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Lee\OneDrive\Desktop\Y3S1\BF3204 Financial Modelling\Project\"/>
    </mc:Choice>
  </mc:AlternateContent>
  <xr:revisionPtr revIDLastSave="0" documentId="13_ncr:1_{D20972B5-E2DE-41B5-B353-C642DE1123A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ver" sheetId="29" r:id="rId1"/>
    <sheet name="Stock Selection" sheetId="27" r:id="rId2"/>
    <sheet name="Dynamic Returns and Covariance" sheetId="20" r:id="rId3"/>
    <sheet name="GMV Portfolios &amp; Analysis" sheetId="23" r:id="rId4"/>
    <sheet name="Project Brief" sheetId="24" r:id="rId5"/>
    <sheet name="Raw Benchmark Data" sheetId="3" r:id="rId6"/>
    <sheet name="Raw Stock Data" sheetId="1" r:id="rId7"/>
    <sheet name="Static Returns and Covariance" sheetId="2" r:id="rId8"/>
    <sheet name="Scenario Summary 1" sheetId="21" r:id="rId9"/>
    <sheet name="Scenario Summary 2" sheetId="22" r:id="rId10"/>
    <sheet name="Misc Charts" sheetId="28" r:id="rId11"/>
    <sheet name="Backtesting - Monthly Reb Draft" sheetId="5" state="hidden" r:id="rId12"/>
  </sheets>
  <definedNames>
    <definedName name="_xlnm._FilterDatabase" localSheetId="6" hidden="1">'Raw Stock Data'!$A$3:$E$1203</definedName>
    <definedName name="_xlnm._FilterDatabase" localSheetId="1" hidden="1">'Stock Selection'!$A$6:$H$509</definedName>
    <definedName name="CCI_1" localSheetId="2">'Dynamic Returns and Covariance'!$C$246</definedName>
    <definedName name="CCI_1">#REF!</definedName>
    <definedName name="CCI_2" localSheetId="2">'Dynamic Returns and Covariance'!$D$246</definedName>
    <definedName name="CCI_2">#REF!</definedName>
    <definedName name="CCI_3" localSheetId="2">'Dynamic Returns and Covariance'!$E$246</definedName>
    <definedName name="CCI_3">#REF!</definedName>
    <definedName name="CCI_4" localSheetId="2">'Dynamic Returns and Covariance'!$F$246</definedName>
    <definedName name="CCI_4">#REF!</definedName>
    <definedName name="CCI_5" localSheetId="2">'Dynamic Returns and Covariance'!$G$246</definedName>
    <definedName name="CCI_5">#REF!</definedName>
    <definedName name="CSCO_1" localSheetId="2">'Dynamic Returns and Covariance'!$C$244</definedName>
    <definedName name="CSCO_1">#REF!</definedName>
    <definedName name="CSCO_2" localSheetId="2">'Dynamic Returns and Covariance'!$D$244</definedName>
    <definedName name="CSCO_2">#REF!</definedName>
    <definedName name="CSCO_3" localSheetId="2">'Dynamic Returns and Covariance'!$E$244</definedName>
    <definedName name="CSCO_3">#REF!</definedName>
    <definedName name="CSCO_4" localSheetId="2">'Dynamic Returns and Covariance'!$F$244</definedName>
    <definedName name="CSCO_4">#REF!</definedName>
    <definedName name="CSCO_5" localSheetId="2">'Dynamic Returns and Covariance'!$G$244</definedName>
    <definedName name="CSCO_5">#REF!</definedName>
    <definedName name="CVX_1" localSheetId="2">'Dynamic Returns and Covariance'!$C$238</definedName>
    <definedName name="CVX_1">#REF!</definedName>
    <definedName name="CVX_2" localSheetId="2">'Dynamic Returns and Covariance'!$D$238</definedName>
    <definedName name="CVX_2">#REF!</definedName>
    <definedName name="CVX_3" localSheetId="2">'Dynamic Returns and Covariance'!$E$238</definedName>
    <definedName name="CVX_3">#REF!</definedName>
    <definedName name="CVX_4" localSheetId="2">'Dynamic Returns and Covariance'!$F$238</definedName>
    <definedName name="CVX_4">#REF!</definedName>
    <definedName name="CVX_5" localSheetId="2">'Dynamic Returns and Covariance'!$G$238</definedName>
    <definedName name="CVX_5">#REF!</definedName>
    <definedName name="D_1" localSheetId="2">'Dynamic Returns and Covariance'!$C$242</definedName>
    <definedName name="D_1">#REF!</definedName>
    <definedName name="D_2" localSheetId="2">'Dynamic Returns and Covariance'!$D$242</definedName>
    <definedName name="D_2">#REF!</definedName>
    <definedName name="D_3" localSheetId="2">'Dynamic Returns and Covariance'!$E$242</definedName>
    <definedName name="D_3">#REF!</definedName>
    <definedName name="D_4" localSheetId="2">'Dynamic Returns and Covariance'!$F$242</definedName>
    <definedName name="D_4">#REF!</definedName>
    <definedName name="D_5" localSheetId="2">'Dynamic Returns and Covariance'!$G$242</definedName>
    <definedName name="D_5">#REF!</definedName>
    <definedName name="Data" localSheetId="2">'Dynamic Returns and Covariance'!$Y$19</definedName>
    <definedName name="Data">'Backtesting - Monthly Reb Draft'!$Y$23</definedName>
    <definedName name="GLID_1" localSheetId="2">'Dynamic Returns and Covariance'!$C$245</definedName>
    <definedName name="GLID_1">#REF!</definedName>
    <definedName name="GLID_2" localSheetId="2">'Dynamic Returns and Covariance'!$D$245</definedName>
    <definedName name="GLID_2">#REF!</definedName>
    <definedName name="GLID_3" localSheetId="2">'Dynamic Returns and Covariance'!$E$245</definedName>
    <definedName name="GLID_3">#REF!</definedName>
    <definedName name="GLID_4" localSheetId="2">'Dynamic Returns and Covariance'!$F$245</definedName>
    <definedName name="GLID_4">#REF!</definedName>
    <definedName name="GLID_5" localSheetId="2">'Dynamic Returns and Covariance'!$G$245</definedName>
    <definedName name="GLID_5">#REF!</definedName>
    <definedName name="IBM_1" localSheetId="2">'Dynamic Returns and Covariance'!$C$237</definedName>
    <definedName name="IBM_1">#REF!</definedName>
    <definedName name="IBM_2" localSheetId="2">'Dynamic Returns and Covariance'!$D$237</definedName>
    <definedName name="IBM_2">#REF!</definedName>
    <definedName name="IBM_3" localSheetId="2">'Dynamic Returns and Covariance'!$E$237</definedName>
    <definedName name="IBM_3">#REF!</definedName>
    <definedName name="IBM_4" localSheetId="2">'Dynamic Returns and Covariance'!$F$237</definedName>
    <definedName name="IBM_4">#REF!</definedName>
    <definedName name="IBM_5" localSheetId="2">'Dynamic Returns and Covariance'!$G$237</definedName>
    <definedName name="IBM_5">#REF!</definedName>
    <definedName name="INTC_1" localSheetId="2">'Dynamic Returns and Covariance'!$C$241</definedName>
    <definedName name="INTC_1">#REF!</definedName>
    <definedName name="INTC_2" localSheetId="2">'Dynamic Returns and Covariance'!$D$241</definedName>
    <definedName name="INTC_2">#REF!</definedName>
    <definedName name="INTC_3" localSheetId="2">'Dynamic Returns and Covariance'!$E$241</definedName>
    <definedName name="INTC_3">#REF!</definedName>
    <definedName name="INTC_4" localSheetId="2">'Dynamic Returns and Covariance'!$F$241</definedName>
    <definedName name="INTC_4">#REF!</definedName>
    <definedName name="INTC_5" localSheetId="2">'Dynamic Returns and Covariance'!$G$241</definedName>
    <definedName name="INTC_5">#REF!</definedName>
    <definedName name="MMM_1" localSheetId="2">'Dynamic Returns and Covariance'!$C$240</definedName>
    <definedName name="MMM_1">#REF!</definedName>
    <definedName name="MMM_2" localSheetId="2">'Dynamic Returns and Covariance'!$D$240</definedName>
    <definedName name="MMM_2">#REF!</definedName>
    <definedName name="MMM_3" localSheetId="2">'Dynamic Returns and Covariance'!$E$240</definedName>
    <definedName name="MMM_3">#REF!</definedName>
    <definedName name="MMM_4" localSheetId="2">'Dynamic Returns and Covariance'!$F$240</definedName>
    <definedName name="MMM_4">#REF!</definedName>
    <definedName name="MMM_5" localSheetId="2">'Dynamic Returns and Covariance'!$G$240</definedName>
    <definedName name="MMM_5">#REF!</definedName>
    <definedName name="MS_1" localSheetId="2">'Dynamic Returns and Covariance'!$C$243</definedName>
    <definedName name="MS_1">#REF!</definedName>
    <definedName name="MS_2" localSheetId="2">'Dynamic Returns and Covariance'!$D$243</definedName>
    <definedName name="MS_2">#REF!</definedName>
    <definedName name="MS_3" localSheetId="2">'Dynamic Returns and Covariance'!$E$243</definedName>
    <definedName name="MS_3">#REF!</definedName>
    <definedName name="MS_4" localSheetId="2">'Dynamic Returns and Covariance'!$F$243</definedName>
    <definedName name="MS_4">#REF!</definedName>
    <definedName name="MS_5" localSheetId="2">'Dynamic Returns and Covariance'!$G$243</definedName>
    <definedName name="MS_5">#REF!</definedName>
    <definedName name="qc3aldg7tdaajrci">'Raw Benchmark Data'!$B$10:$C$130</definedName>
    <definedName name="SO_1" localSheetId="2">'Dynamic Returns and Covariance'!$C$239</definedName>
    <definedName name="SO_1">#REF!</definedName>
    <definedName name="SO_2" localSheetId="2">'Dynamic Returns and Covariance'!$D$239</definedName>
    <definedName name="SO_2">#REF!</definedName>
    <definedName name="SO_3" localSheetId="2">'Dynamic Returns and Covariance'!$E$239</definedName>
    <definedName name="SO_3">#REF!</definedName>
    <definedName name="SO_4" localSheetId="2">'Dynamic Returns and Covariance'!$F$239</definedName>
    <definedName name="SO_4">#REF!</definedName>
    <definedName name="SO_5" localSheetId="2">'Dynamic Returns and Covariance'!$G$239</definedName>
    <definedName name="SO_5">#REF!</definedName>
    <definedName name="solver_adj" localSheetId="2" hidden="1">'Dynamic Returns and Covariance'!$F$255:$F$264</definedName>
    <definedName name="solver_adj" localSheetId="3" hidden="1">'GMV Portfolios &amp; Analysis'!$C$1217:$C$1218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'Dynamic Returns and Covariance'!$F$255:$F$264</definedName>
    <definedName name="solver_lhs1" localSheetId="3" hidden="1">'GMV Portfolios &amp; Analysis'!$C$1217</definedName>
    <definedName name="solver_lhs2" localSheetId="2" hidden="1">'Dynamic Returns and Covariance'!$F$266</definedName>
    <definedName name="solver_lhs2" localSheetId="3" hidden="1">'GMV Portfolios &amp; Analysis'!$C$6</definedName>
    <definedName name="solver_lin" localSheetId="2" hidden="1">2</definedName>
    <definedName name="solver_lin" localSheetId="3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2</definedName>
    <definedName name="solver_num" localSheetId="3" hidden="1">2</definedName>
    <definedName name="solver_opt" localSheetId="2" hidden="1">'Dynamic Returns and Covariance'!$N$255</definedName>
    <definedName name="solver_opt" localSheetId="3" hidden="1">'GMV Portfolios &amp; Analysis'!$C$6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3</definedName>
    <definedName name="solver_rel1" localSheetId="3" hidden="1">2</definedName>
    <definedName name="solver_rel2" localSheetId="2" hidden="1">2</definedName>
    <definedName name="solver_rel2" localSheetId="3" hidden="1">3</definedName>
    <definedName name="solver_rhs1" localSheetId="2" hidden="1">0</definedName>
    <definedName name="solver_rhs1" localSheetId="3" hidden="1">'GMV Portfolios &amp; Analysis'!$C$1218</definedName>
    <definedName name="solver_rhs2" localSheetId="2" hidden="1">1</definedName>
    <definedName name="solver_rhs2" localSheetId="3" hidden="1">0</definedName>
    <definedName name="solver_rlx" localSheetId="2" hidden="1">1</definedName>
    <definedName name="solver_rlx" localSheetId="3" hidden="1">1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2</definedName>
    <definedName name="solver_ver" localSheetId="3" hidden="1">2</definedName>
    <definedName name="t36d7yb6sa0latj3">'Raw Stock Data'!$A$3:$E$1203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3" l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K11" i="3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L11" i="3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I11" i="3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B4" i="3" a="1"/>
  <c r="B4" i="3" s="1"/>
  <c r="O20" i="27"/>
  <c r="O21" i="27"/>
  <c r="O22" i="27"/>
  <c r="O23" i="27"/>
  <c r="O24" i="27"/>
  <c r="O25" i="27"/>
  <c r="O26" i="27"/>
  <c r="O27" i="27"/>
  <c r="O28" i="27"/>
  <c r="O19" i="27"/>
  <c r="J19" i="27" a="1"/>
  <c r="J19" i="27" s="1"/>
  <c r="O29" i="27" l="1"/>
  <c r="C1093" i="23" a="1"/>
  <c r="C1093" i="23" s="1"/>
  <c r="C1098" i="23" s="1"/>
  <c r="D1098" i="23" s="1"/>
  <c r="E1098" i="23" s="1"/>
  <c r="F1098" i="23" s="1"/>
  <c r="G1098" i="23" s="1"/>
  <c r="H1098" i="23" s="1"/>
  <c r="I1098" i="23" s="1"/>
  <c r="J1098" i="23" s="1"/>
  <c r="K1098" i="23" s="1"/>
  <c r="L1098" i="23" s="1"/>
  <c r="M1098" i="23" s="1"/>
  <c r="N1098" i="23" s="1"/>
  <c r="O1098" i="23" s="1"/>
  <c r="P1098" i="23" s="1"/>
  <c r="Q1098" i="23" s="1"/>
  <c r="R1098" i="23" s="1"/>
  <c r="S1098" i="23" s="1"/>
  <c r="T1098" i="23" s="1"/>
  <c r="U1098" i="23" s="1"/>
  <c r="V1098" i="23" s="1"/>
  <c r="W1098" i="23" s="1"/>
  <c r="X1098" i="23" s="1"/>
  <c r="Y1098" i="23" s="1"/>
  <c r="Z1098" i="23" s="1"/>
  <c r="AA1098" i="23" s="1"/>
  <c r="AB1098" i="23" s="1"/>
  <c r="AC1098" i="23" s="1"/>
  <c r="AD1098" i="23" s="1"/>
  <c r="AE1098" i="23" s="1"/>
  <c r="AF1098" i="23" s="1"/>
  <c r="AG1098" i="23" s="1"/>
  <c r="AH1098" i="23" s="1"/>
  <c r="AI1098" i="23" s="1"/>
  <c r="AJ1098" i="23" s="1"/>
  <c r="AK1098" i="23" s="1"/>
  <c r="AL1098" i="23" s="1"/>
  <c r="AM1098" i="23" s="1"/>
  <c r="AN1098" i="23" s="1"/>
  <c r="AO1098" i="23" s="1"/>
  <c r="AP1098" i="23" s="1"/>
  <c r="AQ1098" i="23" s="1"/>
  <c r="AR1098" i="23" s="1"/>
  <c r="AS1098" i="23" s="1"/>
  <c r="AT1098" i="23" s="1"/>
  <c r="AU1098" i="23" s="1"/>
  <c r="AV1098" i="23" s="1"/>
  <c r="AW1098" i="23" s="1"/>
  <c r="AX1098" i="23" s="1"/>
  <c r="AY1098" i="23" s="1"/>
  <c r="AZ1098" i="23" s="1"/>
  <c r="BA1098" i="23" s="1"/>
  <c r="BB1098" i="23" s="1"/>
  <c r="BC1098" i="23" s="1"/>
  <c r="BD1098" i="23" s="1"/>
  <c r="BE1098" i="23" s="1"/>
  <c r="BF1098" i="23" s="1"/>
  <c r="BG1098" i="23" s="1"/>
  <c r="BH1098" i="23" s="1"/>
  <c r="BI1098" i="23" s="1"/>
  <c r="BJ1098" i="23" s="1"/>
  <c r="C1092" i="23" a="1"/>
  <c r="C1092" i="23" s="1"/>
  <c r="C1097" i="23" s="1"/>
  <c r="D1097" i="23" s="1"/>
  <c r="E1097" i="23" s="1"/>
  <c r="F1097" i="23" s="1"/>
  <c r="G1097" i="23" s="1"/>
  <c r="H1097" i="23" s="1"/>
  <c r="I1097" i="23" s="1"/>
  <c r="J1097" i="23" s="1"/>
  <c r="K1097" i="23" s="1"/>
  <c r="L1097" i="23" s="1"/>
  <c r="M1097" i="23" s="1"/>
  <c r="N1097" i="23" s="1"/>
  <c r="O1097" i="23" s="1"/>
  <c r="P1097" i="23" s="1"/>
  <c r="Q1097" i="23" s="1"/>
  <c r="R1097" i="23" s="1"/>
  <c r="S1097" i="23" s="1"/>
  <c r="T1097" i="23" s="1"/>
  <c r="U1097" i="23" s="1"/>
  <c r="V1097" i="23" s="1"/>
  <c r="W1097" i="23" s="1"/>
  <c r="X1097" i="23" s="1"/>
  <c r="Y1097" i="23" s="1"/>
  <c r="Z1097" i="23" s="1"/>
  <c r="AA1097" i="23" s="1"/>
  <c r="AB1097" i="23" s="1"/>
  <c r="AC1097" i="23" s="1"/>
  <c r="AD1097" i="23" s="1"/>
  <c r="AE1097" i="23" s="1"/>
  <c r="AF1097" i="23" s="1"/>
  <c r="AG1097" i="23" s="1"/>
  <c r="AH1097" i="23" s="1"/>
  <c r="AI1097" i="23" s="1"/>
  <c r="AJ1097" i="23" s="1"/>
  <c r="AK1097" i="23" s="1"/>
  <c r="AL1097" i="23" s="1"/>
  <c r="AM1097" i="23" s="1"/>
  <c r="AN1097" i="23" s="1"/>
  <c r="AO1097" i="23" s="1"/>
  <c r="AP1097" i="23" s="1"/>
  <c r="AQ1097" i="23" s="1"/>
  <c r="AR1097" i="23" s="1"/>
  <c r="AS1097" i="23" s="1"/>
  <c r="AT1097" i="23" s="1"/>
  <c r="AU1097" i="23" s="1"/>
  <c r="AV1097" i="23" s="1"/>
  <c r="AW1097" i="23" s="1"/>
  <c r="AX1097" i="23" s="1"/>
  <c r="AY1097" i="23" s="1"/>
  <c r="AZ1097" i="23" s="1"/>
  <c r="BA1097" i="23" s="1"/>
  <c r="BB1097" i="23" s="1"/>
  <c r="BC1097" i="23" s="1"/>
  <c r="BD1097" i="23" s="1"/>
  <c r="BE1097" i="23" s="1"/>
  <c r="BF1097" i="23" s="1"/>
  <c r="BG1097" i="23" s="1"/>
  <c r="BH1097" i="23" s="1"/>
  <c r="BI1097" i="23" s="1"/>
  <c r="BJ1097" i="23" s="1"/>
  <c r="C1091" i="23" a="1"/>
  <c r="C1091" i="23" s="1"/>
  <c r="C1096" i="23" s="1"/>
  <c r="D1096" i="23" s="1"/>
  <c r="E1096" i="23" s="1"/>
  <c r="F1096" i="23" s="1"/>
  <c r="G1096" i="23" s="1"/>
  <c r="H1096" i="23" s="1"/>
  <c r="I1096" i="23" s="1"/>
  <c r="J1096" i="23" s="1"/>
  <c r="K1096" i="23" s="1"/>
  <c r="L1096" i="23" s="1"/>
  <c r="M1096" i="23" s="1"/>
  <c r="N1096" i="23" s="1"/>
  <c r="O1096" i="23" s="1"/>
  <c r="P1096" i="23" s="1"/>
  <c r="Q1096" i="23" s="1"/>
  <c r="R1096" i="23" s="1"/>
  <c r="S1096" i="23" s="1"/>
  <c r="T1096" i="23" s="1"/>
  <c r="U1096" i="23" s="1"/>
  <c r="V1096" i="23" s="1"/>
  <c r="W1096" i="23" s="1"/>
  <c r="X1096" i="23" s="1"/>
  <c r="Y1096" i="23" s="1"/>
  <c r="Z1096" i="23" s="1"/>
  <c r="AA1096" i="23" s="1"/>
  <c r="AB1096" i="23" s="1"/>
  <c r="AC1096" i="23" s="1"/>
  <c r="AD1096" i="23" s="1"/>
  <c r="AE1096" i="23" s="1"/>
  <c r="AF1096" i="23" s="1"/>
  <c r="AG1096" i="23" s="1"/>
  <c r="AH1096" i="23" s="1"/>
  <c r="AI1096" i="23" s="1"/>
  <c r="AJ1096" i="23" s="1"/>
  <c r="AK1096" i="23" s="1"/>
  <c r="AL1096" i="23" s="1"/>
  <c r="AM1096" i="23" s="1"/>
  <c r="AN1096" i="23" s="1"/>
  <c r="AO1096" i="23" s="1"/>
  <c r="AP1096" i="23" s="1"/>
  <c r="AQ1096" i="23" s="1"/>
  <c r="AR1096" i="23" s="1"/>
  <c r="AS1096" i="23" s="1"/>
  <c r="AT1096" i="23" s="1"/>
  <c r="AU1096" i="23" s="1"/>
  <c r="AV1096" i="23" s="1"/>
  <c r="AW1096" i="23" s="1"/>
  <c r="AX1096" i="23" s="1"/>
  <c r="AY1096" i="23" s="1"/>
  <c r="AZ1096" i="23" s="1"/>
  <c r="BA1096" i="23" s="1"/>
  <c r="BB1096" i="23" s="1"/>
  <c r="BC1096" i="23" s="1"/>
  <c r="BD1096" i="23" s="1"/>
  <c r="BE1096" i="23" s="1"/>
  <c r="BF1096" i="23" s="1"/>
  <c r="BG1096" i="23" s="1"/>
  <c r="BH1096" i="23" s="1"/>
  <c r="BI1096" i="23" s="1"/>
  <c r="BJ1096" i="23" s="1"/>
  <c r="L1194" i="23" l="1"/>
  <c r="J1196" i="23" s="1"/>
  <c r="N1197" i="23"/>
  <c r="M1198" i="23" s="1"/>
  <c r="N1196" i="23"/>
  <c r="L1198" i="23" s="1"/>
  <c r="M1196" i="23"/>
  <c r="L1197" i="23" s="1"/>
  <c r="N1195" i="23"/>
  <c r="K1198" i="23" s="1"/>
  <c r="M1195" i="23"/>
  <c r="K1197" i="23" s="1"/>
  <c r="L1195" i="23"/>
  <c r="K1196" i="23" s="1"/>
  <c r="N1194" i="23"/>
  <c r="J1198" i="23" s="1"/>
  <c r="M1194" i="23"/>
  <c r="J1197" i="23" s="1"/>
  <c r="K1194" i="23"/>
  <c r="J1195" i="23" s="1"/>
  <c r="G1197" i="23" l="1"/>
  <c r="F1198" i="23" s="1"/>
  <c r="G1196" i="23"/>
  <c r="E1198" i="23" s="1"/>
  <c r="F1196" i="23"/>
  <c r="E1197" i="23" s="1"/>
  <c r="G1195" i="23"/>
  <c r="D1198" i="23" s="1"/>
  <c r="F1195" i="23"/>
  <c r="D1197" i="23" s="1"/>
  <c r="E1195" i="23"/>
  <c r="D1196" i="23" s="1"/>
  <c r="G1194" i="23"/>
  <c r="C1198" i="23" s="1"/>
  <c r="F1194" i="23"/>
  <c r="C1197" i="23" s="1"/>
  <c r="E1194" i="23"/>
  <c r="C1196" i="23" s="1"/>
  <c r="D1194" i="23"/>
  <c r="C1195" i="23" s="1"/>
  <c r="E1247" i="23" l="1"/>
  <c r="E1248" i="23" s="1"/>
  <c r="E1249" i="23" s="1"/>
  <c r="E1250" i="23" s="1"/>
  <c r="E1251" i="23" s="1"/>
  <c r="E1252" i="23" s="1"/>
  <c r="E1253" i="23" s="1"/>
  <c r="E1254" i="23" s="1"/>
  <c r="E1255" i="23" s="1"/>
  <c r="E1256" i="23" s="1"/>
  <c r="E1257" i="23" s="1"/>
  <c r="E1258" i="23" s="1"/>
  <c r="E1259" i="23" s="1"/>
  <c r="E1260" i="23" s="1"/>
  <c r="E1261" i="23" s="1"/>
  <c r="E1262" i="23" s="1"/>
  <c r="E1263" i="23" s="1"/>
  <c r="E1264" i="23" s="1"/>
  <c r="E1265" i="23" s="1"/>
  <c r="E1266" i="23" s="1"/>
  <c r="E1267" i="23" s="1"/>
  <c r="E1268" i="23" s="1"/>
  <c r="E1269" i="23" s="1"/>
  <c r="E1270" i="23" s="1"/>
  <c r="E1271" i="23" s="1"/>
  <c r="E1272" i="23" s="1"/>
  <c r="E1273" i="23" s="1"/>
  <c r="E1274" i="23" s="1"/>
  <c r="E1275" i="23" s="1"/>
  <c r="E1218" i="23"/>
  <c r="E1219" i="23" s="1"/>
  <c r="E1220" i="23" s="1"/>
  <c r="E1221" i="23" s="1"/>
  <c r="E1222" i="23" s="1"/>
  <c r="E1223" i="23" s="1"/>
  <c r="E1224" i="23" s="1"/>
  <c r="E1225" i="23" s="1"/>
  <c r="E1226" i="23" s="1"/>
  <c r="E1227" i="23" s="1"/>
  <c r="E1228" i="23" s="1"/>
  <c r="E1229" i="23" s="1"/>
  <c r="E1230" i="23" s="1"/>
  <c r="E1231" i="23" s="1"/>
  <c r="E1232" i="23" s="1"/>
  <c r="E1233" i="23" s="1"/>
  <c r="E1234" i="23" s="1"/>
  <c r="E1235" i="23" s="1"/>
  <c r="E1236" i="23" s="1"/>
  <c r="E1237" i="23" s="1"/>
  <c r="E1238" i="23" s="1"/>
  <c r="E1239" i="23" s="1"/>
  <c r="E1240" i="23" s="1"/>
  <c r="E1241" i="23" s="1"/>
  <c r="P1105" i="23" a="1"/>
  <c r="P1105" i="23" s="1"/>
  <c r="P1104" i="23" a="1"/>
  <c r="P1104" i="23" s="1"/>
  <c r="O1103" i="23"/>
  <c r="F68" i="23" a="1"/>
  <c r="F68" i="23" s="1"/>
  <c r="F591" i="23" s="1"/>
  <c r="C68" i="23" a="1"/>
  <c r="C595" i="23" s="1"/>
  <c r="C484" i="23" a="1"/>
  <c r="C484" i="23" s="1"/>
  <c r="D484" i="23" a="1"/>
  <c r="D484" i="23" s="1"/>
  <c r="D495" i="23" s="1"/>
  <c r="E484" i="23" a="1"/>
  <c r="E484" i="23" s="1"/>
  <c r="E495" i="23" s="1"/>
  <c r="F484" i="23" a="1"/>
  <c r="F1008" i="23" s="1"/>
  <c r="G484" i="23" a="1"/>
  <c r="G484" i="23" s="1"/>
  <c r="H484" i="23" a="1"/>
  <c r="H484" i="23" s="1"/>
  <c r="I484" i="23" a="1"/>
  <c r="I484" i="23" s="1"/>
  <c r="J484" i="23" a="1"/>
  <c r="J484" i="23" s="1"/>
  <c r="J495" i="23" s="1"/>
  <c r="K484" i="23" a="1"/>
  <c r="K484" i="23" s="1"/>
  <c r="L484" i="23" a="1"/>
  <c r="L484" i="23" s="1"/>
  <c r="L495" i="23" s="1"/>
  <c r="M484" i="23" a="1"/>
  <c r="M484" i="23" s="1"/>
  <c r="M495" i="23" s="1"/>
  <c r="N484" i="23" a="1"/>
  <c r="N484" i="23" s="1"/>
  <c r="O484" i="23" a="1"/>
  <c r="O484" i="23" s="1"/>
  <c r="P484" i="23" a="1"/>
  <c r="P484" i="23" s="1"/>
  <c r="Q484" i="23" a="1"/>
  <c r="Q484" i="23" s="1"/>
  <c r="R484" i="23" a="1"/>
  <c r="R484" i="23" s="1"/>
  <c r="R1007" i="23" s="1"/>
  <c r="S484" i="23" a="1"/>
  <c r="S484" i="23" s="1"/>
  <c r="T484" i="23" a="1"/>
  <c r="T484" i="23" s="1"/>
  <c r="T495" i="23" s="1"/>
  <c r="U484" i="23" a="1"/>
  <c r="U484" i="23" s="1"/>
  <c r="V484" i="23" a="1"/>
  <c r="V484" i="23" s="1"/>
  <c r="W484" i="23" a="1"/>
  <c r="W484" i="23" s="1"/>
  <c r="X484" i="23" a="1"/>
  <c r="X484" i="23" s="1"/>
  <c r="Y484" i="23" a="1"/>
  <c r="Y484" i="23" s="1"/>
  <c r="Y495" i="23" s="1"/>
  <c r="Z484" i="23" a="1"/>
  <c r="Z484" i="23" s="1"/>
  <c r="Z495" i="23" s="1"/>
  <c r="AA484" i="23" a="1"/>
  <c r="AA484" i="23" s="1"/>
  <c r="AB484" i="23" a="1"/>
  <c r="AB484" i="23" s="1"/>
  <c r="AB495" i="23" s="1"/>
  <c r="AC484" i="23" a="1"/>
  <c r="AC484" i="23" s="1"/>
  <c r="AC495" i="23" s="1"/>
  <c r="AD484" i="23" a="1"/>
  <c r="AD484" i="23" s="1"/>
  <c r="AE484" i="23" a="1"/>
  <c r="AE484" i="23" s="1"/>
  <c r="AF484" i="23" a="1"/>
  <c r="AF484" i="23" s="1"/>
  <c r="AG484" i="23" a="1"/>
  <c r="AG484" i="23" s="1"/>
  <c r="AH484" i="23" a="1"/>
  <c r="AH484" i="23" s="1"/>
  <c r="AH495" i="23" s="1"/>
  <c r="AI484" i="23" a="1"/>
  <c r="AI484" i="23" s="1"/>
  <c r="AJ484" i="23" a="1"/>
  <c r="AJ484" i="23" s="1"/>
  <c r="AJ1007" i="23" s="1"/>
  <c r="AK484" i="23" a="1"/>
  <c r="AK484" i="23" s="1"/>
  <c r="AK495" i="23" s="1"/>
  <c r="AL484" i="23" a="1"/>
  <c r="AL484" i="23" s="1"/>
  <c r="AM484" i="23" a="1"/>
  <c r="AM484" i="23" s="1"/>
  <c r="AN484" i="23" a="1"/>
  <c r="AN484" i="23" s="1"/>
  <c r="AO484" i="23" a="1"/>
  <c r="AO484" i="23" s="1"/>
  <c r="AP484" i="23" a="1"/>
  <c r="AP484" i="23" s="1"/>
  <c r="AP1007" i="23" s="1"/>
  <c r="AQ484" i="23" a="1"/>
  <c r="AQ484" i="23" s="1"/>
  <c r="AQ495" i="23" s="1"/>
  <c r="AR484" i="23" a="1"/>
  <c r="AR484" i="23" s="1"/>
  <c r="AR495" i="23" s="1"/>
  <c r="AS484" i="23" a="1"/>
  <c r="AS484" i="23" s="1"/>
  <c r="AT484" i="23" a="1"/>
  <c r="AT484" i="23" s="1"/>
  <c r="AU484" i="23" a="1"/>
  <c r="AU484" i="23" s="1"/>
  <c r="AV484" i="23" a="1"/>
  <c r="AV484" i="23" s="1"/>
  <c r="AW484" i="23" a="1"/>
  <c r="AW484" i="23" s="1"/>
  <c r="AX484" i="23" a="1"/>
  <c r="AX484" i="23" s="1"/>
  <c r="AX495" i="23" s="1"/>
  <c r="AY484" i="23" a="1"/>
  <c r="AY484" i="23" s="1"/>
  <c r="AZ484" i="23" a="1"/>
  <c r="AZ484" i="23" s="1"/>
  <c r="AZ495" i="23" s="1"/>
  <c r="BA484" i="23" a="1"/>
  <c r="BA484" i="23" s="1"/>
  <c r="BB484" i="23" a="1"/>
  <c r="BB484" i="23" s="1"/>
  <c r="BC484" i="23" a="1"/>
  <c r="BC484" i="23" s="1"/>
  <c r="BD484" i="23" a="1"/>
  <c r="BD484" i="23" s="1"/>
  <c r="BE484" i="23" a="1"/>
  <c r="BE484" i="23" s="1"/>
  <c r="BE495" i="23" s="1"/>
  <c r="BF484" i="23" a="1"/>
  <c r="BF484" i="23" s="1"/>
  <c r="BF495" i="23" s="1"/>
  <c r="BG484" i="23" a="1"/>
  <c r="BG484" i="23" s="1"/>
  <c r="BH484" i="23" a="1"/>
  <c r="BH484" i="23" s="1"/>
  <c r="BH1007" i="23" s="1"/>
  <c r="BI484" i="23" a="1"/>
  <c r="BI484" i="23" s="1"/>
  <c r="BI495" i="23" s="1"/>
  <c r="C433" i="23" a="1"/>
  <c r="U956" i="23" s="1"/>
  <c r="C434" i="23" a="1"/>
  <c r="C434" i="23" s="1"/>
  <c r="C957" i="23" s="1"/>
  <c r="C435" i="23" a="1"/>
  <c r="C435" i="23" s="1"/>
  <c r="C958" i="23" s="1"/>
  <c r="C436" i="23" a="1"/>
  <c r="C436" i="23" s="1"/>
  <c r="C959" i="23" s="1"/>
  <c r="C437" i="23" a="1"/>
  <c r="C437" i="23" s="1"/>
  <c r="C960" i="23" s="1"/>
  <c r="C438" i="23" a="1"/>
  <c r="AM961" i="23" s="1"/>
  <c r="C439" i="23" a="1"/>
  <c r="C439" i="23" s="1"/>
  <c r="C962" i="23" s="1"/>
  <c r="C440" i="23" a="1"/>
  <c r="C440" i="23" s="1"/>
  <c r="C963" i="23" s="1"/>
  <c r="C441" i="23" a="1"/>
  <c r="C441" i="23" s="1"/>
  <c r="C964" i="23" s="1"/>
  <c r="C442" i="23" a="1"/>
  <c r="C442" i="23" s="1"/>
  <c r="C965" i="23" s="1"/>
  <c r="C380" i="23" a="1"/>
  <c r="C380" i="23" s="1"/>
  <c r="D380" i="23" a="1"/>
  <c r="D380" i="23" s="1"/>
  <c r="E380" i="23" a="1"/>
  <c r="E380" i="23" s="1"/>
  <c r="F380" i="23" a="1"/>
  <c r="G380" i="23" a="1"/>
  <c r="G380" i="23" s="1"/>
  <c r="H380" i="23" a="1"/>
  <c r="H380" i="23" s="1"/>
  <c r="H391" i="23" s="1"/>
  <c r="I380" i="23" a="1"/>
  <c r="I380" i="23" s="1"/>
  <c r="J380" i="23" a="1"/>
  <c r="J380" i="23" s="1"/>
  <c r="K380" i="23" a="1"/>
  <c r="K380" i="23" s="1"/>
  <c r="L380" i="23" a="1"/>
  <c r="L380" i="23" s="1"/>
  <c r="M380" i="23" a="1"/>
  <c r="M380" i="23" s="1"/>
  <c r="N380" i="23" a="1"/>
  <c r="N380" i="23" s="1"/>
  <c r="O380" i="23" a="1"/>
  <c r="O912" i="23" s="1"/>
  <c r="P380" i="23" a="1"/>
  <c r="P380" i="23" s="1"/>
  <c r="P391" i="23" s="1"/>
  <c r="Q380" i="23" a="1"/>
  <c r="Q380" i="23" s="1"/>
  <c r="R380" i="23" a="1"/>
  <c r="R380" i="23" s="1"/>
  <c r="S380" i="23" a="1"/>
  <c r="S380" i="23" s="1"/>
  <c r="T380" i="23" a="1"/>
  <c r="T380" i="23" s="1"/>
  <c r="U380" i="23" a="1"/>
  <c r="U380" i="23" s="1"/>
  <c r="V380" i="23" a="1"/>
  <c r="V380" i="23" s="1"/>
  <c r="W380" i="23" a="1"/>
  <c r="W380" i="23" s="1"/>
  <c r="X380" i="23" a="1"/>
  <c r="X380" i="23" s="1"/>
  <c r="X903" i="23" s="1"/>
  <c r="Y380" i="23" a="1"/>
  <c r="Y380" i="23" s="1"/>
  <c r="Z380" i="23" a="1"/>
  <c r="Z380" i="23" s="1"/>
  <c r="AA380" i="23" a="1"/>
  <c r="AA380" i="23" s="1"/>
  <c r="AA391" i="23" s="1"/>
  <c r="AB380" i="23" a="1"/>
  <c r="AB380" i="23" s="1"/>
  <c r="AC380" i="23" a="1"/>
  <c r="AC380" i="23" s="1"/>
  <c r="AD380" i="23" a="1"/>
  <c r="AD909" i="23" s="1"/>
  <c r="AE380" i="23" a="1"/>
  <c r="AE380" i="23" s="1"/>
  <c r="AF380" i="23" a="1"/>
  <c r="AF380" i="23" s="1"/>
  <c r="AF391" i="23" s="1"/>
  <c r="AG380" i="23" a="1"/>
  <c r="AG380" i="23" s="1"/>
  <c r="AH380" i="23" a="1"/>
  <c r="AH380" i="23" s="1"/>
  <c r="AI380" i="23" a="1"/>
  <c r="AI380" i="23" s="1"/>
  <c r="AI391" i="23" s="1"/>
  <c r="AJ380" i="23" a="1"/>
  <c r="AJ380" i="23" s="1"/>
  <c r="AK380" i="23" a="1"/>
  <c r="AK380" i="23" s="1"/>
  <c r="AL380" i="23" a="1"/>
  <c r="AL380" i="23" s="1"/>
  <c r="AM380" i="23" a="1"/>
  <c r="AM907" i="23" s="1"/>
  <c r="AN380" i="23" a="1"/>
  <c r="AN380" i="23" s="1"/>
  <c r="AN391" i="23" s="1"/>
  <c r="AO380" i="23" a="1"/>
  <c r="AO380" i="23" s="1"/>
  <c r="AO391" i="23" s="1"/>
  <c r="AP380" i="23" a="1"/>
  <c r="AP380" i="23" s="1"/>
  <c r="AQ380" i="23" a="1"/>
  <c r="AQ380" i="23" s="1"/>
  <c r="AR380" i="23" a="1"/>
  <c r="AR380" i="23" s="1"/>
  <c r="AS380" i="23" a="1"/>
  <c r="AT380" i="23" a="1"/>
  <c r="AT380" i="23" s="1"/>
  <c r="AU380" i="23" a="1"/>
  <c r="AU380" i="23" s="1"/>
  <c r="AU391" i="23" s="1"/>
  <c r="AV380" i="23" a="1"/>
  <c r="AV380" i="23" s="1"/>
  <c r="AV391" i="23" s="1"/>
  <c r="AW380" i="23" a="1"/>
  <c r="AW380" i="23" s="1"/>
  <c r="AX380" i="23" a="1"/>
  <c r="AX380" i="23" s="1"/>
  <c r="AY380" i="23" a="1"/>
  <c r="AY380" i="23" s="1"/>
  <c r="AZ380" i="23" a="1"/>
  <c r="AZ380" i="23" s="1"/>
  <c r="BA380" i="23" a="1"/>
  <c r="BA380" i="23" s="1"/>
  <c r="BB380" i="23" a="1"/>
  <c r="BC380" i="23" a="1"/>
  <c r="BC380" i="23" s="1"/>
  <c r="BD380" i="23" a="1"/>
  <c r="BD380" i="23" s="1"/>
  <c r="BD391" i="23" s="1"/>
  <c r="BE380" i="23" a="1"/>
  <c r="BE912" i="23" s="1"/>
  <c r="BF380" i="23" a="1"/>
  <c r="BF380" i="23" s="1"/>
  <c r="BG380" i="23" a="1"/>
  <c r="BG380" i="23" s="1"/>
  <c r="BH380" i="23" a="1"/>
  <c r="BH910" i="23" s="1"/>
  <c r="BI380" i="23" a="1"/>
  <c r="BI380" i="23" s="1"/>
  <c r="C329" i="23" a="1"/>
  <c r="R852" i="23" s="1"/>
  <c r="C330" i="23" a="1"/>
  <c r="BB853" i="23" s="1"/>
  <c r="C331" i="23" a="1"/>
  <c r="F854" i="23" s="1"/>
  <c r="C332" i="23" a="1"/>
  <c r="C332" i="23" s="1"/>
  <c r="C855" i="23" s="1"/>
  <c r="C333" i="23" a="1"/>
  <c r="C333" i="23" s="1"/>
  <c r="C856" i="23" s="1"/>
  <c r="C334" i="23" a="1"/>
  <c r="C334" i="23" s="1"/>
  <c r="C857" i="23" s="1"/>
  <c r="C335" i="23" a="1"/>
  <c r="R858" i="23" s="1"/>
  <c r="C336" i="23" a="1"/>
  <c r="AY859" i="23" s="1"/>
  <c r="C337" i="23" a="1"/>
  <c r="C337" i="23" s="1"/>
  <c r="C860" i="23" s="1"/>
  <c r="C338" i="23" a="1"/>
  <c r="C338" i="23" s="1"/>
  <c r="C861" i="23" s="1"/>
  <c r="C276" i="23" a="1"/>
  <c r="C276" i="23" s="1"/>
  <c r="D276" i="23" a="1"/>
  <c r="D276" i="23" s="1"/>
  <c r="D287" i="23" s="1"/>
  <c r="E276" i="23" a="1"/>
  <c r="E276" i="23" s="1"/>
  <c r="F276" i="23" a="1"/>
  <c r="F276" i="23" s="1"/>
  <c r="G276" i="23" a="1"/>
  <c r="G276" i="23" s="1"/>
  <c r="H276" i="23" a="1"/>
  <c r="H276" i="23" s="1"/>
  <c r="I276" i="23" a="1"/>
  <c r="I276" i="23" s="1"/>
  <c r="I799" i="23" s="1"/>
  <c r="J276" i="23" a="1"/>
  <c r="J276" i="23" s="1"/>
  <c r="K276" i="23" a="1"/>
  <c r="K276" i="23" s="1"/>
  <c r="K287" i="23" s="1"/>
  <c r="L276" i="23" a="1"/>
  <c r="M276" i="23" a="1"/>
  <c r="M276" i="23" s="1"/>
  <c r="N276" i="23" a="1"/>
  <c r="N276" i="23" s="1"/>
  <c r="O276" i="23" a="1"/>
  <c r="O806" i="23" s="1"/>
  <c r="P276" i="23" a="1"/>
  <c r="P276" i="23" s="1"/>
  <c r="Q276" i="23" a="1"/>
  <c r="Q276" i="23" s="1"/>
  <c r="Q287" i="23" s="1"/>
  <c r="R276" i="23" a="1"/>
  <c r="R276" i="23" s="1"/>
  <c r="R799" i="23" s="1"/>
  <c r="S276" i="23" a="1"/>
  <c r="S276" i="23" s="1"/>
  <c r="S287" i="23" s="1"/>
  <c r="T276" i="23" a="1"/>
  <c r="T276" i="23" s="1"/>
  <c r="T287" i="23" s="1"/>
  <c r="U276" i="23" a="1"/>
  <c r="U276" i="23" s="1"/>
  <c r="U287" i="23" s="1"/>
  <c r="V276" i="23" a="1"/>
  <c r="V276" i="23" s="1"/>
  <c r="W276" i="23" a="1"/>
  <c r="W276" i="23" s="1"/>
  <c r="W287" i="23" s="1"/>
  <c r="X276" i="23" a="1"/>
  <c r="X800" i="23" s="1"/>
  <c r="Y276" i="23" a="1"/>
  <c r="Y276" i="23" s="1"/>
  <c r="Y287" i="23" s="1"/>
  <c r="Z276" i="23" a="1"/>
  <c r="Z276" i="23" s="1"/>
  <c r="AA276" i="23" a="1"/>
  <c r="AA276" i="23" s="1"/>
  <c r="AA287" i="23" s="1"/>
  <c r="AB276" i="23" a="1"/>
  <c r="AB276" i="23" s="1"/>
  <c r="AB287" i="23" s="1"/>
  <c r="AC276" i="23" a="1"/>
  <c r="AC276" i="23" s="1"/>
  <c r="AD276" i="23" a="1"/>
  <c r="AD276" i="23" s="1"/>
  <c r="AE276" i="23" a="1"/>
  <c r="AE276" i="23" s="1"/>
  <c r="AF276" i="23" a="1"/>
  <c r="AF276" i="23" s="1"/>
  <c r="AF287" i="23" s="1"/>
  <c r="AG276" i="23" a="1"/>
  <c r="AG276" i="23" s="1"/>
  <c r="AG287" i="23" s="1"/>
  <c r="AH276" i="23" a="1"/>
  <c r="AH276" i="23" s="1"/>
  <c r="AI276" i="23" a="1"/>
  <c r="AI276" i="23" s="1"/>
  <c r="AJ276" i="23" a="1"/>
  <c r="AK276" i="23" a="1"/>
  <c r="AK276" i="23" s="1"/>
  <c r="AL276" i="23" a="1"/>
  <c r="AL276" i="23" s="1"/>
  <c r="AM276" i="23" a="1"/>
  <c r="AM804" i="23" s="1"/>
  <c r="AN276" i="23" a="1"/>
  <c r="AN276" i="23" s="1"/>
  <c r="AO276" i="23" a="1"/>
  <c r="AO276" i="23" s="1"/>
  <c r="AO287" i="23" s="1"/>
  <c r="AP276" i="23" a="1"/>
  <c r="AP276" i="23" s="1"/>
  <c r="AP799" i="23" s="1"/>
  <c r="AQ276" i="23" a="1"/>
  <c r="AQ276" i="23" s="1"/>
  <c r="AR276" i="23" a="1"/>
  <c r="AR276" i="23" s="1"/>
  <c r="AR287" i="23" s="1"/>
  <c r="AS276" i="23" a="1"/>
  <c r="AS276" i="23" s="1"/>
  <c r="AS287" i="23" s="1"/>
  <c r="AT276" i="23" a="1"/>
  <c r="AT276" i="23" s="1"/>
  <c r="AU276" i="23" a="1"/>
  <c r="AU276" i="23" s="1"/>
  <c r="AU287" i="23" s="1"/>
  <c r="AV276" i="23" a="1"/>
  <c r="AV276" i="23" s="1"/>
  <c r="AW276" i="23" a="1"/>
  <c r="AW276" i="23" s="1"/>
  <c r="AW287" i="23" s="1"/>
  <c r="AX276" i="23" a="1"/>
  <c r="AX276" i="23" s="1"/>
  <c r="AX287" i="23" s="1"/>
  <c r="AY276" i="23" a="1"/>
  <c r="AY803" i="23" s="1"/>
  <c r="AZ276" i="23" a="1"/>
  <c r="AZ276" i="23" s="1"/>
  <c r="AZ287" i="23" s="1"/>
  <c r="BA276" i="23" a="1"/>
  <c r="BA276" i="23" s="1"/>
  <c r="BB276" i="23" a="1"/>
  <c r="BB276" i="23" s="1"/>
  <c r="BC276" i="23" a="1"/>
  <c r="BC276" i="23" s="1"/>
  <c r="BC287" i="23" s="1"/>
  <c r="BD276" i="23" a="1"/>
  <c r="BD276" i="23" s="1"/>
  <c r="BD287" i="23" s="1"/>
  <c r="BE276" i="23" a="1"/>
  <c r="BE276" i="23" s="1"/>
  <c r="BE287" i="23" s="1"/>
  <c r="BF276" i="23" a="1"/>
  <c r="BF276" i="23" s="1"/>
  <c r="BF287" i="23" s="1"/>
  <c r="BG276" i="23" a="1"/>
  <c r="BG276" i="23" s="1"/>
  <c r="BH276" i="23" a="1"/>
  <c r="BH276" i="23" s="1"/>
  <c r="BI276" i="23" a="1"/>
  <c r="BI276" i="23" s="1"/>
  <c r="C225" i="23" a="1"/>
  <c r="C225" i="23" s="1"/>
  <c r="C226" i="23" a="1"/>
  <c r="O749" i="23" s="1"/>
  <c r="C227" i="23" a="1"/>
  <c r="C227" i="23" s="1"/>
  <c r="C750" i="23" s="1"/>
  <c r="C228" i="23" a="1"/>
  <c r="F751" i="23" s="1"/>
  <c r="C229" i="23" a="1"/>
  <c r="C229" i="23" s="1"/>
  <c r="C752" i="23" s="1"/>
  <c r="C230" i="23" a="1"/>
  <c r="AY753" i="23" s="1"/>
  <c r="C231" i="23" a="1"/>
  <c r="AA754" i="23" s="1"/>
  <c r="C232" i="23" a="1"/>
  <c r="C232" i="23" s="1"/>
  <c r="C755" i="23" s="1"/>
  <c r="C233" i="23" a="1"/>
  <c r="AG756" i="23" s="1"/>
  <c r="C234" i="23" a="1"/>
  <c r="BE757" i="23" s="1"/>
  <c r="C172" i="23" a="1"/>
  <c r="C172" i="23" s="1"/>
  <c r="D172" i="23" a="1"/>
  <c r="D172" i="23" s="1"/>
  <c r="E172" i="23" a="1"/>
  <c r="E172" i="23" s="1"/>
  <c r="E183" i="23" s="1"/>
  <c r="F172" i="23" a="1"/>
  <c r="F700" i="23" s="1"/>
  <c r="G172" i="23" a="1"/>
  <c r="G172" i="23" s="1"/>
  <c r="H172" i="23" a="1"/>
  <c r="H172" i="23" s="1"/>
  <c r="H183" i="23" s="1"/>
  <c r="I172" i="23" a="1"/>
  <c r="I172" i="23" s="1"/>
  <c r="J172" i="23" a="1"/>
  <c r="J172" i="23" s="1"/>
  <c r="J183" i="23" s="1"/>
  <c r="K172" i="23" a="1"/>
  <c r="K172" i="23" s="1"/>
  <c r="L172" i="23" a="1"/>
  <c r="L701" i="23" s="1"/>
  <c r="M172" i="23" a="1"/>
  <c r="M172" i="23" s="1"/>
  <c r="N172" i="23" a="1"/>
  <c r="N172" i="23" s="1"/>
  <c r="O172" i="23" a="1"/>
  <c r="O696" i="23" s="1"/>
  <c r="P172" i="23" a="1"/>
  <c r="P172" i="23" s="1"/>
  <c r="Q172" i="23" a="1"/>
  <c r="Q172" i="23" s="1"/>
  <c r="R172" i="23" a="1"/>
  <c r="S172" i="23" a="1"/>
  <c r="S172" i="23" s="1"/>
  <c r="T172" i="23" a="1"/>
  <c r="T172" i="23" s="1"/>
  <c r="U172" i="23" a="1"/>
  <c r="U697" i="23" s="1"/>
  <c r="V172" i="23" a="1"/>
  <c r="V172" i="23" s="1"/>
  <c r="W172" i="23" a="1"/>
  <c r="W172" i="23" s="1"/>
  <c r="W183" i="23" s="1"/>
  <c r="X172" i="23" a="1"/>
  <c r="X172" i="23" s="1"/>
  <c r="Y172" i="23" a="1"/>
  <c r="Y172" i="23" s="1"/>
  <c r="Z172" i="23" a="1"/>
  <c r="Z172" i="23" s="1"/>
  <c r="Z183" i="23" s="1"/>
  <c r="AA172" i="23" a="1"/>
  <c r="AA172" i="23" s="1"/>
  <c r="AA695" i="23" s="1"/>
  <c r="AB172" i="23" a="1"/>
  <c r="AB172" i="23" s="1"/>
  <c r="AC172" i="23" a="1"/>
  <c r="AC172" i="23" s="1"/>
  <c r="AD172" i="23" a="1"/>
  <c r="AD172" i="23" s="1"/>
  <c r="AD183" i="23" s="1"/>
  <c r="AE172" i="23" a="1"/>
  <c r="AE172" i="23" s="1"/>
  <c r="AF172" i="23" a="1"/>
  <c r="AF172" i="23" s="1"/>
  <c r="AG172" i="23" a="1"/>
  <c r="AG698" i="23" s="1"/>
  <c r="AH172" i="23" a="1"/>
  <c r="AH172" i="23" s="1"/>
  <c r="AH183" i="23" s="1"/>
  <c r="AI172" i="23" a="1"/>
  <c r="AI172" i="23" s="1"/>
  <c r="AJ172" i="23" a="1"/>
  <c r="AJ172" i="23" s="1"/>
  <c r="AK172" i="23" a="1"/>
  <c r="AK172" i="23" s="1"/>
  <c r="AL172" i="23" a="1"/>
  <c r="AL172" i="23" s="1"/>
  <c r="AM172" i="23" a="1"/>
  <c r="AM172" i="23" s="1"/>
  <c r="AN172" i="23" a="1"/>
  <c r="AN172" i="23" s="1"/>
  <c r="AO172" i="23" a="1"/>
  <c r="AO172" i="23" s="1"/>
  <c r="AP172" i="23" a="1"/>
  <c r="AQ172" i="23" a="1"/>
  <c r="AQ172" i="23" s="1"/>
  <c r="AQ183" i="23" s="1"/>
  <c r="AR172" i="23" a="1"/>
  <c r="AR172" i="23" s="1"/>
  <c r="AR183" i="23" s="1"/>
  <c r="AS172" i="23" a="1"/>
  <c r="AT172" i="23" a="1"/>
  <c r="AT172" i="23" s="1"/>
  <c r="AU172" i="23" a="1"/>
  <c r="AU172" i="23" s="1"/>
  <c r="AV172" i="23" a="1"/>
  <c r="AV172" i="23" s="1"/>
  <c r="AV183" i="23" s="1"/>
  <c r="AW172" i="23" a="1"/>
  <c r="AW172" i="23" s="1"/>
  <c r="AX172" i="23" a="1"/>
  <c r="AX172" i="23" s="1"/>
  <c r="AX183" i="23" s="1"/>
  <c r="AY172" i="23" a="1"/>
  <c r="AY697" i="23" s="1"/>
  <c r="AZ172" i="23" a="1"/>
  <c r="AZ172" i="23" s="1"/>
  <c r="AZ183" i="23" s="1"/>
  <c r="BA172" i="23" a="1"/>
  <c r="BA172" i="23" s="1"/>
  <c r="BB172" i="23" a="1"/>
  <c r="BC172" i="23" a="1"/>
  <c r="BC172" i="23" s="1"/>
  <c r="BC183" i="23" s="1"/>
  <c r="BD172" i="23" a="1"/>
  <c r="BD172" i="23" s="1"/>
  <c r="BE172" i="23" a="1"/>
  <c r="BE172" i="23" s="1"/>
  <c r="BF172" i="23" a="1"/>
  <c r="BF172" i="23" s="1"/>
  <c r="BF183" i="23" s="1"/>
  <c r="BG172" i="23" a="1"/>
  <c r="BG172" i="23" s="1"/>
  <c r="BG183" i="23" s="1"/>
  <c r="BH172" i="23" a="1"/>
  <c r="BH172" i="23" s="1"/>
  <c r="BI172" i="23" a="1"/>
  <c r="BI172" i="23" s="1"/>
  <c r="C121" i="23" a="1"/>
  <c r="AG644" i="23" s="1"/>
  <c r="C122" i="23" a="1"/>
  <c r="F645" i="23" s="1"/>
  <c r="C123" i="23" a="1"/>
  <c r="AV646" i="23" s="1"/>
  <c r="C124" i="23" a="1"/>
  <c r="AM647" i="23" s="1"/>
  <c r="C125" i="23" a="1"/>
  <c r="AY648" i="23" s="1"/>
  <c r="C126" i="23" a="1"/>
  <c r="L649" i="23" s="1"/>
  <c r="C127" i="23" a="1"/>
  <c r="C127" i="23" s="1"/>
  <c r="C650" i="23" s="1"/>
  <c r="C128" i="23" a="1"/>
  <c r="C128" i="23" s="1"/>
  <c r="C651" i="23" s="1"/>
  <c r="C129" i="23" a="1"/>
  <c r="AS652" i="23" s="1"/>
  <c r="C130" i="23" a="1"/>
  <c r="C130" i="23" s="1"/>
  <c r="C653" i="23" s="1"/>
  <c r="D68" i="23" a="1"/>
  <c r="D68" i="23" s="1"/>
  <c r="D79" i="23" s="1"/>
  <c r="E68" i="23" a="1"/>
  <c r="E68" i="23" s="1"/>
  <c r="E79" i="23" s="1"/>
  <c r="G68" i="23" a="1"/>
  <c r="G68" i="23" s="1"/>
  <c r="H68" i="23" a="1"/>
  <c r="H68" i="23" s="1"/>
  <c r="I68" i="23" a="1"/>
  <c r="I595" i="23" s="1"/>
  <c r="J68" i="23" a="1"/>
  <c r="J68" i="23" s="1"/>
  <c r="J79" i="23" s="1"/>
  <c r="K68" i="23" a="1"/>
  <c r="K68" i="23" s="1"/>
  <c r="L68" i="23" a="1"/>
  <c r="L598" i="23" s="1"/>
  <c r="M68" i="23" a="1"/>
  <c r="M68" i="23" s="1"/>
  <c r="N68" i="23" a="1"/>
  <c r="N68" i="23" s="1"/>
  <c r="O68" i="23" a="1"/>
  <c r="O68" i="23" s="1"/>
  <c r="P68" i="23" a="1"/>
  <c r="P68" i="23" s="1"/>
  <c r="Q68" i="23" a="1"/>
  <c r="Q68" i="23" s="1"/>
  <c r="R68" i="23" a="1"/>
  <c r="R68" i="23" s="1"/>
  <c r="R79" i="23" s="1"/>
  <c r="S68" i="23" a="1"/>
  <c r="S68" i="23" s="1"/>
  <c r="T68" i="23" a="1"/>
  <c r="T68" i="23" s="1"/>
  <c r="U68" i="23" a="1"/>
  <c r="U68" i="23" s="1"/>
  <c r="U79" i="23" s="1"/>
  <c r="V68" i="23" a="1"/>
  <c r="V68" i="23" s="1"/>
  <c r="V79" i="23" s="1"/>
  <c r="W68" i="23" a="1"/>
  <c r="W68" i="23" s="1"/>
  <c r="X68" i="23" a="1"/>
  <c r="X68" i="23" s="1"/>
  <c r="X591" i="23" s="1"/>
  <c r="Y68" i="23" a="1"/>
  <c r="Y68" i="23" s="1"/>
  <c r="Z68" i="23" a="1"/>
  <c r="Z68" i="23" s="1"/>
  <c r="AA68" i="23" a="1"/>
  <c r="AA68" i="23" s="1"/>
  <c r="AB68" i="23" a="1"/>
  <c r="AB68" i="23" s="1"/>
  <c r="AC68" i="23" a="1"/>
  <c r="AC68" i="23" s="1"/>
  <c r="AC79" i="23" s="1"/>
  <c r="AD68" i="23" a="1"/>
  <c r="AD68" i="23" s="1"/>
  <c r="AD79" i="23" s="1"/>
  <c r="AE68" i="23" a="1"/>
  <c r="AE68" i="23" s="1"/>
  <c r="AF68" i="23" a="1"/>
  <c r="AF68" i="23" s="1"/>
  <c r="AF79" i="23" s="1"/>
  <c r="AG68" i="23" a="1"/>
  <c r="AG68" i="23" s="1"/>
  <c r="AH68" i="23" a="1"/>
  <c r="AH68" i="23" s="1"/>
  <c r="AI68" i="23" a="1"/>
  <c r="AI68" i="23" s="1"/>
  <c r="AJ68" i="23" a="1"/>
  <c r="AJ68" i="23" s="1"/>
  <c r="AJ591" i="23" s="1"/>
  <c r="AK68" i="23" a="1"/>
  <c r="AK68" i="23" s="1"/>
  <c r="AK79" i="23" s="1"/>
  <c r="AL68" i="23" a="1"/>
  <c r="AL68" i="23" s="1"/>
  <c r="AL79" i="23" s="1"/>
  <c r="AM68" i="23" a="1"/>
  <c r="AM68" i="23" s="1"/>
  <c r="AN68" i="23" a="1"/>
  <c r="AN68" i="23" s="1"/>
  <c r="AN79" i="23" s="1"/>
  <c r="AO68" i="23" a="1"/>
  <c r="AO68" i="23" s="1"/>
  <c r="AP68" i="23" a="1"/>
  <c r="AP68" i="23" s="1"/>
  <c r="AP591" i="23" s="1"/>
  <c r="AQ68" i="23" a="1"/>
  <c r="AQ68" i="23" s="1"/>
  <c r="AQ79" i="23" s="1"/>
  <c r="AR68" i="23" a="1"/>
  <c r="AR68" i="23" s="1"/>
  <c r="AR79" i="23" s="1"/>
  <c r="AS68" i="23" a="1"/>
  <c r="AS68" i="23" s="1"/>
  <c r="AS591" i="23" s="1"/>
  <c r="AT68" i="23" a="1"/>
  <c r="AT68" i="23" s="1"/>
  <c r="AU68" i="23" a="1"/>
  <c r="AU68" i="23" s="1"/>
  <c r="AV68" i="23" a="1"/>
  <c r="AV68" i="23" s="1"/>
  <c r="AV591" i="23" s="1"/>
  <c r="AW68" i="23" a="1"/>
  <c r="AW68" i="23" s="1"/>
  <c r="AW79" i="23" s="1"/>
  <c r="AX68" i="23" a="1"/>
  <c r="AX68" i="23" s="1"/>
  <c r="AY68" i="23" a="1"/>
  <c r="AY68" i="23" s="1"/>
  <c r="AY591" i="23" s="1"/>
  <c r="AZ68" i="23" a="1"/>
  <c r="AZ68" i="23" s="1"/>
  <c r="AZ79" i="23" s="1"/>
  <c r="BA68" i="23" a="1"/>
  <c r="BA68" i="23" s="1"/>
  <c r="BB68" i="23" a="1"/>
  <c r="BB68" i="23" s="1"/>
  <c r="BB591" i="23" s="1"/>
  <c r="BC68" i="23" a="1"/>
  <c r="BC68" i="23" s="1"/>
  <c r="BC79" i="23" s="1"/>
  <c r="BD68" i="23" a="1"/>
  <c r="BD68" i="23" s="1"/>
  <c r="BE68" i="23" a="1"/>
  <c r="BE68" i="23" s="1"/>
  <c r="BE79" i="23" s="1"/>
  <c r="BF68" i="23" a="1"/>
  <c r="BF68" i="23" s="1"/>
  <c r="BG68" i="23" a="1"/>
  <c r="BG68" i="23" s="1"/>
  <c r="BH68" i="23" a="1"/>
  <c r="BH595" i="23" s="1"/>
  <c r="BI68" i="23" a="1"/>
  <c r="BI68" i="23" s="1"/>
  <c r="C17" i="23" a="1"/>
  <c r="C17" i="23" s="1"/>
  <c r="C18" i="23" a="1"/>
  <c r="F541" i="23" s="1"/>
  <c r="C19" i="23" a="1"/>
  <c r="C19" i="23" s="1"/>
  <c r="C542" i="23" s="1"/>
  <c r="C20" i="23" a="1"/>
  <c r="U543" i="23" s="1"/>
  <c r="C21" i="23" a="1"/>
  <c r="C22" i="23" a="1"/>
  <c r="C23" i="23" a="1"/>
  <c r="AV546" i="23" s="1"/>
  <c r="C24" i="23" a="1"/>
  <c r="C24" i="23" s="1"/>
  <c r="C547" i="23" s="1"/>
  <c r="C25" i="23" a="1"/>
  <c r="C25" i="23" s="1"/>
  <c r="C548" i="23" s="1"/>
  <c r="C26" i="23" a="1"/>
  <c r="O549" i="23" s="1"/>
  <c r="BJ484" i="23" a="1"/>
  <c r="BJ484" i="23" s="1"/>
  <c r="BJ380" i="23" a="1"/>
  <c r="BJ380" i="23" s="1"/>
  <c r="BJ276" i="23" a="1"/>
  <c r="BJ276" i="23" s="1"/>
  <c r="BJ68" i="23" a="1"/>
  <c r="BJ68" i="23" s="1"/>
  <c r="BJ172" i="23" a="1"/>
  <c r="BJ172" i="23" s="1"/>
  <c r="D266" i="20"/>
  <c r="E266" i="20"/>
  <c r="F266" i="20"/>
  <c r="G266" i="20"/>
  <c r="C266" i="20"/>
  <c r="L12" i="20"/>
  <c r="K12" i="20"/>
  <c r="J12" i="20"/>
  <c r="I12" i="20"/>
  <c r="H12" i="20"/>
  <c r="G12" i="20"/>
  <c r="F12" i="20"/>
  <c r="E12" i="20"/>
  <c r="D12" i="20"/>
  <c r="C12" i="20"/>
  <c r="B13" i="2"/>
  <c r="B73" i="5"/>
  <c r="L73" i="5" s="1"/>
  <c r="B91" i="5"/>
  <c r="B17" i="5"/>
  <c r="L16" i="5"/>
  <c r="K16" i="5"/>
  <c r="J16" i="5"/>
  <c r="I16" i="5"/>
  <c r="H16" i="5"/>
  <c r="G16" i="5"/>
  <c r="F16" i="5"/>
  <c r="E16" i="5"/>
  <c r="D16" i="5"/>
  <c r="C16" i="5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" i="2"/>
  <c r="D14" i="2"/>
  <c r="E14" i="2"/>
  <c r="F14" i="2"/>
  <c r="G14" i="2"/>
  <c r="H14" i="2"/>
  <c r="I14" i="2"/>
  <c r="J14" i="2"/>
  <c r="K14" i="2"/>
  <c r="L14" i="2"/>
  <c r="D15" i="2"/>
  <c r="E15" i="2"/>
  <c r="F15" i="2"/>
  <c r="G15" i="2"/>
  <c r="H15" i="2"/>
  <c r="I15" i="2"/>
  <c r="J15" i="2"/>
  <c r="K15" i="2"/>
  <c r="L15" i="2"/>
  <c r="D16" i="2"/>
  <c r="E16" i="2"/>
  <c r="F16" i="2"/>
  <c r="G16" i="2"/>
  <c r="H16" i="2"/>
  <c r="I16" i="2"/>
  <c r="J16" i="2"/>
  <c r="K16" i="2"/>
  <c r="L16" i="2"/>
  <c r="D17" i="2"/>
  <c r="E17" i="2"/>
  <c r="F17" i="2"/>
  <c r="G17" i="2"/>
  <c r="H17" i="2"/>
  <c r="I17" i="2"/>
  <c r="J17" i="2"/>
  <c r="K17" i="2"/>
  <c r="L17" i="2"/>
  <c r="D18" i="2"/>
  <c r="E18" i="2"/>
  <c r="F18" i="2"/>
  <c r="G18" i="2"/>
  <c r="H18" i="2"/>
  <c r="I18" i="2"/>
  <c r="J18" i="2"/>
  <c r="K18" i="2"/>
  <c r="L18" i="2"/>
  <c r="D19" i="2"/>
  <c r="E19" i="2"/>
  <c r="F19" i="2"/>
  <c r="G19" i="2"/>
  <c r="H19" i="2"/>
  <c r="I19" i="2"/>
  <c r="J19" i="2"/>
  <c r="K19" i="2"/>
  <c r="L19" i="2"/>
  <c r="D20" i="2"/>
  <c r="E20" i="2"/>
  <c r="F20" i="2"/>
  <c r="G20" i="2"/>
  <c r="H20" i="2"/>
  <c r="I20" i="2"/>
  <c r="J20" i="2"/>
  <c r="K20" i="2"/>
  <c r="L20" i="2"/>
  <c r="D21" i="2"/>
  <c r="E21" i="2"/>
  <c r="F21" i="2"/>
  <c r="G21" i="2"/>
  <c r="H21" i="2"/>
  <c r="I21" i="2"/>
  <c r="J21" i="2"/>
  <c r="K21" i="2"/>
  <c r="L21" i="2"/>
  <c r="D22" i="2"/>
  <c r="E22" i="2"/>
  <c r="F22" i="2"/>
  <c r="G22" i="2"/>
  <c r="H22" i="2"/>
  <c r="I22" i="2"/>
  <c r="J22" i="2"/>
  <c r="K22" i="2"/>
  <c r="L22" i="2"/>
  <c r="D23" i="2"/>
  <c r="E23" i="2"/>
  <c r="F23" i="2"/>
  <c r="G23" i="2"/>
  <c r="H23" i="2"/>
  <c r="I23" i="2"/>
  <c r="J23" i="2"/>
  <c r="K23" i="2"/>
  <c r="L23" i="2"/>
  <c r="D24" i="2"/>
  <c r="E24" i="2"/>
  <c r="F24" i="2"/>
  <c r="G24" i="2"/>
  <c r="H24" i="2"/>
  <c r="I24" i="2"/>
  <c r="J24" i="2"/>
  <c r="K24" i="2"/>
  <c r="L24" i="2"/>
  <c r="D25" i="2"/>
  <c r="E25" i="2"/>
  <c r="F25" i="2"/>
  <c r="G25" i="2"/>
  <c r="H25" i="2"/>
  <c r="I25" i="2"/>
  <c r="J25" i="2"/>
  <c r="K25" i="2"/>
  <c r="L25" i="2"/>
  <c r="D26" i="2"/>
  <c r="E26" i="2"/>
  <c r="F26" i="2"/>
  <c r="G26" i="2"/>
  <c r="H26" i="2"/>
  <c r="I26" i="2"/>
  <c r="J26" i="2"/>
  <c r="K26" i="2"/>
  <c r="L26" i="2"/>
  <c r="D27" i="2"/>
  <c r="E27" i="2"/>
  <c r="F27" i="2"/>
  <c r="G27" i="2"/>
  <c r="H27" i="2"/>
  <c r="I27" i="2"/>
  <c r="J27" i="2"/>
  <c r="K27" i="2"/>
  <c r="L27" i="2"/>
  <c r="D28" i="2"/>
  <c r="E28" i="2"/>
  <c r="F28" i="2"/>
  <c r="G28" i="2"/>
  <c r="H28" i="2"/>
  <c r="I28" i="2"/>
  <c r="J28" i="2"/>
  <c r="K28" i="2"/>
  <c r="L28" i="2"/>
  <c r="D29" i="2"/>
  <c r="E29" i="2"/>
  <c r="F29" i="2"/>
  <c r="G29" i="2"/>
  <c r="H29" i="2"/>
  <c r="I29" i="2"/>
  <c r="J29" i="2"/>
  <c r="K29" i="2"/>
  <c r="L29" i="2"/>
  <c r="D30" i="2"/>
  <c r="E30" i="2"/>
  <c r="F30" i="2"/>
  <c r="G30" i="2"/>
  <c r="H30" i="2"/>
  <c r="I30" i="2"/>
  <c r="J30" i="2"/>
  <c r="K30" i="2"/>
  <c r="L30" i="2"/>
  <c r="D31" i="2"/>
  <c r="E31" i="2"/>
  <c r="F31" i="2"/>
  <c r="G31" i="2"/>
  <c r="H31" i="2"/>
  <c r="I31" i="2"/>
  <c r="J31" i="2"/>
  <c r="K31" i="2"/>
  <c r="L31" i="2"/>
  <c r="D32" i="2"/>
  <c r="E32" i="2"/>
  <c r="F32" i="2"/>
  <c r="G32" i="2"/>
  <c r="H32" i="2"/>
  <c r="I32" i="2"/>
  <c r="J32" i="2"/>
  <c r="K32" i="2"/>
  <c r="L32" i="2"/>
  <c r="D33" i="2"/>
  <c r="E33" i="2"/>
  <c r="F33" i="2"/>
  <c r="G33" i="2"/>
  <c r="H33" i="2"/>
  <c r="I33" i="2"/>
  <c r="J33" i="2"/>
  <c r="K33" i="2"/>
  <c r="L33" i="2"/>
  <c r="D34" i="2"/>
  <c r="E34" i="2"/>
  <c r="F34" i="2"/>
  <c r="G34" i="2"/>
  <c r="H34" i="2"/>
  <c r="I34" i="2"/>
  <c r="J34" i="2"/>
  <c r="K34" i="2"/>
  <c r="L34" i="2"/>
  <c r="D35" i="2"/>
  <c r="E35" i="2"/>
  <c r="F35" i="2"/>
  <c r="G35" i="2"/>
  <c r="H35" i="2"/>
  <c r="I35" i="2"/>
  <c r="J35" i="2"/>
  <c r="K35" i="2"/>
  <c r="L35" i="2"/>
  <c r="D36" i="2"/>
  <c r="E36" i="2"/>
  <c r="F36" i="2"/>
  <c r="G36" i="2"/>
  <c r="H36" i="2"/>
  <c r="I36" i="2"/>
  <c r="J36" i="2"/>
  <c r="K36" i="2"/>
  <c r="L36" i="2"/>
  <c r="D37" i="2"/>
  <c r="E37" i="2"/>
  <c r="F37" i="2"/>
  <c r="G37" i="2"/>
  <c r="H37" i="2"/>
  <c r="I37" i="2"/>
  <c r="J37" i="2"/>
  <c r="K37" i="2"/>
  <c r="L37" i="2"/>
  <c r="D38" i="2"/>
  <c r="E38" i="2"/>
  <c r="F38" i="2"/>
  <c r="G38" i="2"/>
  <c r="H38" i="2"/>
  <c r="I38" i="2"/>
  <c r="J38" i="2"/>
  <c r="K38" i="2"/>
  <c r="L38" i="2"/>
  <c r="D39" i="2"/>
  <c r="E39" i="2"/>
  <c r="F39" i="2"/>
  <c r="G39" i="2"/>
  <c r="H39" i="2"/>
  <c r="I39" i="2"/>
  <c r="J39" i="2"/>
  <c r="K39" i="2"/>
  <c r="L39" i="2"/>
  <c r="D40" i="2"/>
  <c r="E40" i="2"/>
  <c r="F40" i="2"/>
  <c r="G40" i="2"/>
  <c r="H40" i="2"/>
  <c r="I40" i="2"/>
  <c r="J40" i="2"/>
  <c r="K40" i="2"/>
  <c r="L40" i="2"/>
  <c r="D41" i="2"/>
  <c r="E41" i="2"/>
  <c r="F41" i="2"/>
  <c r="G41" i="2"/>
  <c r="H41" i="2"/>
  <c r="I41" i="2"/>
  <c r="J41" i="2"/>
  <c r="K41" i="2"/>
  <c r="L41" i="2"/>
  <c r="D42" i="2"/>
  <c r="E42" i="2"/>
  <c r="F42" i="2"/>
  <c r="G42" i="2"/>
  <c r="H42" i="2"/>
  <c r="I42" i="2"/>
  <c r="J42" i="2"/>
  <c r="K42" i="2"/>
  <c r="L42" i="2"/>
  <c r="D43" i="2"/>
  <c r="E43" i="2"/>
  <c r="F43" i="2"/>
  <c r="G43" i="2"/>
  <c r="H43" i="2"/>
  <c r="I43" i="2"/>
  <c r="J43" i="2"/>
  <c r="K43" i="2"/>
  <c r="L43" i="2"/>
  <c r="D44" i="2"/>
  <c r="E44" i="2"/>
  <c r="F44" i="2"/>
  <c r="G44" i="2"/>
  <c r="H44" i="2"/>
  <c r="I44" i="2"/>
  <c r="J44" i="2"/>
  <c r="K44" i="2"/>
  <c r="L44" i="2"/>
  <c r="D45" i="2"/>
  <c r="E45" i="2"/>
  <c r="F45" i="2"/>
  <c r="G45" i="2"/>
  <c r="H45" i="2"/>
  <c r="I45" i="2"/>
  <c r="J45" i="2"/>
  <c r="K45" i="2"/>
  <c r="L45" i="2"/>
  <c r="D46" i="2"/>
  <c r="E46" i="2"/>
  <c r="F46" i="2"/>
  <c r="G46" i="2"/>
  <c r="H46" i="2"/>
  <c r="I46" i="2"/>
  <c r="J46" i="2"/>
  <c r="K46" i="2"/>
  <c r="L46" i="2"/>
  <c r="D47" i="2"/>
  <c r="E47" i="2"/>
  <c r="F47" i="2"/>
  <c r="G47" i="2"/>
  <c r="H47" i="2"/>
  <c r="I47" i="2"/>
  <c r="J47" i="2"/>
  <c r="K47" i="2"/>
  <c r="L47" i="2"/>
  <c r="D48" i="2"/>
  <c r="E48" i="2"/>
  <c r="F48" i="2"/>
  <c r="G48" i="2"/>
  <c r="H48" i="2"/>
  <c r="I48" i="2"/>
  <c r="J48" i="2"/>
  <c r="K48" i="2"/>
  <c r="L48" i="2"/>
  <c r="D49" i="2"/>
  <c r="E49" i="2"/>
  <c r="F49" i="2"/>
  <c r="G49" i="2"/>
  <c r="H49" i="2"/>
  <c r="I49" i="2"/>
  <c r="J49" i="2"/>
  <c r="K49" i="2"/>
  <c r="L49" i="2"/>
  <c r="D50" i="2"/>
  <c r="E50" i="2"/>
  <c r="F50" i="2"/>
  <c r="G50" i="2"/>
  <c r="H50" i="2"/>
  <c r="I50" i="2"/>
  <c r="J50" i="2"/>
  <c r="K50" i="2"/>
  <c r="L50" i="2"/>
  <c r="D51" i="2"/>
  <c r="E51" i="2"/>
  <c r="F51" i="2"/>
  <c r="G51" i="2"/>
  <c r="H51" i="2"/>
  <c r="I51" i="2"/>
  <c r="J51" i="2"/>
  <c r="K51" i="2"/>
  <c r="L51" i="2"/>
  <c r="D52" i="2"/>
  <c r="E52" i="2"/>
  <c r="F52" i="2"/>
  <c r="G52" i="2"/>
  <c r="H52" i="2"/>
  <c r="I52" i="2"/>
  <c r="J52" i="2"/>
  <c r="K52" i="2"/>
  <c r="L52" i="2"/>
  <c r="D53" i="2"/>
  <c r="E53" i="2"/>
  <c r="F53" i="2"/>
  <c r="G53" i="2"/>
  <c r="H53" i="2"/>
  <c r="I53" i="2"/>
  <c r="J53" i="2"/>
  <c r="K53" i="2"/>
  <c r="L53" i="2"/>
  <c r="D54" i="2"/>
  <c r="E54" i="2"/>
  <c r="F54" i="2"/>
  <c r="G54" i="2"/>
  <c r="H54" i="2"/>
  <c r="I54" i="2"/>
  <c r="J54" i="2"/>
  <c r="K54" i="2"/>
  <c r="L54" i="2"/>
  <c r="D55" i="2"/>
  <c r="E55" i="2"/>
  <c r="F55" i="2"/>
  <c r="G55" i="2"/>
  <c r="H55" i="2"/>
  <c r="I55" i="2"/>
  <c r="J55" i="2"/>
  <c r="K55" i="2"/>
  <c r="L55" i="2"/>
  <c r="D56" i="2"/>
  <c r="E56" i="2"/>
  <c r="F56" i="2"/>
  <c r="G56" i="2"/>
  <c r="H56" i="2"/>
  <c r="I56" i="2"/>
  <c r="J56" i="2"/>
  <c r="K56" i="2"/>
  <c r="L56" i="2"/>
  <c r="D57" i="2"/>
  <c r="E57" i="2"/>
  <c r="F57" i="2"/>
  <c r="G57" i="2"/>
  <c r="H57" i="2"/>
  <c r="I57" i="2"/>
  <c r="J57" i="2"/>
  <c r="K57" i="2"/>
  <c r="L57" i="2"/>
  <c r="D58" i="2"/>
  <c r="E58" i="2"/>
  <c r="F58" i="2"/>
  <c r="G58" i="2"/>
  <c r="H58" i="2"/>
  <c r="I58" i="2"/>
  <c r="J58" i="2"/>
  <c r="K58" i="2"/>
  <c r="L58" i="2"/>
  <c r="D59" i="2"/>
  <c r="E59" i="2"/>
  <c r="F59" i="2"/>
  <c r="G59" i="2"/>
  <c r="H59" i="2"/>
  <c r="I59" i="2"/>
  <c r="J59" i="2"/>
  <c r="K59" i="2"/>
  <c r="L59" i="2"/>
  <c r="D60" i="2"/>
  <c r="E60" i="2"/>
  <c r="F60" i="2"/>
  <c r="G60" i="2"/>
  <c r="H60" i="2"/>
  <c r="I60" i="2"/>
  <c r="J60" i="2"/>
  <c r="K60" i="2"/>
  <c r="L60" i="2"/>
  <c r="D61" i="2"/>
  <c r="E61" i="2"/>
  <c r="F61" i="2"/>
  <c r="G61" i="2"/>
  <c r="H61" i="2"/>
  <c r="I61" i="2"/>
  <c r="J61" i="2"/>
  <c r="K61" i="2"/>
  <c r="L61" i="2"/>
  <c r="D62" i="2"/>
  <c r="E62" i="2"/>
  <c r="F62" i="2"/>
  <c r="G62" i="2"/>
  <c r="H62" i="2"/>
  <c r="I62" i="2"/>
  <c r="J62" i="2"/>
  <c r="K62" i="2"/>
  <c r="L62" i="2"/>
  <c r="D63" i="2"/>
  <c r="E63" i="2"/>
  <c r="F63" i="2"/>
  <c r="G63" i="2"/>
  <c r="H63" i="2"/>
  <c r="I63" i="2"/>
  <c r="J63" i="2"/>
  <c r="K63" i="2"/>
  <c r="L63" i="2"/>
  <c r="D64" i="2"/>
  <c r="E64" i="2"/>
  <c r="F64" i="2"/>
  <c r="G64" i="2"/>
  <c r="H64" i="2"/>
  <c r="I64" i="2"/>
  <c r="J64" i="2"/>
  <c r="K64" i="2"/>
  <c r="L64" i="2"/>
  <c r="D65" i="2"/>
  <c r="E65" i="2"/>
  <c r="F65" i="2"/>
  <c r="G65" i="2"/>
  <c r="H65" i="2"/>
  <c r="I65" i="2"/>
  <c r="J65" i="2"/>
  <c r="K65" i="2"/>
  <c r="L65" i="2"/>
  <c r="D66" i="2"/>
  <c r="E66" i="2"/>
  <c r="F66" i="2"/>
  <c r="G66" i="2"/>
  <c r="H66" i="2"/>
  <c r="I66" i="2"/>
  <c r="J66" i="2"/>
  <c r="K66" i="2"/>
  <c r="L66" i="2"/>
  <c r="D67" i="2"/>
  <c r="E67" i="2"/>
  <c r="F67" i="2"/>
  <c r="G67" i="2"/>
  <c r="H67" i="2"/>
  <c r="I67" i="2"/>
  <c r="J67" i="2"/>
  <c r="K67" i="2"/>
  <c r="L67" i="2"/>
  <c r="D68" i="2"/>
  <c r="E68" i="2"/>
  <c r="F68" i="2"/>
  <c r="G68" i="2"/>
  <c r="H68" i="2"/>
  <c r="I68" i="2"/>
  <c r="J68" i="2"/>
  <c r="K68" i="2"/>
  <c r="L68" i="2"/>
  <c r="D69" i="2"/>
  <c r="E69" i="2"/>
  <c r="F69" i="2"/>
  <c r="G69" i="2"/>
  <c r="H69" i="2"/>
  <c r="I69" i="2"/>
  <c r="J69" i="2"/>
  <c r="K69" i="2"/>
  <c r="L69" i="2"/>
  <c r="D70" i="2"/>
  <c r="E70" i="2"/>
  <c r="F70" i="2"/>
  <c r="G70" i="2"/>
  <c r="H70" i="2"/>
  <c r="I70" i="2"/>
  <c r="J70" i="2"/>
  <c r="K70" i="2"/>
  <c r="L70" i="2"/>
  <c r="D71" i="2"/>
  <c r="E71" i="2"/>
  <c r="F71" i="2"/>
  <c r="G71" i="2"/>
  <c r="H71" i="2"/>
  <c r="I71" i="2"/>
  <c r="J71" i="2"/>
  <c r="K71" i="2"/>
  <c r="L71" i="2"/>
  <c r="D72" i="2"/>
  <c r="E72" i="2"/>
  <c r="F72" i="2"/>
  <c r="G72" i="2"/>
  <c r="H72" i="2"/>
  <c r="I72" i="2"/>
  <c r="J72" i="2"/>
  <c r="K72" i="2"/>
  <c r="L72" i="2"/>
  <c r="D73" i="2"/>
  <c r="E73" i="2"/>
  <c r="F73" i="2"/>
  <c r="G73" i="2"/>
  <c r="H73" i="2"/>
  <c r="I73" i="2"/>
  <c r="J73" i="2"/>
  <c r="K73" i="2"/>
  <c r="L73" i="2"/>
  <c r="D74" i="2"/>
  <c r="E74" i="2"/>
  <c r="F74" i="2"/>
  <c r="G74" i="2"/>
  <c r="H74" i="2"/>
  <c r="I74" i="2"/>
  <c r="J74" i="2"/>
  <c r="K74" i="2"/>
  <c r="L74" i="2"/>
  <c r="D75" i="2"/>
  <c r="E75" i="2"/>
  <c r="F75" i="2"/>
  <c r="G75" i="2"/>
  <c r="H75" i="2"/>
  <c r="I75" i="2"/>
  <c r="J75" i="2"/>
  <c r="K75" i="2"/>
  <c r="L75" i="2"/>
  <c r="D76" i="2"/>
  <c r="E76" i="2"/>
  <c r="F76" i="2"/>
  <c r="G76" i="2"/>
  <c r="H76" i="2"/>
  <c r="I76" i="2"/>
  <c r="J76" i="2"/>
  <c r="K76" i="2"/>
  <c r="L76" i="2"/>
  <c r="D77" i="2"/>
  <c r="E77" i="2"/>
  <c r="F77" i="2"/>
  <c r="G77" i="2"/>
  <c r="H77" i="2"/>
  <c r="I77" i="2"/>
  <c r="J77" i="2"/>
  <c r="K77" i="2"/>
  <c r="L77" i="2"/>
  <c r="D78" i="2"/>
  <c r="E78" i="2"/>
  <c r="F78" i="2"/>
  <c r="G78" i="2"/>
  <c r="H78" i="2"/>
  <c r="I78" i="2"/>
  <c r="J78" i="2"/>
  <c r="K78" i="2"/>
  <c r="L78" i="2"/>
  <c r="D79" i="2"/>
  <c r="E79" i="2"/>
  <c r="F79" i="2"/>
  <c r="G79" i="2"/>
  <c r="H79" i="2"/>
  <c r="I79" i="2"/>
  <c r="J79" i="2"/>
  <c r="K79" i="2"/>
  <c r="L79" i="2"/>
  <c r="D80" i="2"/>
  <c r="E80" i="2"/>
  <c r="F80" i="2"/>
  <c r="G80" i="2"/>
  <c r="H80" i="2"/>
  <c r="I80" i="2"/>
  <c r="J80" i="2"/>
  <c r="K80" i="2"/>
  <c r="L80" i="2"/>
  <c r="D81" i="2"/>
  <c r="E81" i="2"/>
  <c r="F81" i="2"/>
  <c r="G81" i="2"/>
  <c r="H81" i="2"/>
  <c r="I81" i="2"/>
  <c r="J81" i="2"/>
  <c r="K81" i="2"/>
  <c r="L81" i="2"/>
  <c r="D82" i="2"/>
  <c r="E82" i="2"/>
  <c r="F82" i="2"/>
  <c r="G82" i="2"/>
  <c r="H82" i="2"/>
  <c r="I82" i="2"/>
  <c r="J82" i="2"/>
  <c r="K82" i="2"/>
  <c r="L82" i="2"/>
  <c r="D83" i="2"/>
  <c r="E83" i="2"/>
  <c r="F83" i="2"/>
  <c r="G83" i="2"/>
  <c r="H83" i="2"/>
  <c r="I83" i="2"/>
  <c r="J83" i="2"/>
  <c r="K83" i="2"/>
  <c r="L83" i="2"/>
  <c r="D84" i="2"/>
  <c r="E84" i="2"/>
  <c r="F84" i="2"/>
  <c r="G84" i="2"/>
  <c r="H84" i="2"/>
  <c r="I84" i="2"/>
  <c r="J84" i="2"/>
  <c r="K84" i="2"/>
  <c r="L84" i="2"/>
  <c r="D85" i="2"/>
  <c r="E85" i="2"/>
  <c r="F85" i="2"/>
  <c r="G85" i="2"/>
  <c r="H85" i="2"/>
  <c r="I85" i="2"/>
  <c r="J85" i="2"/>
  <c r="K85" i="2"/>
  <c r="L85" i="2"/>
  <c r="D86" i="2"/>
  <c r="E86" i="2"/>
  <c r="F86" i="2"/>
  <c r="G86" i="2"/>
  <c r="H86" i="2"/>
  <c r="I86" i="2"/>
  <c r="J86" i="2"/>
  <c r="K86" i="2"/>
  <c r="L86" i="2"/>
  <c r="D87" i="2"/>
  <c r="E87" i="2"/>
  <c r="F87" i="2"/>
  <c r="G87" i="2"/>
  <c r="H87" i="2"/>
  <c r="I87" i="2"/>
  <c r="J87" i="2"/>
  <c r="K87" i="2"/>
  <c r="L87" i="2"/>
  <c r="D88" i="2"/>
  <c r="E88" i="2"/>
  <c r="F88" i="2"/>
  <c r="G88" i="2"/>
  <c r="H88" i="2"/>
  <c r="I88" i="2"/>
  <c r="J88" i="2"/>
  <c r="K88" i="2"/>
  <c r="L88" i="2"/>
  <c r="D89" i="2"/>
  <c r="E89" i="2"/>
  <c r="F89" i="2"/>
  <c r="G89" i="2"/>
  <c r="H89" i="2"/>
  <c r="I89" i="2"/>
  <c r="J89" i="2"/>
  <c r="K89" i="2"/>
  <c r="L89" i="2"/>
  <c r="D90" i="2"/>
  <c r="E90" i="2"/>
  <c r="F90" i="2"/>
  <c r="G90" i="2"/>
  <c r="H90" i="2"/>
  <c r="I90" i="2"/>
  <c r="J90" i="2"/>
  <c r="K90" i="2"/>
  <c r="L90" i="2"/>
  <c r="D91" i="2"/>
  <c r="E91" i="2"/>
  <c r="F91" i="2"/>
  <c r="G91" i="2"/>
  <c r="H91" i="2"/>
  <c r="I91" i="2"/>
  <c r="J91" i="2"/>
  <c r="K91" i="2"/>
  <c r="L91" i="2"/>
  <c r="D92" i="2"/>
  <c r="E92" i="2"/>
  <c r="F92" i="2"/>
  <c r="G92" i="2"/>
  <c r="H92" i="2"/>
  <c r="I92" i="2"/>
  <c r="J92" i="2"/>
  <c r="K92" i="2"/>
  <c r="L92" i="2"/>
  <c r="D93" i="2"/>
  <c r="E93" i="2"/>
  <c r="F93" i="2"/>
  <c r="G93" i="2"/>
  <c r="H93" i="2"/>
  <c r="I93" i="2"/>
  <c r="J93" i="2"/>
  <c r="K93" i="2"/>
  <c r="L93" i="2"/>
  <c r="D94" i="2"/>
  <c r="E94" i="2"/>
  <c r="F94" i="2"/>
  <c r="G94" i="2"/>
  <c r="H94" i="2"/>
  <c r="I94" i="2"/>
  <c r="J94" i="2"/>
  <c r="K94" i="2"/>
  <c r="L94" i="2"/>
  <c r="D95" i="2"/>
  <c r="E95" i="2"/>
  <c r="F95" i="2"/>
  <c r="G95" i="2"/>
  <c r="H95" i="2"/>
  <c r="I95" i="2"/>
  <c r="J95" i="2"/>
  <c r="K95" i="2"/>
  <c r="L95" i="2"/>
  <c r="D96" i="2"/>
  <c r="E96" i="2"/>
  <c r="F96" i="2"/>
  <c r="G96" i="2"/>
  <c r="H96" i="2"/>
  <c r="I96" i="2"/>
  <c r="J96" i="2"/>
  <c r="K96" i="2"/>
  <c r="L96" i="2"/>
  <c r="D97" i="2"/>
  <c r="E97" i="2"/>
  <c r="F97" i="2"/>
  <c r="G97" i="2"/>
  <c r="H97" i="2"/>
  <c r="I97" i="2"/>
  <c r="J97" i="2"/>
  <c r="K97" i="2"/>
  <c r="L97" i="2"/>
  <c r="D98" i="2"/>
  <c r="E98" i="2"/>
  <c r="F98" i="2"/>
  <c r="G98" i="2"/>
  <c r="H98" i="2"/>
  <c r="I98" i="2"/>
  <c r="J98" i="2"/>
  <c r="K98" i="2"/>
  <c r="L98" i="2"/>
  <c r="D99" i="2"/>
  <c r="E99" i="2"/>
  <c r="F99" i="2"/>
  <c r="G99" i="2"/>
  <c r="H99" i="2"/>
  <c r="I99" i="2"/>
  <c r="J99" i="2"/>
  <c r="K99" i="2"/>
  <c r="L99" i="2"/>
  <c r="D100" i="2"/>
  <c r="E100" i="2"/>
  <c r="F100" i="2"/>
  <c r="G100" i="2"/>
  <c r="H100" i="2"/>
  <c r="I100" i="2"/>
  <c r="J100" i="2"/>
  <c r="K100" i="2"/>
  <c r="L100" i="2"/>
  <c r="D101" i="2"/>
  <c r="E101" i="2"/>
  <c r="F101" i="2"/>
  <c r="G101" i="2"/>
  <c r="H101" i="2"/>
  <c r="I101" i="2"/>
  <c r="J101" i="2"/>
  <c r="K101" i="2"/>
  <c r="L101" i="2"/>
  <c r="D102" i="2"/>
  <c r="E102" i="2"/>
  <c r="F102" i="2"/>
  <c r="G102" i="2"/>
  <c r="H102" i="2"/>
  <c r="I102" i="2"/>
  <c r="J102" i="2"/>
  <c r="K102" i="2"/>
  <c r="L102" i="2"/>
  <c r="D103" i="2"/>
  <c r="E103" i="2"/>
  <c r="F103" i="2"/>
  <c r="G103" i="2"/>
  <c r="H103" i="2"/>
  <c r="I103" i="2"/>
  <c r="J103" i="2"/>
  <c r="K103" i="2"/>
  <c r="L103" i="2"/>
  <c r="D104" i="2"/>
  <c r="E104" i="2"/>
  <c r="F104" i="2"/>
  <c r="G104" i="2"/>
  <c r="H104" i="2"/>
  <c r="I104" i="2"/>
  <c r="J104" i="2"/>
  <c r="K104" i="2"/>
  <c r="L104" i="2"/>
  <c r="D105" i="2"/>
  <c r="E105" i="2"/>
  <c r="F105" i="2"/>
  <c r="G105" i="2"/>
  <c r="H105" i="2"/>
  <c r="I105" i="2"/>
  <c r="J105" i="2"/>
  <c r="K105" i="2"/>
  <c r="L105" i="2"/>
  <c r="D106" i="2"/>
  <c r="E106" i="2"/>
  <c r="F106" i="2"/>
  <c r="G106" i="2"/>
  <c r="H106" i="2"/>
  <c r="I106" i="2"/>
  <c r="J106" i="2"/>
  <c r="K106" i="2"/>
  <c r="L106" i="2"/>
  <c r="D107" i="2"/>
  <c r="E107" i="2"/>
  <c r="F107" i="2"/>
  <c r="G107" i="2"/>
  <c r="H107" i="2"/>
  <c r="I107" i="2"/>
  <c r="J107" i="2"/>
  <c r="K107" i="2"/>
  <c r="L107" i="2"/>
  <c r="D108" i="2"/>
  <c r="E108" i="2"/>
  <c r="F108" i="2"/>
  <c r="G108" i="2"/>
  <c r="H108" i="2"/>
  <c r="I108" i="2"/>
  <c r="J108" i="2"/>
  <c r="K108" i="2"/>
  <c r="L108" i="2"/>
  <c r="D109" i="2"/>
  <c r="E109" i="2"/>
  <c r="F109" i="2"/>
  <c r="G109" i="2"/>
  <c r="H109" i="2"/>
  <c r="I109" i="2"/>
  <c r="J109" i="2"/>
  <c r="K109" i="2"/>
  <c r="L109" i="2"/>
  <c r="D110" i="2"/>
  <c r="E110" i="2"/>
  <c r="F110" i="2"/>
  <c r="G110" i="2"/>
  <c r="H110" i="2"/>
  <c r="I110" i="2"/>
  <c r="J110" i="2"/>
  <c r="K110" i="2"/>
  <c r="L110" i="2"/>
  <c r="D111" i="2"/>
  <c r="E111" i="2"/>
  <c r="F111" i="2"/>
  <c r="G111" i="2"/>
  <c r="H111" i="2"/>
  <c r="I111" i="2"/>
  <c r="J111" i="2"/>
  <c r="K111" i="2"/>
  <c r="L111" i="2"/>
  <c r="D112" i="2"/>
  <c r="E112" i="2"/>
  <c r="F112" i="2"/>
  <c r="G112" i="2"/>
  <c r="H112" i="2"/>
  <c r="I112" i="2"/>
  <c r="J112" i="2"/>
  <c r="K112" i="2"/>
  <c r="L112" i="2"/>
  <c r="D113" i="2"/>
  <c r="E113" i="2"/>
  <c r="F113" i="2"/>
  <c r="G113" i="2"/>
  <c r="H113" i="2"/>
  <c r="I113" i="2"/>
  <c r="J113" i="2"/>
  <c r="K113" i="2"/>
  <c r="L113" i="2"/>
  <c r="D114" i="2"/>
  <c r="E114" i="2"/>
  <c r="F114" i="2"/>
  <c r="G114" i="2"/>
  <c r="H114" i="2"/>
  <c r="I114" i="2"/>
  <c r="J114" i="2"/>
  <c r="K114" i="2"/>
  <c r="L114" i="2"/>
  <c r="D115" i="2"/>
  <c r="E115" i="2"/>
  <c r="F115" i="2"/>
  <c r="G115" i="2"/>
  <c r="H115" i="2"/>
  <c r="I115" i="2"/>
  <c r="J115" i="2"/>
  <c r="K115" i="2"/>
  <c r="L115" i="2"/>
  <c r="D116" i="2"/>
  <c r="E116" i="2"/>
  <c r="F116" i="2"/>
  <c r="G116" i="2"/>
  <c r="H116" i="2"/>
  <c r="I116" i="2"/>
  <c r="J116" i="2"/>
  <c r="K116" i="2"/>
  <c r="L116" i="2"/>
  <c r="D117" i="2"/>
  <c r="E117" i="2"/>
  <c r="F117" i="2"/>
  <c r="G117" i="2"/>
  <c r="H117" i="2"/>
  <c r="I117" i="2"/>
  <c r="J117" i="2"/>
  <c r="K117" i="2"/>
  <c r="L117" i="2"/>
  <c r="D118" i="2"/>
  <c r="E118" i="2"/>
  <c r="F118" i="2"/>
  <c r="G118" i="2"/>
  <c r="H118" i="2"/>
  <c r="I118" i="2"/>
  <c r="J118" i="2"/>
  <c r="K118" i="2"/>
  <c r="L118" i="2"/>
  <c r="D119" i="2"/>
  <c r="E119" i="2"/>
  <c r="F119" i="2"/>
  <c r="G119" i="2"/>
  <c r="H119" i="2"/>
  <c r="I119" i="2"/>
  <c r="J119" i="2"/>
  <c r="K119" i="2"/>
  <c r="L119" i="2"/>
  <c r="D120" i="2"/>
  <c r="E120" i="2"/>
  <c r="F120" i="2"/>
  <c r="G120" i="2"/>
  <c r="H120" i="2"/>
  <c r="I120" i="2"/>
  <c r="J120" i="2"/>
  <c r="K120" i="2"/>
  <c r="L120" i="2"/>
  <c r="D121" i="2"/>
  <c r="E121" i="2"/>
  <c r="F121" i="2"/>
  <c r="G121" i="2"/>
  <c r="H121" i="2"/>
  <c r="I121" i="2"/>
  <c r="J121" i="2"/>
  <c r="K121" i="2"/>
  <c r="L121" i="2"/>
  <c r="D122" i="2"/>
  <c r="E122" i="2"/>
  <c r="F122" i="2"/>
  <c r="G122" i="2"/>
  <c r="H122" i="2"/>
  <c r="I122" i="2"/>
  <c r="J122" i="2"/>
  <c r="K122" i="2"/>
  <c r="L122" i="2"/>
  <c r="D123" i="2"/>
  <c r="E123" i="2"/>
  <c r="F123" i="2"/>
  <c r="G123" i="2"/>
  <c r="H123" i="2"/>
  <c r="I123" i="2"/>
  <c r="J123" i="2"/>
  <c r="K123" i="2"/>
  <c r="L123" i="2"/>
  <c r="D124" i="2"/>
  <c r="E124" i="2"/>
  <c r="F124" i="2"/>
  <c r="G124" i="2"/>
  <c r="H124" i="2"/>
  <c r="I124" i="2"/>
  <c r="J124" i="2"/>
  <c r="K124" i="2"/>
  <c r="L124" i="2"/>
  <c r="D125" i="2"/>
  <c r="E125" i="2"/>
  <c r="F125" i="2"/>
  <c r="G125" i="2"/>
  <c r="H125" i="2"/>
  <c r="I125" i="2"/>
  <c r="J125" i="2"/>
  <c r="K125" i="2"/>
  <c r="L125" i="2"/>
  <c r="D126" i="2"/>
  <c r="E126" i="2"/>
  <c r="F126" i="2"/>
  <c r="G126" i="2"/>
  <c r="H126" i="2"/>
  <c r="I126" i="2"/>
  <c r="J126" i="2"/>
  <c r="K126" i="2"/>
  <c r="L126" i="2"/>
  <c r="D127" i="2"/>
  <c r="E127" i="2"/>
  <c r="F127" i="2"/>
  <c r="G127" i="2"/>
  <c r="H127" i="2"/>
  <c r="I127" i="2"/>
  <c r="J127" i="2"/>
  <c r="K127" i="2"/>
  <c r="L127" i="2"/>
  <c r="D128" i="2"/>
  <c r="E128" i="2"/>
  <c r="F128" i="2"/>
  <c r="G128" i="2"/>
  <c r="H128" i="2"/>
  <c r="I128" i="2"/>
  <c r="J128" i="2"/>
  <c r="K128" i="2"/>
  <c r="L128" i="2"/>
  <c r="D129" i="2"/>
  <c r="E129" i="2"/>
  <c r="F129" i="2"/>
  <c r="G129" i="2"/>
  <c r="H129" i="2"/>
  <c r="I129" i="2"/>
  <c r="J129" i="2"/>
  <c r="K129" i="2"/>
  <c r="L129" i="2"/>
  <c r="D130" i="2"/>
  <c r="E130" i="2"/>
  <c r="F130" i="2"/>
  <c r="G130" i="2"/>
  <c r="H130" i="2"/>
  <c r="I130" i="2"/>
  <c r="J130" i="2"/>
  <c r="K130" i="2"/>
  <c r="L130" i="2"/>
  <c r="D131" i="2"/>
  <c r="E131" i="2"/>
  <c r="F131" i="2"/>
  <c r="G131" i="2"/>
  <c r="H131" i="2"/>
  <c r="I131" i="2"/>
  <c r="J131" i="2"/>
  <c r="K131" i="2"/>
  <c r="L131" i="2"/>
  <c r="D132" i="2"/>
  <c r="E132" i="2"/>
  <c r="F132" i="2"/>
  <c r="G132" i="2"/>
  <c r="H132" i="2"/>
  <c r="I132" i="2"/>
  <c r="J132" i="2"/>
  <c r="K132" i="2"/>
  <c r="L132" i="2"/>
  <c r="L13" i="2"/>
  <c r="L12" i="2"/>
  <c r="K13" i="2"/>
  <c r="K12" i="2"/>
  <c r="J13" i="2"/>
  <c r="J12" i="2"/>
  <c r="I13" i="2"/>
  <c r="I12" i="2"/>
  <c r="H13" i="2"/>
  <c r="H12" i="2"/>
  <c r="G13" i="2"/>
  <c r="G4" i="2" s="1"/>
  <c r="G12" i="2"/>
  <c r="F13" i="2"/>
  <c r="F12" i="2"/>
  <c r="E13" i="2"/>
  <c r="E12" i="2"/>
  <c r="D13" i="2"/>
  <c r="D5" i="2" s="1"/>
  <c r="D12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" i="2"/>
  <c r="C5" i="2" s="1"/>
  <c r="C12" i="2"/>
  <c r="B51" i="2"/>
  <c r="B55" i="5" s="1"/>
  <c r="B52" i="2"/>
  <c r="B56" i="5" s="1"/>
  <c r="B53" i="2"/>
  <c r="B57" i="5" s="1"/>
  <c r="B54" i="2"/>
  <c r="B58" i="5" s="1"/>
  <c r="B55" i="2"/>
  <c r="B59" i="5" s="1"/>
  <c r="B56" i="2"/>
  <c r="B60" i="5" s="1"/>
  <c r="B57" i="2"/>
  <c r="B61" i="5" s="1"/>
  <c r="H61" i="5" s="1"/>
  <c r="B58" i="2"/>
  <c r="B62" i="5" s="1"/>
  <c r="B59" i="2"/>
  <c r="B63" i="5" s="1"/>
  <c r="B60" i="2"/>
  <c r="B64" i="5" s="1"/>
  <c r="B61" i="2"/>
  <c r="B65" i="5" s="1"/>
  <c r="B62" i="2"/>
  <c r="B66" i="5" s="1"/>
  <c r="B63" i="2"/>
  <c r="B67" i="5" s="1"/>
  <c r="B64" i="2"/>
  <c r="B68" i="5" s="1"/>
  <c r="B65" i="2"/>
  <c r="B69" i="5" s="1"/>
  <c r="B66" i="2"/>
  <c r="B70" i="5" s="1"/>
  <c r="B67" i="2"/>
  <c r="B71" i="5" s="1"/>
  <c r="B68" i="2"/>
  <c r="B69" i="2"/>
  <c r="B70" i="2"/>
  <c r="B74" i="5" s="1"/>
  <c r="G74" i="5" s="1"/>
  <c r="B71" i="2"/>
  <c r="B75" i="5" s="1"/>
  <c r="B72" i="2"/>
  <c r="H83" i="5" s="1"/>
  <c r="B73" i="2"/>
  <c r="B77" i="5" s="1"/>
  <c r="B74" i="2"/>
  <c r="B78" i="5" s="1"/>
  <c r="B75" i="2"/>
  <c r="F81" i="5" s="1"/>
  <c r="B76" i="2"/>
  <c r="B80" i="5" s="1"/>
  <c r="B77" i="2"/>
  <c r="B81" i="5" s="1"/>
  <c r="B78" i="2"/>
  <c r="B82" i="5" s="1"/>
  <c r="B79" i="2"/>
  <c r="B83" i="5" s="1"/>
  <c r="B80" i="2"/>
  <c r="B84" i="5" s="1"/>
  <c r="B81" i="2"/>
  <c r="B85" i="5" s="1"/>
  <c r="B82" i="2"/>
  <c r="B86" i="5" s="1"/>
  <c r="B83" i="2"/>
  <c r="B87" i="5" s="1"/>
  <c r="B84" i="2"/>
  <c r="B88" i="5" s="1"/>
  <c r="B85" i="2"/>
  <c r="B89" i="5" s="1"/>
  <c r="B86" i="2"/>
  <c r="B90" i="5" s="1"/>
  <c r="B87" i="2"/>
  <c r="B88" i="2"/>
  <c r="B92" i="5" s="1"/>
  <c r="E92" i="5" s="1"/>
  <c r="B89" i="2"/>
  <c r="B93" i="5" s="1"/>
  <c r="B90" i="2"/>
  <c r="B94" i="5" s="1"/>
  <c r="B91" i="2"/>
  <c r="B95" i="5" s="1"/>
  <c r="B92" i="2"/>
  <c r="B96" i="5" s="1"/>
  <c r="B93" i="2"/>
  <c r="B97" i="5" s="1"/>
  <c r="B94" i="2"/>
  <c r="B98" i="5" s="1"/>
  <c r="B95" i="2"/>
  <c r="B99" i="5" s="1"/>
  <c r="B96" i="2"/>
  <c r="B100" i="5" s="1"/>
  <c r="B97" i="2"/>
  <c r="B101" i="5" s="1"/>
  <c r="B98" i="2"/>
  <c r="B102" i="5" s="1"/>
  <c r="B99" i="2"/>
  <c r="B103" i="5" s="1"/>
  <c r="B100" i="2"/>
  <c r="B104" i="5" s="1"/>
  <c r="B101" i="2"/>
  <c r="B105" i="5" s="1"/>
  <c r="B102" i="2"/>
  <c r="B103" i="2"/>
  <c r="B107" i="5" s="1"/>
  <c r="B104" i="2"/>
  <c r="B108" i="5" s="1"/>
  <c r="B105" i="2"/>
  <c r="B109" i="5" s="1"/>
  <c r="B106" i="2"/>
  <c r="B110" i="5" s="1"/>
  <c r="B107" i="2"/>
  <c r="B111" i="5" s="1"/>
  <c r="B108" i="2"/>
  <c r="B112" i="5" s="1"/>
  <c r="B109" i="2"/>
  <c r="B113" i="5" s="1"/>
  <c r="B110" i="2"/>
  <c r="B114" i="5" s="1"/>
  <c r="B111" i="2"/>
  <c r="B115" i="5" s="1"/>
  <c r="B112" i="2"/>
  <c r="B116" i="5" s="1"/>
  <c r="B113" i="2"/>
  <c r="B117" i="5" s="1"/>
  <c r="B114" i="2"/>
  <c r="B118" i="5" s="1"/>
  <c r="B115" i="2"/>
  <c r="B119" i="5" s="1"/>
  <c r="B116" i="2"/>
  <c r="B120" i="5" s="1"/>
  <c r="B117" i="2"/>
  <c r="B121" i="5" s="1"/>
  <c r="B118" i="2"/>
  <c r="B122" i="5" s="1"/>
  <c r="B119" i="2"/>
  <c r="B123" i="5" s="1"/>
  <c r="B120" i="2"/>
  <c r="B124" i="5" s="1"/>
  <c r="B121" i="2"/>
  <c r="B125" i="5" s="1"/>
  <c r="B122" i="2"/>
  <c r="B126" i="5" s="1"/>
  <c r="B123" i="2"/>
  <c r="B127" i="5" s="1"/>
  <c r="B124" i="2"/>
  <c r="B128" i="5" s="1"/>
  <c r="B125" i="2"/>
  <c r="B129" i="5" s="1"/>
  <c r="F129" i="5" s="1"/>
  <c r="B126" i="2"/>
  <c r="B130" i="5" s="1"/>
  <c r="B127" i="2"/>
  <c r="B131" i="5" s="1"/>
  <c r="B128" i="2"/>
  <c r="B132" i="5" s="1"/>
  <c r="B129" i="2"/>
  <c r="B133" i="5" s="1"/>
  <c r="B130" i="2"/>
  <c r="B134" i="5" s="1"/>
  <c r="B131" i="2"/>
  <c r="B135" i="5" s="1"/>
  <c r="F135" i="5" s="1"/>
  <c r="B132" i="2"/>
  <c r="B136" i="5" s="1"/>
  <c r="B15" i="2"/>
  <c r="B19" i="5" s="1"/>
  <c r="F19" i="5" s="1"/>
  <c r="B16" i="2"/>
  <c r="B20" i="5" s="1"/>
  <c r="B17" i="2"/>
  <c r="B21" i="5" s="1"/>
  <c r="B18" i="2"/>
  <c r="B22" i="5" s="1"/>
  <c r="B19" i="2"/>
  <c r="B23" i="5" s="1"/>
  <c r="B20" i="2"/>
  <c r="B24" i="5" s="1"/>
  <c r="I24" i="5" s="1"/>
  <c r="B21" i="2"/>
  <c r="B25" i="5" s="1"/>
  <c r="B22" i="2"/>
  <c r="B26" i="5" s="1"/>
  <c r="B23" i="2"/>
  <c r="B27" i="5" s="1"/>
  <c r="B24" i="2"/>
  <c r="B28" i="5" s="1"/>
  <c r="B25" i="2"/>
  <c r="B29" i="5" s="1"/>
  <c r="B26" i="2"/>
  <c r="B30" i="5" s="1"/>
  <c r="S30" i="5" s="1"/>
  <c r="B27" i="2"/>
  <c r="B31" i="5" s="1"/>
  <c r="B28" i="2"/>
  <c r="B32" i="5" s="1"/>
  <c r="B29" i="2"/>
  <c r="B33" i="5" s="1"/>
  <c r="H33" i="5" s="1"/>
  <c r="B30" i="2"/>
  <c r="B34" i="5" s="1"/>
  <c r="S34" i="5" s="1"/>
  <c r="B31" i="2"/>
  <c r="B35" i="5" s="1"/>
  <c r="B32" i="2"/>
  <c r="B36" i="5" s="1"/>
  <c r="B33" i="2"/>
  <c r="B37" i="5" s="1"/>
  <c r="P37" i="5" s="1"/>
  <c r="B34" i="2"/>
  <c r="B38" i="5" s="1"/>
  <c r="B35" i="2"/>
  <c r="B39" i="5" s="1"/>
  <c r="F39" i="5" s="1"/>
  <c r="B36" i="2"/>
  <c r="B40" i="5" s="1"/>
  <c r="D40" i="5" s="1"/>
  <c r="B37" i="2"/>
  <c r="B41" i="5" s="1"/>
  <c r="B38" i="2"/>
  <c r="B42" i="5" s="1"/>
  <c r="D42" i="5" s="1"/>
  <c r="B39" i="2"/>
  <c r="B43" i="5" s="1"/>
  <c r="B40" i="2"/>
  <c r="B44" i="5" s="1"/>
  <c r="B41" i="2"/>
  <c r="B45" i="5" s="1"/>
  <c r="B42" i="2"/>
  <c r="B46" i="5" s="1"/>
  <c r="B43" i="2"/>
  <c r="B47" i="5" s="1"/>
  <c r="B44" i="2"/>
  <c r="B48" i="5" s="1"/>
  <c r="J48" i="5" s="1"/>
  <c r="B45" i="2"/>
  <c r="B49" i="5" s="1"/>
  <c r="B46" i="2"/>
  <c r="B50" i="5" s="1"/>
  <c r="B47" i="2"/>
  <c r="B51" i="5" s="1"/>
  <c r="B48" i="2"/>
  <c r="B52" i="5" s="1"/>
  <c r="B49" i="2"/>
  <c r="B53" i="5" s="1"/>
  <c r="B50" i="2"/>
  <c r="B54" i="5" s="1"/>
  <c r="B14" i="2"/>
  <c r="B18" i="5" s="1"/>
  <c r="H18" i="5" s="1"/>
  <c r="L5" i="2"/>
  <c r="K5" i="2"/>
  <c r="R106" i="2" l="1"/>
  <c r="R98" i="2"/>
  <c r="R42" i="2"/>
  <c r="R46" i="5" s="1"/>
  <c r="R125" i="2"/>
  <c r="R129" i="5" s="1"/>
  <c r="R109" i="2"/>
  <c r="R113" i="5" s="1"/>
  <c r="R101" i="2"/>
  <c r="R105" i="5" s="1"/>
  <c r="R93" i="2"/>
  <c r="R97" i="5" s="1"/>
  <c r="R29" i="2"/>
  <c r="R21" i="2"/>
  <c r="R66" i="2"/>
  <c r="R124" i="2"/>
  <c r="R128" i="5" s="1"/>
  <c r="R119" i="2"/>
  <c r="R123" i="5" s="1"/>
  <c r="R46" i="2"/>
  <c r="R50" i="5" s="1"/>
  <c r="R55" i="2"/>
  <c r="R59" i="5" s="1"/>
  <c r="R25" i="2"/>
  <c r="R35" i="2"/>
  <c r="R78" i="2"/>
  <c r="R127" i="2"/>
  <c r="R131" i="5" s="1"/>
  <c r="R86" i="2"/>
  <c r="R90" i="5" s="1"/>
  <c r="R37" i="2"/>
  <c r="R41" i="5" s="1"/>
  <c r="R24" i="2"/>
  <c r="R44" i="2"/>
  <c r="R48" i="5" s="1"/>
  <c r="R26" i="2"/>
  <c r="R53" i="2"/>
  <c r="R57" i="5" s="1"/>
  <c r="R126" i="2"/>
  <c r="R130" i="5" s="1"/>
  <c r="R112" i="2"/>
  <c r="R116" i="5" s="1"/>
  <c r="R48" i="2"/>
  <c r="R52" i="5" s="1"/>
  <c r="R38" i="2"/>
  <c r="R42" i="5" s="1"/>
  <c r="R95" i="2"/>
  <c r="R99" i="5" s="1"/>
  <c r="R56" i="2"/>
  <c r="R60" i="5" s="1"/>
  <c r="R54" i="2"/>
  <c r="R58" i="5" s="1"/>
  <c r="R47" i="2"/>
  <c r="R51" i="5" s="1"/>
  <c r="R59" i="2"/>
  <c r="R63" i="5" s="1"/>
  <c r="R39" i="2"/>
  <c r="R43" i="5" s="1"/>
  <c r="R120" i="2"/>
  <c r="R124" i="5" s="1"/>
  <c r="R36" i="2"/>
  <c r="R76" i="2"/>
  <c r="R80" i="5" s="1"/>
  <c r="R52" i="2"/>
  <c r="R56" i="5" s="1"/>
  <c r="R115" i="2"/>
  <c r="R119" i="5" s="1"/>
  <c r="R75" i="2"/>
  <c r="W32" i="5"/>
  <c r="L78" i="5"/>
  <c r="C133" i="5"/>
  <c r="F68" i="5"/>
  <c r="G5" i="2"/>
  <c r="I112" i="5"/>
  <c r="G80" i="5"/>
  <c r="E64" i="5"/>
  <c r="K68" i="5"/>
  <c r="G61" i="5"/>
  <c r="G135" i="5"/>
  <c r="L74" i="5"/>
  <c r="D45" i="5"/>
  <c r="G46" i="5"/>
  <c r="K108" i="5"/>
  <c r="K128" i="5"/>
  <c r="BD81" i="23" a="1"/>
  <c r="BD81" i="23" s="1"/>
  <c r="H81" i="23" a="1"/>
  <c r="H81" i="23" s="1"/>
  <c r="H1140" i="23" s="1"/>
  <c r="AI185" i="23" a="1"/>
  <c r="AI185" i="23" s="1"/>
  <c r="S185" i="23" a="1"/>
  <c r="S185" i="23" s="1"/>
  <c r="S188" i="23" s="1" a="1"/>
  <c r="S188" i="23" s="1"/>
  <c r="S199" i="23" s="1"/>
  <c r="K185" i="23" a="1"/>
  <c r="K185" i="23" s="1"/>
  <c r="K1141" i="23" s="1"/>
  <c r="AV289" i="23" a="1"/>
  <c r="AV289" i="23" s="1"/>
  <c r="AV1142" i="23" s="1"/>
  <c r="AN289" i="23" a="1"/>
  <c r="AN289" i="23" s="1"/>
  <c r="AN1142" i="23" s="1"/>
  <c r="P289" i="23" a="1"/>
  <c r="P289" i="23" s="1"/>
  <c r="P292" i="23" s="1" a="1"/>
  <c r="P292" i="23" s="1"/>
  <c r="P306" i="23" s="1" a="1"/>
  <c r="P306" i="23" s="1"/>
  <c r="P318" i="23" s="1" a="1"/>
  <c r="P318" i="23" s="1"/>
  <c r="H289" i="23" a="1"/>
  <c r="H289" i="23" s="1"/>
  <c r="BI393" i="23" a="1"/>
  <c r="BI393" i="23" s="1"/>
  <c r="BI1143" i="23" s="1"/>
  <c r="AK393" i="23" a="1"/>
  <c r="AK393" i="23" s="1"/>
  <c r="AK1143" i="23" s="1"/>
  <c r="AC393" i="23" a="1"/>
  <c r="AC393" i="23" s="1"/>
  <c r="AC1143" i="23" s="1"/>
  <c r="U393" i="23" a="1"/>
  <c r="U393" i="23" s="1"/>
  <c r="U1143" i="23" s="1"/>
  <c r="M393" i="23" a="1"/>
  <c r="M393" i="23" s="1"/>
  <c r="M1143" i="23" s="1"/>
  <c r="M45" i="5"/>
  <c r="E52" i="5"/>
  <c r="H56" i="5"/>
  <c r="H91" i="5"/>
  <c r="D17" i="5"/>
  <c r="Q24" i="5"/>
  <c r="E61" i="5"/>
  <c r="D56" i="5"/>
  <c r="F133" i="5"/>
  <c r="S18" i="5"/>
  <c r="F36" i="5"/>
  <c r="F134" i="5"/>
  <c r="F86" i="5"/>
  <c r="H34" i="5"/>
  <c r="K67" i="5"/>
  <c r="U29" i="5"/>
  <c r="T21" i="5"/>
  <c r="H95" i="5"/>
  <c r="D83" i="5"/>
  <c r="H75" i="5"/>
  <c r="H48" i="5"/>
  <c r="K69" i="5"/>
  <c r="E32" i="5"/>
  <c r="I68" i="5"/>
  <c r="T40" i="5"/>
  <c r="H110" i="5"/>
  <c r="K125" i="5"/>
  <c r="K46" i="5"/>
  <c r="L51" i="5"/>
  <c r="J35" i="5"/>
  <c r="F27" i="5"/>
  <c r="H113" i="5"/>
  <c r="K105" i="5"/>
  <c r="L91" i="5"/>
  <c r="G91" i="5"/>
  <c r="E91" i="5"/>
  <c r="F91" i="5"/>
  <c r="J91" i="5"/>
  <c r="K91" i="5"/>
  <c r="I91" i="5"/>
  <c r="C91" i="5"/>
  <c r="D91" i="5"/>
  <c r="E102" i="5"/>
  <c r="F102" i="5"/>
  <c r="K102" i="5"/>
  <c r="G102" i="5"/>
  <c r="J102" i="5"/>
  <c r="I102" i="5"/>
  <c r="D62" i="5"/>
  <c r="F62" i="5"/>
  <c r="J62" i="5"/>
  <c r="I62" i="5"/>
  <c r="E62" i="5"/>
  <c r="G62" i="5"/>
  <c r="H62" i="5"/>
  <c r="R102" i="5"/>
  <c r="R105" i="2"/>
  <c r="R109" i="5" s="1"/>
  <c r="R50" i="2"/>
  <c r="R54" i="5" s="1"/>
  <c r="R83" i="2"/>
  <c r="R22" i="2"/>
  <c r="R130" i="2"/>
  <c r="R134" i="5" s="1"/>
  <c r="R58" i="2"/>
  <c r="R62" i="5" s="1"/>
  <c r="R107" i="2"/>
  <c r="R111" i="5" s="1"/>
  <c r="R90" i="2"/>
  <c r="R116" i="2"/>
  <c r="R120" i="5" s="1"/>
  <c r="R82" i="2"/>
  <c r="R91" i="2"/>
  <c r="R95" i="5" s="1"/>
  <c r="R123" i="2"/>
  <c r="R127" i="5" s="1"/>
  <c r="R62" i="2"/>
  <c r="R66" i="5" s="1"/>
  <c r="R99" i="2"/>
  <c r="R103" i="5" s="1"/>
  <c r="R40" i="2"/>
  <c r="R44" i="5" s="1"/>
  <c r="R74" i="2"/>
  <c r="R100" i="2"/>
  <c r="R104" i="5" s="1"/>
  <c r="R45" i="2"/>
  <c r="R49" i="5" s="1"/>
  <c r="R122" i="2"/>
  <c r="R61" i="2"/>
  <c r="R65" i="5" s="1"/>
  <c r="R34" i="2"/>
  <c r="R114" i="2"/>
  <c r="R118" i="5" s="1"/>
  <c r="R60" i="2"/>
  <c r="R64" i="5" s="1"/>
  <c r="R102" i="2"/>
  <c r="R89" i="2"/>
  <c r="R93" i="5" s="1"/>
  <c r="R111" i="2"/>
  <c r="R115" i="5" s="1"/>
  <c r="R20" i="2"/>
  <c r="R117" i="2"/>
  <c r="R121" i="5" s="1"/>
  <c r="R41" i="2"/>
  <c r="R45" i="5" s="1"/>
  <c r="R27" i="2"/>
  <c r="R94" i="2"/>
  <c r="R87" i="2"/>
  <c r="R91" i="5" s="1"/>
  <c r="R69" i="2"/>
  <c r="R73" i="5" s="1"/>
  <c r="R80" i="2"/>
  <c r="R84" i="5" s="1"/>
  <c r="R79" i="2"/>
  <c r="R83" i="5" s="1"/>
  <c r="R51" i="2"/>
  <c r="R55" i="5" s="1"/>
  <c r="R132" i="2"/>
  <c r="R104" i="2"/>
  <c r="R108" i="5" s="1"/>
  <c r="R33" i="2"/>
  <c r="R73" i="2"/>
  <c r="R77" i="5" s="1"/>
  <c r="R23" i="2"/>
  <c r="R19" i="2"/>
  <c r="R14" i="2"/>
  <c r="R28" i="2"/>
  <c r="R15" i="2"/>
  <c r="R43" i="2"/>
  <c r="R47" i="5" s="1"/>
  <c r="R70" i="2"/>
  <c r="R74" i="5" s="1"/>
  <c r="R63" i="2"/>
  <c r="R67" i="5" s="1"/>
  <c r="R96" i="2"/>
  <c r="R100" i="5" s="1"/>
  <c r="R113" i="2"/>
  <c r="R117" i="5" s="1"/>
  <c r="R92" i="2"/>
  <c r="R96" i="5" s="1"/>
  <c r="R30" i="2"/>
  <c r="R108" i="2"/>
  <c r="R112" i="5" s="1"/>
  <c r="R121" i="2"/>
  <c r="R125" i="5" s="1"/>
  <c r="R88" i="2"/>
  <c r="R92" i="5" s="1"/>
  <c r="R77" i="2"/>
  <c r="R81" i="5" s="1"/>
  <c r="R13" i="2"/>
  <c r="R84" i="2"/>
  <c r="R88" i="5" s="1"/>
  <c r="R71" i="2"/>
  <c r="R75" i="5" s="1"/>
  <c r="R18" i="2"/>
  <c r="R68" i="2"/>
  <c r="R31" i="2"/>
  <c r="R64" i="2"/>
  <c r="R68" i="5" s="1"/>
  <c r="R131" i="2"/>
  <c r="R135" i="5" s="1"/>
  <c r="D52" i="5"/>
  <c r="S36" i="5"/>
  <c r="H28" i="5"/>
  <c r="N20" i="5"/>
  <c r="G114" i="5"/>
  <c r="J77" i="5"/>
  <c r="S26" i="5"/>
  <c r="S38" i="5"/>
  <c r="C32" i="5"/>
  <c r="F29" i="5"/>
  <c r="H100" i="5"/>
  <c r="K81" i="5"/>
  <c r="Q17" i="5"/>
  <c r="L18" i="5"/>
  <c r="C47" i="5"/>
  <c r="P39" i="5"/>
  <c r="R31" i="5"/>
  <c r="D101" i="5"/>
  <c r="H93" i="5"/>
  <c r="L85" i="5"/>
  <c r="R36" i="5"/>
  <c r="T24" i="5"/>
  <c r="E44" i="5"/>
  <c r="K92" i="5"/>
  <c r="L90" i="5"/>
  <c r="L92" i="5"/>
  <c r="I93" i="5"/>
  <c r="J38" i="5"/>
  <c r="H30" i="5"/>
  <c r="C22" i="5"/>
  <c r="N22" i="5"/>
  <c r="R22" i="5"/>
  <c r="W22" i="5"/>
  <c r="E22" i="5"/>
  <c r="V22" i="5"/>
  <c r="Q22" i="5"/>
  <c r="D22" i="5"/>
  <c r="H22" i="5"/>
  <c r="S22" i="5"/>
  <c r="I22" i="5"/>
  <c r="L22" i="5"/>
  <c r="M22" i="5"/>
  <c r="T22" i="5"/>
  <c r="J22" i="5"/>
  <c r="F22" i="5"/>
  <c r="U22" i="5"/>
  <c r="P22" i="5"/>
  <c r="G22" i="5"/>
  <c r="O22" i="5"/>
  <c r="K22" i="5"/>
  <c r="G124" i="5"/>
  <c r="F116" i="5"/>
  <c r="C108" i="5"/>
  <c r="C100" i="5"/>
  <c r="I92" i="5"/>
  <c r="K84" i="5"/>
  <c r="F17" i="5"/>
  <c r="J60" i="5"/>
  <c r="C60" i="5"/>
  <c r="F60" i="5"/>
  <c r="G60" i="5"/>
  <c r="D60" i="5"/>
  <c r="K60" i="5"/>
  <c r="L60" i="5"/>
  <c r="I60" i="5"/>
  <c r="E60" i="5"/>
  <c r="H60" i="5"/>
  <c r="T19" i="5"/>
  <c r="C40" i="5"/>
  <c r="D24" i="5"/>
  <c r="H44" i="5"/>
  <c r="O28" i="5"/>
  <c r="C116" i="5"/>
  <c r="K47" i="5"/>
  <c r="F95" i="5"/>
  <c r="E100" i="5"/>
  <c r="F89" i="5"/>
  <c r="D53" i="5"/>
  <c r="L53" i="5"/>
  <c r="H53" i="5"/>
  <c r="I53" i="5"/>
  <c r="F53" i="5"/>
  <c r="C53" i="5"/>
  <c r="J53" i="5"/>
  <c r="E53" i="5"/>
  <c r="K53" i="5"/>
  <c r="G53" i="5"/>
  <c r="G45" i="5"/>
  <c r="H45" i="5"/>
  <c r="J45" i="5"/>
  <c r="I45" i="5"/>
  <c r="L45" i="5"/>
  <c r="U37" i="5"/>
  <c r="C37" i="5"/>
  <c r="T37" i="5"/>
  <c r="J37" i="5"/>
  <c r="H37" i="5"/>
  <c r="R37" i="5"/>
  <c r="L37" i="5"/>
  <c r="K37" i="5"/>
  <c r="S37" i="5"/>
  <c r="G37" i="5"/>
  <c r="Q37" i="5"/>
  <c r="M37" i="5"/>
  <c r="E37" i="5"/>
  <c r="V37" i="5"/>
  <c r="N37" i="5"/>
  <c r="W37" i="5"/>
  <c r="O37" i="5"/>
  <c r="I37" i="5"/>
  <c r="D37" i="5"/>
  <c r="F37" i="5"/>
  <c r="V29" i="5"/>
  <c r="C29" i="5"/>
  <c r="I29" i="5"/>
  <c r="D29" i="5"/>
  <c r="L29" i="5"/>
  <c r="T29" i="5"/>
  <c r="G29" i="5"/>
  <c r="P29" i="5"/>
  <c r="Q29" i="5"/>
  <c r="E29" i="5"/>
  <c r="J29" i="5"/>
  <c r="O29" i="5"/>
  <c r="R29" i="5"/>
  <c r="K29" i="5"/>
  <c r="H29" i="5"/>
  <c r="N29" i="5"/>
  <c r="M29" i="5"/>
  <c r="W29" i="5"/>
  <c r="H21" i="5"/>
  <c r="V21" i="5"/>
  <c r="M21" i="5"/>
  <c r="J21" i="5"/>
  <c r="R21" i="5"/>
  <c r="K21" i="5"/>
  <c r="I21" i="5"/>
  <c r="W21" i="5"/>
  <c r="S21" i="5"/>
  <c r="C21" i="5"/>
  <c r="G21" i="5"/>
  <c r="N21" i="5"/>
  <c r="D21" i="5"/>
  <c r="U21" i="5"/>
  <c r="Q21" i="5"/>
  <c r="G131" i="5"/>
  <c r="C131" i="5"/>
  <c r="J131" i="5"/>
  <c r="H131" i="5"/>
  <c r="K131" i="5"/>
  <c r="F131" i="5"/>
  <c r="E131" i="5"/>
  <c r="D131" i="5"/>
  <c r="I131" i="5"/>
  <c r="L131" i="5"/>
  <c r="K123" i="5"/>
  <c r="C123" i="5"/>
  <c r="G123" i="5"/>
  <c r="D123" i="5"/>
  <c r="F123" i="5"/>
  <c r="H123" i="5"/>
  <c r="E123" i="5"/>
  <c r="J123" i="5"/>
  <c r="I123" i="5"/>
  <c r="L123" i="5"/>
  <c r="I115" i="5"/>
  <c r="D115" i="5"/>
  <c r="F115" i="5"/>
  <c r="C115" i="5"/>
  <c r="H115" i="5"/>
  <c r="G115" i="5"/>
  <c r="E115" i="5"/>
  <c r="C107" i="5"/>
  <c r="F107" i="5"/>
  <c r="G107" i="5"/>
  <c r="I107" i="5"/>
  <c r="H107" i="5"/>
  <c r="J107" i="5"/>
  <c r="C99" i="5"/>
  <c r="J99" i="5"/>
  <c r="D99" i="5"/>
  <c r="E99" i="5"/>
  <c r="H99" i="5"/>
  <c r="I99" i="5"/>
  <c r="G99" i="5"/>
  <c r="K99" i="5"/>
  <c r="L99" i="5"/>
  <c r="F99" i="5"/>
  <c r="C83" i="5"/>
  <c r="J83" i="5"/>
  <c r="I83" i="5"/>
  <c r="L83" i="5"/>
  <c r="G83" i="5"/>
  <c r="E83" i="5"/>
  <c r="F83" i="5"/>
  <c r="C75" i="5"/>
  <c r="L75" i="5"/>
  <c r="I75" i="5"/>
  <c r="K75" i="5"/>
  <c r="D75" i="5"/>
  <c r="G75" i="5"/>
  <c r="J75" i="5"/>
  <c r="F75" i="5"/>
  <c r="E75" i="5"/>
  <c r="F67" i="5"/>
  <c r="H67" i="5"/>
  <c r="I67" i="5"/>
  <c r="G67" i="5"/>
  <c r="L67" i="5"/>
  <c r="E67" i="5"/>
  <c r="J67" i="5"/>
  <c r="C67" i="5"/>
  <c r="D67" i="5"/>
  <c r="E59" i="5"/>
  <c r="C59" i="5"/>
  <c r="I59" i="5"/>
  <c r="F59" i="5"/>
  <c r="G59" i="5"/>
  <c r="L59" i="5"/>
  <c r="H59" i="5"/>
  <c r="D59" i="5"/>
  <c r="K59" i="5"/>
  <c r="J59" i="5"/>
  <c r="R129" i="2"/>
  <c r="R133" i="5" s="1"/>
  <c r="R97" i="2"/>
  <c r="R101" i="5" s="1"/>
  <c r="O92" i="2"/>
  <c r="O96" i="5" s="1"/>
  <c r="R81" i="2"/>
  <c r="R85" i="5" s="1"/>
  <c r="R65" i="2"/>
  <c r="R69" i="5" s="1"/>
  <c r="R57" i="2"/>
  <c r="R49" i="2"/>
  <c r="R53" i="5" s="1"/>
  <c r="T47" i="2"/>
  <c r="T51" i="5" s="1"/>
  <c r="U46" i="2"/>
  <c r="U50" i="5" s="1"/>
  <c r="U38" i="2"/>
  <c r="U42" i="5" s="1"/>
  <c r="D4" i="2"/>
  <c r="F5" i="2"/>
  <c r="F4" i="2"/>
  <c r="R17" i="2"/>
  <c r="I4" i="2"/>
  <c r="T103" i="2" s="1"/>
  <c r="T107" i="5" s="1"/>
  <c r="I5" i="2"/>
  <c r="J4" i="2"/>
  <c r="U110" i="2" s="1"/>
  <c r="U114" i="5" s="1"/>
  <c r="P21" i="5"/>
  <c r="C45" i="5"/>
  <c r="N24" i="5"/>
  <c r="I49" i="5"/>
  <c r="S29" i="5"/>
  <c r="L47" i="5"/>
  <c r="P31" i="5"/>
  <c r="K49" i="5"/>
  <c r="D49" i="5"/>
  <c r="L49" i="5"/>
  <c r="E49" i="5"/>
  <c r="J49" i="5"/>
  <c r="G49" i="5"/>
  <c r="H49" i="5"/>
  <c r="C49" i="5"/>
  <c r="F49" i="5"/>
  <c r="F41" i="5"/>
  <c r="E41" i="5"/>
  <c r="G41" i="5"/>
  <c r="L41" i="5"/>
  <c r="K41" i="5"/>
  <c r="I41" i="5"/>
  <c r="D41" i="5"/>
  <c r="C41" i="5"/>
  <c r="J41" i="5"/>
  <c r="H41" i="5"/>
  <c r="H25" i="5"/>
  <c r="J25" i="5"/>
  <c r="O25" i="5"/>
  <c r="N25" i="5"/>
  <c r="F25" i="5"/>
  <c r="C25" i="5"/>
  <c r="W25" i="5"/>
  <c r="M25" i="5"/>
  <c r="R25" i="5"/>
  <c r="Q25" i="5"/>
  <c r="I25" i="5"/>
  <c r="C135" i="5"/>
  <c r="I135" i="5"/>
  <c r="L135" i="5"/>
  <c r="E135" i="5"/>
  <c r="J135" i="5"/>
  <c r="K135" i="5"/>
  <c r="D135" i="5"/>
  <c r="H135" i="5"/>
  <c r="C127" i="5"/>
  <c r="I127" i="5"/>
  <c r="K127" i="5"/>
  <c r="F127" i="5"/>
  <c r="J127" i="5"/>
  <c r="G127" i="5"/>
  <c r="L127" i="5"/>
  <c r="H119" i="5"/>
  <c r="F119" i="5"/>
  <c r="G119" i="5"/>
  <c r="J119" i="5"/>
  <c r="L119" i="5"/>
  <c r="C119" i="5"/>
  <c r="K119" i="5"/>
  <c r="I119" i="5"/>
  <c r="F111" i="5"/>
  <c r="K111" i="5"/>
  <c r="J111" i="5"/>
  <c r="L111" i="5"/>
  <c r="E111" i="5"/>
  <c r="C111" i="5"/>
  <c r="G111" i="5"/>
  <c r="I111" i="5"/>
  <c r="H111" i="5"/>
  <c r="D111" i="5"/>
  <c r="C103" i="5"/>
  <c r="L103" i="5"/>
  <c r="M103" i="5"/>
  <c r="K103" i="5"/>
  <c r="I103" i="5"/>
  <c r="H103" i="5"/>
  <c r="E103" i="5"/>
  <c r="D103" i="5"/>
  <c r="F103" i="5"/>
  <c r="G103" i="5"/>
  <c r="J103" i="5"/>
  <c r="C95" i="5"/>
  <c r="I95" i="5"/>
  <c r="K95" i="5"/>
  <c r="L95" i="5"/>
  <c r="E95" i="5"/>
  <c r="G95" i="5"/>
  <c r="D95" i="5"/>
  <c r="J95" i="5"/>
  <c r="D87" i="5"/>
  <c r="J87" i="5"/>
  <c r="K87" i="5"/>
  <c r="L87" i="5"/>
  <c r="F87" i="5"/>
  <c r="H87" i="5"/>
  <c r="G87" i="5"/>
  <c r="E87" i="5"/>
  <c r="I87" i="5"/>
  <c r="B79" i="5"/>
  <c r="R79" i="5" s="1"/>
  <c r="W40" i="5"/>
  <c r="E24" i="5"/>
  <c r="P24" i="5"/>
  <c r="M40" i="5"/>
  <c r="I31" i="5"/>
  <c r="U23" i="5"/>
  <c r="F24" i="5"/>
  <c r="L24" i="5"/>
  <c r="K38" i="5"/>
  <c r="S31" i="5"/>
  <c r="D18" i="5"/>
  <c r="E23" i="5"/>
  <c r="L23" i="5"/>
  <c r="T32" i="5"/>
  <c r="H32" i="5"/>
  <c r="E39" i="5"/>
  <c r="K39" i="5"/>
  <c r="V24" i="5"/>
  <c r="G71" i="5"/>
  <c r="K71" i="5"/>
  <c r="I71" i="5"/>
  <c r="C71" i="5"/>
  <c r="L71" i="5"/>
  <c r="H71" i="5"/>
  <c r="E71" i="5"/>
  <c r="D71" i="5"/>
  <c r="G63" i="5"/>
  <c r="I63" i="5"/>
  <c r="H63" i="5"/>
  <c r="F63" i="5"/>
  <c r="L63" i="5"/>
  <c r="E63" i="5"/>
  <c r="K63" i="5"/>
  <c r="H55" i="5"/>
  <c r="I55" i="5"/>
  <c r="E55" i="5"/>
  <c r="F55" i="5"/>
  <c r="G55" i="5"/>
  <c r="M55" i="5"/>
  <c r="C55" i="5"/>
  <c r="J55" i="5"/>
  <c r="L55" i="5"/>
  <c r="K55" i="5"/>
  <c r="D55" i="5"/>
  <c r="U122" i="2"/>
  <c r="U106" i="2"/>
  <c r="U110" i="5" s="1"/>
  <c r="V105" i="2"/>
  <c r="V109" i="5" s="1"/>
  <c r="U98" i="2"/>
  <c r="U102" i="5" s="1"/>
  <c r="U50" i="2"/>
  <c r="K4" i="2"/>
  <c r="V29" i="2" s="1"/>
  <c r="L4" i="2"/>
  <c r="W51" i="2" s="1"/>
  <c r="W55" i="5" s="1"/>
  <c r="M23" i="5"/>
  <c r="M31" i="5"/>
  <c r="K28" i="5"/>
  <c r="J71" i="5"/>
  <c r="F32" i="5"/>
  <c r="F110" i="5"/>
  <c r="G51" i="5"/>
  <c r="I109" i="5"/>
  <c r="F132" i="5"/>
  <c r="D73" i="5"/>
  <c r="G73" i="5"/>
  <c r="I73" i="5"/>
  <c r="F73" i="5"/>
  <c r="E73" i="5"/>
  <c r="K73" i="5"/>
  <c r="H73" i="5"/>
  <c r="C73" i="5"/>
  <c r="J73" i="5"/>
  <c r="N33" i="5"/>
  <c r="R33" i="5"/>
  <c r="T33" i="5"/>
  <c r="P33" i="5"/>
  <c r="M33" i="5"/>
  <c r="U33" i="5"/>
  <c r="Q33" i="5"/>
  <c r="F33" i="5"/>
  <c r="D33" i="5"/>
  <c r="G33" i="5"/>
  <c r="E33" i="5"/>
  <c r="W33" i="5"/>
  <c r="K33" i="5"/>
  <c r="S33" i="5"/>
  <c r="J33" i="5"/>
  <c r="I33" i="5"/>
  <c r="O33" i="5"/>
  <c r="V33" i="5"/>
  <c r="C33" i="5"/>
  <c r="H52" i="5"/>
  <c r="K52" i="5"/>
  <c r="I52" i="5"/>
  <c r="J52" i="5"/>
  <c r="C52" i="5"/>
  <c r="F52" i="5"/>
  <c r="G52" i="5"/>
  <c r="L52" i="5"/>
  <c r="K44" i="5"/>
  <c r="J44" i="5"/>
  <c r="C44" i="5"/>
  <c r="D44" i="5"/>
  <c r="G44" i="5"/>
  <c r="L44" i="5"/>
  <c r="F44" i="5"/>
  <c r="I44" i="5"/>
  <c r="T36" i="5"/>
  <c r="K36" i="5"/>
  <c r="E36" i="5"/>
  <c r="M36" i="5"/>
  <c r="P36" i="5"/>
  <c r="G36" i="5"/>
  <c r="J36" i="5"/>
  <c r="I36" i="5"/>
  <c r="O36" i="5"/>
  <c r="W36" i="5"/>
  <c r="V36" i="5"/>
  <c r="C28" i="5"/>
  <c r="T28" i="5"/>
  <c r="E28" i="5"/>
  <c r="W28" i="5"/>
  <c r="F28" i="5"/>
  <c r="I28" i="5"/>
  <c r="M28" i="5"/>
  <c r="N28" i="5"/>
  <c r="S28" i="5"/>
  <c r="L28" i="5"/>
  <c r="V28" i="5"/>
  <c r="D28" i="5"/>
  <c r="G28" i="5"/>
  <c r="P28" i="5"/>
  <c r="Q28" i="5"/>
  <c r="R28" i="5"/>
  <c r="U28" i="5"/>
  <c r="R20" i="5"/>
  <c r="Q20" i="5"/>
  <c r="U20" i="5"/>
  <c r="K20" i="5"/>
  <c r="S20" i="5"/>
  <c r="O20" i="5"/>
  <c r="E20" i="5"/>
  <c r="G20" i="5"/>
  <c r="W20" i="5"/>
  <c r="H20" i="5"/>
  <c r="P20" i="5"/>
  <c r="I20" i="5"/>
  <c r="F20" i="5"/>
  <c r="L20" i="5"/>
  <c r="H130" i="5"/>
  <c r="F130" i="5"/>
  <c r="J130" i="5"/>
  <c r="E130" i="5"/>
  <c r="K130" i="5"/>
  <c r="I130" i="5"/>
  <c r="G130" i="5"/>
  <c r="L130" i="5"/>
  <c r="C130" i="5"/>
  <c r="D130" i="5"/>
  <c r="C122" i="5"/>
  <c r="D122" i="5"/>
  <c r="J122" i="5"/>
  <c r="G122" i="5"/>
  <c r="E122" i="5"/>
  <c r="H122" i="5"/>
  <c r="L122" i="5"/>
  <c r="I122" i="5"/>
  <c r="F122" i="5"/>
  <c r="K122" i="5"/>
  <c r="L114" i="5"/>
  <c r="H114" i="5"/>
  <c r="J114" i="5"/>
  <c r="K114" i="5"/>
  <c r="E114" i="5"/>
  <c r="B106" i="5"/>
  <c r="I85" i="5"/>
  <c r="I100" i="5"/>
  <c r="L100" i="5"/>
  <c r="E93" i="5"/>
  <c r="J92" i="5"/>
  <c r="H78" i="5"/>
  <c r="K116" i="5"/>
  <c r="C98" i="5"/>
  <c r="L98" i="5"/>
  <c r="K98" i="5"/>
  <c r="H98" i="5"/>
  <c r="D98" i="5"/>
  <c r="G98" i="5"/>
  <c r="I98" i="5"/>
  <c r="E98" i="5"/>
  <c r="J98" i="5"/>
  <c r="F98" i="5"/>
  <c r="C90" i="5"/>
  <c r="D90" i="5"/>
  <c r="F90" i="5"/>
  <c r="G90" i="5"/>
  <c r="H90" i="5"/>
  <c r="I90" i="5"/>
  <c r="K90" i="5"/>
  <c r="E90" i="5"/>
  <c r="J82" i="5"/>
  <c r="I82" i="5"/>
  <c r="H82" i="5"/>
  <c r="E82" i="5"/>
  <c r="G82" i="5"/>
  <c r="K82" i="5"/>
  <c r="F82" i="5"/>
  <c r="K74" i="5"/>
  <c r="F74" i="5"/>
  <c r="I74" i="5"/>
  <c r="H74" i="5"/>
  <c r="E74" i="5"/>
  <c r="J74" i="5"/>
  <c r="D74" i="5"/>
  <c r="K66" i="5"/>
  <c r="F66" i="5"/>
  <c r="H66" i="5"/>
  <c r="E66" i="5"/>
  <c r="D66" i="5"/>
  <c r="G66" i="5"/>
  <c r="E58" i="5"/>
  <c r="C58" i="5"/>
  <c r="K58" i="5"/>
  <c r="D58" i="5"/>
  <c r="H58" i="5"/>
  <c r="J58" i="5"/>
  <c r="G58" i="5"/>
  <c r="F58" i="5"/>
  <c r="L58" i="5"/>
  <c r="I58" i="5"/>
  <c r="E4" i="2"/>
  <c r="P103" i="2" s="1"/>
  <c r="P107" i="5" s="1"/>
  <c r="V132" i="2"/>
  <c r="V136" i="5" s="1"/>
  <c r="O131" i="2"/>
  <c r="O135" i="5" s="1"/>
  <c r="R128" i="2"/>
  <c r="R132" i="5" s="1"/>
  <c r="U125" i="2"/>
  <c r="U129" i="5" s="1"/>
  <c r="U117" i="2"/>
  <c r="U121" i="5" s="1"/>
  <c r="V100" i="2"/>
  <c r="V104" i="5" s="1"/>
  <c r="O91" i="2"/>
  <c r="O95" i="5" s="1"/>
  <c r="P74" i="2"/>
  <c r="P78" i="5" s="1"/>
  <c r="R72" i="2"/>
  <c r="U69" i="2"/>
  <c r="U73" i="5" s="1"/>
  <c r="V52" i="2"/>
  <c r="V56" i="5" s="1"/>
  <c r="V36" i="2"/>
  <c r="R32" i="2"/>
  <c r="T22" i="2"/>
  <c r="V20" i="2"/>
  <c r="R16" i="2"/>
  <c r="P25" i="5"/>
  <c r="T20" i="5"/>
  <c r="J24" i="5"/>
  <c r="S24" i="5"/>
  <c r="I39" i="5"/>
  <c r="G93" i="5"/>
  <c r="I64" i="5"/>
  <c r="C124" i="5"/>
  <c r="I35" i="5"/>
  <c r="F18" i="5"/>
  <c r="E51" i="5"/>
  <c r="I51" i="5"/>
  <c r="H51" i="5"/>
  <c r="F51" i="5"/>
  <c r="K51" i="5"/>
  <c r="J51" i="5"/>
  <c r="C51" i="5"/>
  <c r="D51" i="5"/>
  <c r="C43" i="5"/>
  <c r="D43" i="5"/>
  <c r="J43" i="5"/>
  <c r="G43" i="5"/>
  <c r="H43" i="5"/>
  <c r="L43" i="5"/>
  <c r="K43" i="5"/>
  <c r="I43" i="5"/>
  <c r="E43" i="5"/>
  <c r="F43" i="5"/>
  <c r="C27" i="5"/>
  <c r="J27" i="5"/>
  <c r="D27" i="5"/>
  <c r="H27" i="5"/>
  <c r="W27" i="5"/>
  <c r="V27" i="5"/>
  <c r="L27" i="5"/>
  <c r="I27" i="5"/>
  <c r="G27" i="5"/>
  <c r="Q27" i="5"/>
  <c r="O27" i="5"/>
  <c r="R27" i="5"/>
  <c r="N27" i="5"/>
  <c r="S27" i="5"/>
  <c r="E27" i="5"/>
  <c r="P27" i="5"/>
  <c r="U27" i="5"/>
  <c r="K27" i="5"/>
  <c r="P19" i="5"/>
  <c r="S19" i="5"/>
  <c r="O19" i="5"/>
  <c r="K19" i="5"/>
  <c r="W19" i="5"/>
  <c r="C19" i="5"/>
  <c r="D19" i="5"/>
  <c r="I19" i="5"/>
  <c r="H19" i="5"/>
  <c r="G19" i="5"/>
  <c r="L19" i="5"/>
  <c r="U19" i="5"/>
  <c r="V19" i="5"/>
  <c r="M19" i="5"/>
  <c r="Q19" i="5"/>
  <c r="J19" i="5"/>
  <c r="N19" i="5"/>
  <c r="E19" i="5"/>
  <c r="R19" i="5"/>
  <c r="E129" i="5"/>
  <c r="C129" i="5"/>
  <c r="J129" i="5"/>
  <c r="K129" i="5"/>
  <c r="I129" i="5"/>
  <c r="D129" i="5"/>
  <c r="G129" i="5"/>
  <c r="L129" i="5"/>
  <c r="H129" i="5"/>
  <c r="G121" i="5"/>
  <c r="D121" i="5"/>
  <c r="K121" i="5"/>
  <c r="J121" i="5"/>
  <c r="C121" i="5"/>
  <c r="E121" i="5"/>
  <c r="F121" i="5"/>
  <c r="I121" i="5"/>
  <c r="L121" i="5"/>
  <c r="H121" i="5"/>
  <c r="F113" i="5"/>
  <c r="C113" i="5"/>
  <c r="L113" i="5"/>
  <c r="K113" i="5"/>
  <c r="J113" i="5"/>
  <c r="I113" i="5"/>
  <c r="E113" i="5"/>
  <c r="D113" i="5"/>
  <c r="G113" i="5"/>
  <c r="C105" i="5"/>
  <c r="I105" i="5"/>
  <c r="E105" i="5"/>
  <c r="G105" i="5"/>
  <c r="D105" i="5"/>
  <c r="J105" i="5"/>
  <c r="H105" i="5"/>
  <c r="F105" i="5"/>
  <c r="L105" i="5"/>
  <c r="C97" i="5"/>
  <c r="L97" i="5"/>
  <c r="G97" i="5"/>
  <c r="F97" i="5"/>
  <c r="D97" i="5"/>
  <c r="H97" i="5"/>
  <c r="K97" i="5"/>
  <c r="E97" i="5"/>
  <c r="C89" i="5"/>
  <c r="H89" i="5"/>
  <c r="J89" i="5"/>
  <c r="D89" i="5"/>
  <c r="L89" i="5"/>
  <c r="I89" i="5"/>
  <c r="G89" i="5"/>
  <c r="E89" i="5"/>
  <c r="K89" i="5"/>
  <c r="H81" i="5"/>
  <c r="I81" i="5"/>
  <c r="J81" i="5"/>
  <c r="C81" i="5"/>
  <c r="L81" i="5"/>
  <c r="E81" i="5"/>
  <c r="G81" i="5"/>
  <c r="D81" i="5"/>
  <c r="C65" i="5"/>
  <c r="K65" i="5"/>
  <c r="E65" i="5"/>
  <c r="G65" i="5"/>
  <c r="L65" i="5"/>
  <c r="H65" i="5"/>
  <c r="I65" i="5"/>
  <c r="D65" i="5"/>
  <c r="J65" i="5"/>
  <c r="F65" i="5"/>
  <c r="L57" i="5"/>
  <c r="E57" i="5"/>
  <c r="K57" i="5"/>
  <c r="G57" i="5"/>
  <c r="I57" i="5"/>
  <c r="V131" i="2"/>
  <c r="V135" i="5" s="1"/>
  <c r="P121" i="2"/>
  <c r="P125" i="5" s="1"/>
  <c r="U84" i="2"/>
  <c r="U88" i="5" s="1"/>
  <c r="U60" i="2"/>
  <c r="U64" i="5" s="1"/>
  <c r="U36" i="2"/>
  <c r="V19" i="2"/>
  <c r="H4" i="2"/>
  <c r="S92" i="2" s="1"/>
  <c r="S96" i="5" s="1"/>
  <c r="D20" i="5"/>
  <c r="J31" i="5"/>
  <c r="D63" i="5"/>
  <c r="M35" i="5"/>
  <c r="F57" i="5"/>
  <c r="J32" i="5"/>
  <c r="M27" i="5"/>
  <c r="C84" i="5"/>
  <c r="J97" i="5"/>
  <c r="H127" i="5"/>
  <c r="E134" i="5"/>
  <c r="H35" i="5"/>
  <c r="L35" i="5"/>
  <c r="P35" i="5"/>
  <c r="C35" i="5"/>
  <c r="K35" i="5"/>
  <c r="S35" i="5"/>
  <c r="F35" i="5"/>
  <c r="O35" i="5"/>
  <c r="Q35" i="5"/>
  <c r="R35" i="5"/>
  <c r="V35" i="5"/>
  <c r="W35" i="5"/>
  <c r="T35" i="5"/>
  <c r="G35" i="5"/>
  <c r="N35" i="5"/>
  <c r="D35" i="5"/>
  <c r="E35" i="5"/>
  <c r="U35" i="5"/>
  <c r="E5" i="2"/>
  <c r="E50" i="5"/>
  <c r="K50" i="5"/>
  <c r="J50" i="5"/>
  <c r="L50" i="5"/>
  <c r="H50" i="5"/>
  <c r="F50" i="5"/>
  <c r="G50" i="5"/>
  <c r="C50" i="5"/>
  <c r="I50" i="5"/>
  <c r="C42" i="5"/>
  <c r="H42" i="5"/>
  <c r="L42" i="5"/>
  <c r="I42" i="5"/>
  <c r="K42" i="5"/>
  <c r="E42" i="5"/>
  <c r="F42" i="5"/>
  <c r="G42" i="5"/>
  <c r="J42" i="5"/>
  <c r="D34" i="5"/>
  <c r="J34" i="5"/>
  <c r="G34" i="5"/>
  <c r="I34" i="5"/>
  <c r="R34" i="5"/>
  <c r="C34" i="5"/>
  <c r="F34" i="5"/>
  <c r="N34" i="5"/>
  <c r="K34" i="5"/>
  <c r="O34" i="5"/>
  <c r="P34" i="5"/>
  <c r="Q34" i="5"/>
  <c r="C26" i="5"/>
  <c r="V26" i="5"/>
  <c r="F26" i="5"/>
  <c r="L26" i="5"/>
  <c r="H26" i="5"/>
  <c r="P26" i="5"/>
  <c r="D26" i="5"/>
  <c r="O26" i="5"/>
  <c r="Q26" i="5"/>
  <c r="W26" i="5"/>
  <c r="J26" i="5"/>
  <c r="G26" i="5"/>
  <c r="N26" i="5"/>
  <c r="R26" i="5"/>
  <c r="E26" i="5"/>
  <c r="I26" i="5"/>
  <c r="U26" i="5"/>
  <c r="T26" i="5"/>
  <c r="K26" i="5"/>
  <c r="M26" i="5"/>
  <c r="G136" i="5"/>
  <c r="D136" i="5"/>
  <c r="I136" i="5"/>
  <c r="C136" i="5"/>
  <c r="K136" i="5"/>
  <c r="J136" i="5"/>
  <c r="L136" i="5"/>
  <c r="J128" i="5"/>
  <c r="F128" i="5"/>
  <c r="D128" i="5"/>
  <c r="H128" i="5"/>
  <c r="L128" i="5"/>
  <c r="C128" i="5"/>
  <c r="E128" i="5"/>
  <c r="I128" i="5"/>
  <c r="G128" i="5"/>
  <c r="D120" i="5"/>
  <c r="J120" i="5"/>
  <c r="L120" i="5"/>
  <c r="C120" i="5"/>
  <c r="K120" i="5"/>
  <c r="F120" i="5"/>
  <c r="H120" i="5"/>
  <c r="G120" i="5"/>
  <c r="E120" i="5"/>
  <c r="I120" i="5"/>
  <c r="D112" i="5"/>
  <c r="E112" i="5"/>
  <c r="J112" i="5"/>
  <c r="F112" i="5"/>
  <c r="C112" i="5"/>
  <c r="K112" i="5"/>
  <c r="H112" i="5"/>
  <c r="L112" i="5"/>
  <c r="G112" i="5"/>
  <c r="D104" i="5"/>
  <c r="I104" i="5"/>
  <c r="J104" i="5"/>
  <c r="G104" i="5"/>
  <c r="H104" i="5"/>
  <c r="E104" i="5"/>
  <c r="K104" i="5"/>
  <c r="F104" i="5"/>
  <c r="L104" i="5"/>
  <c r="C104" i="5"/>
  <c r="J96" i="5"/>
  <c r="F96" i="5"/>
  <c r="G96" i="5"/>
  <c r="H96" i="5"/>
  <c r="I96" i="5"/>
  <c r="C96" i="5"/>
  <c r="K96" i="5"/>
  <c r="L96" i="5"/>
  <c r="E96" i="5"/>
  <c r="D96" i="5"/>
  <c r="E88" i="5"/>
  <c r="J88" i="5"/>
  <c r="I88" i="5"/>
  <c r="H88" i="5"/>
  <c r="D88" i="5"/>
  <c r="F88" i="5"/>
  <c r="C88" i="5"/>
  <c r="K88" i="5"/>
  <c r="G88" i="5"/>
  <c r="L88" i="5"/>
  <c r="D80" i="5"/>
  <c r="E80" i="5"/>
  <c r="C80" i="5"/>
  <c r="L80" i="5"/>
  <c r="F80" i="5"/>
  <c r="J80" i="5"/>
  <c r="H80" i="5"/>
  <c r="I80" i="5"/>
  <c r="K80" i="5"/>
  <c r="B72" i="5"/>
  <c r="J69" i="5"/>
  <c r="D64" i="5"/>
  <c r="C64" i="5"/>
  <c r="J64" i="5"/>
  <c r="G64" i="5"/>
  <c r="K64" i="5"/>
  <c r="H64" i="5"/>
  <c r="L64" i="5"/>
  <c r="F64" i="5"/>
  <c r="F56" i="5"/>
  <c r="K56" i="5"/>
  <c r="E56" i="5"/>
  <c r="J56" i="5"/>
  <c r="C56" i="5"/>
  <c r="G56" i="5"/>
  <c r="L56" i="5"/>
  <c r="I56" i="5"/>
  <c r="J5" i="2"/>
  <c r="U13" i="2"/>
  <c r="O129" i="2"/>
  <c r="O133" i="5" s="1"/>
  <c r="W121" i="2"/>
  <c r="W125" i="5" s="1"/>
  <c r="O121" i="2"/>
  <c r="O125" i="5" s="1"/>
  <c r="R110" i="2"/>
  <c r="U107" i="2"/>
  <c r="U111" i="5" s="1"/>
  <c r="O105" i="2"/>
  <c r="O109" i="5" s="1"/>
  <c r="V20" i="5"/>
  <c r="L33" i="5"/>
  <c r="K24" i="5"/>
  <c r="Q36" i="5"/>
  <c r="H57" i="5"/>
  <c r="T27" i="5"/>
  <c r="J28" i="5"/>
  <c r="I97" i="5"/>
  <c r="E109" i="5"/>
  <c r="I110" i="5"/>
  <c r="K133" i="5"/>
  <c r="J90" i="5"/>
  <c r="H94" i="5"/>
  <c r="F101" i="5"/>
  <c r="P18" i="5"/>
  <c r="D133" i="5"/>
  <c r="I124" i="5"/>
  <c r="K101" i="5"/>
  <c r="F92" i="5"/>
  <c r="D68" i="5"/>
  <c r="G68" i="5"/>
  <c r="G18" i="5"/>
  <c r="H101" i="5"/>
  <c r="AO81" i="23" a="1"/>
  <c r="AO81" i="23" s="1"/>
  <c r="AO84" i="23" s="1" a="1"/>
  <c r="AO84" i="23" s="1"/>
  <c r="AO95" i="23" s="1"/>
  <c r="AG81" i="23" a="1"/>
  <c r="AG81" i="23" s="1"/>
  <c r="AG84" i="23" s="1" a="1"/>
  <c r="AG84" i="23" s="1"/>
  <c r="AG98" i="23" s="1" a="1"/>
  <c r="AG98" i="23" s="1"/>
  <c r="AG109" i="23" s="1"/>
  <c r="T185" i="23" a="1"/>
  <c r="T185" i="23" s="1"/>
  <c r="T188" i="23" s="1" a="1"/>
  <c r="T188" i="23" s="1"/>
  <c r="T199" i="23" s="1"/>
  <c r="D185" i="23" a="1"/>
  <c r="D185" i="23" s="1"/>
  <c r="D188" i="23" s="1" a="1"/>
  <c r="D188" i="23" s="1"/>
  <c r="D202" i="23" s="1" a="1"/>
  <c r="D202" i="23" s="1"/>
  <c r="D213" i="23" s="1"/>
  <c r="E393" i="23" a="1"/>
  <c r="E393" i="23" s="1"/>
  <c r="E1143" i="23" s="1"/>
  <c r="U31" i="5"/>
  <c r="D61" i="5"/>
  <c r="L39" i="5"/>
  <c r="R39" i="5"/>
  <c r="V39" i="5"/>
  <c r="N32" i="5"/>
  <c r="C101" i="5"/>
  <c r="J47" i="5"/>
  <c r="D31" i="5"/>
  <c r="K17" i="5"/>
  <c r="I30" i="5"/>
  <c r="E31" i="5"/>
  <c r="I46" i="5"/>
  <c r="Q39" i="5"/>
  <c r="V38" i="5"/>
  <c r="L17" i="5"/>
  <c r="K48" i="5"/>
  <c r="I48" i="5"/>
  <c r="D48" i="5"/>
  <c r="L48" i="5"/>
  <c r="E48" i="5"/>
  <c r="G48" i="5"/>
  <c r="F48" i="5"/>
  <c r="I40" i="5"/>
  <c r="E40" i="5"/>
  <c r="O40" i="5"/>
  <c r="U40" i="5"/>
  <c r="L40" i="5"/>
  <c r="P32" i="5"/>
  <c r="U32" i="5"/>
  <c r="G32" i="5"/>
  <c r="D32" i="5"/>
  <c r="M24" i="5"/>
  <c r="O24" i="5"/>
  <c r="C134" i="5"/>
  <c r="L134" i="5"/>
  <c r="H134" i="5"/>
  <c r="G134" i="5"/>
  <c r="I134" i="5"/>
  <c r="J134" i="5"/>
  <c r="K134" i="5"/>
  <c r="D134" i="5"/>
  <c r="D118" i="5"/>
  <c r="C118" i="5"/>
  <c r="L118" i="5"/>
  <c r="J118" i="5"/>
  <c r="E118" i="5"/>
  <c r="K118" i="5"/>
  <c r="F118" i="5"/>
  <c r="L110" i="5"/>
  <c r="J110" i="5"/>
  <c r="E110" i="5"/>
  <c r="D110" i="5"/>
  <c r="L94" i="5"/>
  <c r="I86" i="5"/>
  <c r="H86" i="5"/>
  <c r="L86" i="5"/>
  <c r="D86" i="5"/>
  <c r="K86" i="5"/>
  <c r="G86" i="5"/>
  <c r="K78" i="5"/>
  <c r="F78" i="5"/>
  <c r="H70" i="5"/>
  <c r="D70" i="5"/>
  <c r="E70" i="5"/>
  <c r="K70" i="5"/>
  <c r="V40" i="5"/>
  <c r="H24" i="5"/>
  <c r="U24" i="5"/>
  <c r="G40" i="5"/>
  <c r="H46" i="5"/>
  <c r="V32" i="5"/>
  <c r="O32" i="5"/>
  <c r="E86" i="5"/>
  <c r="I78" i="5"/>
  <c r="H38" i="5"/>
  <c r="C48" i="5"/>
  <c r="H5" i="2"/>
  <c r="C18" i="5"/>
  <c r="V18" i="5"/>
  <c r="M18" i="5"/>
  <c r="O18" i="5"/>
  <c r="T18" i="5"/>
  <c r="N18" i="5"/>
  <c r="J18" i="5"/>
  <c r="U18" i="5"/>
  <c r="Q18" i="5"/>
  <c r="K18" i="5"/>
  <c r="I18" i="5"/>
  <c r="E18" i="5"/>
  <c r="W18" i="5"/>
  <c r="H47" i="5"/>
  <c r="E47" i="5"/>
  <c r="I47" i="5"/>
  <c r="D47" i="5"/>
  <c r="F47" i="5"/>
  <c r="G47" i="5"/>
  <c r="N39" i="5"/>
  <c r="S39" i="5"/>
  <c r="W39" i="5"/>
  <c r="H39" i="5"/>
  <c r="J39" i="5"/>
  <c r="M39" i="5"/>
  <c r="O39" i="5"/>
  <c r="C39" i="5"/>
  <c r="W31" i="5"/>
  <c r="N31" i="5"/>
  <c r="C31" i="5"/>
  <c r="K31" i="5"/>
  <c r="O31" i="5"/>
  <c r="L31" i="5"/>
  <c r="H31" i="5"/>
  <c r="Q31" i="5"/>
  <c r="G31" i="5"/>
  <c r="T31" i="5"/>
  <c r="F31" i="5"/>
  <c r="V31" i="5"/>
  <c r="I23" i="5"/>
  <c r="K23" i="5"/>
  <c r="D23" i="5"/>
  <c r="P23" i="5"/>
  <c r="S23" i="5"/>
  <c r="G23" i="5"/>
  <c r="O23" i="5"/>
  <c r="R23" i="5"/>
  <c r="W23" i="5"/>
  <c r="H23" i="5"/>
  <c r="V23" i="5"/>
  <c r="T23" i="5"/>
  <c r="J23" i="5"/>
  <c r="Q23" i="5"/>
  <c r="C23" i="5"/>
  <c r="I133" i="5"/>
  <c r="E133" i="5"/>
  <c r="J133" i="5"/>
  <c r="H133" i="5"/>
  <c r="G133" i="5"/>
  <c r="G125" i="5"/>
  <c r="F125" i="5"/>
  <c r="C125" i="5"/>
  <c r="J125" i="5"/>
  <c r="L125" i="5"/>
  <c r="E125" i="5"/>
  <c r="D125" i="5"/>
  <c r="H125" i="5"/>
  <c r="I125" i="5"/>
  <c r="K117" i="5"/>
  <c r="D117" i="5"/>
  <c r="C117" i="5"/>
  <c r="F117" i="5"/>
  <c r="J117" i="5"/>
  <c r="I117" i="5"/>
  <c r="E117" i="5"/>
  <c r="H117" i="5"/>
  <c r="G117" i="5"/>
  <c r="F109" i="5"/>
  <c r="J109" i="5"/>
  <c r="D109" i="5"/>
  <c r="G109" i="5"/>
  <c r="L109" i="5"/>
  <c r="H109" i="5"/>
  <c r="K109" i="5"/>
  <c r="G101" i="5"/>
  <c r="J101" i="5"/>
  <c r="I101" i="5"/>
  <c r="E101" i="5"/>
  <c r="L101" i="5"/>
  <c r="D93" i="5"/>
  <c r="J93" i="5"/>
  <c r="K93" i="5"/>
  <c r="C93" i="5"/>
  <c r="M93" i="5"/>
  <c r="L93" i="5"/>
  <c r="K85" i="5"/>
  <c r="H85" i="5"/>
  <c r="G85" i="5"/>
  <c r="E85" i="5"/>
  <c r="D85" i="5"/>
  <c r="F85" i="5"/>
  <c r="D77" i="5"/>
  <c r="G77" i="5"/>
  <c r="L77" i="5"/>
  <c r="K77" i="5"/>
  <c r="C77" i="5"/>
  <c r="H77" i="5"/>
  <c r="I77" i="5"/>
  <c r="F77" i="5"/>
  <c r="C69" i="5"/>
  <c r="L69" i="5"/>
  <c r="E69" i="5"/>
  <c r="D69" i="5"/>
  <c r="F69" i="5"/>
  <c r="M61" i="5"/>
  <c r="C4" i="2"/>
  <c r="N131" i="2" s="1"/>
  <c r="N135" i="5" s="1"/>
  <c r="F23" i="5"/>
  <c r="W24" i="5"/>
  <c r="C61" i="5"/>
  <c r="H69" i="5"/>
  <c r="G39" i="5"/>
  <c r="M32" i="5"/>
  <c r="D39" i="5"/>
  <c r="F93" i="5"/>
  <c r="G78" i="5"/>
  <c r="D78" i="5"/>
  <c r="L117" i="5"/>
  <c r="C85" i="5"/>
  <c r="I69" i="5"/>
  <c r="L70" i="5"/>
  <c r="C54" i="5"/>
  <c r="H54" i="5"/>
  <c r="G54" i="5"/>
  <c r="L54" i="5"/>
  <c r="F54" i="5"/>
  <c r="E54" i="5"/>
  <c r="K54" i="5"/>
  <c r="F46" i="5"/>
  <c r="L46" i="5"/>
  <c r="J46" i="5"/>
  <c r="P38" i="5"/>
  <c r="E38" i="5"/>
  <c r="T38" i="5"/>
  <c r="Q38" i="5"/>
  <c r="I38" i="5"/>
  <c r="L38" i="5"/>
  <c r="U38" i="5"/>
  <c r="D38" i="5"/>
  <c r="F38" i="5"/>
  <c r="M38" i="5"/>
  <c r="W38" i="5"/>
  <c r="C38" i="5"/>
  <c r="N38" i="5"/>
  <c r="G38" i="5"/>
  <c r="D30" i="5"/>
  <c r="N30" i="5"/>
  <c r="U30" i="5"/>
  <c r="M30" i="5"/>
  <c r="G30" i="5"/>
  <c r="P30" i="5"/>
  <c r="K30" i="5"/>
  <c r="O30" i="5"/>
  <c r="F30" i="5"/>
  <c r="E124" i="5"/>
  <c r="D124" i="5"/>
  <c r="J124" i="5"/>
  <c r="H124" i="5"/>
  <c r="L124" i="5"/>
  <c r="F124" i="5"/>
  <c r="D116" i="5"/>
  <c r="G116" i="5"/>
  <c r="I116" i="5"/>
  <c r="J116" i="5"/>
  <c r="H116" i="5"/>
  <c r="E116" i="5"/>
  <c r="L116" i="5"/>
  <c r="J108" i="5"/>
  <c r="G108" i="5"/>
  <c r="H108" i="5"/>
  <c r="I108" i="5"/>
  <c r="E108" i="5"/>
  <c r="F108" i="5"/>
  <c r="L108" i="5"/>
  <c r="D108" i="5"/>
  <c r="J100" i="5"/>
  <c r="D100" i="5"/>
  <c r="K100" i="5"/>
  <c r="G100" i="5"/>
  <c r="H92" i="5"/>
  <c r="D92" i="5"/>
  <c r="G92" i="5"/>
  <c r="C92" i="5"/>
  <c r="D84" i="5"/>
  <c r="E84" i="5"/>
  <c r="J84" i="5"/>
  <c r="L84" i="5"/>
  <c r="I84" i="5"/>
  <c r="G84" i="5"/>
  <c r="F84" i="5"/>
  <c r="H84" i="5"/>
  <c r="C17" i="5"/>
  <c r="B76" i="5"/>
  <c r="H17" i="5"/>
  <c r="J17" i="5"/>
  <c r="N17" i="5"/>
  <c r="I17" i="5"/>
  <c r="T17" i="5"/>
  <c r="G17" i="5"/>
  <c r="M17" i="5"/>
  <c r="U17" i="5"/>
  <c r="S17" i="5"/>
  <c r="B13" i="20" a="1"/>
  <c r="B13" i="20" s="1"/>
  <c r="R17" i="5"/>
  <c r="V17" i="5"/>
  <c r="W17" i="5"/>
  <c r="O17" i="5"/>
  <c r="E17" i="5"/>
  <c r="C68" i="5"/>
  <c r="L68" i="5"/>
  <c r="J68" i="5"/>
  <c r="H68" i="5"/>
  <c r="E68" i="5"/>
  <c r="N23" i="5"/>
  <c r="G24" i="5"/>
  <c r="I32" i="5"/>
  <c r="C46" i="5"/>
  <c r="G69" i="5"/>
  <c r="U39" i="5"/>
  <c r="Q32" i="5"/>
  <c r="F61" i="5"/>
  <c r="G94" i="5"/>
  <c r="E77" i="5"/>
  <c r="J86" i="5"/>
  <c r="E78" i="5"/>
  <c r="I118" i="5"/>
  <c r="L133" i="5"/>
  <c r="K124" i="5"/>
  <c r="F100" i="5"/>
  <c r="J85" i="5"/>
  <c r="G118" i="5"/>
  <c r="Q30" i="5"/>
  <c r="T39" i="5"/>
  <c r="P17" i="5"/>
  <c r="J70" i="5"/>
  <c r="C109" i="5"/>
  <c r="R18" i="5"/>
  <c r="M129" i="5"/>
  <c r="M121" i="5"/>
  <c r="M113" i="5"/>
  <c r="M105" i="5"/>
  <c r="M97" i="5"/>
  <c r="M89" i="5"/>
  <c r="M81" i="5"/>
  <c r="M73" i="5"/>
  <c r="M65" i="5"/>
  <c r="M57" i="5"/>
  <c r="M49" i="5"/>
  <c r="M41" i="5"/>
  <c r="AT393" i="23" a="1"/>
  <c r="AT393" i="23" s="1"/>
  <c r="AT1143" i="23" s="1"/>
  <c r="AL393" i="23" a="1"/>
  <c r="AL393" i="23" s="1"/>
  <c r="AL1143" i="23" s="1"/>
  <c r="V393" i="23" a="1"/>
  <c r="V393" i="23" s="1"/>
  <c r="V1143" i="23" s="1"/>
  <c r="N393" i="23" a="1"/>
  <c r="N393" i="23" s="1"/>
  <c r="N1143" i="23" s="1"/>
  <c r="BG497" i="23" a="1"/>
  <c r="BG497" i="23" s="1"/>
  <c r="BG1144" i="23" s="1"/>
  <c r="AY497" i="23" a="1"/>
  <c r="AY497" i="23" s="1"/>
  <c r="AY1144" i="23" s="1"/>
  <c r="AI497" i="23" a="1"/>
  <c r="AI497" i="23" s="1"/>
  <c r="AI1144" i="23" s="1"/>
  <c r="AA497" i="23" a="1"/>
  <c r="AA497" i="23" s="1"/>
  <c r="AA1144" i="23" s="1"/>
  <c r="S497" i="23" a="1"/>
  <c r="S497" i="23" s="1"/>
  <c r="S1144" i="23" s="1"/>
  <c r="K497" i="23" a="1"/>
  <c r="K497" i="23" s="1"/>
  <c r="K1144" i="23" s="1"/>
  <c r="M128" i="5"/>
  <c r="M120" i="5"/>
  <c r="M112" i="5"/>
  <c r="M104" i="5"/>
  <c r="M96" i="5"/>
  <c r="M88" i="5"/>
  <c r="M80" i="5"/>
  <c r="M72" i="5"/>
  <c r="M64" i="5"/>
  <c r="M56" i="5"/>
  <c r="M48" i="5"/>
  <c r="M135" i="5"/>
  <c r="M47" i="5"/>
  <c r="BG81" i="23" a="1"/>
  <c r="BG81" i="23" s="1"/>
  <c r="BG1140" i="23" s="1"/>
  <c r="AI81" i="23" a="1"/>
  <c r="AI81" i="23" s="1"/>
  <c r="AI1140" i="23" s="1"/>
  <c r="AA81" i="23" a="1"/>
  <c r="AA81" i="23" s="1"/>
  <c r="AA84" i="23" s="1" a="1"/>
  <c r="AA84" i="23" s="1"/>
  <c r="AA98" i="23" s="1" a="1"/>
  <c r="AA98" i="23" s="1"/>
  <c r="AA109" i="23" s="1"/>
  <c r="S81" i="23" a="1"/>
  <c r="S81" i="23" s="1"/>
  <c r="S1140" i="23" s="1"/>
  <c r="K81" i="23" a="1"/>
  <c r="K81" i="23" s="1"/>
  <c r="K1140" i="23" s="1"/>
  <c r="AL185" i="23" a="1"/>
  <c r="AL185" i="23" s="1"/>
  <c r="AL188" i="23" s="1" a="1"/>
  <c r="AL188" i="23" s="1"/>
  <c r="AL202" i="23" s="1" a="1"/>
  <c r="AL202" i="23" s="1"/>
  <c r="AL214" i="23" s="1" a="1"/>
  <c r="AL214" i="23" s="1"/>
  <c r="V185" i="23" a="1"/>
  <c r="V185" i="23" s="1"/>
  <c r="V188" i="23" s="1" a="1"/>
  <c r="V188" i="23" s="1"/>
  <c r="V199" i="23" s="1"/>
  <c r="BJ289" i="23" a="1"/>
  <c r="BJ289" i="23" s="1"/>
  <c r="BJ1142" i="23" s="1"/>
  <c r="BF81" i="23" a="1"/>
  <c r="BF81" i="23" s="1"/>
  <c r="BF84" i="23" s="1" a="1"/>
  <c r="BF84" i="23" s="1"/>
  <c r="BF95" i="23" s="1"/>
  <c r="AX81" i="23" a="1"/>
  <c r="AX81" i="23" s="1"/>
  <c r="AX84" i="23" s="1" a="1"/>
  <c r="AX84" i="23" s="1"/>
  <c r="AX95" i="23" s="1"/>
  <c r="AH81" i="23" a="1"/>
  <c r="AH81" i="23" s="1"/>
  <c r="AH84" i="23" s="1" a="1"/>
  <c r="AH84" i="23" s="1"/>
  <c r="AH95" i="23" s="1"/>
  <c r="Z81" i="23" a="1"/>
  <c r="Z81" i="23" s="1"/>
  <c r="Z1140" i="23" s="1"/>
  <c r="BI185" i="23" a="1"/>
  <c r="BI185" i="23" s="1"/>
  <c r="BI1141" i="23" s="1"/>
  <c r="AK185" i="23" a="1"/>
  <c r="AK185" i="23" s="1"/>
  <c r="AK1141" i="23" s="1"/>
  <c r="AC185" i="23" a="1"/>
  <c r="AC185" i="23" s="1"/>
  <c r="AC1141" i="23" s="1"/>
  <c r="M185" i="23" a="1"/>
  <c r="M185" i="23" s="1"/>
  <c r="M1141" i="23" s="1"/>
  <c r="N185" i="23" a="1"/>
  <c r="N185" i="23" s="1"/>
  <c r="N188" i="23" s="1" a="1"/>
  <c r="N188" i="23" s="1"/>
  <c r="N199" i="23" s="1"/>
  <c r="BG289" i="23" a="1"/>
  <c r="BG289" i="23" s="1"/>
  <c r="BG1142" i="23" s="1"/>
  <c r="AQ289" i="23" a="1"/>
  <c r="AQ289" i="23" s="1"/>
  <c r="AQ292" i="23" s="1" a="1"/>
  <c r="AQ292" i="23" s="1"/>
  <c r="AQ303" i="23" s="1"/>
  <c r="AI289" i="23" a="1"/>
  <c r="AI289" i="23" s="1"/>
  <c r="AI292" i="23" s="1" a="1"/>
  <c r="AI292" i="23" s="1"/>
  <c r="AI303" i="23" s="1"/>
  <c r="AH289" i="23" a="1"/>
  <c r="AH289" i="23" s="1"/>
  <c r="AH1142" i="23" s="1"/>
  <c r="Z289" i="23" a="1"/>
  <c r="Z289" i="23" s="1"/>
  <c r="Z1142" i="23" s="1"/>
  <c r="J289" i="23" a="1"/>
  <c r="J289" i="23" s="1"/>
  <c r="J1142" i="23" s="1"/>
  <c r="BC393" i="23" a="1"/>
  <c r="BC393" i="23" s="1"/>
  <c r="BC1143" i="23" s="1"/>
  <c r="AU81" i="23" a="1"/>
  <c r="AU81" i="23" s="1"/>
  <c r="AU1140" i="23" s="1"/>
  <c r="AM81" i="23" a="1"/>
  <c r="AM81" i="23" s="1"/>
  <c r="AM1140" i="23" s="1"/>
  <c r="AE81" i="23" a="1"/>
  <c r="AE81" i="23" s="1"/>
  <c r="AE1140" i="23" s="1"/>
  <c r="W81" i="23" a="1"/>
  <c r="W81" i="23" s="1"/>
  <c r="W84" i="23" s="1" a="1"/>
  <c r="W84" i="23" s="1"/>
  <c r="W95" i="23" s="1"/>
  <c r="O81" i="23" a="1"/>
  <c r="O81" i="23" s="1"/>
  <c r="O1140" i="23" s="1"/>
  <c r="G81" i="23" a="1"/>
  <c r="G81" i="23" s="1"/>
  <c r="G1140" i="23" s="1"/>
  <c r="AE289" i="23" a="1"/>
  <c r="AE289" i="23" s="1"/>
  <c r="AE1142" i="23" s="1"/>
  <c r="AZ393" i="23" a="1"/>
  <c r="AZ393" i="23" s="1"/>
  <c r="AZ396" i="23" s="1" a="1"/>
  <c r="AZ396" i="23" s="1"/>
  <c r="AZ407" i="23" s="1"/>
  <c r="AW497" i="23" a="1"/>
  <c r="AW497" i="23" s="1"/>
  <c r="AW1144" i="23" s="1"/>
  <c r="AO497" i="23" a="1"/>
  <c r="AO497" i="23" s="1"/>
  <c r="AO1144" i="23" s="1"/>
  <c r="AG497" i="23" a="1"/>
  <c r="AG497" i="23" s="1"/>
  <c r="AG1144" i="23" s="1"/>
  <c r="Q497" i="23" a="1"/>
  <c r="Q497" i="23" s="1"/>
  <c r="Q1144" i="23" s="1"/>
  <c r="I497" i="23" a="1"/>
  <c r="I497" i="23" s="1"/>
  <c r="I1144" i="23" s="1"/>
  <c r="M133" i="5"/>
  <c r="M125" i="5"/>
  <c r="M117" i="5"/>
  <c r="M109" i="5"/>
  <c r="M101" i="5"/>
  <c r="M85" i="5"/>
  <c r="M77" i="5"/>
  <c r="M69" i="5"/>
  <c r="AT81" i="23" a="1"/>
  <c r="AT81" i="23" s="1"/>
  <c r="AT1140" i="23" s="1"/>
  <c r="N81" i="23" a="1"/>
  <c r="N81" i="23" s="1"/>
  <c r="N1140" i="23" s="1"/>
  <c r="AW185" i="23" a="1"/>
  <c r="AW185" i="23" s="1"/>
  <c r="AW1141" i="23" s="1"/>
  <c r="BB289" i="23" a="1"/>
  <c r="BB289" i="23" s="1"/>
  <c r="BB292" i="23" s="1" a="1"/>
  <c r="BB292" i="23" s="1"/>
  <c r="BB306" i="23" s="1" a="1"/>
  <c r="BB306" i="23" s="1"/>
  <c r="BB317" i="23" s="1"/>
  <c r="AT289" i="23" a="1"/>
  <c r="AT289" i="23" s="1"/>
  <c r="AT1142" i="23" s="1"/>
  <c r="AL289" i="23" a="1"/>
  <c r="AL289" i="23" s="1"/>
  <c r="AL292" i="23" s="1" a="1"/>
  <c r="AL292" i="23" s="1"/>
  <c r="AL303" i="23" s="1"/>
  <c r="AD289" i="23" a="1"/>
  <c r="AD289" i="23" s="1"/>
  <c r="AD1142" i="23" s="1"/>
  <c r="V289" i="23" a="1"/>
  <c r="V289" i="23" s="1"/>
  <c r="V1142" i="23" s="1"/>
  <c r="N289" i="23" a="1"/>
  <c r="N289" i="23" s="1"/>
  <c r="N1142" i="23" s="1"/>
  <c r="BG393" i="23" a="1"/>
  <c r="BG393" i="23" s="1"/>
  <c r="BG396" i="23" s="1" a="1"/>
  <c r="BG396" i="23" s="1"/>
  <c r="BG407" i="23" s="1"/>
  <c r="AQ393" i="23" a="1"/>
  <c r="AQ393" i="23" s="1"/>
  <c r="AQ1143" i="23" s="1"/>
  <c r="M124" i="5"/>
  <c r="M116" i="5"/>
  <c r="M108" i="5"/>
  <c r="M100" i="5"/>
  <c r="M92" i="5"/>
  <c r="M84" i="5"/>
  <c r="M76" i="5"/>
  <c r="M68" i="5"/>
  <c r="M60" i="5"/>
  <c r="M52" i="5"/>
  <c r="M44" i="5"/>
  <c r="BI81" i="23" a="1"/>
  <c r="BI81" i="23" s="1"/>
  <c r="BI1140" i="23" s="1"/>
  <c r="BA81" i="23" a="1"/>
  <c r="BA81" i="23" s="1"/>
  <c r="BA1140" i="23" s="1"/>
  <c r="M81" i="23" a="1"/>
  <c r="M81" i="23" s="1"/>
  <c r="M1140" i="23" s="1"/>
  <c r="BD185" i="23" a="1"/>
  <c r="BD185" i="23" s="1"/>
  <c r="BD1141" i="23" s="1"/>
  <c r="AN185" i="23" a="1"/>
  <c r="AN185" i="23" s="1"/>
  <c r="AN1141" i="23" s="1"/>
  <c r="AF185" i="23" a="1"/>
  <c r="AF185" i="23" s="1"/>
  <c r="AF1141" i="23" s="1"/>
  <c r="X185" i="23" a="1"/>
  <c r="X185" i="23" s="1"/>
  <c r="X1141" i="23" s="1"/>
  <c r="P185" i="23" a="1"/>
  <c r="P185" i="23" s="1"/>
  <c r="P1141" i="23" s="1"/>
  <c r="BI289" i="23" a="1"/>
  <c r="BI289" i="23" s="1"/>
  <c r="BI292" i="23" s="1" a="1"/>
  <c r="BI292" i="23" s="1"/>
  <c r="BI303" i="23" s="1"/>
  <c r="BA289" i="23" a="1"/>
  <c r="BA289" i="23" s="1"/>
  <c r="BA1142" i="23" s="1"/>
  <c r="AK289" i="23" a="1"/>
  <c r="AK289" i="23" s="1"/>
  <c r="AK292" i="23" s="1" a="1"/>
  <c r="AK292" i="23" s="1"/>
  <c r="AK303" i="23" s="1"/>
  <c r="AC289" i="23" a="1"/>
  <c r="AC289" i="23" s="1"/>
  <c r="AC292" i="23" s="1" a="1"/>
  <c r="AC292" i="23" s="1"/>
  <c r="AC303" i="23" s="1"/>
  <c r="M289" i="23" a="1"/>
  <c r="M289" i="23" s="1"/>
  <c r="M292" i="23" s="1" a="1"/>
  <c r="M292" i="23" s="1"/>
  <c r="M306" i="23" s="1" a="1"/>
  <c r="M306" i="23" s="1"/>
  <c r="E289" i="23" a="1"/>
  <c r="E289" i="23" s="1"/>
  <c r="E292" i="23" s="1" a="1"/>
  <c r="E292" i="23" s="1"/>
  <c r="E303" i="23" s="1"/>
  <c r="Z393" i="23" a="1"/>
  <c r="Z393" i="23" s="1"/>
  <c r="Z396" i="23" s="1" a="1"/>
  <c r="Z396" i="23" s="1"/>
  <c r="Z410" i="23" s="1" a="1"/>
  <c r="Z410" i="23" s="1"/>
  <c r="Z422" i="23" s="1" a="1"/>
  <c r="Z422" i="23" s="1"/>
  <c r="R393" i="23" a="1"/>
  <c r="R393" i="23" s="1"/>
  <c r="R396" i="23" s="1" a="1"/>
  <c r="R396" i="23" s="1"/>
  <c r="R407" i="23" s="1"/>
  <c r="J393" i="23" a="1"/>
  <c r="J393" i="23" s="1"/>
  <c r="J396" i="23" s="1" a="1"/>
  <c r="J396" i="23" s="1"/>
  <c r="J407" i="23" s="1"/>
  <c r="BC497" i="23" a="1"/>
  <c r="BC497" i="23" s="1"/>
  <c r="BC1144" i="23" s="1"/>
  <c r="AU497" i="23" a="1"/>
  <c r="AU497" i="23" s="1"/>
  <c r="AU500" i="23" s="1" a="1"/>
  <c r="AU500" i="23" s="1"/>
  <c r="AU511" i="23" s="1"/>
  <c r="AM497" i="23" a="1"/>
  <c r="AM497" i="23" s="1"/>
  <c r="AM500" i="23" s="1" a="1"/>
  <c r="AM500" i="23" s="1"/>
  <c r="AM514" i="23" s="1" a="1"/>
  <c r="AM514" i="23" s="1"/>
  <c r="AE497" i="23" a="1"/>
  <c r="AE497" i="23" s="1"/>
  <c r="AE1144" i="23" s="1"/>
  <c r="W497" i="23" a="1"/>
  <c r="W497" i="23" s="1"/>
  <c r="W1144" i="23" s="1"/>
  <c r="O497" i="23" a="1"/>
  <c r="O497" i="23" s="1"/>
  <c r="O500" i="23" s="1" a="1"/>
  <c r="O500" i="23" s="1"/>
  <c r="O514" i="23" s="1" a="1"/>
  <c r="O514" i="23" s="1"/>
  <c r="G497" i="23" a="1"/>
  <c r="G497" i="23" s="1"/>
  <c r="G500" i="23" s="1" a="1"/>
  <c r="G500" i="23" s="1"/>
  <c r="G511" i="23" s="1"/>
  <c r="M123" i="5"/>
  <c r="M107" i="5"/>
  <c r="M91" i="5"/>
  <c r="M75" i="5"/>
  <c r="M59" i="5"/>
  <c r="M51" i="5"/>
  <c r="M43" i="5"/>
  <c r="BJ185" i="23" a="1"/>
  <c r="BJ185" i="23" s="1"/>
  <c r="BJ1141" i="23" s="1"/>
  <c r="AB81" i="23" a="1"/>
  <c r="AB81" i="23" s="1"/>
  <c r="AB84" i="23" s="1" a="1"/>
  <c r="AB84" i="23" s="1"/>
  <c r="AB95" i="23" s="1"/>
  <c r="AU185" i="23" a="1"/>
  <c r="AU185" i="23" s="1"/>
  <c r="AU1141" i="23" s="1"/>
  <c r="AM185" i="23" a="1"/>
  <c r="AM185" i="23" s="1"/>
  <c r="AM1141" i="23" s="1"/>
  <c r="AE185" i="23" a="1"/>
  <c r="AE185" i="23" s="1"/>
  <c r="AE1141" i="23" s="1"/>
  <c r="G185" i="23" a="1"/>
  <c r="G185" i="23" s="1"/>
  <c r="G1141" i="23" s="1"/>
  <c r="AW393" i="23" a="1"/>
  <c r="AW393" i="23" s="1"/>
  <c r="AW396" i="23" s="1" a="1"/>
  <c r="AW396" i="23" s="1"/>
  <c r="AW410" i="23" s="1" a="1"/>
  <c r="AW410" i="23" s="1"/>
  <c r="AW422" i="23" s="1" a="1"/>
  <c r="AW422" i="23" s="1"/>
  <c r="AG393" i="23" a="1"/>
  <c r="AG393" i="23" s="1"/>
  <c r="AG396" i="23" s="1" a="1"/>
  <c r="AG396" i="23" s="1"/>
  <c r="AG407" i="23" s="1"/>
  <c r="Y393" i="23" a="1"/>
  <c r="Y393" i="23" s="1"/>
  <c r="Y396" i="23" s="1" a="1"/>
  <c r="Y396" i="23" s="1"/>
  <c r="Y407" i="23" s="1"/>
  <c r="Q393" i="23" a="1"/>
  <c r="Q393" i="23" s="1"/>
  <c r="Q1143" i="23" s="1"/>
  <c r="I393" i="23" a="1"/>
  <c r="I393" i="23" s="1"/>
  <c r="I1143" i="23" s="1"/>
  <c r="BB497" i="23" a="1"/>
  <c r="BB497" i="23" s="1"/>
  <c r="BB1144" i="23" s="1"/>
  <c r="AL497" i="23" a="1"/>
  <c r="AL497" i="23" s="1"/>
  <c r="AL500" i="23" s="1" a="1"/>
  <c r="AL500" i="23" s="1"/>
  <c r="AL511" i="23" s="1"/>
  <c r="AD497" i="23" a="1"/>
  <c r="AD497" i="23" s="1"/>
  <c r="AD500" i="23" s="1" a="1"/>
  <c r="AD500" i="23" s="1"/>
  <c r="AD514" i="23" s="1" a="1"/>
  <c r="AD514" i="23" s="1"/>
  <c r="AD525" i="23" s="1"/>
  <c r="V497" i="23" a="1"/>
  <c r="V497" i="23" s="1"/>
  <c r="V1144" i="23" s="1"/>
  <c r="N497" i="23" a="1"/>
  <c r="N497" i="23" s="1"/>
  <c r="N1144" i="23" s="1"/>
  <c r="BA497" i="23" a="1"/>
  <c r="BA497" i="23" s="1"/>
  <c r="BA1144" i="23" s="1"/>
  <c r="AS497" i="23" a="1"/>
  <c r="AS497" i="23" s="1"/>
  <c r="AS1144" i="23" s="1"/>
  <c r="U497" i="23" a="1"/>
  <c r="U497" i="23" s="1"/>
  <c r="U1144" i="23" s="1"/>
  <c r="AE393" i="23" a="1"/>
  <c r="AE393" i="23" s="1"/>
  <c r="AE1143" i="23" s="1"/>
  <c r="W393" i="23" a="1"/>
  <c r="W393" i="23" s="1"/>
  <c r="W1143" i="23" s="1"/>
  <c r="O48" i="2"/>
  <c r="O52" i="5" s="1"/>
  <c r="O35" i="2"/>
  <c r="Q49" i="2"/>
  <c r="Q53" i="5" s="1"/>
  <c r="Q37" i="2"/>
  <c r="Q41" i="5" s="1"/>
  <c r="W59" i="2"/>
  <c r="W63" i="5" s="1"/>
  <c r="W43" i="2"/>
  <c r="W47" i="5" s="1"/>
  <c r="W81" i="2"/>
  <c r="W85" i="5" s="1"/>
  <c r="W52" i="2"/>
  <c r="W56" i="5" s="1"/>
  <c r="W15" i="2"/>
  <c r="W112" i="2"/>
  <c r="W116" i="5" s="1"/>
  <c r="W128" i="2"/>
  <c r="W132" i="5" s="1"/>
  <c r="W87" i="2"/>
  <c r="W91" i="5" s="1"/>
  <c r="W29" i="2"/>
  <c r="W32" i="2"/>
  <c r="W63" i="2"/>
  <c r="W67" i="5" s="1"/>
  <c r="W23" i="2"/>
  <c r="W100" i="2"/>
  <c r="W104" i="5" s="1"/>
  <c r="W83" i="2"/>
  <c r="W87" i="5" s="1"/>
  <c r="W75" i="2"/>
  <c r="W79" i="5" s="1"/>
  <c r="W39" i="2"/>
  <c r="W43" i="5" s="1"/>
  <c r="W18" i="2"/>
  <c r="W41" i="2"/>
  <c r="W58" i="2"/>
  <c r="W62" i="5" s="1"/>
  <c r="W16" i="2"/>
  <c r="W62" i="2"/>
  <c r="W66" i="5" s="1"/>
  <c r="W101" i="2"/>
  <c r="W105" i="5" s="1"/>
  <c r="W57" i="2"/>
  <c r="W61" i="5" s="1"/>
  <c r="W127" i="2"/>
  <c r="W131" i="5" s="1"/>
  <c r="W28" i="2"/>
  <c r="W91" i="2"/>
  <c r="W95" i="5" s="1"/>
  <c r="W107" i="2"/>
  <c r="W111" i="5" s="1"/>
  <c r="W79" i="2"/>
  <c r="W83" i="5" s="1"/>
  <c r="T90" i="2"/>
  <c r="T94" i="5" s="1"/>
  <c r="Q59" i="2"/>
  <c r="Q63" i="5" s="1"/>
  <c r="Q91" i="2"/>
  <c r="Q95" i="5" s="1"/>
  <c r="S79" i="2"/>
  <c r="S83" i="5" s="1"/>
  <c r="S84" i="2"/>
  <c r="S88" i="5" s="1"/>
  <c r="S116" i="2"/>
  <c r="S120" i="5" s="1"/>
  <c r="S58" i="2"/>
  <c r="S62" i="5" s="1"/>
  <c r="S115" i="2"/>
  <c r="S119" i="5" s="1"/>
  <c r="S101" i="2"/>
  <c r="S105" i="5" s="1"/>
  <c r="S30" i="2"/>
  <c r="S129" i="2"/>
  <c r="S133" i="5" s="1"/>
  <c r="S68" i="2"/>
  <c r="S72" i="5" s="1"/>
  <c r="S31" i="2"/>
  <c r="S89" i="2"/>
  <c r="S93" i="5" s="1"/>
  <c r="S69" i="2"/>
  <c r="S73" i="5" s="1"/>
  <c r="S17" i="2"/>
  <c r="S118" i="2"/>
  <c r="S122" i="5" s="1"/>
  <c r="S130" i="2"/>
  <c r="S134" i="5" s="1"/>
  <c r="S33" i="2"/>
  <c r="S106" i="2"/>
  <c r="S110" i="5" s="1"/>
  <c r="S25" i="2"/>
  <c r="S98" i="2"/>
  <c r="S102" i="5" s="1"/>
  <c r="S40" i="2"/>
  <c r="S44" i="5" s="1"/>
  <c r="S29" i="2"/>
  <c r="S88" i="2"/>
  <c r="S92" i="5" s="1"/>
  <c r="S104" i="2"/>
  <c r="S108" i="5" s="1"/>
  <c r="S86" i="2"/>
  <c r="S90" i="5" s="1"/>
  <c r="S78" i="2"/>
  <c r="S82" i="5" s="1"/>
  <c r="S62" i="2"/>
  <c r="S66" i="5" s="1"/>
  <c r="S126" i="2"/>
  <c r="S130" i="5" s="1"/>
  <c r="S49" i="2"/>
  <c r="S53" i="5" s="1"/>
  <c r="S37" i="2"/>
  <c r="S41" i="5" s="1"/>
  <c r="O39" i="2"/>
  <c r="O43" i="5" s="1"/>
  <c r="O54" i="2"/>
  <c r="O58" i="5" s="1"/>
  <c r="O115" i="2"/>
  <c r="O59" i="2"/>
  <c r="O63" i="5" s="1"/>
  <c r="O95" i="2"/>
  <c r="O99" i="5" s="1"/>
  <c r="O52" i="2"/>
  <c r="O56" i="5" s="1"/>
  <c r="O106" i="2"/>
  <c r="O110" i="5" s="1"/>
  <c r="O93" i="2"/>
  <c r="O97" i="5" s="1"/>
  <c r="O123" i="2"/>
  <c r="O127" i="5" s="1"/>
  <c r="O33" i="2"/>
  <c r="O27" i="2"/>
  <c r="O25" i="2"/>
  <c r="O19" i="2"/>
  <c r="O64" i="2"/>
  <c r="O68" i="5" s="1"/>
  <c r="O82" i="2"/>
  <c r="O86" i="5" s="1"/>
  <c r="O116" i="2"/>
  <c r="O120" i="5" s="1"/>
  <c r="O76" i="2"/>
  <c r="O80" i="5" s="1"/>
  <c r="O101" i="2"/>
  <c r="O105" i="5" s="1"/>
  <c r="O88" i="2"/>
  <c r="O92" i="5" s="1"/>
  <c r="T48" i="2"/>
  <c r="T52" i="5" s="1"/>
  <c r="T128" i="2"/>
  <c r="T132" i="5" s="1"/>
  <c r="T66" i="2"/>
  <c r="T70" i="5" s="1"/>
  <c r="T129" i="2"/>
  <c r="T133" i="5" s="1"/>
  <c r="T120" i="2"/>
  <c r="T124" i="5" s="1"/>
  <c r="T101" i="2"/>
  <c r="T105" i="5" s="1"/>
  <c r="T110" i="2"/>
  <c r="T114" i="5" s="1"/>
  <c r="T76" i="2"/>
  <c r="T80" i="5" s="1"/>
  <c r="T43" i="2"/>
  <c r="T47" i="5" s="1"/>
  <c r="T104" i="2"/>
  <c r="T108" i="5" s="1"/>
  <c r="T13" i="2"/>
  <c r="O56" i="2"/>
  <c r="O60" i="5" s="1"/>
  <c r="O31" i="2"/>
  <c r="S52" i="2"/>
  <c r="S56" i="5" s="1"/>
  <c r="S83" i="2"/>
  <c r="S87" i="5" s="1"/>
  <c r="S61" i="2"/>
  <c r="S65" i="5" s="1"/>
  <c r="O29" i="2"/>
  <c r="T19" i="2"/>
  <c r="S109" i="2"/>
  <c r="S113" i="5" s="1"/>
  <c r="S121" i="2"/>
  <c r="S125" i="5" s="1"/>
  <c r="C126" i="5"/>
  <c r="U126" i="5"/>
  <c r="J126" i="5"/>
  <c r="K126" i="5"/>
  <c r="F126" i="5"/>
  <c r="G126" i="5"/>
  <c r="R126" i="5"/>
  <c r="L126" i="5"/>
  <c r="E126" i="5"/>
  <c r="I126" i="5"/>
  <c r="H126" i="5"/>
  <c r="D126" i="5"/>
  <c r="T97" i="2"/>
  <c r="T101" i="5" s="1"/>
  <c r="T131" i="2"/>
  <c r="T135" i="5" s="1"/>
  <c r="T17" i="2"/>
  <c r="T64" i="2"/>
  <c r="T68" i="5" s="1"/>
  <c r="T109" i="2"/>
  <c r="T113" i="5" s="1"/>
  <c r="T86" i="2"/>
  <c r="T90" i="5" s="1"/>
  <c r="T75" i="2"/>
  <c r="T79" i="5" s="1"/>
  <c r="T102" i="2"/>
  <c r="T106" i="5" s="1"/>
  <c r="T25" i="2"/>
  <c r="T39" i="2"/>
  <c r="T43" i="5" s="1"/>
  <c r="T44" i="2"/>
  <c r="T48" i="5" s="1"/>
  <c r="T74" i="2"/>
  <c r="T78" i="5" s="1"/>
  <c r="T23" i="2"/>
  <c r="T58" i="2"/>
  <c r="T62" i="5" s="1"/>
  <c r="T29" i="2"/>
  <c r="T34" i="2"/>
  <c r="T21" i="2"/>
  <c r="T96" i="2"/>
  <c r="T100" i="5" s="1"/>
  <c r="T105" i="2"/>
  <c r="T109" i="5" s="1"/>
  <c r="T24" i="2"/>
  <c r="T53" i="2"/>
  <c r="T57" i="5" s="1"/>
  <c r="T95" i="2"/>
  <c r="T99" i="5" s="1"/>
  <c r="T78" i="2"/>
  <c r="T82" i="5" s="1"/>
  <c r="T111" i="2"/>
  <c r="T115" i="5" s="1"/>
  <c r="T124" i="2"/>
  <c r="T128" i="5" s="1"/>
  <c r="T36" i="2"/>
  <c r="T28" i="2"/>
  <c r="T92" i="2"/>
  <c r="T96" i="5" s="1"/>
  <c r="T63" i="2"/>
  <c r="T67" i="5" s="1"/>
  <c r="T60" i="2"/>
  <c r="T64" i="5" s="1"/>
  <c r="T54" i="2"/>
  <c r="T58" i="5" s="1"/>
  <c r="T18" i="2"/>
  <c r="T93" i="2"/>
  <c r="T97" i="5" s="1"/>
  <c r="Q124" i="2"/>
  <c r="Q128" i="5" s="1"/>
  <c r="Q74" i="2"/>
  <c r="Q78" i="5" s="1"/>
  <c r="Q44" i="2"/>
  <c r="Q48" i="5" s="1"/>
  <c r="Q130" i="2"/>
  <c r="Q134" i="5" s="1"/>
  <c r="Q65" i="2"/>
  <c r="Q69" i="5" s="1"/>
  <c r="Q23" i="2"/>
  <c r="Q107" i="2"/>
  <c r="Q111" i="5" s="1"/>
  <c r="Q129" i="2"/>
  <c r="Q133" i="5" s="1"/>
  <c r="Q101" i="2"/>
  <c r="Q105" i="5" s="1"/>
  <c r="Q82" i="2"/>
  <c r="Q86" i="5" s="1"/>
  <c r="Q73" i="2"/>
  <c r="Q77" i="5" s="1"/>
  <c r="Q98" i="2"/>
  <c r="Q102" i="5" s="1"/>
  <c r="Q95" i="2"/>
  <c r="Q99" i="5" s="1"/>
  <c r="Q68" i="2"/>
  <c r="Q72" i="5" s="1"/>
  <c r="Q76" i="2"/>
  <c r="Q80" i="5" s="1"/>
  <c r="Q70" i="2"/>
  <c r="Q74" i="5" s="1"/>
  <c r="Q21" i="2"/>
  <c r="Q45" i="2"/>
  <c r="Q49" i="5" s="1"/>
  <c r="P69" i="2"/>
  <c r="P73" i="5" s="1"/>
  <c r="P38" i="2"/>
  <c r="P42" i="5" s="1"/>
  <c r="P96" i="2"/>
  <c r="P100" i="5" s="1"/>
  <c r="R85" i="2"/>
  <c r="R89" i="5" s="1"/>
  <c r="R118" i="2"/>
  <c r="R122" i="5" s="1"/>
  <c r="P36" i="2"/>
  <c r="P25" i="2"/>
  <c r="R67" i="2"/>
  <c r="R71" i="5" s="1"/>
  <c r="P66" i="2"/>
  <c r="P70" i="5" s="1"/>
  <c r="P52" i="2"/>
  <c r="P56" i="5" s="1"/>
  <c r="P20" i="2"/>
  <c r="P113" i="2"/>
  <c r="P117" i="5" s="1"/>
  <c r="R103" i="2"/>
  <c r="R107" i="5" s="1"/>
  <c r="P42" i="2"/>
  <c r="P46" i="5" s="1"/>
  <c r="P87" i="2"/>
  <c r="P91" i="5" s="1"/>
  <c r="P116" i="2"/>
  <c r="P120" i="5" s="1"/>
  <c r="P61" i="2"/>
  <c r="P65" i="5" s="1"/>
  <c r="I132" i="5"/>
  <c r="E132" i="5"/>
  <c r="H132" i="5"/>
  <c r="D132" i="5"/>
  <c r="L132" i="5"/>
  <c r="G132" i="5"/>
  <c r="C132" i="5"/>
  <c r="J132" i="5"/>
  <c r="K132" i="5"/>
  <c r="C78" i="5"/>
  <c r="J78" i="5"/>
  <c r="R78" i="5"/>
  <c r="K94" i="5"/>
  <c r="C94" i="5"/>
  <c r="R94" i="5"/>
  <c r="F94" i="5"/>
  <c r="E94" i="5"/>
  <c r="I94" i="5"/>
  <c r="J94" i="5"/>
  <c r="D94" i="5"/>
  <c r="S40" i="5"/>
  <c r="P40" i="5"/>
  <c r="F40" i="5"/>
  <c r="N40" i="5"/>
  <c r="Q40" i="5"/>
  <c r="J40" i="5"/>
  <c r="R40" i="5"/>
  <c r="K40" i="5"/>
  <c r="H40" i="5"/>
  <c r="C110" i="5"/>
  <c r="K110" i="5"/>
  <c r="G110" i="5"/>
  <c r="R110" i="5"/>
  <c r="F45" i="5"/>
  <c r="W45" i="5"/>
  <c r="K45" i="5"/>
  <c r="E45" i="5"/>
  <c r="L61" i="5"/>
  <c r="J61" i="5"/>
  <c r="I61" i="5"/>
  <c r="R61" i="5"/>
  <c r="K61" i="5"/>
  <c r="H136" i="5"/>
  <c r="R136" i="5"/>
  <c r="E136" i="5"/>
  <c r="K115" i="5"/>
  <c r="L115" i="5"/>
  <c r="J115" i="5"/>
  <c r="K83" i="5"/>
  <c r="T34" i="5"/>
  <c r="L34" i="5"/>
  <c r="V34" i="5"/>
  <c r="M132" i="5"/>
  <c r="D114" i="5"/>
  <c r="C114" i="5"/>
  <c r="I114" i="5"/>
  <c r="R82" i="5"/>
  <c r="C82" i="5"/>
  <c r="L82" i="5"/>
  <c r="D82" i="5"/>
  <c r="J66" i="5"/>
  <c r="L66" i="5"/>
  <c r="C66" i="5"/>
  <c r="M131" i="5"/>
  <c r="M115" i="5"/>
  <c r="M99" i="5"/>
  <c r="M83" i="5"/>
  <c r="M67" i="5"/>
  <c r="E119" i="5"/>
  <c r="O119" i="5"/>
  <c r="F71" i="5"/>
  <c r="J54" i="5"/>
  <c r="U54" i="5"/>
  <c r="I54" i="5"/>
  <c r="H118" i="5"/>
  <c r="C102" i="5"/>
  <c r="D102" i="5"/>
  <c r="H102" i="5"/>
  <c r="R86" i="5"/>
  <c r="C86" i="5"/>
  <c r="I70" i="5"/>
  <c r="F70" i="5"/>
  <c r="R70" i="5"/>
  <c r="C70" i="5"/>
  <c r="G70" i="5"/>
  <c r="L32" i="5"/>
  <c r="K32" i="5"/>
  <c r="R32" i="5"/>
  <c r="S32" i="5"/>
  <c r="W34" i="5"/>
  <c r="R87" i="5"/>
  <c r="K107" i="5"/>
  <c r="E107" i="5"/>
  <c r="D107" i="5"/>
  <c r="L107" i="5"/>
  <c r="L21" i="5"/>
  <c r="O21" i="5"/>
  <c r="E21" i="5"/>
  <c r="F21" i="5"/>
  <c r="D50" i="5"/>
  <c r="R38" i="5"/>
  <c r="R98" i="5"/>
  <c r="C87" i="5"/>
  <c r="O38" i="5"/>
  <c r="F114" i="5"/>
  <c r="D54" i="5"/>
  <c r="M136" i="5"/>
  <c r="H79" i="5"/>
  <c r="C74" i="5"/>
  <c r="C63" i="5"/>
  <c r="J63" i="5"/>
  <c r="J57" i="5"/>
  <c r="D57" i="5"/>
  <c r="C57" i="5"/>
  <c r="U36" i="5"/>
  <c r="N36" i="5"/>
  <c r="C36" i="5"/>
  <c r="D36" i="5"/>
  <c r="L36" i="5"/>
  <c r="H36" i="5"/>
  <c r="F136" i="5"/>
  <c r="L102" i="5"/>
  <c r="D119" i="5"/>
  <c r="U34" i="5"/>
  <c r="I66" i="5"/>
  <c r="E34" i="5"/>
  <c r="M34" i="5"/>
  <c r="R114" i="5"/>
  <c r="E127" i="5"/>
  <c r="M127" i="5"/>
  <c r="D127" i="5"/>
  <c r="K62" i="5"/>
  <c r="C62" i="5"/>
  <c r="L62" i="5"/>
  <c r="D46" i="5"/>
  <c r="E46" i="5"/>
  <c r="C30" i="5"/>
  <c r="W30" i="5"/>
  <c r="T30" i="5"/>
  <c r="L30" i="5"/>
  <c r="E30" i="5"/>
  <c r="V30" i="5"/>
  <c r="J30" i="5"/>
  <c r="R30" i="5"/>
  <c r="V25" i="5"/>
  <c r="E25" i="5"/>
  <c r="T25" i="5"/>
  <c r="K25" i="5"/>
  <c r="L25" i="5"/>
  <c r="G25" i="5"/>
  <c r="S25" i="5"/>
  <c r="D25" i="5"/>
  <c r="U25" i="5"/>
  <c r="J20" i="5"/>
  <c r="M20" i="5"/>
  <c r="R24" i="5"/>
  <c r="M130" i="5"/>
  <c r="M122" i="5"/>
  <c r="M114" i="5"/>
  <c r="M106" i="5"/>
  <c r="M98" i="5"/>
  <c r="M90" i="5"/>
  <c r="M82" i="5"/>
  <c r="M74" i="5"/>
  <c r="M66" i="5"/>
  <c r="M58" i="5"/>
  <c r="M50" i="5"/>
  <c r="M42" i="5"/>
  <c r="C24" i="5"/>
  <c r="C20" i="5"/>
  <c r="M119" i="5"/>
  <c r="M111" i="5"/>
  <c r="M95" i="5"/>
  <c r="M87" i="5"/>
  <c r="M71" i="5"/>
  <c r="M63" i="5"/>
  <c r="M134" i="5"/>
  <c r="M126" i="5"/>
  <c r="M118" i="5"/>
  <c r="M110" i="5"/>
  <c r="M102" i="5"/>
  <c r="M94" i="5"/>
  <c r="M86" i="5"/>
  <c r="M78" i="5"/>
  <c r="M70" i="5"/>
  <c r="M62" i="5"/>
  <c r="M54" i="5"/>
  <c r="M46" i="5"/>
  <c r="M53" i="5"/>
  <c r="F7" i="2"/>
  <c r="E6" i="2"/>
  <c r="G6" i="2"/>
  <c r="C7" i="2"/>
  <c r="F6" i="2"/>
  <c r="K6" i="2"/>
  <c r="J7" i="2"/>
  <c r="L6" i="2"/>
  <c r="H6" i="2"/>
  <c r="C748" i="23"/>
  <c r="C495" i="23"/>
  <c r="C391" i="23"/>
  <c r="C287" i="23"/>
  <c r="C695" i="23"/>
  <c r="G7" i="2"/>
  <c r="M6" i="2"/>
  <c r="C13" i="20" a="1"/>
  <c r="K4" i="20" s="1"/>
  <c r="I6" i="2"/>
  <c r="C6" i="2"/>
  <c r="I7" i="2"/>
  <c r="E7" i="2"/>
  <c r="D6" i="2"/>
  <c r="J6" i="2"/>
  <c r="L7" i="2"/>
  <c r="H7" i="2"/>
  <c r="M5" i="2"/>
  <c r="D7" i="2"/>
  <c r="K7" i="2"/>
  <c r="M4" i="2"/>
  <c r="M7" i="2"/>
  <c r="C540" i="23"/>
  <c r="AI188" i="23" a="1"/>
  <c r="AI188" i="23" s="1"/>
  <c r="AI199" i="23" s="1"/>
  <c r="AI1141" i="23"/>
  <c r="H292" i="23" a="1"/>
  <c r="H292" i="23" s="1"/>
  <c r="H303" i="23" s="1"/>
  <c r="H1142" i="23"/>
  <c r="BD84" i="23" a="1"/>
  <c r="BD84" i="23" s="1"/>
  <c r="BD98" i="23" s="1" a="1"/>
  <c r="BD98" i="23" s="1"/>
  <c r="BD110" i="23" s="1" a="1"/>
  <c r="BD110" i="23" s="1"/>
  <c r="BD1140" i="23"/>
  <c r="AS964" i="23"/>
  <c r="BE958" i="23"/>
  <c r="X958" i="23"/>
  <c r="R963" i="23"/>
  <c r="O854" i="23"/>
  <c r="O963" i="23"/>
  <c r="AY963" i="23"/>
  <c r="AA652" i="23"/>
  <c r="AP854" i="23"/>
  <c r="X963" i="23"/>
  <c r="AJ854" i="23"/>
  <c r="AD854" i="23"/>
  <c r="U963" i="23"/>
  <c r="AJ958" i="23"/>
  <c r="I958" i="23"/>
  <c r="AA958" i="23"/>
  <c r="AS958" i="23"/>
  <c r="R958" i="23"/>
  <c r="AP958" i="23"/>
  <c r="AG958" i="23"/>
  <c r="L958" i="23"/>
  <c r="AY964" i="23"/>
  <c r="F964" i="23"/>
  <c r="BB964" i="23"/>
  <c r="AJ754" i="23"/>
  <c r="BB959" i="23"/>
  <c r="AJ959" i="23"/>
  <c r="AG959" i="23"/>
  <c r="R959" i="23"/>
  <c r="AS959" i="23"/>
  <c r="AA959" i="23"/>
  <c r="AP959" i="23"/>
  <c r="I959" i="23"/>
  <c r="AS855" i="23"/>
  <c r="BH959" i="23"/>
  <c r="AY959" i="23"/>
  <c r="AP956" i="23"/>
  <c r="AD959" i="23"/>
  <c r="O958" i="23"/>
  <c r="F958" i="23"/>
  <c r="BH958" i="23"/>
  <c r="AV964" i="23"/>
  <c r="AM964" i="23"/>
  <c r="AD958" i="23"/>
  <c r="U959" i="23"/>
  <c r="L964" i="23"/>
  <c r="BE959" i="23"/>
  <c r="AV958" i="23"/>
  <c r="AM959" i="23"/>
  <c r="AA964" i="23"/>
  <c r="R964" i="23"/>
  <c r="L959" i="23"/>
  <c r="R754" i="23"/>
  <c r="BH964" i="23"/>
  <c r="AD964" i="23"/>
  <c r="U964" i="23"/>
  <c r="O959" i="23"/>
  <c r="F959" i="23"/>
  <c r="I652" i="23"/>
  <c r="AM958" i="23"/>
  <c r="U958" i="23"/>
  <c r="BB958" i="23"/>
  <c r="AY958" i="23"/>
  <c r="AJ960" i="23"/>
  <c r="AJ961" i="23"/>
  <c r="U961" i="23"/>
  <c r="AG855" i="23"/>
  <c r="AP855" i="23"/>
  <c r="X962" i="23"/>
  <c r="BH962" i="23"/>
  <c r="AM754" i="23"/>
  <c r="L861" i="23"/>
  <c r="BE962" i="23"/>
  <c r="AP962" i="23"/>
  <c r="U962" i="23"/>
  <c r="O962" i="23"/>
  <c r="F962" i="23"/>
  <c r="AV962" i="23"/>
  <c r="BE861" i="23"/>
  <c r="R861" i="23"/>
  <c r="AG965" i="23"/>
  <c r="AD861" i="23"/>
  <c r="BH860" i="23"/>
  <c r="O957" i="23"/>
  <c r="AA965" i="23"/>
  <c r="AD852" i="23"/>
  <c r="BE855" i="23"/>
  <c r="AD857" i="23"/>
  <c r="AP964" i="23"/>
  <c r="AM956" i="23"/>
  <c r="O964" i="23"/>
  <c r="F956" i="23"/>
  <c r="BH754" i="23"/>
  <c r="AV855" i="23"/>
  <c r="AD855" i="23"/>
  <c r="AJ964" i="23"/>
  <c r="X964" i="23"/>
  <c r="I964" i="23"/>
  <c r="AS653" i="23"/>
  <c r="O754" i="23"/>
  <c r="X645" i="23"/>
  <c r="BE964" i="23"/>
  <c r="AG964" i="23"/>
  <c r="R956" i="23"/>
  <c r="F965" i="23"/>
  <c r="AG653" i="23"/>
  <c r="AY754" i="23"/>
  <c r="F754" i="23"/>
  <c r="AD653" i="23"/>
  <c r="AV754" i="23"/>
  <c r="AM855" i="23"/>
  <c r="U855" i="23"/>
  <c r="O645" i="23"/>
  <c r="AD754" i="23"/>
  <c r="BB855" i="23"/>
  <c r="AM960" i="23"/>
  <c r="L645" i="23"/>
  <c r="AV858" i="23"/>
  <c r="AS965" i="23"/>
  <c r="U857" i="23"/>
  <c r="L957" i="23"/>
  <c r="X857" i="23"/>
  <c r="I861" i="23"/>
  <c r="BB962" i="23"/>
  <c r="AY957" i="23"/>
  <c r="AM962" i="23"/>
  <c r="R957" i="23"/>
  <c r="X853" i="23"/>
  <c r="AD962" i="23"/>
  <c r="L962" i="23"/>
  <c r="I957" i="23"/>
  <c r="AY752" i="23"/>
  <c r="O861" i="23"/>
  <c r="AY962" i="23"/>
  <c r="AG962" i="23"/>
  <c r="R962" i="23"/>
  <c r="AD853" i="23"/>
  <c r="BB965" i="23"/>
  <c r="AS962" i="23"/>
  <c r="AM965" i="23"/>
  <c r="AJ962" i="23"/>
  <c r="AA962" i="23"/>
  <c r="I962" i="23"/>
  <c r="F752" i="23"/>
  <c r="BB857" i="23"/>
  <c r="AJ858" i="23"/>
  <c r="BB856" i="23"/>
  <c r="X755" i="23"/>
  <c r="U752" i="23"/>
  <c r="BE965" i="23"/>
  <c r="X965" i="23"/>
  <c r="AS651" i="23"/>
  <c r="F651" i="23"/>
  <c r="AP856" i="23"/>
  <c r="AA752" i="23"/>
  <c r="BH651" i="23"/>
  <c r="I752" i="23"/>
  <c r="BE856" i="23"/>
  <c r="AS858" i="23"/>
  <c r="AY965" i="23"/>
  <c r="AP965" i="23"/>
  <c r="U965" i="23"/>
  <c r="R965" i="23"/>
  <c r="O965" i="23"/>
  <c r="F957" i="23"/>
  <c r="O755" i="23"/>
  <c r="F856" i="23"/>
  <c r="BE957" i="23"/>
  <c r="AD965" i="23"/>
  <c r="AV860" i="23"/>
  <c r="AJ965" i="23"/>
  <c r="I965" i="23"/>
  <c r="X340" i="23"/>
  <c r="AY749" i="23"/>
  <c r="L852" i="23"/>
  <c r="BH965" i="23"/>
  <c r="BB957" i="23"/>
  <c r="AV965" i="23"/>
  <c r="U957" i="23"/>
  <c r="L965" i="23"/>
  <c r="AD541" i="23"/>
  <c r="AV651" i="23"/>
  <c r="AD651" i="23"/>
  <c r="O752" i="23"/>
  <c r="BB542" i="23"/>
  <c r="AM651" i="23"/>
  <c r="L651" i="23"/>
  <c r="AV542" i="23"/>
  <c r="AJ651" i="23"/>
  <c r="R752" i="23"/>
  <c r="Z444" i="23"/>
  <c r="AD650" i="23"/>
  <c r="BH852" i="23"/>
  <c r="AY857" i="23"/>
  <c r="AJ857" i="23"/>
  <c r="AV963" i="23"/>
  <c r="AG961" i="23"/>
  <c r="AP644" i="23"/>
  <c r="AA756" i="23"/>
  <c r="AP852" i="23"/>
  <c r="AA860" i="23"/>
  <c r="R860" i="23"/>
  <c r="BE963" i="23"/>
  <c r="BB963" i="23"/>
  <c r="AD542" i="23"/>
  <c r="AV857" i="23"/>
  <c r="AM857" i="23"/>
  <c r="AG854" i="23"/>
  <c r="AA854" i="23"/>
  <c r="R857" i="23"/>
  <c r="F857" i="23"/>
  <c r="AA963" i="23"/>
  <c r="X961" i="23"/>
  <c r="BH963" i="23"/>
  <c r="O644" i="23"/>
  <c r="BB860" i="23"/>
  <c r="AM854" i="23"/>
  <c r="X854" i="23"/>
  <c r="AS963" i="23"/>
  <c r="AD963" i="23"/>
  <c r="R854" i="23"/>
  <c r="BE961" i="23"/>
  <c r="AP751" i="23"/>
  <c r="AJ860" i="23"/>
  <c r="L963" i="23"/>
  <c r="I961" i="23"/>
  <c r="BH647" i="23"/>
  <c r="AJ650" i="23"/>
  <c r="R748" i="23"/>
  <c r="X543" i="23"/>
  <c r="O542" i="23"/>
  <c r="BH748" i="23"/>
  <c r="BB756" i="23"/>
  <c r="AG749" i="23"/>
  <c r="P1103" i="23" a="1"/>
  <c r="P1103" i="23" s="1"/>
  <c r="AD644" i="23"/>
  <c r="BB755" i="23"/>
  <c r="O1105" i="23"/>
  <c r="AS543" i="23"/>
  <c r="AJ647" i="23"/>
  <c r="X647" i="23"/>
  <c r="F652" i="23"/>
  <c r="O1104" i="23"/>
  <c r="AG652" i="23"/>
  <c r="R644" i="23"/>
  <c r="F644" i="23"/>
  <c r="AA543" i="23"/>
  <c r="AP755" i="23"/>
  <c r="AG1009" i="23"/>
  <c r="I1014" i="23"/>
  <c r="BE1013" i="23"/>
  <c r="BE1008" i="23"/>
  <c r="AO495" i="23"/>
  <c r="AG1011" i="23"/>
  <c r="I1007" i="23"/>
  <c r="AW495" i="23"/>
  <c r="AG1010" i="23"/>
  <c r="F596" i="23"/>
  <c r="BE1010" i="23"/>
  <c r="I1015" i="23"/>
  <c r="F79" i="23"/>
  <c r="Q495" i="23"/>
  <c r="F594" i="23"/>
  <c r="BE1007" i="23"/>
  <c r="I1013" i="23"/>
  <c r="F597" i="23"/>
  <c r="F595" i="23"/>
  <c r="F81" i="23" a="1"/>
  <c r="F81" i="23" s="1"/>
  <c r="F593" i="23"/>
  <c r="AG1013" i="23"/>
  <c r="I1012" i="23"/>
  <c r="AG495" i="23"/>
  <c r="AG1012" i="23"/>
  <c r="I1011" i="23"/>
  <c r="F600" i="23"/>
  <c r="F592" i="23"/>
  <c r="AG1016" i="23"/>
  <c r="AG1008" i="23"/>
  <c r="I1010" i="23"/>
  <c r="F599" i="23"/>
  <c r="AG1015" i="23"/>
  <c r="AG1007" i="23"/>
  <c r="I1009" i="23"/>
  <c r="I495" i="23"/>
  <c r="F598" i="23"/>
  <c r="AG1014" i="23"/>
  <c r="I1016" i="23"/>
  <c r="I1008" i="23"/>
  <c r="BE1015" i="23"/>
  <c r="BE1016" i="23"/>
  <c r="C1009" i="23"/>
  <c r="C1007" i="23"/>
  <c r="AA1015" i="23"/>
  <c r="AA1011" i="23"/>
  <c r="AA1007" i="23"/>
  <c r="BE1014" i="23"/>
  <c r="BE1011" i="23"/>
  <c r="BE1009" i="23"/>
  <c r="BB543" i="23"/>
  <c r="AJ540" i="23"/>
  <c r="O543" i="23"/>
  <c r="AY650" i="23"/>
  <c r="BB752" i="23"/>
  <c r="U757" i="23"/>
  <c r="L752" i="23"/>
  <c r="C20" i="23"/>
  <c r="C543" i="23" s="1"/>
  <c r="AP548" i="23"/>
  <c r="AP543" i="23"/>
  <c r="U542" i="23"/>
  <c r="BE651" i="23"/>
  <c r="AS650" i="23"/>
  <c r="AA651" i="23"/>
  <c r="BE752" i="23"/>
  <c r="AV751" i="23"/>
  <c r="AM543" i="23"/>
  <c r="R543" i="23"/>
  <c r="BB651" i="23"/>
  <c r="AP651" i="23"/>
  <c r="AA650" i="23"/>
  <c r="BE548" i="23"/>
  <c r="AJ542" i="23"/>
  <c r="R542" i="23"/>
  <c r="AY651" i="23"/>
  <c r="AP648" i="23"/>
  <c r="AG651" i="23"/>
  <c r="I651" i="23"/>
  <c r="I444" i="23"/>
  <c r="F548" i="23"/>
  <c r="BH960" i="23"/>
  <c r="BE960" i="23"/>
  <c r="BB960" i="23"/>
  <c r="AY960" i="23"/>
  <c r="AV960" i="23"/>
  <c r="AA960" i="23"/>
  <c r="X960" i="23"/>
  <c r="O960" i="23"/>
  <c r="L960" i="23"/>
  <c r="I960" i="23"/>
  <c r="V340" i="23"/>
  <c r="J444" i="23"/>
  <c r="AG548" i="23"/>
  <c r="F547" i="23"/>
  <c r="BB644" i="23"/>
  <c r="AD652" i="23"/>
  <c r="U756" i="23"/>
  <c r="AD960" i="23"/>
  <c r="D340" i="23"/>
  <c r="BD444" i="23"/>
  <c r="AS548" i="23"/>
  <c r="U541" i="23"/>
  <c r="W340" i="23"/>
  <c r="U444" i="23"/>
  <c r="BH541" i="23"/>
  <c r="AS540" i="23"/>
  <c r="AP652" i="23"/>
  <c r="AJ649" i="23"/>
  <c r="R652" i="23"/>
  <c r="I644" i="23"/>
  <c r="BE748" i="23"/>
  <c r="AA757" i="23"/>
  <c r="AG960" i="23"/>
  <c r="AR340" i="23"/>
  <c r="AN340" i="23"/>
  <c r="AA444" i="23"/>
  <c r="AS859" i="23"/>
  <c r="AP960" i="23"/>
  <c r="BG340" i="23"/>
  <c r="AK444" i="23"/>
  <c r="AA541" i="23"/>
  <c r="O541" i="23"/>
  <c r="R1016" i="23"/>
  <c r="P236" i="23"/>
  <c r="BH340" i="23"/>
  <c r="BA444" i="23"/>
  <c r="AV548" i="23"/>
  <c r="L541" i="23"/>
  <c r="BE644" i="23"/>
  <c r="BH756" i="23"/>
  <c r="BH859" i="23"/>
  <c r="AS960" i="23"/>
  <c r="P132" i="23"/>
  <c r="W236" i="23"/>
  <c r="BI340" i="23"/>
  <c r="BB444" i="23"/>
  <c r="AJ541" i="23"/>
  <c r="I541" i="23"/>
  <c r="BB652" i="23"/>
  <c r="AM644" i="23"/>
  <c r="AG750" i="23"/>
  <c r="X748" i="23"/>
  <c r="O859" i="23"/>
  <c r="U960" i="23"/>
  <c r="R960" i="23"/>
  <c r="F960" i="23"/>
  <c r="AP1011" i="23"/>
  <c r="AM132" i="23"/>
  <c r="F340" i="23"/>
  <c r="AQ340" i="23"/>
  <c r="K444" i="23"/>
  <c r="AN444" i="23"/>
  <c r="BH548" i="23"/>
  <c r="AY548" i="23"/>
  <c r="AS542" i="23"/>
  <c r="AM541" i="23"/>
  <c r="AD549" i="23"/>
  <c r="X542" i="23"/>
  <c r="O548" i="23"/>
  <c r="I548" i="23"/>
  <c r="BH650" i="23"/>
  <c r="BB648" i="23"/>
  <c r="O646" i="23"/>
  <c r="AJ750" i="23"/>
  <c r="L750" i="23"/>
  <c r="AJ856" i="23"/>
  <c r="I856" i="23"/>
  <c r="AP957" i="23"/>
  <c r="AM957" i="23"/>
  <c r="BD132" i="23"/>
  <c r="G340" i="23"/>
  <c r="L444" i="23"/>
  <c r="AR444" i="23"/>
  <c r="BH542" i="23"/>
  <c r="AY542" i="23"/>
  <c r="AS541" i="23"/>
  <c r="AJ548" i="23"/>
  <c r="AD548" i="23"/>
  <c r="U548" i="23"/>
  <c r="I542" i="23"/>
  <c r="BH648" i="23"/>
  <c r="AG650" i="23"/>
  <c r="AJ749" i="23"/>
  <c r="R751" i="23"/>
  <c r="L749" i="23"/>
  <c r="AY856" i="23"/>
  <c r="AS856" i="23"/>
  <c r="AM856" i="23"/>
  <c r="O860" i="23"/>
  <c r="BH957" i="23"/>
  <c r="AV957" i="23"/>
  <c r="AS957" i="23"/>
  <c r="AJ957" i="23"/>
  <c r="AG957" i="23"/>
  <c r="AD957" i="23"/>
  <c r="AA957" i="23"/>
  <c r="X957" i="23"/>
  <c r="AY340" i="23"/>
  <c r="R548" i="23"/>
  <c r="AV236" i="23"/>
  <c r="BE542" i="23"/>
  <c r="AV541" i="23"/>
  <c r="L548" i="23"/>
  <c r="BE650" i="23"/>
  <c r="X646" i="23"/>
  <c r="N28" i="23"/>
  <c r="AW236" i="23"/>
  <c r="Z340" i="23"/>
  <c r="BJ340" i="23"/>
  <c r="AB444" i="23"/>
  <c r="BE444" i="23"/>
  <c r="AS549" i="23"/>
  <c r="AP542" i="23"/>
  <c r="AG549" i="23"/>
  <c r="AA542" i="23"/>
  <c r="L542" i="23"/>
  <c r="F542" i="23"/>
  <c r="AV650" i="23"/>
  <c r="AP649" i="23"/>
  <c r="BH755" i="23"/>
  <c r="AM755" i="23"/>
  <c r="AV856" i="23"/>
  <c r="AJ859" i="23"/>
  <c r="AD860" i="23"/>
  <c r="X860" i="23"/>
  <c r="L860" i="23"/>
  <c r="AL132" i="23"/>
  <c r="E340" i="23"/>
  <c r="AP340" i="23"/>
  <c r="AL444" i="23"/>
  <c r="BB541" i="23"/>
  <c r="AM542" i="23"/>
  <c r="AG542" i="23"/>
  <c r="R541" i="23"/>
  <c r="I549" i="23"/>
  <c r="I649" i="23"/>
  <c r="AY750" i="23"/>
  <c r="AA755" i="23"/>
  <c r="L751" i="23"/>
  <c r="AM860" i="23"/>
  <c r="K495" i="23"/>
  <c r="AP495" i="23"/>
  <c r="AP1010" i="23"/>
  <c r="R1014" i="23"/>
  <c r="C1015" i="23"/>
  <c r="AP1009" i="23"/>
  <c r="R1008" i="23"/>
  <c r="R495" i="23"/>
  <c r="C1011" i="23"/>
  <c r="S495" i="23"/>
  <c r="C1010" i="23"/>
  <c r="AA1010" i="23"/>
  <c r="AA1009" i="23"/>
  <c r="C1016" i="23"/>
  <c r="C1008" i="23"/>
  <c r="AA1016" i="23"/>
  <c r="AA1008" i="23"/>
  <c r="C1014" i="23"/>
  <c r="AA1014" i="23"/>
  <c r="C1013" i="23"/>
  <c r="AA1013" i="23"/>
  <c r="AA495" i="23"/>
  <c r="C1012" i="23"/>
  <c r="AA1012" i="23"/>
  <c r="U1008" i="23"/>
  <c r="U1007" i="23"/>
  <c r="AY1015" i="23"/>
  <c r="AI495" i="23"/>
  <c r="AY1013" i="23"/>
  <c r="AY1008" i="23"/>
  <c r="AY1007" i="23"/>
  <c r="AY495" i="23"/>
  <c r="L1013" i="23"/>
  <c r="AJ1014" i="23"/>
  <c r="L1014" i="23"/>
  <c r="C703" i="23"/>
  <c r="BE1012" i="23"/>
  <c r="AE287" i="23"/>
  <c r="AY1016" i="23"/>
  <c r="BG495" i="23"/>
  <c r="AD907" i="23"/>
  <c r="AY1014" i="23"/>
  <c r="AY1011" i="23"/>
  <c r="AY1010" i="23"/>
  <c r="I912" i="23"/>
  <c r="V391" i="23"/>
  <c r="AY1012" i="23"/>
  <c r="AY1009" i="23"/>
  <c r="C704" i="23"/>
  <c r="C702" i="23"/>
  <c r="S183" i="23"/>
  <c r="AA703" i="23"/>
  <c r="X1013" i="23"/>
  <c r="AG909" i="23"/>
  <c r="AG908" i="23"/>
  <c r="AA701" i="23"/>
  <c r="I904" i="23"/>
  <c r="BE909" i="23"/>
  <c r="I903" i="23"/>
  <c r="AA183" i="23"/>
  <c r="C697" i="23"/>
  <c r="Y391" i="23"/>
  <c r="AA702" i="23"/>
  <c r="I911" i="23"/>
  <c r="M183" i="23"/>
  <c r="I599" i="23"/>
  <c r="BE907" i="23"/>
  <c r="X906" i="23"/>
  <c r="W391" i="23"/>
  <c r="AM910" i="23"/>
  <c r="AM909" i="23"/>
  <c r="AE391" i="23"/>
  <c r="AG910" i="23"/>
  <c r="BE904" i="23"/>
  <c r="AK287" i="23"/>
  <c r="AV1016" i="23"/>
  <c r="X1009" i="23"/>
  <c r="AG907" i="23"/>
  <c r="M287" i="23"/>
  <c r="BA287" i="23"/>
  <c r="AG391" i="23"/>
  <c r="R591" i="23"/>
  <c r="AP908" i="23"/>
  <c r="AG903" i="23"/>
  <c r="I909" i="23"/>
  <c r="AV1008" i="23"/>
  <c r="BB287" i="23"/>
  <c r="I391" i="23"/>
  <c r="AS806" i="23"/>
  <c r="I907" i="23"/>
  <c r="AS1014" i="23"/>
  <c r="AP909" i="23"/>
  <c r="AV1010" i="23"/>
  <c r="U495" i="23"/>
  <c r="AS802" i="23"/>
  <c r="I906" i="23"/>
  <c r="AS1013" i="23"/>
  <c r="AV1014" i="23"/>
  <c r="E287" i="23"/>
  <c r="I910" i="23"/>
  <c r="AC287" i="23"/>
  <c r="BI287" i="23"/>
  <c r="Q391" i="23"/>
  <c r="AS800" i="23"/>
  <c r="BE911" i="23"/>
  <c r="AG911" i="23"/>
  <c r="X908" i="23"/>
  <c r="I905" i="23"/>
  <c r="X1015" i="23"/>
  <c r="BI132" i="23"/>
  <c r="R547" i="23"/>
  <c r="V132" i="23"/>
  <c r="O340" i="23"/>
  <c r="AH340" i="23"/>
  <c r="AZ340" i="23"/>
  <c r="S444" i="23"/>
  <c r="AI444" i="23"/>
  <c r="AV444" i="23"/>
  <c r="BB547" i="23"/>
  <c r="AP540" i="23"/>
  <c r="AG540" i="23"/>
  <c r="AA547" i="23"/>
  <c r="AS648" i="23"/>
  <c r="R649" i="23"/>
  <c r="F648" i="23"/>
  <c r="AY699" i="23"/>
  <c r="BE755" i="23"/>
  <c r="AP757" i="23"/>
  <c r="X757" i="23"/>
  <c r="R755" i="23"/>
  <c r="O751" i="23"/>
  <c r="F755" i="23"/>
  <c r="AY858" i="23"/>
  <c r="AV852" i="23"/>
  <c r="AP859" i="23"/>
  <c r="AG860" i="23"/>
  <c r="AA852" i="23"/>
  <c r="U859" i="23"/>
  <c r="O853" i="23"/>
  <c r="F860" i="23"/>
  <c r="O905" i="23"/>
  <c r="AJ963" i="23"/>
  <c r="BE547" i="23"/>
  <c r="AM540" i="23"/>
  <c r="AA696" i="23"/>
  <c r="W132" i="23"/>
  <c r="K183" i="23"/>
  <c r="O236" i="23"/>
  <c r="N287" i="23"/>
  <c r="P340" i="23"/>
  <c r="AI340" i="23"/>
  <c r="BA340" i="23"/>
  <c r="H444" i="23"/>
  <c r="T444" i="23"/>
  <c r="AJ444" i="23"/>
  <c r="AW444" i="23"/>
  <c r="BH547" i="23"/>
  <c r="AV547" i="23"/>
  <c r="AM547" i="23"/>
  <c r="U547" i="23"/>
  <c r="R540" i="23"/>
  <c r="L547" i="23"/>
  <c r="BH649" i="23"/>
  <c r="AG649" i="23"/>
  <c r="R647" i="23"/>
  <c r="I653" i="23"/>
  <c r="AA704" i="23"/>
  <c r="BH757" i="23"/>
  <c r="AY751" i="23"/>
  <c r="AP756" i="23"/>
  <c r="AJ751" i="23"/>
  <c r="AD748" i="23"/>
  <c r="X756" i="23"/>
  <c r="BH861" i="23"/>
  <c r="BE852" i="23"/>
  <c r="AS860" i="23"/>
  <c r="AG859" i="23"/>
  <c r="X861" i="23"/>
  <c r="U858" i="23"/>
  <c r="O852" i="23"/>
  <c r="F858" i="23"/>
  <c r="O904" i="23"/>
  <c r="AG963" i="23"/>
  <c r="C228" i="23"/>
  <c r="C751" i="23" s="1"/>
  <c r="AI342" i="23" a="1"/>
  <c r="AI342" i="23" s="1"/>
  <c r="P446" i="23" a="1"/>
  <c r="P446" i="23" s="1"/>
  <c r="AT28" i="23"/>
  <c r="AD547" i="23"/>
  <c r="O547" i="23"/>
  <c r="AP547" i="23"/>
  <c r="X547" i="23"/>
  <c r="AU28" i="23"/>
  <c r="C438" i="23"/>
  <c r="C961" i="23" s="1"/>
  <c r="AY547" i="23"/>
  <c r="AG547" i="23"/>
  <c r="F132" i="23"/>
  <c r="BJ132" i="23"/>
  <c r="AI183" i="23"/>
  <c r="BF236" i="23"/>
  <c r="M340" i="23"/>
  <c r="AE340" i="23"/>
  <c r="AX340" i="23"/>
  <c r="BC391" i="23"/>
  <c r="Q444" i="23"/>
  <c r="AC444" i="23"/>
  <c r="AS444" i="23"/>
  <c r="BF444" i="23"/>
  <c r="AS547" i="23"/>
  <c r="AD540" i="23"/>
  <c r="I547" i="23"/>
  <c r="BE649" i="23"/>
  <c r="U649" i="23"/>
  <c r="C696" i="23"/>
  <c r="BB751" i="23"/>
  <c r="AV750" i="23"/>
  <c r="AM751" i="23"/>
  <c r="AG748" i="23"/>
  <c r="U755" i="23"/>
  <c r="I750" i="23"/>
  <c r="BE860" i="23"/>
  <c r="AY860" i="23"/>
  <c r="AS852" i="23"/>
  <c r="AD859" i="23"/>
  <c r="U861" i="23"/>
  <c r="R859" i="23"/>
  <c r="O858" i="23"/>
  <c r="I860" i="23"/>
  <c r="AP963" i="23"/>
  <c r="I963" i="23"/>
  <c r="AO28" i="23"/>
  <c r="C183" i="23"/>
  <c r="N340" i="23"/>
  <c r="AF340" i="23"/>
  <c r="R444" i="23"/>
  <c r="AD444" i="23"/>
  <c r="AT444" i="23"/>
  <c r="BJ444" i="23"/>
  <c r="BB548" i="23"/>
  <c r="AY541" i="23"/>
  <c r="AP541" i="23"/>
  <c r="AJ547" i="23"/>
  <c r="AG541" i="23"/>
  <c r="AA548" i="23"/>
  <c r="X541" i="23"/>
  <c r="O540" i="23"/>
  <c r="BE647" i="23"/>
  <c r="AS649" i="23"/>
  <c r="BE756" i="23"/>
  <c r="AV749" i="23"/>
  <c r="AM750" i="23"/>
  <c r="AD756" i="23"/>
  <c r="AA748" i="23"/>
  <c r="F756" i="23"/>
  <c r="AD802" i="23"/>
  <c r="AP860" i="23"/>
  <c r="AD858" i="23"/>
  <c r="AA853" i="23"/>
  <c r="U860" i="23"/>
  <c r="O910" i="23"/>
  <c r="AV961" i="23"/>
  <c r="AS961" i="23"/>
  <c r="AM963" i="23"/>
  <c r="L961" i="23"/>
  <c r="F963" i="23"/>
  <c r="AU446" i="23" a="1"/>
  <c r="AU446" i="23" s="1"/>
  <c r="I28" i="23"/>
  <c r="O28" i="23"/>
  <c r="BE545" i="23"/>
  <c r="AP172" i="23"/>
  <c r="AP185" i="23" s="1" a="1"/>
  <c r="AP185" i="23" s="1"/>
  <c r="AP703" i="23"/>
  <c r="R172" i="23"/>
  <c r="R183" i="23" s="1"/>
  <c r="R696" i="23"/>
  <c r="AJ757" i="23"/>
  <c r="BG236" i="23"/>
  <c r="AG757" i="23"/>
  <c r="AV757" i="23"/>
  <c r="R757" i="23"/>
  <c r="AM757" i="23"/>
  <c r="AS757" i="23"/>
  <c r="X236" i="23"/>
  <c r="C124" i="23"/>
  <c r="C647" i="23" s="1"/>
  <c r="I647" i="23"/>
  <c r="AD647" i="23"/>
  <c r="AP647" i="23"/>
  <c r="BB647" i="23"/>
  <c r="F647" i="23"/>
  <c r="AY647" i="23"/>
  <c r="O647" i="23"/>
  <c r="L647" i="23"/>
  <c r="U647" i="23"/>
  <c r="AG647" i="23"/>
  <c r="AA647" i="23"/>
  <c r="C21" i="23"/>
  <c r="C544" i="23" s="1"/>
  <c r="I544" i="23"/>
  <c r="BH544" i="23"/>
  <c r="F544" i="23"/>
  <c r="P28" i="23"/>
  <c r="BE544" i="23"/>
  <c r="AV28" i="23"/>
  <c r="R646" i="23"/>
  <c r="G132" i="23"/>
  <c r="F646" i="23"/>
  <c r="AA646" i="23"/>
  <c r="X132" i="23"/>
  <c r="C123" i="23"/>
  <c r="C646" i="23" s="1"/>
  <c r="L646" i="23"/>
  <c r="AG646" i="23"/>
  <c r="AD646" i="23"/>
  <c r="AS132" i="23"/>
  <c r="C129" i="23"/>
  <c r="C652" i="23" s="1"/>
  <c r="AV652" i="23"/>
  <c r="BH652" i="23"/>
  <c r="U652" i="23"/>
  <c r="AJ652" i="23"/>
  <c r="BE652" i="23"/>
  <c r="X652" i="23"/>
  <c r="AM652" i="23"/>
  <c r="AY652" i="23"/>
  <c r="O652" i="23"/>
  <c r="L652" i="23"/>
  <c r="AP79" i="23"/>
  <c r="AN132" i="23"/>
  <c r="AV647" i="23"/>
  <c r="AS647" i="23"/>
  <c r="AM646" i="23"/>
  <c r="AE28" i="23"/>
  <c r="N132" i="23"/>
  <c r="AE132" i="23"/>
  <c r="BB132" i="23"/>
  <c r="G236" i="23"/>
  <c r="AM236" i="23"/>
  <c r="K340" i="23"/>
  <c r="T340" i="23"/>
  <c r="AC340" i="23"/>
  <c r="AL340" i="23"/>
  <c r="AU340" i="23"/>
  <c r="BD340" i="23"/>
  <c r="F444" i="23"/>
  <c r="P444" i="23"/>
  <c r="Y444" i="23"/>
  <c r="AH444" i="23"/>
  <c r="AQ444" i="23"/>
  <c r="AZ444" i="23"/>
  <c r="BI444" i="23"/>
  <c r="BE541" i="23"/>
  <c r="AY546" i="23"/>
  <c r="AM548" i="23"/>
  <c r="AJ546" i="23"/>
  <c r="AG543" i="23"/>
  <c r="X548" i="23"/>
  <c r="I543" i="23"/>
  <c r="X653" i="23"/>
  <c r="I645" i="23"/>
  <c r="BH750" i="23"/>
  <c r="BE749" i="23"/>
  <c r="AY755" i="23"/>
  <c r="AV755" i="23"/>
  <c r="AS751" i="23"/>
  <c r="AJ756" i="23"/>
  <c r="AG755" i="23"/>
  <c r="AD751" i="23"/>
  <c r="AA751" i="23"/>
  <c r="X749" i="23"/>
  <c r="L756" i="23"/>
  <c r="F750" i="23"/>
  <c r="O804" i="23"/>
  <c r="BH853" i="23"/>
  <c r="AY861" i="23"/>
  <c r="AV861" i="23"/>
  <c r="AS861" i="23"/>
  <c r="AP861" i="23"/>
  <c r="AM861" i="23"/>
  <c r="AA856" i="23"/>
  <c r="X856" i="23"/>
  <c r="R856" i="23"/>
  <c r="O856" i="23"/>
  <c r="L854" i="23"/>
  <c r="I853" i="23"/>
  <c r="AV904" i="23"/>
  <c r="AG912" i="23"/>
  <c r="AG904" i="23"/>
  <c r="O911" i="23"/>
  <c r="I908" i="23"/>
  <c r="BB956" i="23"/>
  <c r="AV959" i="23"/>
  <c r="AD956" i="23"/>
  <c r="X959" i="23"/>
  <c r="AF28" i="23"/>
  <c r="AO79" i="23"/>
  <c r="O132" i="23"/>
  <c r="AF132" i="23"/>
  <c r="BC132" i="23"/>
  <c r="H236" i="23"/>
  <c r="AN236" i="23"/>
  <c r="L340" i="23"/>
  <c r="U340" i="23"/>
  <c r="AD340" i="23"/>
  <c r="AM340" i="23"/>
  <c r="AV340" i="23"/>
  <c r="BF340" i="23"/>
  <c r="AW391" i="23"/>
  <c r="AY543" i="23"/>
  <c r="AJ543" i="23"/>
  <c r="L543" i="23"/>
  <c r="AG598" i="23"/>
  <c r="U645" i="23"/>
  <c r="AS749" i="23"/>
  <c r="AM756" i="23"/>
  <c r="AJ755" i="23"/>
  <c r="AG751" i="23"/>
  <c r="AD750" i="23"/>
  <c r="AA750" i="23"/>
  <c r="R756" i="23"/>
  <c r="O756" i="23"/>
  <c r="L755" i="23"/>
  <c r="I751" i="23"/>
  <c r="O802" i="23"/>
  <c r="BB861" i="23"/>
  <c r="AG856" i="23"/>
  <c r="AD856" i="23"/>
  <c r="AA855" i="23"/>
  <c r="X855" i="23"/>
  <c r="U856" i="23"/>
  <c r="R855" i="23"/>
  <c r="O855" i="23"/>
  <c r="L853" i="23"/>
  <c r="F861" i="23"/>
  <c r="AP910" i="23"/>
  <c r="AY956" i="23"/>
  <c r="AA956" i="23"/>
  <c r="I956" i="23"/>
  <c r="C433" i="23"/>
  <c r="C233" i="23"/>
  <c r="C756" i="23" s="1"/>
  <c r="V342" i="23" a="1"/>
  <c r="V342" i="23" s="1"/>
  <c r="AN446" i="23" a="1"/>
  <c r="AN446" i="23" s="1"/>
  <c r="S342" i="23" a="1"/>
  <c r="S342" i="23" s="1"/>
  <c r="O446" i="23" a="1"/>
  <c r="O446" i="23" s="1"/>
  <c r="G446" i="23" a="1"/>
  <c r="G446" i="23" s="1"/>
  <c r="BE653" i="23"/>
  <c r="U653" i="23"/>
  <c r="M30" i="23" a="1"/>
  <c r="M30" i="23" s="1"/>
  <c r="Y28" i="23"/>
  <c r="BE28" i="23"/>
  <c r="H132" i="23"/>
  <c r="AC132" i="23"/>
  <c r="AT132" i="23"/>
  <c r="AE236" i="23"/>
  <c r="H340" i="23"/>
  <c r="R340" i="23"/>
  <c r="AA340" i="23"/>
  <c r="AJ340" i="23"/>
  <c r="AS340" i="23"/>
  <c r="BB340" i="23"/>
  <c r="D444" i="23"/>
  <c r="M444" i="23"/>
  <c r="V444" i="23"/>
  <c r="AF444" i="23"/>
  <c r="AO444" i="23"/>
  <c r="AX444" i="23"/>
  <c r="BG444" i="23"/>
  <c r="BE543" i="23"/>
  <c r="F543" i="23"/>
  <c r="AV653" i="23"/>
  <c r="R645" i="23"/>
  <c r="BE751" i="23"/>
  <c r="BB750" i="23"/>
  <c r="AS756" i="23"/>
  <c r="AP750" i="23"/>
  <c r="AM749" i="23"/>
  <c r="AD755" i="23"/>
  <c r="X751" i="23"/>
  <c r="U751" i="23"/>
  <c r="R750" i="23"/>
  <c r="O750" i="23"/>
  <c r="I756" i="23"/>
  <c r="O807" i="23"/>
  <c r="BH856" i="23"/>
  <c r="BE854" i="23"/>
  <c r="BB854" i="23"/>
  <c r="AY855" i="23"/>
  <c r="AV854" i="23"/>
  <c r="AS853" i="23"/>
  <c r="AP853" i="23"/>
  <c r="AM853" i="23"/>
  <c r="AG861" i="23"/>
  <c r="AA861" i="23"/>
  <c r="I855" i="23"/>
  <c r="F855" i="23"/>
  <c r="AV912" i="23"/>
  <c r="AM908" i="23"/>
  <c r="AG906" i="23"/>
  <c r="R905" i="23"/>
  <c r="BH956" i="23"/>
  <c r="O956" i="23"/>
  <c r="AL342" i="23" a="1"/>
  <c r="AL342" i="23" s="1"/>
  <c r="AD28" i="23"/>
  <c r="BJ28" i="23"/>
  <c r="M132" i="23"/>
  <c r="AD132" i="23"/>
  <c r="AU132" i="23"/>
  <c r="AF236" i="23"/>
  <c r="J340" i="23"/>
  <c r="S340" i="23"/>
  <c r="AB340" i="23"/>
  <c r="AK340" i="23"/>
  <c r="AT340" i="23"/>
  <c r="BC340" i="23"/>
  <c r="E444" i="23"/>
  <c r="N444" i="23"/>
  <c r="X444" i="23"/>
  <c r="AG444" i="23"/>
  <c r="AP444" i="23"/>
  <c r="AY444" i="23"/>
  <c r="BH444" i="23"/>
  <c r="BH543" i="23"/>
  <c r="AV543" i="23"/>
  <c r="AM549" i="23"/>
  <c r="AD543" i="23"/>
  <c r="AA645" i="23"/>
  <c r="BH751" i="23"/>
  <c r="BE750" i="23"/>
  <c r="AY756" i="23"/>
  <c r="AV756" i="23"/>
  <c r="AS755" i="23"/>
  <c r="AP749" i="23"/>
  <c r="X750" i="23"/>
  <c r="U749" i="23"/>
  <c r="R749" i="23"/>
  <c r="I755" i="23"/>
  <c r="BH854" i="23"/>
  <c r="BE853" i="23"/>
  <c r="AY854" i="23"/>
  <c r="AJ861" i="23"/>
  <c r="L856" i="23"/>
  <c r="I854" i="23"/>
  <c r="AV906" i="23"/>
  <c r="AG905" i="23"/>
  <c r="H28" i="23"/>
  <c r="X28" i="23"/>
  <c r="AN28" i="23"/>
  <c r="BD28" i="23"/>
  <c r="D236" i="23"/>
  <c r="L236" i="23"/>
  <c r="T236" i="23"/>
  <c r="AB236" i="23"/>
  <c r="AJ236" i="23"/>
  <c r="AR236" i="23"/>
  <c r="BA236" i="23"/>
  <c r="BB544" i="23"/>
  <c r="AY544" i="23"/>
  <c r="X549" i="23"/>
  <c r="L540" i="23"/>
  <c r="I540" i="23"/>
  <c r="AY748" i="23"/>
  <c r="AV748" i="23"/>
  <c r="U748" i="23"/>
  <c r="P30" i="23" a="1"/>
  <c r="P30" i="23" s="1"/>
  <c r="AP645" i="23"/>
  <c r="AS645" i="23"/>
  <c r="AY645" i="23"/>
  <c r="BB645" i="23"/>
  <c r="BE645" i="23"/>
  <c r="BH645" i="23"/>
  <c r="AD645" i="23"/>
  <c r="AG645" i="23"/>
  <c r="AJ645" i="23"/>
  <c r="AM645" i="23"/>
  <c r="AV645" i="23"/>
  <c r="AW134" i="23" a="1"/>
  <c r="AW134" i="23" s="1"/>
  <c r="BH380" i="23"/>
  <c r="BH911" i="23"/>
  <c r="E236" i="23"/>
  <c r="M236" i="23"/>
  <c r="U236" i="23"/>
  <c r="AC236" i="23"/>
  <c r="AK236" i="23"/>
  <c r="AS236" i="23"/>
  <c r="BB236" i="23"/>
  <c r="F753" i="23"/>
  <c r="BD30" i="23" a="1"/>
  <c r="BD30" i="23" s="1"/>
  <c r="L545" i="23"/>
  <c r="R545" i="23"/>
  <c r="U545" i="23"/>
  <c r="AA545" i="23"/>
  <c r="AG545" i="23"/>
  <c r="I545" i="23"/>
  <c r="BH545" i="23"/>
  <c r="AY540" i="23"/>
  <c r="BB540" i="23"/>
  <c r="BE540" i="23"/>
  <c r="AV540" i="23"/>
  <c r="O650" i="23"/>
  <c r="R650" i="23"/>
  <c r="F650" i="23"/>
  <c r="I650" i="23"/>
  <c r="L650" i="23"/>
  <c r="U650" i="23"/>
  <c r="AP857" i="23"/>
  <c r="BE857" i="23"/>
  <c r="BH857" i="23"/>
  <c r="O857" i="23"/>
  <c r="AS857" i="23"/>
  <c r="I857" i="23"/>
  <c r="L857" i="23"/>
  <c r="AA857" i="23"/>
  <c r="F236" i="23"/>
  <c r="N236" i="23"/>
  <c r="V236" i="23"/>
  <c r="AD236" i="23"/>
  <c r="AL236" i="23"/>
  <c r="AT236" i="23"/>
  <c r="BD236" i="23"/>
  <c r="I753" i="23"/>
  <c r="AI30" i="23" a="1"/>
  <c r="AI30" i="23" s="1"/>
  <c r="X544" i="23"/>
  <c r="AA544" i="23"/>
  <c r="AD544" i="23"/>
  <c r="AG544" i="23"/>
  <c r="AJ544" i="23"/>
  <c r="L544" i="23"/>
  <c r="O544" i="23"/>
  <c r="R544" i="23"/>
  <c r="U544" i="23"/>
  <c r="AM800" i="23"/>
  <c r="AM801" i="23"/>
  <c r="BB549" i="23"/>
  <c r="F549" i="23"/>
  <c r="BE549" i="23"/>
  <c r="AV549" i="23"/>
  <c r="F748" i="23"/>
  <c r="I748" i="23"/>
  <c r="L748" i="23"/>
  <c r="O748" i="23"/>
  <c r="BB748" i="23"/>
  <c r="BE236" i="23"/>
  <c r="F289" i="23" a="1"/>
  <c r="F289" i="23" s="1"/>
  <c r="F287" i="23"/>
  <c r="AV753" i="23"/>
  <c r="U753" i="23"/>
  <c r="AA753" i="23"/>
  <c r="Q28" i="23"/>
  <c r="AG28" i="23"/>
  <c r="AW28" i="23"/>
  <c r="I236" i="23"/>
  <c r="Q236" i="23"/>
  <c r="Y236" i="23"/>
  <c r="AG236" i="23"/>
  <c r="AO236" i="23"/>
  <c r="AX236" i="23"/>
  <c r="BH236" i="23"/>
  <c r="U540" i="23"/>
  <c r="AP748" i="23"/>
  <c r="AM748" i="23"/>
  <c r="AJ748" i="23"/>
  <c r="O753" i="23"/>
  <c r="BJ238" i="23" a="1"/>
  <c r="BJ238" i="23" s="1"/>
  <c r="AY238" i="23" a="1"/>
  <c r="AY238" i="23" s="1"/>
  <c r="AG853" i="23"/>
  <c r="AY853" i="23"/>
  <c r="F853" i="23"/>
  <c r="U853" i="23"/>
  <c r="AJ853" i="23"/>
  <c r="C330" i="23"/>
  <c r="C853" i="23" s="1"/>
  <c r="R853" i="23"/>
  <c r="AV853" i="23"/>
  <c r="AM380" i="23"/>
  <c r="AM904" i="23"/>
  <c r="AM912" i="23"/>
  <c r="AM905" i="23"/>
  <c r="AM906" i="23"/>
  <c r="AM911" i="23"/>
  <c r="O380" i="23"/>
  <c r="O907" i="23"/>
  <c r="O908" i="23"/>
  <c r="O909" i="23"/>
  <c r="O906" i="23"/>
  <c r="G393" i="23" a="1"/>
  <c r="G393" i="23" s="1"/>
  <c r="G391" i="23"/>
  <c r="F28" i="23"/>
  <c r="V28" i="23"/>
  <c r="AL28" i="23"/>
  <c r="BB28" i="23"/>
  <c r="AV132" i="23"/>
  <c r="J236" i="23"/>
  <c r="R236" i="23"/>
  <c r="Z236" i="23"/>
  <c r="AH236" i="23"/>
  <c r="AP236" i="23"/>
  <c r="AY236" i="23"/>
  <c r="BI236" i="23"/>
  <c r="BH540" i="23"/>
  <c r="AS545" i="23"/>
  <c r="AP545" i="23"/>
  <c r="X540" i="23"/>
  <c r="AM650" i="23"/>
  <c r="AS748" i="23"/>
  <c r="AP646" i="23"/>
  <c r="AS646" i="23"/>
  <c r="AY646" i="23"/>
  <c r="BB646" i="23"/>
  <c r="BE646" i="23"/>
  <c r="BH646" i="23"/>
  <c r="P238" i="23" a="1"/>
  <c r="P238" i="23" s="1"/>
  <c r="AM752" i="23"/>
  <c r="AS752" i="23"/>
  <c r="AV752" i="23"/>
  <c r="AP752" i="23"/>
  <c r="BH752" i="23"/>
  <c r="X752" i="23"/>
  <c r="AD752" i="23"/>
  <c r="AG752" i="23"/>
  <c r="AJ752" i="23"/>
  <c r="BH287" i="23"/>
  <c r="BH799" i="23"/>
  <c r="AJ276" i="23"/>
  <c r="AJ805" i="23"/>
  <c r="L276" i="23"/>
  <c r="L289" i="23" s="1" a="1"/>
  <c r="L289" i="23" s="1"/>
  <c r="L806" i="23"/>
  <c r="I859" i="23"/>
  <c r="AM859" i="23"/>
  <c r="BB859" i="23"/>
  <c r="L859" i="23"/>
  <c r="AA859" i="23"/>
  <c r="BE859" i="23"/>
  <c r="F859" i="23"/>
  <c r="C329" i="23"/>
  <c r="AY342" i="23" a="1"/>
  <c r="AY342" i="23" s="1"/>
  <c r="F852" i="23"/>
  <c r="U852" i="23"/>
  <c r="AJ852" i="23"/>
  <c r="BB342" i="23" a="1"/>
  <c r="BB342" i="23" s="1"/>
  <c r="X852" i="23"/>
  <c r="AM852" i="23"/>
  <c r="BB852" i="23"/>
  <c r="BE340" i="23"/>
  <c r="AW340" i="23"/>
  <c r="AO340" i="23"/>
  <c r="AG340" i="23"/>
  <c r="Y340" i="23"/>
  <c r="Q340" i="23"/>
  <c r="I340" i="23"/>
  <c r="F342" i="23" a="1"/>
  <c r="F342" i="23" s="1"/>
  <c r="BJ342" i="23" a="1"/>
  <c r="BJ342" i="23" s="1"/>
  <c r="I852" i="23"/>
  <c r="AX342" i="23" a="1"/>
  <c r="AX342" i="23" s="1"/>
  <c r="AG852" i="23"/>
  <c r="AY852" i="23"/>
  <c r="BB380" i="23"/>
  <c r="BB393" i="23" s="1" a="1"/>
  <c r="BB393" i="23" s="1"/>
  <c r="BB912" i="23"/>
  <c r="BB904" i="23"/>
  <c r="AD380" i="23"/>
  <c r="AD903" i="23" s="1"/>
  <c r="AD905" i="23"/>
  <c r="F380" i="23"/>
  <c r="F391" i="23" s="1"/>
  <c r="F907" i="23"/>
  <c r="F911" i="23"/>
  <c r="F905" i="23"/>
  <c r="G28" i="23"/>
  <c r="W28" i="23"/>
  <c r="AM28" i="23"/>
  <c r="BC28" i="23"/>
  <c r="E132" i="23"/>
  <c r="U132" i="23"/>
  <c r="AK132" i="23"/>
  <c r="BA132" i="23"/>
  <c r="K236" i="23"/>
  <c r="S236" i="23"/>
  <c r="AA236" i="23"/>
  <c r="AI236" i="23"/>
  <c r="AQ236" i="23"/>
  <c r="AZ236" i="23"/>
  <c r="BJ236" i="23"/>
  <c r="V287" i="23"/>
  <c r="AY545" i="23"/>
  <c r="AV544" i="23"/>
  <c r="AS544" i="23"/>
  <c r="AP544" i="23"/>
  <c r="AM544" i="23"/>
  <c r="AJ545" i="23"/>
  <c r="AA540" i="23"/>
  <c r="U549" i="23"/>
  <c r="F540" i="23"/>
  <c r="BB650" i="23"/>
  <c r="AP650" i="23"/>
  <c r="AJ646" i="23"/>
  <c r="X650" i="23"/>
  <c r="U646" i="23"/>
  <c r="I646" i="23"/>
  <c r="BH753" i="23"/>
  <c r="AS801" i="23"/>
  <c r="AG857" i="23"/>
  <c r="U651" i="23"/>
  <c r="O651" i="23"/>
  <c r="R651" i="23"/>
  <c r="X651" i="23"/>
  <c r="C122" i="23"/>
  <c r="C645" i="23" s="1"/>
  <c r="O757" i="23"/>
  <c r="I757" i="23"/>
  <c r="L757" i="23"/>
  <c r="AY757" i="23"/>
  <c r="J342" i="23" a="1"/>
  <c r="J342" i="23" s="1"/>
  <c r="L858" i="23"/>
  <c r="AA858" i="23"/>
  <c r="AP858" i="23"/>
  <c r="BH858" i="23"/>
  <c r="X858" i="23"/>
  <c r="AM858" i="23"/>
  <c r="BB858" i="23"/>
  <c r="BA393" i="23" a="1"/>
  <c r="BA393" i="23" s="1"/>
  <c r="BA391" i="23"/>
  <c r="U911" i="23"/>
  <c r="BH961" i="23"/>
  <c r="BE956" i="23"/>
  <c r="AS956" i="23"/>
  <c r="AG956" i="23"/>
  <c r="AA961" i="23"/>
  <c r="O961" i="23"/>
  <c r="AV446" i="23" a="1"/>
  <c r="AV446" i="23" s="1"/>
  <c r="J446" i="23" a="1"/>
  <c r="J446" i="23" s="1"/>
  <c r="AM446" i="23" a="1"/>
  <c r="AM446" i="23" s="1"/>
  <c r="AF446" i="23" a="1"/>
  <c r="AF446" i="23" s="1"/>
  <c r="BB961" i="23"/>
  <c r="AP961" i="23"/>
  <c r="AD961" i="23"/>
  <c r="Q134" i="23" a="1"/>
  <c r="Q134" i="23" s="1"/>
  <c r="AE446" i="23" a="1"/>
  <c r="AE446" i="23" s="1"/>
  <c r="G444" i="23"/>
  <c r="O444" i="23"/>
  <c r="W444" i="23"/>
  <c r="AE444" i="23"/>
  <c r="AM444" i="23"/>
  <c r="AU444" i="23"/>
  <c r="BC444" i="23"/>
  <c r="AV956" i="23"/>
  <c r="AJ956" i="23"/>
  <c r="R961" i="23"/>
  <c r="F961" i="23"/>
  <c r="BD446" i="23" a="1"/>
  <c r="BD446" i="23" s="1"/>
  <c r="X446" i="23" a="1"/>
  <c r="X446" i="23" s="1"/>
  <c r="AY961" i="23"/>
  <c r="X956" i="23"/>
  <c r="L956" i="23"/>
  <c r="BJ446" i="23" a="1"/>
  <c r="BJ446" i="23" s="1"/>
  <c r="M342" i="23" a="1"/>
  <c r="M342" i="23" s="1"/>
  <c r="BC446" i="23" a="1"/>
  <c r="BC446" i="23" s="1"/>
  <c r="W446" i="23" a="1"/>
  <c r="W446" i="23" s="1"/>
  <c r="AR30" i="23" a="1"/>
  <c r="AR30" i="23" s="1"/>
  <c r="V30" i="23" a="1"/>
  <c r="V30" i="23" s="1"/>
  <c r="C125" i="23"/>
  <c r="C648" i="23" s="1"/>
  <c r="O648" i="23"/>
  <c r="AM648" i="23"/>
  <c r="X648" i="23"/>
  <c r="AV648" i="23"/>
  <c r="I648" i="23"/>
  <c r="AG648" i="23"/>
  <c r="BE648" i="23"/>
  <c r="L648" i="23"/>
  <c r="AJ648" i="23"/>
  <c r="AS172" i="23"/>
  <c r="AS695" i="23" s="1"/>
  <c r="AS696" i="23"/>
  <c r="AS697" i="23"/>
  <c r="U172" i="23"/>
  <c r="U703" i="23"/>
  <c r="U696" i="23"/>
  <c r="C230" i="23"/>
  <c r="C753" i="23" s="1"/>
  <c r="R753" i="23"/>
  <c r="AP753" i="23"/>
  <c r="L753" i="23"/>
  <c r="AG753" i="23"/>
  <c r="BB753" i="23"/>
  <c r="BC236" i="23"/>
  <c r="AU236" i="23"/>
  <c r="X753" i="23"/>
  <c r="AS753" i="23"/>
  <c r="AJ753" i="23"/>
  <c r="BE753" i="23"/>
  <c r="AM753" i="23"/>
  <c r="D238" i="23" a="1"/>
  <c r="D238" i="23" s="1"/>
  <c r="T238" i="23" a="1"/>
  <c r="T238" i="23" s="1"/>
  <c r="AJ238" i="23" a="1"/>
  <c r="AJ238" i="23" s="1"/>
  <c r="AZ238" i="23" a="1"/>
  <c r="AZ238" i="23" s="1"/>
  <c r="AM276" i="23"/>
  <c r="AM289" i="23" s="1" a="1"/>
  <c r="AM289" i="23" s="1"/>
  <c r="AM807" i="23"/>
  <c r="AM805" i="23"/>
  <c r="AM806" i="23"/>
  <c r="AM808" i="23"/>
  <c r="AM802" i="23"/>
  <c r="R546" i="23"/>
  <c r="BH30" i="23" a="1"/>
  <c r="BH30" i="23" s="1"/>
  <c r="AL30" i="23" a="1"/>
  <c r="AL30" i="23" s="1"/>
  <c r="Q30" i="23" a="1"/>
  <c r="Q30" i="23" s="1"/>
  <c r="AT134" i="23" a="1"/>
  <c r="AT134" i="23" s="1"/>
  <c r="R653" i="23"/>
  <c r="AP653" i="23"/>
  <c r="AA653" i="23"/>
  <c r="AY653" i="23"/>
  <c r="L653" i="23"/>
  <c r="AJ653" i="23"/>
  <c r="BH653" i="23"/>
  <c r="O653" i="23"/>
  <c r="AM653" i="23"/>
  <c r="AG546" i="23"/>
  <c r="BG30" i="23" a="1"/>
  <c r="BG30" i="23" s="1"/>
  <c r="AK30" i="23" a="1"/>
  <c r="AK30" i="23" s="1"/>
  <c r="AH134" i="23" a="1"/>
  <c r="AH134" i="23" s="1"/>
  <c r="C23" i="23"/>
  <c r="C546" i="23" s="1"/>
  <c r="U546" i="23"/>
  <c r="AS546" i="23"/>
  <c r="F546" i="23"/>
  <c r="AD546" i="23"/>
  <c r="BB546" i="23"/>
  <c r="O546" i="23"/>
  <c r="AM546" i="23"/>
  <c r="AG134" i="23" a="1"/>
  <c r="AG134" i="23" s="1"/>
  <c r="AS380" i="23"/>
  <c r="AS393" i="23" s="1" a="1"/>
  <c r="AS393" i="23" s="1"/>
  <c r="AS905" i="23"/>
  <c r="J28" i="23"/>
  <c r="R28" i="23"/>
  <c r="Z28" i="23"/>
  <c r="AH28" i="23"/>
  <c r="AP28" i="23"/>
  <c r="AX28" i="23"/>
  <c r="BF28" i="23"/>
  <c r="I132" i="23"/>
  <c r="Q132" i="23"/>
  <c r="Y132" i="23"/>
  <c r="AG132" i="23"/>
  <c r="AO132" i="23"/>
  <c r="AW132" i="23"/>
  <c r="BE132" i="23"/>
  <c r="BI183" i="23"/>
  <c r="BH546" i="23"/>
  <c r="AA546" i="23"/>
  <c r="L546" i="23"/>
  <c r="BB30" i="23" a="1"/>
  <c r="BB30" i="23" s="1"/>
  <c r="AG30" i="23" a="1"/>
  <c r="AG30" i="23" s="1"/>
  <c r="F30" i="23" a="1"/>
  <c r="F30" i="23" s="1"/>
  <c r="C22" i="23"/>
  <c r="C545" i="23" s="1"/>
  <c r="F545" i="23"/>
  <c r="AD545" i="23"/>
  <c r="BB545" i="23"/>
  <c r="I30" i="23" a="1"/>
  <c r="I30" i="23" s="1"/>
  <c r="T30" i="23" a="1"/>
  <c r="T30" i="23" s="1"/>
  <c r="AD30" i="23" a="1"/>
  <c r="AD30" i="23" s="1"/>
  <c r="AO30" i="23" a="1"/>
  <c r="AO30" i="23" s="1"/>
  <c r="AZ30" i="23" a="1"/>
  <c r="AZ30" i="23" s="1"/>
  <c r="O545" i="23"/>
  <c r="AM545" i="23"/>
  <c r="AF30" i="23" a="1"/>
  <c r="AF30" i="23" s="1"/>
  <c r="AQ30" i="23" a="1"/>
  <c r="AQ30" i="23" s="1"/>
  <c r="BA30" i="23" a="1"/>
  <c r="BA30" i="23" s="1"/>
  <c r="X545" i="23"/>
  <c r="AV545" i="23"/>
  <c r="L30" i="23" a="1"/>
  <c r="L30" i="23" s="1"/>
  <c r="N30" i="23" a="1"/>
  <c r="N30" i="23" s="1"/>
  <c r="Y30" i="23" a="1"/>
  <c r="Y30" i="23" s="1"/>
  <c r="AJ30" i="23" a="1"/>
  <c r="AJ30" i="23" s="1"/>
  <c r="AT30" i="23" a="1"/>
  <c r="AT30" i="23" s="1"/>
  <c r="BE30" i="23" a="1"/>
  <c r="BE30" i="23" s="1"/>
  <c r="AD134" i="23" a="1"/>
  <c r="AD134" i="23" s="1"/>
  <c r="AV238" i="23" a="1"/>
  <c r="AV238" i="23" s="1"/>
  <c r="K28" i="23"/>
  <c r="S28" i="23"/>
  <c r="AA28" i="23"/>
  <c r="AI28" i="23"/>
  <c r="AQ28" i="23"/>
  <c r="AY28" i="23"/>
  <c r="BG28" i="23"/>
  <c r="J132" i="23"/>
  <c r="R132" i="23"/>
  <c r="Z132" i="23"/>
  <c r="AH132" i="23"/>
  <c r="AP132" i="23"/>
  <c r="AX132" i="23"/>
  <c r="BF132" i="23"/>
  <c r="AP546" i="23"/>
  <c r="BB653" i="23"/>
  <c r="AD648" i="23"/>
  <c r="AA648" i="23"/>
  <c r="F653" i="23"/>
  <c r="AS698" i="23"/>
  <c r="AD753" i="23"/>
  <c r="AM803" i="23"/>
  <c r="AW30" i="23" a="1"/>
  <c r="AW30" i="23" s="1"/>
  <c r="AB30" i="23" a="1"/>
  <c r="AB30" i="23" s="1"/>
  <c r="E30" i="23" a="1"/>
  <c r="E30" i="23" s="1"/>
  <c r="R134" i="23" a="1"/>
  <c r="R134" i="23" s="1"/>
  <c r="AI238" i="23" a="1"/>
  <c r="AI238" i="23" s="1"/>
  <c r="D28" i="23"/>
  <c r="L28" i="23"/>
  <c r="T28" i="23"/>
  <c r="AB28" i="23"/>
  <c r="AJ28" i="23"/>
  <c r="AR28" i="23"/>
  <c r="AZ28" i="23"/>
  <c r="BH28" i="23"/>
  <c r="K132" i="23"/>
  <c r="S132" i="23"/>
  <c r="AA132" i="23"/>
  <c r="AI132" i="23"/>
  <c r="AQ132" i="23"/>
  <c r="AY132" i="23"/>
  <c r="BG132" i="23"/>
  <c r="BE546" i="23"/>
  <c r="I546" i="23"/>
  <c r="U702" i="23"/>
  <c r="AV30" i="23" a="1"/>
  <c r="AV30" i="23" s="1"/>
  <c r="AA30" i="23" a="1"/>
  <c r="AA30" i="23" s="1"/>
  <c r="C26" i="23"/>
  <c r="C549" i="23" s="1"/>
  <c r="R549" i="23"/>
  <c r="AP549" i="23"/>
  <c r="AA549" i="23"/>
  <c r="AY549" i="23"/>
  <c r="L549" i="23"/>
  <c r="AJ549" i="23"/>
  <c r="BH549" i="23"/>
  <c r="AF238" i="23" a="1"/>
  <c r="AF238" i="23" s="1"/>
  <c r="E28" i="23"/>
  <c r="M28" i="23"/>
  <c r="U28" i="23"/>
  <c r="AC28" i="23"/>
  <c r="AK28" i="23"/>
  <c r="AS28" i="23"/>
  <c r="BA28" i="23"/>
  <c r="BI28" i="23"/>
  <c r="D132" i="23"/>
  <c r="L132" i="23"/>
  <c r="T132" i="23"/>
  <c r="AB132" i="23"/>
  <c r="AJ132" i="23"/>
  <c r="AR132" i="23"/>
  <c r="AZ132" i="23"/>
  <c r="BH132" i="23"/>
  <c r="X546" i="23"/>
  <c r="U648" i="23"/>
  <c r="R648" i="23"/>
  <c r="AS30" i="23" a="1"/>
  <c r="AS30" i="23" s="1"/>
  <c r="X30" i="23" a="1"/>
  <c r="X30" i="23" s="1"/>
  <c r="AX134" i="23" a="1"/>
  <c r="AX134" i="23" s="1"/>
  <c r="N134" i="23" a="1"/>
  <c r="N134" i="23" s="1"/>
  <c r="C126" i="23"/>
  <c r="C649" i="23" s="1"/>
  <c r="F649" i="23"/>
  <c r="AD649" i="23"/>
  <c r="BB649" i="23"/>
  <c r="O649" i="23"/>
  <c r="AM649" i="23"/>
  <c r="X649" i="23"/>
  <c r="AV649" i="23"/>
  <c r="AA649" i="23"/>
  <c r="AY649" i="23"/>
  <c r="D134" i="23" a="1"/>
  <c r="D134" i="23" s="1"/>
  <c r="L134" i="23" a="1"/>
  <c r="L134" i="23" s="1"/>
  <c r="T134" i="23" a="1"/>
  <c r="T134" i="23" s="1"/>
  <c r="AB134" i="23" a="1"/>
  <c r="AB134" i="23" s="1"/>
  <c r="AJ134" i="23" a="1"/>
  <c r="AJ134" i="23" s="1"/>
  <c r="AR134" i="23" a="1"/>
  <c r="AR134" i="23" s="1"/>
  <c r="AZ134" i="23" a="1"/>
  <c r="AZ134" i="23" s="1"/>
  <c r="BH134" i="23" a="1"/>
  <c r="BH134" i="23" s="1"/>
  <c r="E134" i="23" a="1"/>
  <c r="E134" i="23" s="1"/>
  <c r="M134" i="23" a="1"/>
  <c r="M134" i="23" s="1"/>
  <c r="U134" i="23" a="1"/>
  <c r="U134" i="23" s="1"/>
  <c r="AC134" i="23" a="1"/>
  <c r="AC134" i="23" s="1"/>
  <c r="AK134" i="23" a="1"/>
  <c r="AK134" i="23" s="1"/>
  <c r="AS134" i="23" a="1"/>
  <c r="AS134" i="23" s="1"/>
  <c r="BA134" i="23" a="1"/>
  <c r="BA134" i="23" s="1"/>
  <c r="BI134" i="23" a="1"/>
  <c r="BI134" i="23" s="1"/>
  <c r="C121" i="23"/>
  <c r="H134" i="23" a="1"/>
  <c r="H134" i="23" s="1"/>
  <c r="P134" i="23" a="1"/>
  <c r="P134" i="23" s="1"/>
  <c r="X134" i="23" a="1"/>
  <c r="X134" i="23" s="1"/>
  <c r="AF134" i="23" a="1"/>
  <c r="AF134" i="23" s="1"/>
  <c r="AN134" i="23" a="1"/>
  <c r="AN134" i="23" s="1"/>
  <c r="AV134" i="23" a="1"/>
  <c r="AV134" i="23" s="1"/>
  <c r="BD134" i="23" a="1"/>
  <c r="BD134" i="23" s="1"/>
  <c r="K134" i="23" a="1"/>
  <c r="K134" i="23" s="1"/>
  <c r="S134" i="23" a="1"/>
  <c r="S134" i="23" s="1"/>
  <c r="AA134" i="23" a="1"/>
  <c r="AA134" i="23" s="1"/>
  <c r="AI134" i="23" a="1"/>
  <c r="AI134" i="23" s="1"/>
  <c r="AQ134" i="23" a="1"/>
  <c r="AQ134" i="23" s="1"/>
  <c r="AY134" i="23" a="1"/>
  <c r="AY134" i="23" s="1"/>
  <c r="BG134" i="23" a="1"/>
  <c r="BG134" i="23" s="1"/>
  <c r="F134" i="23" a="1"/>
  <c r="F134" i="23" s="1"/>
  <c r="V134" i="23" a="1"/>
  <c r="V134" i="23" s="1"/>
  <c r="AL134" i="23" a="1"/>
  <c r="AL134" i="23" s="1"/>
  <c r="BB134" i="23" a="1"/>
  <c r="BB134" i="23" s="1"/>
  <c r="AA644" i="23"/>
  <c r="AY644" i="23"/>
  <c r="G134" i="23" a="1"/>
  <c r="G134" i="23" s="1"/>
  <c r="W134" i="23" a="1"/>
  <c r="W134" i="23" s="1"/>
  <c r="AM134" i="23" a="1"/>
  <c r="AM134" i="23" s="1"/>
  <c r="BC134" i="23" a="1"/>
  <c r="BC134" i="23" s="1"/>
  <c r="BJ134" i="23" a="1"/>
  <c r="BJ134" i="23" s="1"/>
  <c r="L644" i="23"/>
  <c r="AJ644" i="23"/>
  <c r="BH644" i="23"/>
  <c r="I134" i="23" a="1"/>
  <c r="I134" i="23" s="1"/>
  <c r="Y134" i="23" a="1"/>
  <c r="Y134" i="23" s="1"/>
  <c r="AO134" i="23" a="1"/>
  <c r="AO134" i="23" s="1"/>
  <c r="BE134" i="23" a="1"/>
  <c r="BE134" i="23" s="1"/>
  <c r="U644" i="23"/>
  <c r="AS644" i="23"/>
  <c r="J134" i="23" a="1"/>
  <c r="J134" i="23" s="1"/>
  <c r="Z134" i="23" a="1"/>
  <c r="Z134" i="23" s="1"/>
  <c r="AP134" i="23" a="1"/>
  <c r="AP134" i="23" s="1"/>
  <c r="BF134" i="23" a="1"/>
  <c r="BF134" i="23" s="1"/>
  <c r="O134" i="23" a="1"/>
  <c r="O134" i="23" s="1"/>
  <c r="AE134" i="23" a="1"/>
  <c r="AE134" i="23" s="1"/>
  <c r="AU134" i="23" a="1"/>
  <c r="AU134" i="23" s="1"/>
  <c r="X644" i="23"/>
  <c r="AV644" i="23"/>
  <c r="S238" i="23" a="1"/>
  <c r="S238" i="23" s="1"/>
  <c r="I754" i="23"/>
  <c r="AG754" i="23"/>
  <c r="BE754" i="23"/>
  <c r="F238" i="23" a="1"/>
  <c r="F238" i="23" s="1"/>
  <c r="N238" i="23" a="1"/>
  <c r="N238" i="23" s="1"/>
  <c r="V238" i="23" a="1"/>
  <c r="V238" i="23" s="1"/>
  <c r="AD238" i="23" a="1"/>
  <c r="AD238" i="23" s="1"/>
  <c r="AL238" i="23" a="1"/>
  <c r="AL238" i="23" s="1"/>
  <c r="AT238" i="23" a="1"/>
  <c r="AT238" i="23" s="1"/>
  <c r="BB238" i="23" a="1"/>
  <c r="BB238" i="23" s="1"/>
  <c r="G238" i="23" a="1"/>
  <c r="G238" i="23" s="1"/>
  <c r="O238" i="23" a="1"/>
  <c r="O238" i="23" s="1"/>
  <c r="W238" i="23" a="1"/>
  <c r="W238" i="23" s="1"/>
  <c r="AE238" i="23" a="1"/>
  <c r="AE238" i="23" s="1"/>
  <c r="AM238" i="23" a="1"/>
  <c r="AM238" i="23" s="1"/>
  <c r="AU238" i="23" a="1"/>
  <c r="AU238" i="23" s="1"/>
  <c r="BC238" i="23" a="1"/>
  <c r="BC238" i="23" s="1"/>
  <c r="C226" i="23"/>
  <c r="F749" i="23"/>
  <c r="AD749" i="23"/>
  <c r="BB749" i="23"/>
  <c r="U238" i="23" a="1"/>
  <c r="U238" i="23" s="1"/>
  <c r="AC238" i="23" a="1"/>
  <c r="AC238" i="23" s="1"/>
  <c r="AK238" i="23" a="1"/>
  <c r="AK238" i="23" s="1"/>
  <c r="AS238" i="23" a="1"/>
  <c r="AS238" i="23" s="1"/>
  <c r="BA238" i="23" a="1"/>
  <c r="BA238" i="23" s="1"/>
  <c r="BI238" i="23" a="1"/>
  <c r="BI238" i="23" s="1"/>
  <c r="BF342" i="23" a="1"/>
  <c r="BF342" i="23" s="1"/>
  <c r="AP342" i="23" a="1"/>
  <c r="AP342" i="23" s="1"/>
  <c r="Z342" i="23" a="1"/>
  <c r="Z342" i="23" s="1"/>
  <c r="X859" i="23"/>
  <c r="AV859" i="23"/>
  <c r="O276" i="23"/>
  <c r="O289" i="23" s="1" a="1"/>
  <c r="O289" i="23" s="1"/>
  <c r="O803" i="23"/>
  <c r="C335" i="23"/>
  <c r="C858" i="23" s="1"/>
  <c r="I858" i="23"/>
  <c r="AG858" i="23"/>
  <c r="BE858" i="23"/>
  <c r="O805" i="23"/>
  <c r="AW238" i="23" a="1"/>
  <c r="AW238" i="23" s="1"/>
  <c r="AG238" i="23" a="1"/>
  <c r="AG238" i="23" s="1"/>
  <c r="Q238" i="23" a="1"/>
  <c r="Q238" i="23" s="1"/>
  <c r="C234" i="23"/>
  <c r="C757" i="23" s="1"/>
  <c r="F757" i="23"/>
  <c r="AD757" i="23"/>
  <c r="BB757" i="23"/>
  <c r="J238" i="23" a="1"/>
  <c r="J238" i="23" s="1"/>
  <c r="BA342" i="23" a="1"/>
  <c r="BA342" i="23" s="1"/>
  <c r="AK342" i="23" a="1"/>
  <c r="AK342" i="23" s="1"/>
  <c r="U342" i="23" a="1"/>
  <c r="U342" i="23" s="1"/>
  <c r="E342" i="23" a="1"/>
  <c r="E342" i="23" s="1"/>
  <c r="BH238" i="23" a="1"/>
  <c r="BH238" i="23" s="1"/>
  <c r="AR238" i="23" a="1"/>
  <c r="AR238" i="23" s="1"/>
  <c r="AB238" i="23" a="1"/>
  <c r="AB238" i="23" s="1"/>
  <c r="L238" i="23" a="1"/>
  <c r="L238" i="23" s="1"/>
  <c r="AH342" i="23" a="1"/>
  <c r="AH342" i="23" s="1"/>
  <c r="R342" i="23" a="1"/>
  <c r="R342" i="23" s="1"/>
  <c r="AS754" i="23"/>
  <c r="X754" i="23"/>
  <c r="I749" i="23"/>
  <c r="O801" i="23"/>
  <c r="U30" i="23" a="1"/>
  <c r="U30" i="23" s="1"/>
  <c r="K30" i="23" a="1"/>
  <c r="K30" i="23" s="1"/>
  <c r="BG238" i="23" a="1"/>
  <c r="BG238" i="23" s="1"/>
  <c r="AQ238" i="23" a="1"/>
  <c r="AQ238" i="23" s="1"/>
  <c r="AA238" i="23" a="1"/>
  <c r="AA238" i="23" s="1"/>
  <c r="K238" i="23" a="1"/>
  <c r="K238" i="23" s="1"/>
  <c r="AT342" i="23" a="1"/>
  <c r="AT342" i="23" s="1"/>
  <c r="AD342" i="23" a="1"/>
  <c r="AD342" i="23" s="1"/>
  <c r="N342" i="23" a="1"/>
  <c r="N342" i="23" s="1"/>
  <c r="BB754" i="23"/>
  <c r="L754" i="23"/>
  <c r="O800" i="23"/>
  <c r="BE238" i="23" a="1"/>
  <c r="BE238" i="23" s="1"/>
  <c r="AO238" i="23" a="1"/>
  <c r="AO238" i="23" s="1"/>
  <c r="Y238" i="23" a="1"/>
  <c r="Y238" i="23" s="1"/>
  <c r="I238" i="23" a="1"/>
  <c r="I238" i="23" s="1"/>
  <c r="BI342" i="23" a="1"/>
  <c r="BI342" i="23" s="1"/>
  <c r="AS342" i="23" a="1"/>
  <c r="AS342" i="23" s="1"/>
  <c r="AC342" i="23" a="1"/>
  <c r="AC342" i="23" s="1"/>
  <c r="L855" i="23"/>
  <c r="AJ855" i="23"/>
  <c r="BH855" i="23"/>
  <c r="BH749" i="23"/>
  <c r="AP754" i="23"/>
  <c r="AA749" i="23"/>
  <c r="U754" i="23"/>
  <c r="O808" i="23"/>
  <c r="BI30" i="23" a="1"/>
  <c r="BI30" i="23" s="1"/>
  <c r="AY30" i="23" a="1"/>
  <c r="AY30" i="23" s="1"/>
  <c r="AN30" i="23" a="1"/>
  <c r="AN30" i="23" s="1"/>
  <c r="AC30" i="23" a="1"/>
  <c r="AC30" i="23" s="1"/>
  <c r="S30" i="23" a="1"/>
  <c r="S30" i="23" s="1"/>
  <c r="H30" i="23" a="1"/>
  <c r="H30" i="23" s="1"/>
  <c r="D30" i="23" a="1"/>
  <c r="D30" i="23" s="1"/>
  <c r="G30" i="23" a="1"/>
  <c r="G30" i="23" s="1"/>
  <c r="O30" i="23" a="1"/>
  <c r="O30" i="23" s="1"/>
  <c r="W30" i="23" a="1"/>
  <c r="W30" i="23" s="1"/>
  <c r="AE30" i="23" a="1"/>
  <c r="AE30" i="23" s="1"/>
  <c r="AM30" i="23" a="1"/>
  <c r="AM30" i="23" s="1"/>
  <c r="AU30" i="23" a="1"/>
  <c r="AU30" i="23" s="1"/>
  <c r="BC30" i="23" a="1"/>
  <c r="BC30" i="23" s="1"/>
  <c r="BJ30" i="23" a="1"/>
  <c r="BJ30" i="23" s="1"/>
  <c r="C18" i="23"/>
  <c r="C541" i="23" s="1"/>
  <c r="J30" i="23" a="1"/>
  <c r="J30" i="23" s="1"/>
  <c r="R30" i="23" a="1"/>
  <c r="R30" i="23" s="1"/>
  <c r="Z30" i="23" a="1"/>
  <c r="Z30" i="23" s="1"/>
  <c r="AH30" i="23" a="1"/>
  <c r="AH30" i="23" s="1"/>
  <c r="AP30" i="23" a="1"/>
  <c r="AP30" i="23" s="1"/>
  <c r="AX30" i="23" a="1"/>
  <c r="AX30" i="23" s="1"/>
  <c r="BF30" i="23" a="1"/>
  <c r="BF30" i="23" s="1"/>
  <c r="BD238" i="23" a="1"/>
  <c r="BD238" i="23" s="1"/>
  <c r="AN238" i="23" a="1"/>
  <c r="AN238" i="23" s="1"/>
  <c r="X238" i="23" a="1"/>
  <c r="X238" i="23" s="1"/>
  <c r="H238" i="23" a="1"/>
  <c r="H238" i="23" s="1"/>
  <c r="C231" i="23"/>
  <c r="C754" i="23" s="1"/>
  <c r="U750" i="23"/>
  <c r="AS750" i="23"/>
  <c r="BG342" i="23" a="1"/>
  <c r="BG342" i="23" s="1"/>
  <c r="AQ342" i="23" a="1"/>
  <c r="AQ342" i="23" s="1"/>
  <c r="AA342" i="23" a="1"/>
  <c r="AA342" i="23" s="1"/>
  <c r="K342" i="23" a="1"/>
  <c r="K342" i="23" s="1"/>
  <c r="C336" i="23"/>
  <c r="C859" i="23" s="1"/>
  <c r="X342" i="23" a="1"/>
  <c r="X342" i="23" s="1"/>
  <c r="AF342" i="23" a="1"/>
  <c r="AF342" i="23" s="1"/>
  <c r="AN342" i="23" a="1"/>
  <c r="AN342" i="23" s="1"/>
  <c r="AV342" i="23" a="1"/>
  <c r="AV342" i="23" s="1"/>
  <c r="BD342" i="23" a="1"/>
  <c r="BD342" i="23" s="1"/>
  <c r="C331" i="23"/>
  <c r="T342" i="23" a="1"/>
  <c r="T342" i="23" s="1"/>
  <c r="AB342" i="23" a="1"/>
  <c r="AB342" i="23" s="1"/>
  <c r="AJ342" i="23" a="1"/>
  <c r="AJ342" i="23" s="1"/>
  <c r="AR342" i="23" a="1"/>
  <c r="AR342" i="23" s="1"/>
  <c r="AZ342" i="23" a="1"/>
  <c r="AZ342" i="23" s="1"/>
  <c r="BH342" i="23" a="1"/>
  <c r="BH342" i="23" s="1"/>
  <c r="U854" i="23"/>
  <c r="AS854" i="23"/>
  <c r="G342" i="23" a="1"/>
  <c r="G342" i="23" s="1"/>
  <c r="O342" i="23" a="1"/>
  <c r="O342" i="23" s="1"/>
  <c r="W342" i="23" a="1"/>
  <c r="W342" i="23" s="1"/>
  <c r="AE342" i="23" a="1"/>
  <c r="AE342" i="23" s="1"/>
  <c r="AM342" i="23" a="1"/>
  <c r="AM342" i="23" s="1"/>
  <c r="AU342" i="23" a="1"/>
  <c r="AU342" i="23" s="1"/>
  <c r="BC342" i="23" a="1"/>
  <c r="BC342" i="23" s="1"/>
  <c r="BE380" i="23"/>
  <c r="BE393" i="23" s="1" a="1"/>
  <c r="BE393" i="23" s="1"/>
  <c r="BE905" i="23"/>
  <c r="M238" i="23" a="1"/>
  <c r="M238" i="23" s="1"/>
  <c r="E238" i="23" a="1"/>
  <c r="E238" i="23" s="1"/>
  <c r="BE446" i="23" a="1"/>
  <c r="BE446" i="23" s="1"/>
  <c r="AW446" i="23" a="1"/>
  <c r="AW446" i="23" s="1"/>
  <c r="AO446" i="23" a="1"/>
  <c r="AO446" i="23" s="1"/>
  <c r="AG446" i="23" a="1"/>
  <c r="AG446" i="23" s="1"/>
  <c r="Y446" i="23" a="1"/>
  <c r="Y446" i="23" s="1"/>
  <c r="Q446" i="23" a="1"/>
  <c r="Q446" i="23" s="1"/>
  <c r="I446" i="23" a="1"/>
  <c r="I446" i="23" s="1"/>
  <c r="H446" i="23" a="1"/>
  <c r="H446" i="23" s="1"/>
  <c r="BF238" i="23" a="1"/>
  <c r="BF238" i="23" s="1"/>
  <c r="AX238" i="23" a="1"/>
  <c r="AX238" i="23" s="1"/>
  <c r="AP238" i="23" a="1"/>
  <c r="AP238" i="23" s="1"/>
  <c r="AH238" i="23" a="1"/>
  <c r="AH238" i="23" s="1"/>
  <c r="Z238" i="23" a="1"/>
  <c r="Z238" i="23" s="1"/>
  <c r="R238" i="23" a="1"/>
  <c r="R238" i="23" s="1"/>
  <c r="L342" i="23" a="1"/>
  <c r="L342" i="23" s="1"/>
  <c r="D342" i="23" a="1"/>
  <c r="D342" i="23" s="1"/>
  <c r="BB446" i="23" a="1"/>
  <c r="BB446" i="23" s="1"/>
  <c r="AT446" i="23" a="1"/>
  <c r="AT446" i="23" s="1"/>
  <c r="AL446" i="23" a="1"/>
  <c r="AL446" i="23" s="1"/>
  <c r="AD446" i="23" a="1"/>
  <c r="AD446" i="23" s="1"/>
  <c r="V446" i="23" a="1"/>
  <c r="V446" i="23" s="1"/>
  <c r="N446" i="23" a="1"/>
  <c r="N446" i="23" s="1"/>
  <c r="F446" i="23" a="1"/>
  <c r="F446" i="23" s="1"/>
  <c r="BI446" i="23" a="1"/>
  <c r="BI446" i="23" s="1"/>
  <c r="BA446" i="23" a="1"/>
  <c r="BA446" i="23" s="1"/>
  <c r="AS446" i="23" a="1"/>
  <c r="AS446" i="23" s="1"/>
  <c r="AK446" i="23" a="1"/>
  <c r="AK446" i="23" s="1"/>
  <c r="AC446" i="23" a="1"/>
  <c r="AC446" i="23" s="1"/>
  <c r="U446" i="23" a="1"/>
  <c r="U446" i="23" s="1"/>
  <c r="M446" i="23" a="1"/>
  <c r="M446" i="23" s="1"/>
  <c r="E446" i="23" a="1"/>
  <c r="E446" i="23" s="1"/>
  <c r="BH446" i="23" a="1"/>
  <c r="BH446" i="23" s="1"/>
  <c r="AZ446" i="23" a="1"/>
  <c r="AZ446" i="23" s="1"/>
  <c r="AR446" i="23" a="1"/>
  <c r="AR446" i="23" s="1"/>
  <c r="AJ446" i="23" a="1"/>
  <c r="AJ446" i="23" s="1"/>
  <c r="AB446" i="23" a="1"/>
  <c r="AB446" i="23" s="1"/>
  <c r="T446" i="23" a="1"/>
  <c r="T446" i="23" s="1"/>
  <c r="L446" i="23" a="1"/>
  <c r="L446" i="23" s="1"/>
  <c r="D446" i="23" a="1"/>
  <c r="D446" i="23" s="1"/>
  <c r="BE342" i="23" a="1"/>
  <c r="BE342" i="23" s="1"/>
  <c r="AW342" i="23" a="1"/>
  <c r="AW342" i="23" s="1"/>
  <c r="AO342" i="23" a="1"/>
  <c r="AO342" i="23" s="1"/>
  <c r="AG342" i="23" a="1"/>
  <c r="AG342" i="23" s="1"/>
  <c r="Y342" i="23" a="1"/>
  <c r="Y342" i="23" s="1"/>
  <c r="Q342" i="23" a="1"/>
  <c r="Q342" i="23" s="1"/>
  <c r="I342" i="23" a="1"/>
  <c r="I342" i="23" s="1"/>
  <c r="BG446" i="23" a="1"/>
  <c r="BG446" i="23" s="1"/>
  <c r="AY446" i="23" a="1"/>
  <c r="AY446" i="23" s="1"/>
  <c r="AQ446" i="23" a="1"/>
  <c r="AQ446" i="23" s="1"/>
  <c r="AI446" i="23" a="1"/>
  <c r="AI446" i="23" s="1"/>
  <c r="AA446" i="23" a="1"/>
  <c r="AA446" i="23" s="1"/>
  <c r="S446" i="23" a="1"/>
  <c r="S446" i="23" s="1"/>
  <c r="K446" i="23" a="1"/>
  <c r="K446" i="23" s="1"/>
  <c r="P342" i="23" a="1"/>
  <c r="P342" i="23" s="1"/>
  <c r="H342" i="23" a="1"/>
  <c r="H342" i="23" s="1"/>
  <c r="BF446" i="23" a="1"/>
  <c r="BF446" i="23" s="1"/>
  <c r="AX446" i="23" a="1"/>
  <c r="AX446" i="23" s="1"/>
  <c r="AP446" i="23" a="1"/>
  <c r="AP446" i="23" s="1"/>
  <c r="AH446" i="23" a="1"/>
  <c r="AH446" i="23" s="1"/>
  <c r="Z446" i="23" a="1"/>
  <c r="Z446" i="23" s="1"/>
  <c r="R446" i="23" a="1"/>
  <c r="R446" i="23" s="1"/>
  <c r="AJ696" i="23"/>
  <c r="AK183" i="23"/>
  <c r="AS700" i="23"/>
  <c r="AJ697" i="23"/>
  <c r="U704" i="23"/>
  <c r="AC183" i="23"/>
  <c r="AJ699" i="23"/>
  <c r="AJ698" i="23"/>
  <c r="C802" i="23"/>
  <c r="R287" i="23"/>
  <c r="AF183" i="23"/>
  <c r="I287" i="23"/>
  <c r="AM592" i="23"/>
  <c r="AV804" i="23"/>
  <c r="AY904" i="23"/>
  <c r="AP803" i="23"/>
  <c r="AS1008" i="23"/>
  <c r="AD1016" i="23"/>
  <c r="AU79" i="23"/>
  <c r="J287" i="23"/>
  <c r="I700" i="23"/>
  <c r="AV799" i="23"/>
  <c r="AA911" i="23"/>
  <c r="AY905" i="23"/>
  <c r="E391" i="23"/>
  <c r="AE495" i="23"/>
  <c r="AD699" i="23"/>
  <c r="AG800" i="23"/>
  <c r="AJ911" i="23"/>
  <c r="AA910" i="23"/>
  <c r="O1010" i="23"/>
  <c r="N183" i="23"/>
  <c r="Z391" i="23"/>
  <c r="BA495" i="23"/>
  <c r="AD698" i="23"/>
  <c r="AG799" i="23"/>
  <c r="AJ910" i="23"/>
  <c r="AM1011" i="23"/>
  <c r="L1015" i="23"/>
  <c r="C700" i="23"/>
  <c r="AA699" i="23"/>
  <c r="BE593" i="23"/>
  <c r="C699" i="23"/>
  <c r="AA698" i="23"/>
  <c r="AP593" i="23"/>
  <c r="C698" i="23"/>
  <c r="AA697" i="23"/>
  <c r="C701" i="23"/>
  <c r="AA700" i="23"/>
  <c r="I699" i="23"/>
  <c r="AM1010" i="23"/>
  <c r="U906" i="23"/>
  <c r="AV79" i="23"/>
  <c r="F1014" i="23"/>
  <c r="AK391" i="23"/>
  <c r="C801" i="23"/>
  <c r="X594" i="23"/>
  <c r="C800" i="23"/>
  <c r="BB1016" i="23"/>
  <c r="AD1015" i="23"/>
  <c r="BH908" i="23"/>
  <c r="AJ904" i="23"/>
  <c r="AA909" i="23"/>
  <c r="U904" i="23"/>
  <c r="L912" i="23"/>
  <c r="AM79" i="23"/>
  <c r="P183" i="23"/>
  <c r="AQ287" i="23"/>
  <c r="AC391" i="23"/>
  <c r="BI391" i="23"/>
  <c r="N495" i="23"/>
  <c r="BE696" i="23"/>
  <c r="AG702" i="23"/>
  <c r="X700" i="23"/>
  <c r="BE802" i="23"/>
  <c r="AG808" i="23"/>
  <c r="R806" i="23"/>
  <c r="I803" i="23"/>
  <c r="C910" i="23"/>
  <c r="AP907" i="23"/>
  <c r="AA908" i="23"/>
  <c r="U903" i="23"/>
  <c r="L911" i="23"/>
  <c r="BH1013" i="23"/>
  <c r="BB1014" i="23"/>
  <c r="AJ1013" i="23"/>
  <c r="AD1009" i="23"/>
  <c r="U1016" i="23"/>
  <c r="L1012" i="23"/>
  <c r="BH909" i="23"/>
  <c r="AJ905" i="23"/>
  <c r="U905" i="23"/>
  <c r="AM1009" i="23"/>
  <c r="AP287" i="23"/>
  <c r="W495" i="23"/>
  <c r="AM495" i="23"/>
  <c r="AA803" i="23"/>
  <c r="BB1015" i="23"/>
  <c r="AS1007" i="23"/>
  <c r="AD1010" i="23"/>
  <c r="AH287" i="23"/>
  <c r="BG287" i="23"/>
  <c r="O495" i="23"/>
  <c r="AV600" i="23"/>
  <c r="AM701" i="23"/>
  <c r="AG701" i="23"/>
  <c r="X699" i="23"/>
  <c r="BE800" i="23"/>
  <c r="AG807" i="23"/>
  <c r="R805" i="23"/>
  <c r="I802" i="23"/>
  <c r="C909" i="23"/>
  <c r="AY912" i="23"/>
  <c r="AS908" i="23"/>
  <c r="R908" i="23"/>
  <c r="L910" i="23"/>
  <c r="BH1012" i="23"/>
  <c r="BB1013" i="23"/>
  <c r="AJ1012" i="23"/>
  <c r="AD1008" i="23"/>
  <c r="U1015" i="23"/>
  <c r="O1013" i="23"/>
  <c r="I808" i="23"/>
  <c r="AU183" i="23"/>
  <c r="P287" i="23"/>
  <c r="AI287" i="23"/>
  <c r="R391" i="23"/>
  <c r="BH495" i="23"/>
  <c r="AV594" i="23"/>
  <c r="AV703" i="23"/>
  <c r="AD701" i="23"/>
  <c r="X698" i="23"/>
  <c r="O699" i="23"/>
  <c r="C808" i="23"/>
  <c r="BE799" i="23"/>
  <c r="AP805" i="23"/>
  <c r="AG802" i="23"/>
  <c r="R804" i="23"/>
  <c r="I801" i="23"/>
  <c r="C908" i="23"/>
  <c r="AY911" i="23"/>
  <c r="AS907" i="23"/>
  <c r="R907" i="23"/>
  <c r="L909" i="23"/>
  <c r="BH1011" i="23"/>
  <c r="BB1008" i="23"/>
  <c r="AS1016" i="23"/>
  <c r="AJ1011" i="23"/>
  <c r="AD1007" i="23"/>
  <c r="U1014" i="23"/>
  <c r="O1012" i="23"/>
  <c r="V495" i="23"/>
  <c r="AG704" i="23"/>
  <c r="AG703" i="23"/>
  <c r="H287" i="23"/>
  <c r="Z287" i="23"/>
  <c r="AZ391" i="23"/>
  <c r="AD495" i="23"/>
  <c r="AD700" i="23"/>
  <c r="I701" i="23"/>
  <c r="C803" i="23"/>
  <c r="AV805" i="23"/>
  <c r="AP804" i="23"/>
  <c r="AG801" i="23"/>
  <c r="R803" i="23"/>
  <c r="I800" i="23"/>
  <c r="C907" i="23"/>
  <c r="AY910" i="23"/>
  <c r="AS906" i="23"/>
  <c r="AJ912" i="23"/>
  <c r="U912" i="23"/>
  <c r="R906" i="23"/>
  <c r="L904" i="23"/>
  <c r="BH1010" i="23"/>
  <c r="BB1007" i="23"/>
  <c r="AS1015" i="23"/>
  <c r="AM1012" i="23"/>
  <c r="U1009" i="23"/>
  <c r="O1011" i="23"/>
  <c r="F1016" i="23"/>
  <c r="AD287" i="23"/>
  <c r="AA594" i="23"/>
  <c r="AS702" i="23"/>
  <c r="U698" i="23"/>
  <c r="AV806" i="23"/>
  <c r="X805" i="23"/>
  <c r="F803" i="23"/>
  <c r="AV908" i="23"/>
  <c r="X910" i="23"/>
  <c r="AP1013" i="23"/>
  <c r="R1010" i="23"/>
  <c r="F799" i="23"/>
  <c r="AV907" i="23"/>
  <c r="X909" i="23"/>
  <c r="AP1012" i="23"/>
  <c r="R1009" i="23"/>
  <c r="AV905" i="23"/>
  <c r="X907" i="23"/>
  <c r="R1015" i="23"/>
  <c r="U701" i="23"/>
  <c r="F807" i="23"/>
  <c r="AV911" i="23"/>
  <c r="AV903" i="23"/>
  <c r="X905" i="23"/>
  <c r="AP1016" i="23"/>
  <c r="AP1008" i="23"/>
  <c r="R1013" i="23"/>
  <c r="AT287" i="23"/>
  <c r="AS704" i="23"/>
  <c r="U700" i="23"/>
  <c r="BB803" i="23"/>
  <c r="X808" i="23"/>
  <c r="F806" i="23"/>
  <c r="AV910" i="23"/>
  <c r="X912" i="23"/>
  <c r="X904" i="23"/>
  <c r="AP1015" i="23"/>
  <c r="R1012" i="23"/>
  <c r="AL287" i="23"/>
  <c r="X391" i="23"/>
  <c r="AS703" i="23"/>
  <c r="U699" i="23"/>
  <c r="AV807" i="23"/>
  <c r="X806" i="23"/>
  <c r="F805" i="23"/>
  <c r="AV909" i="23"/>
  <c r="X911" i="23"/>
  <c r="AP1014" i="23"/>
  <c r="R1011" i="23"/>
  <c r="AJ598" i="23"/>
  <c r="AS699" i="23"/>
  <c r="AJ704" i="23"/>
  <c r="BH699" i="23"/>
  <c r="BH698" i="23"/>
  <c r="AS701" i="23"/>
  <c r="K79" i="23"/>
  <c r="T183" i="23"/>
  <c r="BH697" i="23"/>
  <c r="M79" i="23"/>
  <c r="BA79" i="23"/>
  <c r="AV593" i="23"/>
  <c r="U594" i="23"/>
  <c r="AV592" i="23"/>
  <c r="AY592" i="23"/>
  <c r="AY596" i="23"/>
  <c r="AY595" i="23"/>
  <c r="AY594" i="23"/>
  <c r="BB598" i="23"/>
  <c r="AA595" i="23"/>
  <c r="BH700" i="23"/>
  <c r="AJ700" i="23"/>
  <c r="AD591" i="23"/>
  <c r="BH703" i="23"/>
  <c r="AJ703" i="23"/>
  <c r="S79" i="23"/>
  <c r="BH593" i="23"/>
  <c r="AA600" i="23"/>
  <c r="BH702" i="23"/>
  <c r="AJ702" i="23"/>
  <c r="AI79" i="23"/>
  <c r="AA596" i="23"/>
  <c r="BH701" i="23"/>
  <c r="AJ701" i="23"/>
  <c r="AV599" i="23"/>
  <c r="AD600" i="23"/>
  <c r="O600" i="23"/>
  <c r="AV702" i="23"/>
  <c r="X697" i="23"/>
  <c r="W79" i="23"/>
  <c r="BB79" i="23"/>
  <c r="BD183" i="23"/>
  <c r="U391" i="23"/>
  <c r="G495" i="23"/>
  <c r="BB495" i="23"/>
  <c r="BB596" i="23"/>
  <c r="AV598" i="23"/>
  <c r="AS599" i="23"/>
  <c r="AD599" i="23"/>
  <c r="O595" i="23"/>
  <c r="BE704" i="23"/>
  <c r="AV701" i="23"/>
  <c r="AM700" i="23"/>
  <c r="AG696" i="23"/>
  <c r="AD697" i="23"/>
  <c r="I698" i="23"/>
  <c r="C807" i="23"/>
  <c r="AY806" i="23"/>
  <c r="AV803" i="23"/>
  <c r="AP801" i="23"/>
  <c r="AG806" i="23"/>
  <c r="X804" i="23"/>
  <c r="R802" i="23"/>
  <c r="I807" i="23"/>
  <c r="C906" i="23"/>
  <c r="BH907" i="23"/>
  <c r="AY909" i="23"/>
  <c r="AS912" i="23"/>
  <c r="AS904" i="23"/>
  <c r="AP906" i="23"/>
  <c r="AJ909" i="23"/>
  <c r="AA907" i="23"/>
  <c r="U910" i="23"/>
  <c r="R912" i="23"/>
  <c r="R904" i="23"/>
  <c r="L908" i="23"/>
  <c r="BH1009" i="23"/>
  <c r="BB1012" i="23"/>
  <c r="AS1012" i="23"/>
  <c r="AM1016" i="23"/>
  <c r="AM1008" i="23"/>
  <c r="AJ1010" i="23"/>
  <c r="AD1014" i="23"/>
  <c r="U1013" i="23"/>
  <c r="O1009" i="23"/>
  <c r="L1011" i="23"/>
  <c r="F1012" i="23"/>
  <c r="AP802" i="23"/>
  <c r="X79" i="23"/>
  <c r="G183" i="23"/>
  <c r="V183" i="23"/>
  <c r="AQ391" i="23"/>
  <c r="AJ495" i="23"/>
  <c r="AS495" i="23"/>
  <c r="BC495" i="23"/>
  <c r="BB595" i="23"/>
  <c r="AV597" i="23"/>
  <c r="AD598" i="23"/>
  <c r="X598" i="23"/>
  <c r="BE703" i="23"/>
  <c r="AV700" i="23"/>
  <c r="AM699" i="23"/>
  <c r="AD704" i="23"/>
  <c r="AD696" i="23"/>
  <c r="F704" i="23"/>
  <c r="C806" i="23"/>
  <c r="BE808" i="23"/>
  <c r="AY804" i="23"/>
  <c r="AV802" i="23"/>
  <c r="AP808" i="23"/>
  <c r="AP800" i="23"/>
  <c r="AG805" i="23"/>
  <c r="AA806" i="23"/>
  <c r="R801" i="23"/>
  <c r="I806" i="23"/>
  <c r="C905" i="23"/>
  <c r="BH906" i="23"/>
  <c r="AY908" i="23"/>
  <c r="AS911" i="23"/>
  <c r="AP905" i="23"/>
  <c r="AJ908" i="23"/>
  <c r="AA906" i="23"/>
  <c r="U909" i="23"/>
  <c r="R911" i="23"/>
  <c r="R903" i="23"/>
  <c r="L907" i="23"/>
  <c r="BH1016" i="23"/>
  <c r="BH1008" i="23"/>
  <c r="BB1011" i="23"/>
  <c r="AS1011" i="23"/>
  <c r="AM1015" i="23"/>
  <c r="AM1007" i="23"/>
  <c r="AJ1009" i="23"/>
  <c r="AD1013" i="23"/>
  <c r="U1012" i="23"/>
  <c r="O1016" i="23"/>
  <c r="O1008" i="23"/>
  <c r="L1010" i="23"/>
  <c r="F1011" i="23"/>
  <c r="BB597" i="23"/>
  <c r="AS79" i="23"/>
  <c r="BD79" i="23"/>
  <c r="J391" i="23"/>
  <c r="AU495" i="23"/>
  <c r="AV596" i="23"/>
  <c r="AM595" i="23"/>
  <c r="AD593" i="23"/>
  <c r="X597" i="23"/>
  <c r="BE698" i="23"/>
  <c r="AV695" i="23"/>
  <c r="AM698" i="23"/>
  <c r="AD703" i="23"/>
  <c r="C805" i="23"/>
  <c r="BE807" i="23"/>
  <c r="AV801" i="23"/>
  <c r="AP807" i="23"/>
  <c r="AG804" i="23"/>
  <c r="AA805" i="23"/>
  <c r="R808" i="23"/>
  <c r="R800" i="23"/>
  <c r="I805" i="23"/>
  <c r="C912" i="23"/>
  <c r="C904" i="23"/>
  <c r="BH905" i="23"/>
  <c r="AY907" i="23"/>
  <c r="AS910" i="23"/>
  <c r="AP912" i="23"/>
  <c r="AP904" i="23"/>
  <c r="AJ907" i="23"/>
  <c r="AA905" i="23"/>
  <c r="U908" i="23"/>
  <c r="R910" i="23"/>
  <c r="L906" i="23"/>
  <c r="BH1015" i="23"/>
  <c r="BB1010" i="23"/>
  <c r="AS1010" i="23"/>
  <c r="AM1014" i="23"/>
  <c r="AJ1016" i="23"/>
  <c r="AJ1008" i="23"/>
  <c r="AD1012" i="23"/>
  <c r="U1011" i="23"/>
  <c r="O1015" i="23"/>
  <c r="O1007" i="23"/>
  <c r="L1009" i="23"/>
  <c r="F1010" i="23"/>
  <c r="H79" i="23"/>
  <c r="AT79" i="23"/>
  <c r="X183" i="23"/>
  <c r="AN287" i="23"/>
  <c r="AV287" i="23"/>
  <c r="M391" i="23"/>
  <c r="BG391" i="23"/>
  <c r="AL495" i="23"/>
  <c r="AV595" i="23"/>
  <c r="AM594" i="23"/>
  <c r="AD592" i="23"/>
  <c r="X596" i="23"/>
  <c r="BE697" i="23"/>
  <c r="AD702" i="23"/>
  <c r="O704" i="23"/>
  <c r="C804" i="23"/>
  <c r="BE806" i="23"/>
  <c r="AV808" i="23"/>
  <c r="AV800" i="23"/>
  <c r="AP806" i="23"/>
  <c r="AG803" i="23"/>
  <c r="AA804" i="23"/>
  <c r="R807" i="23"/>
  <c r="I804" i="23"/>
  <c r="C911" i="23"/>
  <c r="BH912" i="23"/>
  <c r="BH904" i="23"/>
  <c r="AY906" i="23"/>
  <c r="AS909" i="23"/>
  <c r="AP911" i="23"/>
  <c r="AJ906" i="23"/>
  <c r="AA912" i="23"/>
  <c r="AA904" i="23"/>
  <c r="U907" i="23"/>
  <c r="R909" i="23"/>
  <c r="L905" i="23"/>
  <c r="BH1014" i="23"/>
  <c r="BB1009" i="23"/>
  <c r="AS1009" i="23"/>
  <c r="AM1013" i="23"/>
  <c r="AJ1015" i="23"/>
  <c r="AD1011" i="23"/>
  <c r="U1010" i="23"/>
  <c r="O1014" i="23"/>
  <c r="L1016" i="23"/>
  <c r="L1008" i="23"/>
  <c r="BI79" i="23"/>
  <c r="AL391" i="23"/>
  <c r="BE592" i="23"/>
  <c r="AG597" i="23"/>
  <c r="U593" i="23"/>
  <c r="I597" i="23"/>
  <c r="AP702" i="23"/>
  <c r="AJ804" i="23"/>
  <c r="L805" i="23"/>
  <c r="BB911" i="23"/>
  <c r="AD908" i="23"/>
  <c r="F906" i="23"/>
  <c r="AV1009" i="23"/>
  <c r="X1016" i="23"/>
  <c r="X1008" i="23"/>
  <c r="AG596" i="23"/>
  <c r="I596" i="23"/>
  <c r="AP701" i="23"/>
  <c r="AJ803" i="23"/>
  <c r="L804" i="23"/>
  <c r="BB910" i="23"/>
  <c r="AG595" i="23"/>
  <c r="AP700" i="23"/>
  <c r="AJ802" i="23"/>
  <c r="L800" i="23"/>
  <c r="BB909" i="23"/>
  <c r="AD906" i="23"/>
  <c r="F912" i="23"/>
  <c r="F904" i="23"/>
  <c r="AV1015" i="23"/>
  <c r="X1014" i="23"/>
  <c r="AG594" i="23"/>
  <c r="AP699" i="23"/>
  <c r="R704" i="23"/>
  <c r="AJ801" i="23"/>
  <c r="BB908" i="23"/>
  <c r="BE600" i="23"/>
  <c r="AS598" i="23"/>
  <c r="AG593" i="23"/>
  <c r="O594" i="23"/>
  <c r="AP698" i="23"/>
  <c r="R703" i="23"/>
  <c r="AJ808" i="23"/>
  <c r="AJ800" i="23"/>
  <c r="BB907" i="23"/>
  <c r="AD912" i="23"/>
  <c r="AD904" i="23"/>
  <c r="F910" i="23"/>
  <c r="AV1013" i="23"/>
  <c r="X1012" i="23"/>
  <c r="AG79" i="23"/>
  <c r="N391" i="23"/>
  <c r="BE599" i="23"/>
  <c r="AS597" i="23"/>
  <c r="AG600" i="23"/>
  <c r="AG592" i="23"/>
  <c r="U596" i="23"/>
  <c r="O593" i="23"/>
  <c r="AP697" i="23"/>
  <c r="R702" i="23"/>
  <c r="AJ807" i="23"/>
  <c r="BB906" i="23"/>
  <c r="AD911" i="23"/>
  <c r="F909" i="23"/>
  <c r="AV1012" i="23"/>
  <c r="X1011" i="23"/>
  <c r="AT391" i="23"/>
  <c r="BE597" i="23"/>
  <c r="AS596" i="23"/>
  <c r="AG599" i="23"/>
  <c r="AG591" i="23"/>
  <c r="U595" i="23"/>
  <c r="O592" i="23"/>
  <c r="AP704" i="23"/>
  <c r="AP696" i="23"/>
  <c r="R701" i="23"/>
  <c r="BH801" i="23"/>
  <c r="AJ806" i="23"/>
  <c r="L808" i="23"/>
  <c r="BB905" i="23"/>
  <c r="AD910" i="23"/>
  <c r="F908" i="23"/>
  <c r="AV1011" i="23"/>
  <c r="X1010" i="23"/>
  <c r="AY600" i="23"/>
  <c r="BG79" i="23"/>
  <c r="AA592" i="23"/>
  <c r="AA79" i="23"/>
  <c r="AY79" i="23"/>
  <c r="BH704" i="23"/>
  <c r="BH696" i="23"/>
  <c r="R599" i="23"/>
  <c r="BB807" i="23"/>
  <c r="BB799" i="23"/>
  <c r="D183" i="23"/>
  <c r="AP600" i="23"/>
  <c r="R598" i="23"/>
  <c r="BB806" i="23"/>
  <c r="AX79" i="23"/>
  <c r="BF79" i="23"/>
  <c r="BJ183" i="23"/>
  <c r="AP598" i="23"/>
  <c r="R596" i="23"/>
  <c r="BB805" i="23"/>
  <c r="AD804" i="23"/>
  <c r="AP594" i="23"/>
  <c r="R592" i="23"/>
  <c r="AY701" i="23"/>
  <c r="BB804" i="23"/>
  <c r="AD803" i="23"/>
  <c r="AP592" i="23"/>
  <c r="AY698" i="23"/>
  <c r="BB802" i="23"/>
  <c r="AD801" i="23"/>
  <c r="BB801" i="23"/>
  <c r="AG172" i="23"/>
  <c r="AG183" i="23" s="1"/>
  <c r="R600" i="23"/>
  <c r="BB808" i="23"/>
  <c r="BB800" i="23"/>
  <c r="G79" i="23"/>
  <c r="BH594" i="23"/>
  <c r="BB599" i="23"/>
  <c r="AS600" i="23"/>
  <c r="AS592" i="23"/>
  <c r="AM596" i="23"/>
  <c r="AD594" i="23"/>
  <c r="U597" i="23"/>
  <c r="O596" i="23"/>
  <c r="BE699" i="23"/>
  <c r="AV704" i="23"/>
  <c r="AV696" i="23"/>
  <c r="AM702" i="23"/>
  <c r="AG697" i="23"/>
  <c r="X701" i="23"/>
  <c r="R697" i="23"/>
  <c r="I702" i="23"/>
  <c r="BH802" i="23"/>
  <c r="AS808" i="23"/>
  <c r="AD805" i="23"/>
  <c r="AA807" i="23"/>
  <c r="U801" i="23"/>
  <c r="N79" i="23"/>
  <c r="BB594" i="23"/>
  <c r="AS595" i="23"/>
  <c r="AJ597" i="23"/>
  <c r="AD597" i="23"/>
  <c r="U600" i="23"/>
  <c r="U592" i="23"/>
  <c r="O599" i="23"/>
  <c r="O591" i="23"/>
  <c r="BE702" i="23"/>
  <c r="AV699" i="23"/>
  <c r="AM697" i="23"/>
  <c r="AG700" i="23"/>
  <c r="X704" i="23"/>
  <c r="X696" i="23"/>
  <c r="R700" i="23"/>
  <c r="I697" i="23"/>
  <c r="AD808" i="23"/>
  <c r="AD800" i="23"/>
  <c r="AA802" i="23"/>
  <c r="U807" i="23"/>
  <c r="O79" i="23"/>
  <c r="AM183" i="23"/>
  <c r="AW183" i="23"/>
  <c r="BH597" i="23"/>
  <c r="BB593" i="23"/>
  <c r="AS594" i="23"/>
  <c r="AJ596" i="23"/>
  <c r="AD596" i="23"/>
  <c r="U599" i="23"/>
  <c r="O598" i="23"/>
  <c r="L599" i="23"/>
  <c r="BE701" i="23"/>
  <c r="AV698" i="23"/>
  <c r="AM704" i="23"/>
  <c r="AM696" i="23"/>
  <c r="AG699" i="23"/>
  <c r="X703" i="23"/>
  <c r="X695" i="23"/>
  <c r="R699" i="23"/>
  <c r="I704" i="23"/>
  <c r="I696" i="23"/>
  <c r="BH807" i="23"/>
  <c r="AD807" i="23"/>
  <c r="AD799" i="23"/>
  <c r="AA801" i="23"/>
  <c r="U803" i="23"/>
  <c r="AE79" i="23"/>
  <c r="AN183" i="23"/>
  <c r="BB600" i="23"/>
  <c r="BB592" i="23"/>
  <c r="AS593" i="23"/>
  <c r="AM600" i="23"/>
  <c r="AJ594" i="23"/>
  <c r="AD595" i="23"/>
  <c r="U598" i="23"/>
  <c r="O597" i="23"/>
  <c r="BE700" i="23"/>
  <c r="AV697" i="23"/>
  <c r="AM703" i="23"/>
  <c r="AM695" i="23"/>
  <c r="X702" i="23"/>
  <c r="R698" i="23"/>
  <c r="I703" i="23"/>
  <c r="BH803" i="23"/>
  <c r="AD806" i="23"/>
  <c r="AA808" i="23"/>
  <c r="AA800" i="23"/>
  <c r="U802" i="23"/>
  <c r="AN497" i="23" a="1"/>
  <c r="AN497" i="23" s="1"/>
  <c r="AN495" i="23"/>
  <c r="I185" i="23" a="1"/>
  <c r="I185" i="23" s="1"/>
  <c r="I183" i="23"/>
  <c r="I695" i="23"/>
  <c r="Z79" i="23"/>
  <c r="AH79" i="23"/>
  <c r="BE598" i="23"/>
  <c r="AY593" i="23"/>
  <c r="AP599" i="23"/>
  <c r="AM593" i="23"/>
  <c r="AJ595" i="23"/>
  <c r="AA593" i="23"/>
  <c r="X595" i="23"/>
  <c r="R597" i="23"/>
  <c r="O703" i="23"/>
  <c r="BH808" i="23"/>
  <c r="BH800" i="23"/>
  <c r="AS807" i="23"/>
  <c r="U808" i="23"/>
  <c r="U800" i="23"/>
  <c r="F804" i="23"/>
  <c r="AB79" i="23"/>
  <c r="AJ79" i="23"/>
  <c r="AL183" i="23"/>
  <c r="BE596" i="23"/>
  <c r="AY599" i="23"/>
  <c r="AP597" i="23"/>
  <c r="AM599" i="23"/>
  <c r="AM591" i="23"/>
  <c r="AJ593" i="23"/>
  <c r="AA599" i="23"/>
  <c r="AA591" i="23"/>
  <c r="X593" i="23"/>
  <c r="R595" i="23"/>
  <c r="O697" i="23"/>
  <c r="BH806" i="23"/>
  <c r="AS805" i="23"/>
  <c r="U806" i="23"/>
  <c r="F802" i="23"/>
  <c r="BE595" i="23"/>
  <c r="AY598" i="23"/>
  <c r="AP596" i="23"/>
  <c r="AM598" i="23"/>
  <c r="AJ600" i="23"/>
  <c r="AJ592" i="23"/>
  <c r="AA598" i="23"/>
  <c r="X600" i="23"/>
  <c r="X592" i="23"/>
  <c r="R594" i="23"/>
  <c r="BH805" i="23"/>
  <c r="AS804" i="23"/>
  <c r="U805" i="23"/>
  <c r="F801" i="23"/>
  <c r="AE183" i="23"/>
  <c r="BJ287" i="23"/>
  <c r="BJ292" i="23" a="1"/>
  <c r="BJ292" i="23" s="1"/>
  <c r="BJ303" i="23" s="1"/>
  <c r="BE594" i="23"/>
  <c r="AY597" i="23"/>
  <c r="AP595" i="23"/>
  <c r="AM597" i="23"/>
  <c r="AJ599" i="23"/>
  <c r="AA597" i="23"/>
  <c r="X599" i="23"/>
  <c r="R593" i="23"/>
  <c r="BH804" i="23"/>
  <c r="AS803" i="23"/>
  <c r="U804" i="23"/>
  <c r="F808" i="23"/>
  <c r="F800" i="23"/>
  <c r="H497" i="23" a="1"/>
  <c r="H497" i="23" s="1"/>
  <c r="H495" i="23"/>
  <c r="BH185" i="23" a="1"/>
  <c r="BH185" i="23" s="1"/>
  <c r="BH695" i="23"/>
  <c r="BH183" i="23"/>
  <c r="Y81" i="23" a="1"/>
  <c r="Y81" i="23" s="1"/>
  <c r="Y79" i="23"/>
  <c r="AV497" i="23" a="1"/>
  <c r="AV497" i="23" s="1"/>
  <c r="AV495" i="23"/>
  <c r="AV1007" i="23"/>
  <c r="BJ497" i="23" a="1"/>
  <c r="BJ497" i="23" s="1"/>
  <c r="BJ495" i="23"/>
  <c r="Y185" i="23" a="1"/>
  <c r="Y185" i="23" s="1"/>
  <c r="Y183" i="23"/>
  <c r="AO500" i="23" a="1"/>
  <c r="AO500" i="23" s="1"/>
  <c r="Q185" i="23" a="1"/>
  <c r="Q185" i="23" s="1"/>
  <c r="Q183" i="23"/>
  <c r="D393" i="23" a="1"/>
  <c r="D393" i="23" s="1"/>
  <c r="D391" i="23"/>
  <c r="BJ81" i="23" a="1"/>
  <c r="BJ81" i="23" s="1"/>
  <c r="BJ79" i="23"/>
  <c r="AT185" i="23" a="1"/>
  <c r="AT185" i="23" s="1"/>
  <c r="AT183" i="23"/>
  <c r="S393" i="23" a="1"/>
  <c r="S393" i="23" s="1"/>
  <c r="S391" i="23"/>
  <c r="K393" i="23" a="1"/>
  <c r="K393" i="23" s="1"/>
  <c r="K391" i="23"/>
  <c r="BA185" i="23" a="1"/>
  <c r="BA185" i="23" s="1"/>
  <c r="BA183" i="23"/>
  <c r="BD497" i="23" a="1"/>
  <c r="BD497" i="23" s="1"/>
  <c r="BD495" i="23"/>
  <c r="T81" i="23" a="1"/>
  <c r="T81" i="23" s="1"/>
  <c r="T79" i="23"/>
  <c r="AJ185" i="23" a="1"/>
  <c r="AJ185" i="23" s="1"/>
  <c r="AJ183" i="23"/>
  <c r="AJ695" i="23"/>
  <c r="G289" i="23" a="1"/>
  <c r="G289" i="23" s="1"/>
  <c r="G287" i="23"/>
  <c r="AB185" i="23" a="1"/>
  <c r="AB185" i="23" s="1"/>
  <c r="AB183" i="23"/>
  <c r="AT497" i="23" a="1"/>
  <c r="AT497" i="23" s="1"/>
  <c r="AT495" i="23"/>
  <c r="Q81" i="23" a="1"/>
  <c r="Q81" i="23" s="1"/>
  <c r="Q79" i="23"/>
  <c r="BE185" i="23" a="1"/>
  <c r="BE185" i="23" s="1"/>
  <c r="BE695" i="23"/>
  <c r="BE183" i="23"/>
  <c r="AO185" i="23" a="1"/>
  <c r="AO185" i="23" s="1"/>
  <c r="AO183" i="23"/>
  <c r="AY393" i="23" a="1"/>
  <c r="AY393" i="23" s="1"/>
  <c r="AY391" i="23"/>
  <c r="AY903" i="23"/>
  <c r="P81" i="23" a="1"/>
  <c r="P81" i="23" s="1"/>
  <c r="P79" i="23"/>
  <c r="BJ393" i="23" a="1"/>
  <c r="BJ393" i="23" s="1"/>
  <c r="BJ391" i="23"/>
  <c r="BF393" i="23" a="1"/>
  <c r="BF393" i="23" s="1"/>
  <c r="BF391" i="23"/>
  <c r="AR393" i="23" a="1"/>
  <c r="AR393" i="23" s="1"/>
  <c r="AR391" i="23"/>
  <c r="AS289" i="23" a="1"/>
  <c r="AS289" i="23" s="1"/>
  <c r="AS799" i="23"/>
  <c r="AX393" i="23" a="1"/>
  <c r="AX393" i="23" s="1"/>
  <c r="AX391" i="23"/>
  <c r="AJ393" i="23" a="1"/>
  <c r="AJ393" i="23" s="1"/>
  <c r="AJ391" i="23"/>
  <c r="C393" i="23" a="1"/>
  <c r="C393" i="23" s="1"/>
  <c r="C1143" i="23" s="1"/>
  <c r="C903" i="23"/>
  <c r="U81" i="23" a="1"/>
  <c r="U81" i="23" s="1"/>
  <c r="U591" i="23"/>
  <c r="U289" i="23" a="1"/>
  <c r="U289" i="23" s="1"/>
  <c r="U799" i="23"/>
  <c r="AP393" i="23" a="1"/>
  <c r="AP393" i="23" s="1"/>
  <c r="AP391" i="23"/>
  <c r="AP903" i="23"/>
  <c r="AI393" i="23" a="1"/>
  <c r="AI393" i="23" s="1"/>
  <c r="L497" i="23" a="1"/>
  <c r="L497" i="23" s="1"/>
  <c r="L1007" i="23"/>
  <c r="AH393" i="23" a="1"/>
  <c r="AH393" i="23" s="1"/>
  <c r="AH391" i="23"/>
  <c r="AB393" i="23" a="1"/>
  <c r="AB393" i="23" s="1"/>
  <c r="AB391" i="23"/>
  <c r="BE81" i="23" a="1"/>
  <c r="BE81" i="23" s="1"/>
  <c r="BE591" i="23"/>
  <c r="AA393" i="23" a="1"/>
  <c r="AA393" i="23" s="1"/>
  <c r="AA903" i="23"/>
  <c r="T393" i="23" a="1"/>
  <c r="T393" i="23" s="1"/>
  <c r="T391" i="23"/>
  <c r="L393" i="23" a="1"/>
  <c r="L393" i="23" s="1"/>
  <c r="L391" i="23"/>
  <c r="L903" i="23"/>
  <c r="C289" i="23" a="1"/>
  <c r="C289" i="23" s="1"/>
  <c r="C1142" i="23" s="1"/>
  <c r="C799" i="23"/>
  <c r="AF497" i="23" a="1"/>
  <c r="AF497" i="23" s="1"/>
  <c r="AF495" i="23"/>
  <c r="X497" i="23" a="1"/>
  <c r="X497" i="23" s="1"/>
  <c r="X1007" i="23"/>
  <c r="X495" i="23"/>
  <c r="P497" i="23" a="1"/>
  <c r="P497" i="23" s="1"/>
  <c r="P495" i="23"/>
  <c r="C597" i="23"/>
  <c r="AK396" i="23" a="1"/>
  <c r="AK396" i="23" s="1"/>
  <c r="BB172" i="23"/>
  <c r="BB700" i="23"/>
  <c r="BB701" i="23"/>
  <c r="BB702" i="23"/>
  <c r="BB698" i="23"/>
  <c r="BB703" i="23"/>
  <c r="BB704" i="23"/>
  <c r="BB696" i="23"/>
  <c r="BB699" i="23"/>
  <c r="BB697" i="23"/>
  <c r="L68" i="23"/>
  <c r="L594" i="23"/>
  <c r="L595" i="23"/>
  <c r="L596" i="23"/>
  <c r="L592" i="23"/>
  <c r="L600" i="23"/>
  <c r="L593" i="23"/>
  <c r="AR185" i="23" a="1"/>
  <c r="AR185" i="23" s="1"/>
  <c r="L597" i="23"/>
  <c r="AL81" i="23" a="1"/>
  <c r="AL81" i="23" s="1"/>
  <c r="E81" i="23" a="1"/>
  <c r="E81" i="23" s="1"/>
  <c r="AR81" i="23" a="1"/>
  <c r="AR81" i="23" s="1"/>
  <c r="L172" i="23"/>
  <c r="L702" i="23"/>
  <c r="L703" i="23"/>
  <c r="L696" i="23"/>
  <c r="L704" i="23"/>
  <c r="L700" i="23"/>
  <c r="F172" i="23"/>
  <c r="F701" i="23"/>
  <c r="F702" i="23"/>
  <c r="F703" i="23"/>
  <c r="F699" i="23"/>
  <c r="AY276" i="23"/>
  <c r="AY807" i="23"/>
  <c r="AY800" i="23"/>
  <c r="AY808" i="23"/>
  <c r="AY801" i="23"/>
  <c r="AY805" i="23"/>
  <c r="AA289" i="23" a="1"/>
  <c r="AA289" i="23" s="1"/>
  <c r="AA799" i="23"/>
  <c r="BG185" i="23" a="1"/>
  <c r="BG185" i="23" s="1"/>
  <c r="W185" i="23" a="1"/>
  <c r="W185" i="23" s="1"/>
  <c r="BD289" i="23" a="1"/>
  <c r="BD289" i="23" s="1"/>
  <c r="AF289" i="23" a="1"/>
  <c r="AF289" i="23" s="1"/>
  <c r="L699" i="23"/>
  <c r="F698" i="23"/>
  <c r="AY802" i="23"/>
  <c r="BC81" i="23" a="1"/>
  <c r="BC81" i="23" s="1"/>
  <c r="S289" i="23" a="1"/>
  <c r="S289" i="23" s="1"/>
  <c r="L698" i="23"/>
  <c r="F697" i="23"/>
  <c r="AJ903" i="23"/>
  <c r="I68" i="23"/>
  <c r="I592" i="23"/>
  <c r="I600" i="23"/>
  <c r="I593" i="23"/>
  <c r="I594" i="23"/>
  <c r="I598" i="23"/>
  <c r="X276" i="23"/>
  <c r="X801" i="23"/>
  <c r="X802" i="23"/>
  <c r="X803" i="23"/>
  <c r="X807" i="23"/>
  <c r="L697" i="23"/>
  <c r="F696" i="23"/>
  <c r="BH68" i="23"/>
  <c r="BH81" i="23" s="1" a="1"/>
  <c r="BH81" i="23" s="1"/>
  <c r="BH598" i="23"/>
  <c r="BH599" i="23"/>
  <c r="BH592" i="23"/>
  <c r="BH600" i="23"/>
  <c r="BH596" i="23"/>
  <c r="AY172" i="23"/>
  <c r="AY185" i="23" s="1" a="1"/>
  <c r="AY185" i="23" s="1"/>
  <c r="AY702" i="23"/>
  <c r="AY703" i="23"/>
  <c r="AY696" i="23"/>
  <c r="AY704" i="23"/>
  <c r="AY700" i="23"/>
  <c r="AD185" i="23" a="1"/>
  <c r="AD185" i="23" s="1"/>
  <c r="AD695" i="23"/>
  <c r="O172" i="23"/>
  <c r="O700" i="23"/>
  <c r="O701" i="23"/>
  <c r="O702" i="23"/>
  <c r="O698" i="23"/>
  <c r="BE801" i="23"/>
  <c r="L807" i="23"/>
  <c r="BE906" i="23"/>
  <c r="F484" i="23"/>
  <c r="F497" i="23" s="1" a="1"/>
  <c r="F497" i="23" s="1"/>
  <c r="F1015" i="23"/>
  <c r="F1009" i="23"/>
  <c r="F1013" i="23"/>
  <c r="K289" i="23" a="1"/>
  <c r="K289" i="23" s="1"/>
  <c r="BE805" i="23"/>
  <c r="L803" i="23"/>
  <c r="BE910" i="23"/>
  <c r="AJ81" i="23" a="1"/>
  <c r="AJ81" i="23" s="1"/>
  <c r="BE804" i="23"/>
  <c r="L802" i="23"/>
  <c r="AZ185" i="23" a="1"/>
  <c r="AZ185" i="23" s="1"/>
  <c r="AK497" i="23" a="1"/>
  <c r="AK497" i="23" s="1"/>
  <c r="BE803" i="23"/>
  <c r="L801" i="23"/>
  <c r="BE908" i="23"/>
  <c r="C594" i="23"/>
  <c r="V81" i="23" a="1"/>
  <c r="V81" i="23" s="1"/>
  <c r="AQ81" i="23" a="1"/>
  <c r="AQ81" i="23" s="1"/>
  <c r="AD81" i="23" a="1"/>
  <c r="AD81" i="23" s="1"/>
  <c r="AS81" i="23" a="1"/>
  <c r="AS81" i="23" s="1"/>
  <c r="AC81" i="23" a="1"/>
  <c r="AC81" i="23" s="1"/>
  <c r="AK81" i="23" a="1"/>
  <c r="AK81" i="23" s="1"/>
  <c r="R81" i="23" a="1"/>
  <c r="R81" i="23" s="1"/>
  <c r="AZ289" i="23" a="1"/>
  <c r="AZ289" i="23" s="1"/>
  <c r="J185" i="23" a="1"/>
  <c r="J185" i="23" s="1"/>
  <c r="AY81" i="23" a="1"/>
  <c r="AY81" i="23" s="1"/>
  <c r="J81" i="23" a="1"/>
  <c r="J81" i="23" s="1"/>
  <c r="AX185" i="23" a="1"/>
  <c r="AX185" i="23" s="1"/>
  <c r="W289" i="23" a="1"/>
  <c r="W289" i="23" s="1"/>
  <c r="X81" i="23" a="1"/>
  <c r="X81" i="23" s="1"/>
  <c r="AQ185" i="23" a="1"/>
  <c r="AQ185" i="23" s="1"/>
  <c r="AW81" i="23" a="1"/>
  <c r="AW81" i="23" s="1"/>
  <c r="AP81" i="23" a="1"/>
  <c r="AP81" i="23" s="1"/>
  <c r="BH289" i="23" a="1"/>
  <c r="BH289" i="23" s="1"/>
  <c r="AG289" i="23" a="1"/>
  <c r="AG289" i="23" s="1"/>
  <c r="AU289" i="23" a="1"/>
  <c r="AU289" i="23" s="1"/>
  <c r="T289" i="23" a="1"/>
  <c r="T289" i="23" s="1"/>
  <c r="AZ81" i="23" a="1"/>
  <c r="AZ81" i="23" s="1"/>
  <c r="AV81" i="23" a="1"/>
  <c r="AV81" i="23" s="1"/>
  <c r="AF81" i="23" a="1"/>
  <c r="AF81" i="23" s="1"/>
  <c r="AV185" i="23" a="1"/>
  <c r="AV185" i="23" s="1"/>
  <c r="H185" i="23" a="1"/>
  <c r="H185" i="23" s="1"/>
  <c r="D289" i="23" a="1"/>
  <c r="D289" i="23" s="1"/>
  <c r="J497" i="23" a="1"/>
  <c r="J497" i="23" s="1"/>
  <c r="E497" i="23" a="1"/>
  <c r="E497" i="23" s="1"/>
  <c r="BC289" i="23" a="1"/>
  <c r="BC289" i="23" s="1"/>
  <c r="I289" i="23" a="1"/>
  <c r="I289" i="23" s="1"/>
  <c r="R289" i="23" a="1"/>
  <c r="R289" i="23" s="1"/>
  <c r="H84" i="23" a="1"/>
  <c r="H84" i="23" s="1"/>
  <c r="D81" i="23" a="1"/>
  <c r="D81" i="23" s="1"/>
  <c r="BC185" i="23" a="1"/>
  <c r="BC185" i="23" s="1"/>
  <c r="AA185" i="23" a="1"/>
  <c r="AA185" i="23" s="1"/>
  <c r="AP289" i="23" a="1"/>
  <c r="AP289" i="23" s="1"/>
  <c r="AV393" i="23" a="1"/>
  <c r="AV393" i="23" s="1"/>
  <c r="BB81" i="23" a="1"/>
  <c r="BB81" i="23" s="1"/>
  <c r="Z185" i="23" a="1"/>
  <c r="Z185" i="23" s="1"/>
  <c r="E185" i="23" a="1"/>
  <c r="E185" i="23" s="1"/>
  <c r="C185" i="23" a="1"/>
  <c r="C185" i="23" s="1"/>
  <c r="C1141" i="23" s="1"/>
  <c r="AX289" i="23" a="1"/>
  <c r="AX289" i="23" s="1"/>
  <c r="AO393" i="23" a="1"/>
  <c r="AO393" i="23" s="1"/>
  <c r="AN81" i="23" a="1"/>
  <c r="AN81" i="23" s="1"/>
  <c r="AH185" i="23" a="1"/>
  <c r="AH185" i="23" s="1"/>
  <c r="AQ497" i="23" a="1"/>
  <c r="AQ497" i="23" s="1"/>
  <c r="K188" i="23" a="1"/>
  <c r="K188" i="23" s="1"/>
  <c r="AU393" i="23" a="1"/>
  <c r="AU393" i="23" s="1"/>
  <c r="X393" i="23" a="1"/>
  <c r="X393" i="23" s="1"/>
  <c r="P393" i="23" a="1"/>
  <c r="P393" i="23" s="1"/>
  <c r="M188" i="23" a="1"/>
  <c r="M188" i="23" s="1"/>
  <c r="BF289" i="23" a="1"/>
  <c r="BF289" i="23" s="1"/>
  <c r="AX497" i="23" a="1"/>
  <c r="AX497" i="23" s="1"/>
  <c r="BF185" i="23" a="1"/>
  <c r="BF185" i="23" s="1"/>
  <c r="AR289" i="23" a="1"/>
  <c r="AR289" i="23" s="1"/>
  <c r="AB289" i="23" a="1"/>
  <c r="AB289" i="23" s="1"/>
  <c r="Y289" i="23" a="1"/>
  <c r="Y289" i="23" s="1"/>
  <c r="BD393" i="23" a="1"/>
  <c r="BD393" i="23" s="1"/>
  <c r="BE289" i="23" a="1"/>
  <c r="BE289" i="23" s="1"/>
  <c r="AO289" i="23" a="1"/>
  <c r="AO289" i="23" s="1"/>
  <c r="AF393" i="23" a="1"/>
  <c r="AF393" i="23" s="1"/>
  <c r="AP497" i="23" a="1"/>
  <c r="AP497" i="23" s="1"/>
  <c r="AI500" i="23" a="1"/>
  <c r="AI500" i="23" s="1"/>
  <c r="R497" i="23" a="1"/>
  <c r="R497" i="23" s="1"/>
  <c r="BE497" i="23" a="1"/>
  <c r="BE497" i="23" s="1"/>
  <c r="Y497" i="23" a="1"/>
  <c r="Y497" i="23" s="1"/>
  <c r="Q289" i="23" a="1"/>
  <c r="Q289" i="23" s="1"/>
  <c r="BI396" i="23" a="1"/>
  <c r="BI396" i="23" s="1"/>
  <c r="AN393" i="23" a="1"/>
  <c r="AN393" i="23" s="1"/>
  <c r="BI497" i="23" a="1"/>
  <c r="BI497" i="23" s="1"/>
  <c r="AZ497" i="23" a="1"/>
  <c r="AZ497" i="23" s="1"/>
  <c r="M497" i="23" a="1"/>
  <c r="M497" i="23" s="1"/>
  <c r="AW289" i="23" a="1"/>
  <c r="AW289" i="23" s="1"/>
  <c r="H393" i="23" a="1"/>
  <c r="H393" i="23" s="1"/>
  <c r="E396" i="23" a="1"/>
  <c r="E396" i="23" s="1"/>
  <c r="BH497" i="23" a="1"/>
  <c r="BH497" i="23" s="1"/>
  <c r="AC497" i="23" a="1"/>
  <c r="AC497" i="23" s="1"/>
  <c r="T497" i="23" a="1"/>
  <c r="T497" i="23" s="1"/>
  <c r="AB497" i="23" a="1"/>
  <c r="AB497" i="23" s="1"/>
  <c r="D497" i="23" a="1"/>
  <c r="D497" i="23" s="1"/>
  <c r="C497" i="23" a="1"/>
  <c r="C497" i="23" s="1"/>
  <c r="C1144" i="23" s="1"/>
  <c r="AH497" i="23" a="1"/>
  <c r="AH497" i="23" s="1"/>
  <c r="AR497" i="23" a="1"/>
  <c r="AR497" i="23" s="1"/>
  <c r="BF497" i="23" a="1"/>
  <c r="BF497" i="23" s="1"/>
  <c r="Z497" i="23" a="1"/>
  <c r="Z497" i="23" s="1"/>
  <c r="S500" i="23" a="1"/>
  <c r="S500" i="23" s="1"/>
  <c r="BC396" i="23" a="1"/>
  <c r="BC396" i="23" s="1"/>
  <c r="AJ497" i="23" a="1"/>
  <c r="AJ497" i="23" s="1"/>
  <c r="C593" i="23"/>
  <c r="C600" i="23"/>
  <c r="C592" i="23"/>
  <c r="C599" i="23"/>
  <c r="C598" i="23"/>
  <c r="C68" i="23"/>
  <c r="C596" i="23"/>
  <c r="BG292" i="23" l="1" a="1"/>
  <c r="BG292" i="23" s="1"/>
  <c r="BG303" i="23" s="1"/>
  <c r="AT396" i="23" a="1"/>
  <c r="AT396" i="23" s="1"/>
  <c r="X188" i="23" a="1"/>
  <c r="X188" i="23" s="1"/>
  <c r="AV292" i="23" a="1"/>
  <c r="AV292" i="23" s="1"/>
  <c r="AN292" i="23" a="1"/>
  <c r="AN292" i="23" s="1"/>
  <c r="AN303" i="23" s="1"/>
  <c r="AM84" i="23" a="1"/>
  <c r="AM84" i="23" s="1"/>
  <c r="AM95" i="23" s="1"/>
  <c r="AU84" i="23" a="1"/>
  <c r="AU84" i="23" s="1"/>
  <c r="AU95" i="23" s="1"/>
  <c r="AF188" i="23" a="1"/>
  <c r="AF188" i="23" s="1"/>
  <c r="AF202" i="23" s="1" a="1"/>
  <c r="AF202" i="23" s="1"/>
  <c r="AY500" i="23" a="1"/>
  <c r="AY500" i="23" s="1"/>
  <c r="AY514" i="23" s="1" a="1"/>
  <c r="AY514" i="23" s="1"/>
  <c r="AC188" i="23" a="1"/>
  <c r="AC188" i="23" s="1"/>
  <c r="AC199" i="23" s="1"/>
  <c r="Z84" i="23" a="1"/>
  <c r="Z84" i="23" s="1"/>
  <c r="Z95" i="23" s="1"/>
  <c r="W396" i="23" a="1"/>
  <c r="W396" i="23" s="1"/>
  <c r="W410" i="23" s="1" a="1"/>
  <c r="W410" i="23" s="1"/>
  <c r="BA292" i="23" a="1"/>
  <c r="BA292" i="23" s="1"/>
  <c r="BA303" i="23" s="1"/>
  <c r="BG500" i="23" a="1"/>
  <c r="BG500" i="23" s="1"/>
  <c r="BG514" i="23" s="1" a="1"/>
  <c r="BG514" i="23" s="1"/>
  <c r="U396" i="23" a="1"/>
  <c r="U396" i="23" s="1"/>
  <c r="U410" i="23" s="1" a="1"/>
  <c r="U410" i="23" s="1"/>
  <c r="AT292" i="23" a="1"/>
  <c r="AT292" i="23" s="1"/>
  <c r="AT303" i="23" s="1"/>
  <c r="BI1142" i="23"/>
  <c r="M396" i="23" a="1"/>
  <c r="M396" i="23" s="1"/>
  <c r="M410" i="23" s="1" a="1"/>
  <c r="M410" i="23" s="1"/>
  <c r="N396" i="23" a="1"/>
  <c r="N396" i="23" s="1"/>
  <c r="N407" i="23" s="1"/>
  <c r="AC396" i="23" a="1"/>
  <c r="AC396" i="23" s="1"/>
  <c r="AC410" i="23" s="1" a="1"/>
  <c r="AC410" i="23" s="1"/>
  <c r="V396" i="23" a="1"/>
  <c r="V396" i="23" s="1"/>
  <c r="V407" i="23" s="1"/>
  <c r="AH292" i="23" a="1"/>
  <c r="AH292" i="23" s="1"/>
  <c r="AH303" i="23" s="1"/>
  <c r="AM1144" i="23"/>
  <c r="J292" i="23" a="1"/>
  <c r="J292" i="23" s="1"/>
  <c r="J306" i="23" s="1" a="1"/>
  <c r="J306" i="23" s="1"/>
  <c r="P1142" i="23"/>
  <c r="BD188" i="23" a="1"/>
  <c r="BD188" i="23" s="1"/>
  <c r="S1141" i="23"/>
  <c r="AQ1142" i="23"/>
  <c r="AL396" i="23" a="1"/>
  <c r="AL396" i="23" s="1"/>
  <c r="AL407" i="23" s="1"/>
  <c r="BI84" i="23" a="1"/>
  <c r="BI84" i="23" s="1"/>
  <c r="BI95" i="23" s="1"/>
  <c r="AI84" i="23" a="1"/>
  <c r="AI84" i="23" s="1"/>
  <c r="AI95" i="23" s="1"/>
  <c r="V292" i="23" a="1"/>
  <c r="V292" i="23" s="1"/>
  <c r="V306" i="23" s="1" a="1"/>
  <c r="V306" i="23" s="1"/>
  <c r="V317" i="23" s="1"/>
  <c r="U500" i="23" a="1"/>
  <c r="U500" i="23" s="1"/>
  <c r="U514" i="23" s="1" a="1"/>
  <c r="U514" i="23" s="1"/>
  <c r="BI188" i="23" a="1"/>
  <c r="BI188" i="23" s="1"/>
  <c r="AB1140" i="23"/>
  <c r="AE84" i="23" a="1"/>
  <c r="AE84" i="23" s="1"/>
  <c r="AE95" i="23" s="1"/>
  <c r="Q500" i="23" a="1"/>
  <c r="Q500" i="23" s="1"/>
  <c r="Q511" i="23" s="1"/>
  <c r="W1140" i="23"/>
  <c r="I396" i="23" a="1"/>
  <c r="I396" i="23" s="1"/>
  <c r="I410" i="23" s="1" a="1"/>
  <c r="I410" i="23" s="1"/>
  <c r="AD292" i="23" a="1"/>
  <c r="AD292" i="23" s="1"/>
  <c r="AD306" i="23" s="1" a="1"/>
  <c r="AD306" i="23" s="1"/>
  <c r="AD318" i="23" s="1" a="1"/>
  <c r="AD318" i="23" s="1"/>
  <c r="I500" i="23" a="1"/>
  <c r="I500" i="23" s="1"/>
  <c r="I511" i="23" s="1"/>
  <c r="AS500" i="23" a="1"/>
  <c r="AS500" i="23" s="1"/>
  <c r="AS511" i="23" s="1"/>
  <c r="AW1143" i="23"/>
  <c r="S84" i="23" a="1"/>
  <c r="S84" i="23" s="1"/>
  <c r="S95" i="23" s="1"/>
  <c r="Q396" i="23" a="1"/>
  <c r="Q396" i="23" s="1"/>
  <c r="Q407" i="23" s="1"/>
  <c r="G1144" i="23"/>
  <c r="R1143" i="23"/>
  <c r="BC500" i="23" a="1"/>
  <c r="BC500" i="23" s="1"/>
  <c r="BC511" i="23" s="1"/>
  <c r="AO1140" i="23"/>
  <c r="AI1142" i="23"/>
  <c r="J1143" i="23"/>
  <c r="BG84" i="23" a="1"/>
  <c r="BG84" i="23" s="1"/>
  <c r="BG95" i="23" s="1"/>
  <c r="T69" i="2"/>
  <c r="T73" i="5" s="1"/>
  <c r="T51" i="2"/>
  <c r="T55" i="5" s="1"/>
  <c r="U14" i="2"/>
  <c r="U30" i="2"/>
  <c r="V77" i="2"/>
  <c r="V81" i="5" s="1"/>
  <c r="T119" i="2"/>
  <c r="T123" i="5" s="1"/>
  <c r="R76" i="5"/>
  <c r="S100" i="2"/>
  <c r="S104" i="5" s="1"/>
  <c r="T87" i="2"/>
  <c r="T91" i="5" s="1"/>
  <c r="N123" i="2"/>
  <c r="N127" i="5" s="1"/>
  <c r="AW500" i="23" a="1"/>
  <c r="AW500" i="23" s="1"/>
  <c r="AW511" i="23" s="1"/>
  <c r="AW188" i="23" a="1"/>
  <c r="AW188" i="23" s="1"/>
  <c r="AW202" i="23" s="1" a="1"/>
  <c r="AW202" i="23" s="1"/>
  <c r="AW213" i="23" s="1"/>
  <c r="S75" i="2"/>
  <c r="S79" i="5" s="1"/>
  <c r="S65" i="2"/>
  <c r="S69" i="5" s="1"/>
  <c r="S85" i="2"/>
  <c r="S89" i="5" s="1"/>
  <c r="S77" i="2"/>
  <c r="S81" i="5" s="1"/>
  <c r="S81" i="2"/>
  <c r="S85" i="5" s="1"/>
  <c r="T37" i="2"/>
  <c r="T41" i="5" s="1"/>
  <c r="T107" i="2"/>
  <c r="T111" i="5" s="1"/>
  <c r="V53" i="2"/>
  <c r="V57" i="5" s="1"/>
  <c r="AA500" i="23" a="1"/>
  <c r="AA500" i="23" s="1"/>
  <c r="AA514" i="23" s="1" a="1"/>
  <c r="AA514" i="23" s="1"/>
  <c r="S28" i="2"/>
  <c r="S94" i="2"/>
  <c r="S98" i="5" s="1"/>
  <c r="S66" i="2"/>
  <c r="S70" i="5" s="1"/>
  <c r="S73" i="2"/>
  <c r="S77" i="5" s="1"/>
  <c r="S99" i="2"/>
  <c r="S103" i="5" s="1"/>
  <c r="S110" i="2"/>
  <c r="S114" i="5" s="1"/>
  <c r="W50" i="2"/>
  <c r="W54" i="5" s="1"/>
  <c r="V33" i="2"/>
  <c r="S15" i="2"/>
  <c r="S91" i="2"/>
  <c r="S95" i="5" s="1"/>
  <c r="S19" i="2"/>
  <c r="S80" i="2"/>
  <c r="S84" i="5" s="1"/>
  <c r="S93" i="2"/>
  <c r="S97" i="5" s="1"/>
  <c r="S125" i="2"/>
  <c r="S129" i="5" s="1"/>
  <c r="S42" i="2"/>
  <c r="S46" i="5" s="1"/>
  <c r="W110" i="2"/>
  <c r="W114" i="5" s="1"/>
  <c r="W92" i="2"/>
  <c r="W96" i="5" s="1"/>
  <c r="W31" i="2"/>
  <c r="W68" i="2"/>
  <c r="W72" i="5" s="1"/>
  <c r="S47" i="2"/>
  <c r="S51" i="5" s="1"/>
  <c r="N23" i="2"/>
  <c r="W116" i="2"/>
  <c r="W120" i="5" s="1"/>
  <c r="AQ396" i="23" a="1"/>
  <c r="AQ396" i="23" s="1"/>
  <c r="AQ407" i="23" s="1"/>
  <c r="D1141" i="23"/>
  <c r="BF1140" i="23"/>
  <c r="BA84" i="23" a="1"/>
  <c r="BA84" i="23" s="1"/>
  <c r="BA95" i="23" s="1"/>
  <c r="AD1144" i="23"/>
  <c r="V500" i="23" a="1"/>
  <c r="V500" i="23" s="1"/>
  <c r="V511" i="23" s="1"/>
  <c r="AE500" i="23" a="1"/>
  <c r="AE500" i="23" s="1"/>
  <c r="AE511" i="23" s="1"/>
  <c r="BB1142" i="23"/>
  <c r="T1141" i="23"/>
  <c r="E1142" i="23"/>
  <c r="W500" i="23" a="1"/>
  <c r="W500" i="23" s="1"/>
  <c r="W511" i="23" s="1"/>
  <c r="M1142" i="23"/>
  <c r="AX1140" i="23"/>
  <c r="Y1143" i="23"/>
  <c r="AT84" i="23" a="1"/>
  <c r="AT84" i="23" s="1"/>
  <c r="AT95" i="23" s="1"/>
  <c r="N500" i="23" a="1"/>
  <c r="N500" i="23" s="1"/>
  <c r="N514" i="23" s="1" a="1"/>
  <c r="N514" i="23" s="1"/>
  <c r="N526" i="23" s="1" a="1"/>
  <c r="N526" i="23" s="1"/>
  <c r="N84" i="23" a="1"/>
  <c r="N84" i="23" s="1"/>
  <c r="N98" i="23" s="1" a="1"/>
  <c r="N98" i="23" s="1"/>
  <c r="N109" i="23" s="1"/>
  <c r="AE188" i="23" a="1"/>
  <c r="AE188" i="23" s="1"/>
  <c r="AE199" i="23" s="1"/>
  <c r="BG1143" i="23"/>
  <c r="AZ1143" i="23"/>
  <c r="N1141" i="23"/>
  <c r="AL1144" i="23"/>
  <c r="V1141" i="23"/>
  <c r="AC1142" i="23"/>
  <c r="G188" i="23" a="1"/>
  <c r="G188" i="23" s="1"/>
  <c r="G202" i="23" s="1" a="1"/>
  <c r="G202" i="23" s="1"/>
  <c r="AE396" i="23" a="1"/>
  <c r="AE396" i="23" s="1"/>
  <c r="AE407" i="23" s="1"/>
  <c r="AN188" i="23" a="1"/>
  <c r="AN188" i="23" s="1"/>
  <c r="AN199" i="23" s="1"/>
  <c r="AE292" i="23" a="1"/>
  <c r="AE292" i="23" s="1"/>
  <c r="AE303" i="23" s="1"/>
  <c r="BB500" i="23" a="1"/>
  <c r="BB500" i="23" s="1"/>
  <c r="BB511" i="23" s="1"/>
  <c r="K500" i="23" a="1"/>
  <c r="K500" i="23" s="1"/>
  <c r="K514" i="23" s="1" a="1"/>
  <c r="K514" i="23" s="1"/>
  <c r="Z292" i="23" a="1"/>
  <c r="Z292" i="23" s="1"/>
  <c r="Z303" i="23" s="1"/>
  <c r="AM188" i="23" a="1"/>
  <c r="AM188" i="23" s="1"/>
  <c r="AM202" i="23" s="1" a="1"/>
  <c r="AM202" i="23" s="1"/>
  <c r="AU188" i="23" a="1"/>
  <c r="AU188" i="23" s="1"/>
  <c r="AU202" i="23" s="1" a="1"/>
  <c r="AU202" i="23" s="1"/>
  <c r="O84" i="23" a="1"/>
  <c r="O84" i="23" s="1"/>
  <c r="O95" i="23" s="1"/>
  <c r="P31" i="2"/>
  <c r="S26" i="2"/>
  <c r="S122" i="2"/>
  <c r="S126" i="5" s="1"/>
  <c r="S51" i="2"/>
  <c r="S55" i="5" s="1"/>
  <c r="S13" i="2"/>
  <c r="S59" i="2"/>
  <c r="S63" i="5" s="1"/>
  <c r="S82" i="2"/>
  <c r="S86" i="5" s="1"/>
  <c r="S131" i="2"/>
  <c r="S135" i="5" s="1"/>
  <c r="S103" i="2"/>
  <c r="S107" i="5" s="1"/>
  <c r="S53" i="2"/>
  <c r="S57" i="5" s="1"/>
  <c r="S39" i="2"/>
  <c r="S43" i="5" s="1"/>
  <c r="S20" i="2"/>
  <c r="S36" i="2"/>
  <c r="S102" i="2"/>
  <c r="S106" i="5" s="1"/>
  <c r="S87" i="2"/>
  <c r="S91" i="5" s="1"/>
  <c r="S27" i="2"/>
  <c r="S34" i="2"/>
  <c r="S71" i="2"/>
  <c r="S75" i="5" s="1"/>
  <c r="S107" i="2"/>
  <c r="S111" i="5" s="1"/>
  <c r="S123" i="2"/>
  <c r="S127" i="5" s="1"/>
  <c r="S108" i="2"/>
  <c r="S112" i="5" s="1"/>
  <c r="S22" i="2"/>
  <c r="S60" i="2"/>
  <c r="S64" i="5" s="1"/>
  <c r="S18" i="2"/>
  <c r="S132" i="2"/>
  <c r="S136" i="5" s="1"/>
  <c r="S96" i="2"/>
  <c r="S100" i="5" s="1"/>
  <c r="S114" i="2"/>
  <c r="S118" i="5" s="1"/>
  <c r="S43" i="2"/>
  <c r="S47" i="5" s="1"/>
  <c r="S21" i="2"/>
  <c r="S32" i="2"/>
  <c r="S41" i="2"/>
  <c r="S45" i="5" s="1"/>
  <c r="S45" i="2"/>
  <c r="S49" i="5" s="1"/>
  <c r="S23" i="2"/>
  <c r="S95" i="2"/>
  <c r="S99" i="5" s="1"/>
  <c r="S105" i="2"/>
  <c r="S109" i="5" s="1"/>
  <c r="S48" i="2"/>
  <c r="S52" i="5" s="1"/>
  <c r="S111" i="2"/>
  <c r="S115" i="5" s="1"/>
  <c r="S74" i="2"/>
  <c r="S78" i="5" s="1"/>
  <c r="S67" i="2"/>
  <c r="S71" i="5" s="1"/>
  <c r="S64" i="2"/>
  <c r="S68" i="5" s="1"/>
  <c r="S117" i="2"/>
  <c r="S121" i="5" s="1"/>
  <c r="S113" i="2"/>
  <c r="S117" i="5" s="1"/>
  <c r="S90" i="2"/>
  <c r="S94" i="5" s="1"/>
  <c r="S112" i="2"/>
  <c r="S116" i="5" s="1"/>
  <c r="S127" i="2"/>
  <c r="S131" i="5" s="1"/>
  <c r="S50" i="2"/>
  <c r="S54" i="5" s="1"/>
  <c r="S70" i="2"/>
  <c r="S74" i="5" s="1"/>
  <c r="S124" i="2"/>
  <c r="S128" i="5" s="1"/>
  <c r="Q90" i="2"/>
  <c r="Q94" i="5" s="1"/>
  <c r="Q123" i="2"/>
  <c r="Q127" i="5" s="1"/>
  <c r="Q111" i="2"/>
  <c r="Q115" i="5" s="1"/>
  <c r="Q81" i="2"/>
  <c r="Q85" i="5" s="1"/>
  <c r="Q47" i="2"/>
  <c r="Q51" i="5" s="1"/>
  <c r="Q41" i="2"/>
  <c r="Q45" i="5" s="1"/>
  <c r="Q22" i="2"/>
  <c r="Q56" i="2"/>
  <c r="Q60" i="5" s="1"/>
  <c r="Q14" i="2"/>
  <c r="Q48" i="2"/>
  <c r="Q52" i="5" s="1"/>
  <c r="Q126" i="2"/>
  <c r="Q130" i="5" s="1"/>
  <c r="Q99" i="2"/>
  <c r="Q103" i="5" s="1"/>
  <c r="Q117" i="2"/>
  <c r="Q121" i="5" s="1"/>
  <c r="Q43" i="2"/>
  <c r="Q47" i="5" s="1"/>
  <c r="Q103" i="2"/>
  <c r="Q107" i="5" s="1"/>
  <c r="Q115" i="2"/>
  <c r="Q119" i="5" s="1"/>
  <c r="Q18" i="2"/>
  <c r="Q30" i="2"/>
  <c r="Q120" i="2"/>
  <c r="Q124" i="5" s="1"/>
  <c r="Q75" i="2"/>
  <c r="Q79" i="5" s="1"/>
  <c r="Q84" i="2"/>
  <c r="Q88" i="5" s="1"/>
  <c r="Q26" i="2"/>
  <c r="Q125" i="2"/>
  <c r="Q129" i="5" s="1"/>
  <c r="Q60" i="2"/>
  <c r="Q64" i="5" s="1"/>
  <c r="Q93" i="2"/>
  <c r="Q97" i="5" s="1"/>
  <c r="Q27" i="2"/>
  <c r="Q54" i="2"/>
  <c r="Q58" i="5" s="1"/>
  <c r="Q77" i="2"/>
  <c r="Q81" i="5" s="1"/>
  <c r="Q118" i="2"/>
  <c r="Q122" i="5" s="1"/>
  <c r="Q34" i="2"/>
  <c r="Q106" i="2"/>
  <c r="Q110" i="5" s="1"/>
  <c r="Q89" i="2"/>
  <c r="Q93" i="5" s="1"/>
  <c r="Q128" i="2"/>
  <c r="Q132" i="5" s="1"/>
  <c r="Q35" i="2"/>
  <c r="Q79" i="2"/>
  <c r="Q83" i="5" s="1"/>
  <c r="Q110" i="2"/>
  <c r="Q114" i="5" s="1"/>
  <c r="Q51" i="2"/>
  <c r="Q55" i="5" s="1"/>
  <c r="Q71" i="2"/>
  <c r="Q75" i="5" s="1"/>
  <c r="Q105" i="2"/>
  <c r="Q109" i="5" s="1"/>
  <c r="Q69" i="2"/>
  <c r="Q73" i="5" s="1"/>
  <c r="Q109" i="2"/>
  <c r="Q113" i="5" s="1"/>
  <c r="Q131" i="2"/>
  <c r="Q135" i="5" s="1"/>
  <c r="Q24" i="2"/>
  <c r="Q46" i="2"/>
  <c r="Q50" i="5" s="1"/>
  <c r="Q16" i="2"/>
  <c r="Q85" i="2"/>
  <c r="Q89" i="5" s="1"/>
  <c r="Q50" i="2"/>
  <c r="Q54" i="5" s="1"/>
  <c r="Q53" i="2"/>
  <c r="Q57" i="5" s="1"/>
  <c r="Q100" i="2"/>
  <c r="Q104" i="5" s="1"/>
  <c r="Q122" i="2"/>
  <c r="Q126" i="5" s="1"/>
  <c r="Q31" i="2"/>
  <c r="Q88" i="2"/>
  <c r="Q92" i="5" s="1"/>
  <c r="Q121" i="2"/>
  <c r="Q125" i="5" s="1"/>
  <c r="Q86" i="2"/>
  <c r="Q90" i="5" s="1"/>
  <c r="Q28" i="2"/>
  <c r="Q87" i="2"/>
  <c r="Q91" i="5" s="1"/>
  <c r="Q52" i="2"/>
  <c r="Q56" i="5" s="1"/>
  <c r="Q132" i="2"/>
  <c r="Q136" i="5" s="1"/>
  <c r="Q20" i="2"/>
  <c r="Q67" i="2"/>
  <c r="Q71" i="5" s="1"/>
  <c r="Q64" i="2"/>
  <c r="Q68" i="5" s="1"/>
  <c r="Q63" i="2"/>
  <c r="Q67" i="5" s="1"/>
  <c r="Q72" i="2"/>
  <c r="Q76" i="5" s="1"/>
  <c r="Q15" i="2"/>
  <c r="Q36" i="2"/>
  <c r="Q39" i="2"/>
  <c r="Q43" i="5" s="1"/>
  <c r="Q78" i="2"/>
  <c r="Q82" i="5" s="1"/>
  <c r="Q57" i="2"/>
  <c r="Q61" i="5" s="1"/>
  <c r="Q80" i="2"/>
  <c r="Q84" i="5" s="1"/>
  <c r="Q17" i="2"/>
  <c r="Q83" i="2"/>
  <c r="Q87" i="5" s="1"/>
  <c r="Q61" i="2"/>
  <c r="Q65" i="5" s="1"/>
  <c r="Q113" i="2"/>
  <c r="Q117" i="5" s="1"/>
  <c r="Q19" i="2"/>
  <c r="Q33" i="2"/>
  <c r="Q108" i="2"/>
  <c r="Q112" i="5" s="1"/>
  <c r="Q104" i="2"/>
  <c r="Q108" i="5" s="1"/>
  <c r="Q114" i="2"/>
  <c r="Q118" i="5" s="1"/>
  <c r="Q94" i="2"/>
  <c r="Q98" i="5" s="1"/>
  <c r="Q55" i="2"/>
  <c r="Q59" i="5" s="1"/>
  <c r="Q42" i="2"/>
  <c r="Q46" i="5" s="1"/>
  <c r="Q29" i="2"/>
  <c r="Q40" i="2"/>
  <c r="Q44" i="5" s="1"/>
  <c r="Q112" i="2"/>
  <c r="Q116" i="5" s="1"/>
  <c r="Q92" i="2"/>
  <c r="Q96" i="5" s="1"/>
  <c r="Q119" i="2"/>
  <c r="Q123" i="5" s="1"/>
  <c r="Q32" i="2"/>
  <c r="Q58" i="2"/>
  <c r="Q62" i="5" s="1"/>
  <c r="Q38" i="2"/>
  <c r="Q42" i="5" s="1"/>
  <c r="Q62" i="2"/>
  <c r="Q66" i="5" s="1"/>
  <c r="Q97" i="2"/>
  <c r="Q101" i="5" s="1"/>
  <c r="Q116" i="2"/>
  <c r="Q120" i="5" s="1"/>
  <c r="Q102" i="2"/>
  <c r="Q106" i="5" s="1"/>
  <c r="Q13" i="2"/>
  <c r="Q66" i="2"/>
  <c r="Q70" i="5" s="1"/>
  <c r="Q96" i="2"/>
  <c r="Q100" i="5" s="1"/>
  <c r="Q25" i="2"/>
  <c r="Q127" i="2"/>
  <c r="Q131" i="5" s="1"/>
  <c r="P43" i="2"/>
  <c r="P47" i="5" s="1"/>
  <c r="P59" i="2"/>
  <c r="P63" i="5" s="1"/>
  <c r="P91" i="2"/>
  <c r="P95" i="5" s="1"/>
  <c r="P115" i="2"/>
  <c r="P119" i="5" s="1"/>
  <c r="N59" i="2"/>
  <c r="N63" i="5" s="1"/>
  <c r="AA1140" i="23"/>
  <c r="AH1140" i="23"/>
  <c r="BJ188" i="23" a="1"/>
  <c r="BJ188" i="23" s="1"/>
  <c r="BJ199" i="23" s="1"/>
  <c r="P88" i="2"/>
  <c r="P92" i="5" s="1"/>
  <c r="W98" i="2"/>
  <c r="W102" i="5" s="1"/>
  <c r="U71" i="2"/>
  <c r="U75" i="5" s="1"/>
  <c r="U105" i="2"/>
  <c r="U109" i="5" s="1"/>
  <c r="U111" i="2"/>
  <c r="U115" i="5" s="1"/>
  <c r="U97" i="2"/>
  <c r="U101" i="5" s="1"/>
  <c r="U31" i="2"/>
  <c r="U57" i="2"/>
  <c r="U61" i="5" s="1"/>
  <c r="U89" i="2"/>
  <c r="U93" i="5" s="1"/>
  <c r="U88" i="2"/>
  <c r="U92" i="5" s="1"/>
  <c r="U15" i="2"/>
  <c r="U47" i="2"/>
  <c r="U51" i="5" s="1"/>
  <c r="U24" i="2"/>
  <c r="U73" i="2"/>
  <c r="U77" i="5" s="1"/>
  <c r="U112" i="2"/>
  <c r="U116" i="5" s="1"/>
  <c r="U127" i="2"/>
  <c r="U131" i="5" s="1"/>
  <c r="U43" i="2"/>
  <c r="U47" i="5" s="1"/>
  <c r="U51" i="2"/>
  <c r="U55" i="5" s="1"/>
  <c r="U41" i="2"/>
  <c r="U45" i="5" s="1"/>
  <c r="U64" i="2"/>
  <c r="U68" i="5" s="1"/>
  <c r="U116" i="2"/>
  <c r="U120" i="5" s="1"/>
  <c r="U82" i="2"/>
  <c r="U86" i="5" s="1"/>
  <c r="U21" i="2"/>
  <c r="U87" i="2"/>
  <c r="U91" i="5" s="1"/>
  <c r="U34" i="2"/>
  <c r="U67" i="2"/>
  <c r="U71" i="5" s="1"/>
  <c r="U28" i="2"/>
  <c r="U103" i="2"/>
  <c r="U107" i="5" s="1"/>
  <c r="U129" i="2"/>
  <c r="U133" i="5" s="1"/>
  <c r="U53" i="2"/>
  <c r="U57" i="5" s="1"/>
  <c r="U80" i="2"/>
  <c r="U84" i="5" s="1"/>
  <c r="U44" i="2"/>
  <c r="U48" i="5" s="1"/>
  <c r="U65" i="2"/>
  <c r="U69" i="5" s="1"/>
  <c r="U123" i="2"/>
  <c r="U127" i="5" s="1"/>
  <c r="U96" i="2"/>
  <c r="U100" i="5" s="1"/>
  <c r="U108" i="2"/>
  <c r="U112" i="5" s="1"/>
  <c r="U39" i="2"/>
  <c r="U43" i="5" s="1"/>
  <c r="U83" i="2"/>
  <c r="U87" i="5" s="1"/>
  <c r="U76" i="2"/>
  <c r="U80" i="5" s="1"/>
  <c r="U27" i="2"/>
  <c r="U124" i="2"/>
  <c r="U128" i="5" s="1"/>
  <c r="U58" i="2"/>
  <c r="U62" i="5" s="1"/>
  <c r="U33" i="2"/>
  <c r="U113" i="2"/>
  <c r="U117" i="5" s="1"/>
  <c r="U95" i="2"/>
  <c r="U99" i="5" s="1"/>
  <c r="U115" i="2"/>
  <c r="U119" i="5" s="1"/>
  <c r="U85" i="2"/>
  <c r="U89" i="5" s="1"/>
  <c r="U66" i="2"/>
  <c r="U70" i="5" s="1"/>
  <c r="U132" i="2"/>
  <c r="U136" i="5" s="1"/>
  <c r="U91" i="2"/>
  <c r="U95" i="5" s="1"/>
  <c r="U59" i="2"/>
  <c r="U63" i="5" s="1"/>
  <c r="U74" i="2"/>
  <c r="U78" i="5" s="1"/>
  <c r="U37" i="2"/>
  <c r="U41" i="5" s="1"/>
  <c r="U79" i="2"/>
  <c r="U83" i="5" s="1"/>
  <c r="U120" i="2"/>
  <c r="U124" i="5" s="1"/>
  <c r="U42" i="2"/>
  <c r="U46" i="5" s="1"/>
  <c r="U16" i="2"/>
  <c r="U18" i="2"/>
  <c r="U25" i="2"/>
  <c r="U63" i="2"/>
  <c r="U67" i="5" s="1"/>
  <c r="U93" i="2"/>
  <c r="U97" i="5" s="1"/>
  <c r="U32" i="2"/>
  <c r="U45" i="2"/>
  <c r="U49" i="5" s="1"/>
  <c r="U29" i="2"/>
  <c r="U78" i="2"/>
  <c r="U82" i="5" s="1"/>
  <c r="U114" i="2"/>
  <c r="U118" i="5" s="1"/>
  <c r="U52" i="2"/>
  <c r="U56" i="5" s="1"/>
  <c r="U19" i="2"/>
  <c r="U121" i="2"/>
  <c r="U125" i="5" s="1"/>
  <c r="U109" i="2"/>
  <c r="U113" i="5" s="1"/>
  <c r="U35" i="2"/>
  <c r="U17" i="2"/>
  <c r="U101" i="2"/>
  <c r="U105" i="5" s="1"/>
  <c r="U62" i="2"/>
  <c r="U66" i="5" s="1"/>
  <c r="U72" i="2"/>
  <c r="U76" i="5" s="1"/>
  <c r="U75" i="2"/>
  <c r="U79" i="5" s="1"/>
  <c r="U68" i="2"/>
  <c r="U72" i="5" s="1"/>
  <c r="U131" i="2"/>
  <c r="U135" i="5" s="1"/>
  <c r="U130" i="2"/>
  <c r="U134" i="5" s="1"/>
  <c r="U61" i="2"/>
  <c r="U65" i="5" s="1"/>
  <c r="U94" i="2"/>
  <c r="U98" i="5" s="1"/>
  <c r="U92" i="2"/>
  <c r="U96" i="5" s="1"/>
  <c r="U55" i="2"/>
  <c r="U59" i="5" s="1"/>
  <c r="U77" i="2"/>
  <c r="U81" i="5" s="1"/>
  <c r="U20" i="2"/>
  <c r="U86" i="2"/>
  <c r="U90" i="5" s="1"/>
  <c r="U81" i="2"/>
  <c r="U85" i="5" s="1"/>
  <c r="U100" i="2"/>
  <c r="U104" i="5" s="1"/>
  <c r="U104" i="2"/>
  <c r="U108" i="5" s="1"/>
  <c r="U49" i="2"/>
  <c r="U53" i="5" s="1"/>
  <c r="U90" i="2"/>
  <c r="U94" i="5" s="1"/>
  <c r="U128" i="2"/>
  <c r="U132" i="5" s="1"/>
  <c r="U70" i="2"/>
  <c r="U74" i="5" s="1"/>
  <c r="U22" i="2"/>
  <c r="U40" i="2"/>
  <c r="U44" i="5" s="1"/>
  <c r="U48" i="2"/>
  <c r="U52" i="5" s="1"/>
  <c r="U56" i="2"/>
  <c r="U60" i="5" s="1"/>
  <c r="U23" i="2"/>
  <c r="U119" i="2"/>
  <c r="U123" i="5" s="1"/>
  <c r="U99" i="2"/>
  <c r="U103" i="5" s="1"/>
  <c r="U102" i="2"/>
  <c r="U106" i="5" s="1"/>
  <c r="O118" i="2"/>
  <c r="O122" i="5" s="1"/>
  <c r="O65" i="2"/>
  <c r="O69" i="5" s="1"/>
  <c r="O53" i="2"/>
  <c r="O57" i="5" s="1"/>
  <c r="O119" i="2"/>
  <c r="O123" i="5" s="1"/>
  <c r="O38" i="2"/>
  <c r="O42" i="5" s="1"/>
  <c r="O23" i="2"/>
  <c r="O122" i="2"/>
  <c r="O126" i="5" s="1"/>
  <c r="O50" i="2"/>
  <c r="O54" i="5" s="1"/>
  <c r="O14" i="2"/>
  <c r="O26" i="2"/>
  <c r="O32" i="2"/>
  <c r="O66" i="2"/>
  <c r="O70" i="5" s="1"/>
  <c r="O87" i="2"/>
  <c r="O91" i="5" s="1"/>
  <c r="O130" i="2"/>
  <c r="O134" i="5" s="1"/>
  <c r="O77" i="2"/>
  <c r="O81" i="5" s="1"/>
  <c r="O30" i="2"/>
  <c r="O40" i="2"/>
  <c r="O44" i="5" s="1"/>
  <c r="O46" i="2"/>
  <c r="O50" i="5" s="1"/>
  <c r="O51" i="2"/>
  <c r="O55" i="5" s="1"/>
  <c r="O86" i="2"/>
  <c r="O90" i="5" s="1"/>
  <c r="O96" i="2"/>
  <c r="O100" i="5" s="1"/>
  <c r="O20" i="2"/>
  <c r="O117" i="2"/>
  <c r="O121" i="5" s="1"/>
  <c r="O73" i="2"/>
  <c r="O77" i="5" s="1"/>
  <c r="O107" i="2"/>
  <c r="O111" i="5" s="1"/>
  <c r="O111" i="2"/>
  <c r="O115" i="5" s="1"/>
  <c r="O80" i="2"/>
  <c r="O84" i="5" s="1"/>
  <c r="O113" i="2"/>
  <c r="O117" i="5" s="1"/>
  <c r="O83" i="2"/>
  <c r="O87" i="5" s="1"/>
  <c r="O75" i="2"/>
  <c r="O79" i="5" s="1"/>
  <c r="O102" i="2"/>
  <c r="O106" i="5" s="1"/>
  <c r="O43" i="2"/>
  <c r="O47" i="5" s="1"/>
  <c r="O112" i="2"/>
  <c r="O116" i="5" s="1"/>
  <c r="O13" i="2"/>
  <c r="O28" i="2"/>
  <c r="O125" i="2"/>
  <c r="O129" i="5" s="1"/>
  <c r="O17" i="2"/>
  <c r="O74" i="2"/>
  <c r="O78" i="5" s="1"/>
  <c r="O21" i="2"/>
  <c r="O24" i="2"/>
  <c r="O97" i="2"/>
  <c r="O101" i="5" s="1"/>
  <c r="O22" i="2"/>
  <c r="O42" i="2"/>
  <c r="O46" i="5" s="1"/>
  <c r="O98" i="2"/>
  <c r="O102" i="5" s="1"/>
  <c r="O94" i="2"/>
  <c r="O98" i="5" s="1"/>
  <c r="O99" i="2"/>
  <c r="O103" i="5" s="1"/>
  <c r="O114" i="2"/>
  <c r="O118" i="5" s="1"/>
  <c r="O78" i="2"/>
  <c r="O82" i="5" s="1"/>
  <c r="O47" i="2"/>
  <c r="O51" i="5" s="1"/>
  <c r="O60" i="2"/>
  <c r="O64" i="5" s="1"/>
  <c r="O108" i="2"/>
  <c r="O112" i="5" s="1"/>
  <c r="O69" i="2"/>
  <c r="O73" i="5" s="1"/>
  <c r="O70" i="2"/>
  <c r="O74" i="5" s="1"/>
  <c r="O104" i="2"/>
  <c r="O108" i="5" s="1"/>
  <c r="O132" i="2"/>
  <c r="O136" i="5" s="1"/>
  <c r="O37" i="2"/>
  <c r="O41" i="5" s="1"/>
  <c r="O55" i="2"/>
  <c r="O59" i="5" s="1"/>
  <c r="O44" i="2"/>
  <c r="O48" i="5" s="1"/>
  <c r="O124" i="2"/>
  <c r="O128" i="5" s="1"/>
  <c r="O49" i="2"/>
  <c r="O53" i="5" s="1"/>
  <c r="O41" i="2"/>
  <c r="O45" i="5" s="1"/>
  <c r="O100" i="2"/>
  <c r="O104" i="5" s="1"/>
  <c r="O15" i="2"/>
  <c r="O58" i="2"/>
  <c r="O62" i="5" s="1"/>
  <c r="O34" i="2"/>
  <c r="O85" i="2"/>
  <c r="O89" i="5" s="1"/>
  <c r="O16" i="2"/>
  <c r="O89" i="2"/>
  <c r="O93" i="5" s="1"/>
  <c r="O90" i="2"/>
  <c r="O94" i="5" s="1"/>
  <c r="O128" i="2"/>
  <c r="O132" i="5" s="1"/>
  <c r="O109" i="2"/>
  <c r="O113" i="5" s="1"/>
  <c r="O62" i="2"/>
  <c r="O66" i="5" s="1"/>
  <c r="O67" i="2"/>
  <c r="O71" i="5" s="1"/>
  <c r="O63" i="2"/>
  <c r="O67" i="5" s="1"/>
  <c r="O61" i="2"/>
  <c r="O65" i="5" s="1"/>
  <c r="O18" i="2"/>
  <c r="O120" i="2"/>
  <c r="O124" i="5" s="1"/>
  <c r="O103" i="2"/>
  <c r="O107" i="5" s="1"/>
  <c r="O57" i="2"/>
  <c r="O61" i="5" s="1"/>
  <c r="O110" i="2"/>
  <c r="O114" i="5" s="1"/>
  <c r="O84" i="2"/>
  <c r="O88" i="5" s="1"/>
  <c r="O79" i="2"/>
  <c r="O83" i="5" s="1"/>
  <c r="O45" i="2"/>
  <c r="O49" i="5" s="1"/>
  <c r="O81" i="2"/>
  <c r="O85" i="5" s="1"/>
  <c r="O68" i="2"/>
  <c r="O72" i="5" s="1"/>
  <c r="O126" i="2"/>
  <c r="O130" i="5" s="1"/>
  <c r="O71" i="2"/>
  <c r="O75" i="5" s="1"/>
  <c r="O127" i="2"/>
  <c r="O131" i="5" s="1"/>
  <c r="S72" i="2"/>
  <c r="S76" i="5" s="1"/>
  <c r="U118" i="2"/>
  <c r="U122" i="5" s="1"/>
  <c r="N44" i="2"/>
  <c r="N48" i="5" s="1"/>
  <c r="N124" i="2"/>
  <c r="N128" i="5" s="1"/>
  <c r="N118" i="2"/>
  <c r="N122" i="5" s="1"/>
  <c r="N45" i="2"/>
  <c r="N49" i="5" s="1"/>
  <c r="N92" i="2"/>
  <c r="N96" i="5" s="1"/>
  <c r="N104" i="2"/>
  <c r="N108" i="5" s="1"/>
  <c r="N125" i="2"/>
  <c r="N129" i="5" s="1"/>
  <c r="N38" i="2"/>
  <c r="N42" i="5" s="1"/>
  <c r="N39" i="2"/>
  <c r="N43" i="5" s="1"/>
  <c r="N57" i="2"/>
  <c r="N61" i="5" s="1"/>
  <c r="N98" i="2"/>
  <c r="N102" i="5" s="1"/>
  <c r="N88" i="2"/>
  <c r="N92" i="5" s="1"/>
  <c r="N97" i="2"/>
  <c r="N101" i="5" s="1"/>
  <c r="N106" i="2"/>
  <c r="N110" i="5" s="1"/>
  <c r="N111" i="2"/>
  <c r="N115" i="5" s="1"/>
  <c r="N94" i="2"/>
  <c r="N98" i="5" s="1"/>
  <c r="N108" i="2"/>
  <c r="N112" i="5" s="1"/>
  <c r="N72" i="2"/>
  <c r="N76" i="5" s="1"/>
  <c r="N130" i="2"/>
  <c r="N134" i="5" s="1"/>
  <c r="N28" i="2"/>
  <c r="N21" i="2"/>
  <c r="N64" i="2"/>
  <c r="N68" i="5" s="1"/>
  <c r="N33" i="2"/>
  <c r="N37" i="2"/>
  <c r="N41" i="5" s="1"/>
  <c r="N60" i="2"/>
  <c r="N64" i="5" s="1"/>
  <c r="N129" i="2"/>
  <c r="N133" i="5" s="1"/>
  <c r="N116" i="2"/>
  <c r="N120" i="5" s="1"/>
  <c r="N56" i="2"/>
  <c r="N60" i="5" s="1"/>
  <c r="N74" i="2"/>
  <c r="N78" i="5" s="1"/>
  <c r="N117" i="2"/>
  <c r="N121" i="5" s="1"/>
  <c r="N126" i="2"/>
  <c r="N130" i="5" s="1"/>
  <c r="N36" i="2"/>
  <c r="N122" i="2"/>
  <c r="N126" i="5" s="1"/>
  <c r="N127" i="2"/>
  <c r="N131" i="5" s="1"/>
  <c r="N75" i="2"/>
  <c r="N79" i="5" s="1"/>
  <c r="N22" i="2"/>
  <c r="N120" i="2"/>
  <c r="N124" i="5" s="1"/>
  <c r="N25" i="2"/>
  <c r="N52" i="2"/>
  <c r="N56" i="5" s="1"/>
  <c r="N114" i="2"/>
  <c r="N118" i="5" s="1"/>
  <c r="N71" i="2"/>
  <c r="N75" i="5" s="1"/>
  <c r="N100" i="2"/>
  <c r="N104" i="5" s="1"/>
  <c r="N35" i="2"/>
  <c r="N62" i="2"/>
  <c r="N66" i="5" s="1"/>
  <c r="N68" i="2"/>
  <c r="N72" i="5" s="1"/>
  <c r="N53" i="2"/>
  <c r="N57" i="5" s="1"/>
  <c r="N41" i="2"/>
  <c r="N45" i="5" s="1"/>
  <c r="N81" i="2"/>
  <c r="N85" i="5" s="1"/>
  <c r="N18" i="2"/>
  <c r="N42" i="2"/>
  <c r="N46" i="5" s="1"/>
  <c r="N32" i="2"/>
  <c r="N102" i="2"/>
  <c r="N106" i="5" s="1"/>
  <c r="N30" i="2"/>
  <c r="N66" i="2"/>
  <c r="N70" i="5" s="1"/>
  <c r="N27" i="2"/>
  <c r="N103" i="2"/>
  <c r="N107" i="5" s="1"/>
  <c r="N90" i="2"/>
  <c r="N94" i="5" s="1"/>
  <c r="N16" i="2"/>
  <c r="N112" i="2"/>
  <c r="N116" i="5" s="1"/>
  <c r="N58" i="2"/>
  <c r="N62" i="5" s="1"/>
  <c r="N69" i="2"/>
  <c r="N73" i="5" s="1"/>
  <c r="N54" i="2"/>
  <c r="N58" i="5" s="1"/>
  <c r="N76" i="2"/>
  <c r="N80" i="5" s="1"/>
  <c r="N85" i="2"/>
  <c r="N89" i="5" s="1"/>
  <c r="N78" i="2"/>
  <c r="N82" i="5" s="1"/>
  <c r="N20" i="2"/>
  <c r="N99" i="2"/>
  <c r="N103" i="5" s="1"/>
  <c r="N89" i="2"/>
  <c r="N93" i="5" s="1"/>
  <c r="N107" i="2"/>
  <c r="N111" i="5" s="1"/>
  <c r="N115" i="2"/>
  <c r="N119" i="5" s="1"/>
  <c r="N15" i="2"/>
  <c r="N101" i="2"/>
  <c r="N105" i="5" s="1"/>
  <c r="N31" i="2"/>
  <c r="N84" i="2"/>
  <c r="N88" i="5" s="1"/>
  <c r="N93" i="2"/>
  <c r="N97" i="5" s="1"/>
  <c r="N14" i="2"/>
  <c r="N43" i="2"/>
  <c r="N47" i="5" s="1"/>
  <c r="N128" i="2"/>
  <c r="N132" i="5" s="1"/>
  <c r="N13" i="2"/>
  <c r="N29" i="2"/>
  <c r="N63" i="2"/>
  <c r="N67" i="5" s="1"/>
  <c r="N61" i="2"/>
  <c r="N65" i="5" s="1"/>
  <c r="N34" i="2"/>
  <c r="N109" i="2"/>
  <c r="N113" i="5" s="1"/>
  <c r="N82" i="2"/>
  <c r="N86" i="5" s="1"/>
  <c r="N40" i="2"/>
  <c r="N44" i="5" s="1"/>
  <c r="N24" i="2"/>
  <c r="N119" i="2"/>
  <c r="N123" i="5" s="1"/>
  <c r="N46" i="2"/>
  <c r="N50" i="5" s="1"/>
  <c r="N86" i="2"/>
  <c r="N90" i="5" s="1"/>
  <c r="N110" i="2"/>
  <c r="N114" i="5" s="1"/>
  <c r="N55" i="2"/>
  <c r="N59" i="5" s="1"/>
  <c r="N47" i="2"/>
  <c r="N51" i="5" s="1"/>
  <c r="N121" i="2"/>
  <c r="N125" i="5" s="1"/>
  <c r="N91" i="2"/>
  <c r="N95" i="5" s="1"/>
  <c r="N73" i="2"/>
  <c r="N77" i="5" s="1"/>
  <c r="N26" i="2"/>
  <c r="N50" i="2"/>
  <c r="N54" i="5" s="1"/>
  <c r="N83" i="2"/>
  <c r="N87" i="5" s="1"/>
  <c r="N67" i="2"/>
  <c r="N71" i="5" s="1"/>
  <c r="N65" i="2"/>
  <c r="N69" i="5" s="1"/>
  <c r="N77" i="2"/>
  <c r="N81" i="5" s="1"/>
  <c r="N87" i="2"/>
  <c r="N91" i="5" s="1"/>
  <c r="N19" i="2"/>
  <c r="N79" i="2"/>
  <c r="N83" i="5" s="1"/>
  <c r="N132" i="2"/>
  <c r="N136" i="5" s="1"/>
  <c r="N49" i="2"/>
  <c r="N53" i="5" s="1"/>
  <c r="N113" i="2"/>
  <c r="N117" i="5" s="1"/>
  <c r="N48" i="2"/>
  <c r="N52" i="5" s="1"/>
  <c r="N80" i="2"/>
  <c r="N84" i="5" s="1"/>
  <c r="N105" i="2"/>
  <c r="N109" i="5" s="1"/>
  <c r="N95" i="2"/>
  <c r="N99" i="5" s="1"/>
  <c r="N70" i="2"/>
  <c r="N74" i="5" s="1"/>
  <c r="N96" i="2"/>
  <c r="N100" i="5" s="1"/>
  <c r="P13" i="2"/>
  <c r="P64" i="2"/>
  <c r="P68" i="5" s="1"/>
  <c r="P126" i="2"/>
  <c r="P130" i="5" s="1"/>
  <c r="P30" i="2"/>
  <c r="P84" i="2"/>
  <c r="P88" i="5" s="1"/>
  <c r="P14" i="2"/>
  <c r="P117" i="2"/>
  <c r="P121" i="5" s="1"/>
  <c r="P46" i="2"/>
  <c r="P50" i="5" s="1"/>
  <c r="P110" i="2"/>
  <c r="P114" i="5" s="1"/>
  <c r="P48" i="2"/>
  <c r="P52" i="5" s="1"/>
  <c r="P47" i="2"/>
  <c r="P51" i="5" s="1"/>
  <c r="P28" i="2"/>
  <c r="P39" i="2"/>
  <c r="P43" i="5" s="1"/>
  <c r="P80" i="2"/>
  <c r="P84" i="5" s="1"/>
  <c r="P81" i="2"/>
  <c r="P85" i="5" s="1"/>
  <c r="P54" i="2"/>
  <c r="P58" i="5" s="1"/>
  <c r="P132" i="2"/>
  <c r="P136" i="5" s="1"/>
  <c r="P76" i="2"/>
  <c r="P80" i="5" s="1"/>
  <c r="P128" i="2"/>
  <c r="P132" i="5" s="1"/>
  <c r="P16" i="2"/>
  <c r="P104" i="2"/>
  <c r="P108" i="5" s="1"/>
  <c r="P33" i="2"/>
  <c r="P89" i="2"/>
  <c r="P93" i="5" s="1"/>
  <c r="P129" i="2"/>
  <c r="P133" i="5" s="1"/>
  <c r="P130" i="2"/>
  <c r="P134" i="5" s="1"/>
  <c r="P78" i="2"/>
  <c r="P82" i="5" s="1"/>
  <c r="P44" i="2"/>
  <c r="P48" i="5" s="1"/>
  <c r="P108" i="2"/>
  <c r="P112" i="5" s="1"/>
  <c r="P124" i="2"/>
  <c r="P128" i="5" s="1"/>
  <c r="P101" i="2"/>
  <c r="P105" i="5" s="1"/>
  <c r="P49" i="2"/>
  <c r="P53" i="5" s="1"/>
  <c r="P62" i="2"/>
  <c r="P66" i="5" s="1"/>
  <c r="P85" i="2"/>
  <c r="P89" i="5" s="1"/>
  <c r="P37" i="2"/>
  <c r="P41" i="5" s="1"/>
  <c r="P51" i="2"/>
  <c r="P55" i="5" s="1"/>
  <c r="P56" i="2"/>
  <c r="P60" i="5" s="1"/>
  <c r="P94" i="2"/>
  <c r="P98" i="5" s="1"/>
  <c r="P19" i="2"/>
  <c r="P97" i="2"/>
  <c r="P101" i="5" s="1"/>
  <c r="P18" i="2"/>
  <c r="P50" i="2"/>
  <c r="P54" i="5" s="1"/>
  <c r="P82" i="2"/>
  <c r="P86" i="5" s="1"/>
  <c r="P21" i="2"/>
  <c r="P105" i="2"/>
  <c r="P109" i="5" s="1"/>
  <c r="P95" i="2"/>
  <c r="P99" i="5" s="1"/>
  <c r="P92" i="2"/>
  <c r="P96" i="5" s="1"/>
  <c r="P57" i="2"/>
  <c r="P61" i="5" s="1"/>
  <c r="P45" i="2"/>
  <c r="P49" i="5" s="1"/>
  <c r="P26" i="2"/>
  <c r="P67" i="2"/>
  <c r="P71" i="5" s="1"/>
  <c r="P41" i="2"/>
  <c r="P45" i="5" s="1"/>
  <c r="P53" i="2"/>
  <c r="P57" i="5" s="1"/>
  <c r="P90" i="2"/>
  <c r="P94" i="5" s="1"/>
  <c r="P118" i="2"/>
  <c r="P122" i="5" s="1"/>
  <c r="P125" i="2"/>
  <c r="P129" i="5" s="1"/>
  <c r="P123" i="2"/>
  <c r="P127" i="5" s="1"/>
  <c r="P106" i="2"/>
  <c r="P110" i="5" s="1"/>
  <c r="P77" i="2"/>
  <c r="P81" i="5" s="1"/>
  <c r="P114" i="2"/>
  <c r="P118" i="5" s="1"/>
  <c r="P120" i="2"/>
  <c r="P124" i="5" s="1"/>
  <c r="P29" i="2"/>
  <c r="P22" i="2"/>
  <c r="P27" i="2"/>
  <c r="P98" i="2"/>
  <c r="P102" i="5" s="1"/>
  <c r="P72" i="2"/>
  <c r="P76" i="5" s="1"/>
  <c r="P60" i="2"/>
  <c r="P64" i="5" s="1"/>
  <c r="P15" i="2"/>
  <c r="P71" i="2"/>
  <c r="P75" i="5" s="1"/>
  <c r="P119" i="2"/>
  <c r="P123" i="5" s="1"/>
  <c r="P111" i="2"/>
  <c r="P115" i="5" s="1"/>
  <c r="P34" i="2"/>
  <c r="P65" i="2"/>
  <c r="P69" i="5" s="1"/>
  <c r="P73" i="2"/>
  <c r="P77" i="5" s="1"/>
  <c r="P86" i="2"/>
  <c r="P90" i="5" s="1"/>
  <c r="P17" i="2"/>
  <c r="P131" i="2"/>
  <c r="P135" i="5" s="1"/>
  <c r="P68" i="2"/>
  <c r="P72" i="5" s="1"/>
  <c r="P35" i="2"/>
  <c r="P100" i="2"/>
  <c r="P104" i="5" s="1"/>
  <c r="P109" i="2"/>
  <c r="P113" i="5" s="1"/>
  <c r="P112" i="2"/>
  <c r="P116" i="5" s="1"/>
  <c r="P79" i="2"/>
  <c r="P83" i="5" s="1"/>
  <c r="P70" i="2"/>
  <c r="P74" i="5" s="1"/>
  <c r="P93" i="2"/>
  <c r="P97" i="5" s="1"/>
  <c r="P75" i="2"/>
  <c r="P79" i="5" s="1"/>
  <c r="P102" i="2"/>
  <c r="P106" i="5" s="1"/>
  <c r="P32" i="2"/>
  <c r="P23" i="2"/>
  <c r="P24" i="2"/>
  <c r="P40" i="2"/>
  <c r="P44" i="5" s="1"/>
  <c r="H106" i="5"/>
  <c r="F106" i="5"/>
  <c r="I106" i="5"/>
  <c r="K106" i="5"/>
  <c r="D106" i="5"/>
  <c r="J106" i="5"/>
  <c r="L106" i="5"/>
  <c r="G106" i="5"/>
  <c r="C106" i="5"/>
  <c r="E106" i="5"/>
  <c r="P55" i="2"/>
  <c r="P59" i="5" s="1"/>
  <c r="P99" i="2"/>
  <c r="P103" i="5" s="1"/>
  <c r="R106" i="5"/>
  <c r="S55" i="2"/>
  <c r="S59" i="5" s="1"/>
  <c r="W85" i="2"/>
  <c r="W89" i="5" s="1"/>
  <c r="W21" i="2"/>
  <c r="W73" i="2"/>
  <c r="W77" i="5" s="1"/>
  <c r="W46" i="2"/>
  <c r="W50" i="5" s="1"/>
  <c r="W14" i="2"/>
  <c r="W111" i="2"/>
  <c r="W115" i="5" s="1"/>
  <c r="W117" i="2"/>
  <c r="W121" i="5" s="1"/>
  <c r="W71" i="2"/>
  <c r="W75" i="5" s="1"/>
  <c r="W118" i="2"/>
  <c r="W122" i="5" s="1"/>
  <c r="W93" i="2"/>
  <c r="W97" i="5" s="1"/>
  <c r="W40" i="2"/>
  <c r="W44" i="5" s="1"/>
  <c r="W13" i="2"/>
  <c r="W125" i="2"/>
  <c r="W129" i="5" s="1"/>
  <c r="W70" i="2"/>
  <c r="W74" i="5" s="1"/>
  <c r="W88" i="2"/>
  <c r="W92" i="5" s="1"/>
  <c r="W67" i="2"/>
  <c r="W71" i="5" s="1"/>
  <c r="W129" i="2"/>
  <c r="W133" i="5" s="1"/>
  <c r="W114" i="2"/>
  <c r="W118" i="5" s="1"/>
  <c r="W37" i="2"/>
  <c r="W41" i="5" s="1"/>
  <c r="W49" i="2"/>
  <c r="W53" i="5" s="1"/>
  <c r="W27" i="2"/>
  <c r="W54" i="2"/>
  <c r="W58" i="5" s="1"/>
  <c r="W119" i="2"/>
  <c r="W123" i="5" s="1"/>
  <c r="W61" i="2"/>
  <c r="W65" i="5" s="1"/>
  <c r="W97" i="2"/>
  <c r="W101" i="5" s="1"/>
  <c r="W130" i="2"/>
  <c r="W134" i="5" s="1"/>
  <c r="W94" i="2"/>
  <c r="W98" i="5" s="1"/>
  <c r="W122" i="2"/>
  <c r="W126" i="5" s="1"/>
  <c r="W102" i="2"/>
  <c r="W106" i="5" s="1"/>
  <c r="W38" i="2"/>
  <c r="W42" i="5" s="1"/>
  <c r="W48" i="2"/>
  <c r="W52" i="5" s="1"/>
  <c r="W95" i="2"/>
  <c r="W99" i="5" s="1"/>
  <c r="W72" i="2"/>
  <c r="W76" i="5" s="1"/>
  <c r="W132" i="2"/>
  <c r="W136" i="5" s="1"/>
  <c r="W76" i="2"/>
  <c r="W80" i="5" s="1"/>
  <c r="W104" i="2"/>
  <c r="W108" i="5" s="1"/>
  <c r="W86" i="2"/>
  <c r="W90" i="5" s="1"/>
  <c r="W55" i="2"/>
  <c r="W59" i="5" s="1"/>
  <c r="W17" i="2"/>
  <c r="W109" i="2"/>
  <c r="W113" i="5" s="1"/>
  <c r="W103" i="2"/>
  <c r="W107" i="5" s="1"/>
  <c r="W124" i="2"/>
  <c r="W128" i="5" s="1"/>
  <c r="W20" i="2"/>
  <c r="W64" i="2"/>
  <c r="W68" i="5" s="1"/>
  <c r="W45" i="2"/>
  <c r="W49" i="5" s="1"/>
  <c r="W24" i="2"/>
  <c r="W33" i="2"/>
  <c r="W90" i="2"/>
  <c r="W94" i="5" s="1"/>
  <c r="W25" i="2"/>
  <c r="W105" i="2"/>
  <c r="W109" i="5" s="1"/>
  <c r="W108" i="2"/>
  <c r="W112" i="5" s="1"/>
  <c r="W66" i="2"/>
  <c r="W70" i="5" s="1"/>
  <c r="W35" i="2"/>
  <c r="W22" i="2"/>
  <c r="W120" i="2"/>
  <c r="W124" i="5" s="1"/>
  <c r="W53" i="2"/>
  <c r="W57" i="5" s="1"/>
  <c r="W77" i="2"/>
  <c r="W81" i="5" s="1"/>
  <c r="W82" i="2"/>
  <c r="W86" i="5" s="1"/>
  <c r="W89" i="2"/>
  <c r="W93" i="5" s="1"/>
  <c r="W96" i="2"/>
  <c r="W100" i="5" s="1"/>
  <c r="W115" i="2"/>
  <c r="W119" i="5" s="1"/>
  <c r="W113" i="2"/>
  <c r="W117" i="5" s="1"/>
  <c r="W34" i="2"/>
  <c r="W36" i="2"/>
  <c r="W123" i="2"/>
  <c r="W127" i="5" s="1"/>
  <c r="W74" i="2"/>
  <c r="W78" i="5" s="1"/>
  <c r="W78" i="2"/>
  <c r="W82" i="5" s="1"/>
  <c r="W126" i="2"/>
  <c r="W130" i="5" s="1"/>
  <c r="W99" i="2"/>
  <c r="W103" i="5" s="1"/>
  <c r="W60" i="2"/>
  <c r="W64" i="5" s="1"/>
  <c r="W26" i="2"/>
  <c r="W65" i="2"/>
  <c r="W69" i="5" s="1"/>
  <c r="W47" i="2"/>
  <c r="W51" i="5" s="1"/>
  <c r="W30" i="2"/>
  <c r="W69" i="2"/>
  <c r="W73" i="5" s="1"/>
  <c r="W44" i="2"/>
  <c r="W48" i="5" s="1"/>
  <c r="W19" i="2"/>
  <c r="W131" i="2"/>
  <c r="W135" i="5" s="1"/>
  <c r="W80" i="2"/>
  <c r="W84" i="5" s="1"/>
  <c r="W106" i="2"/>
  <c r="W110" i="5" s="1"/>
  <c r="W42" i="2"/>
  <c r="W46" i="5" s="1"/>
  <c r="W56" i="2"/>
  <c r="W60" i="5" s="1"/>
  <c r="S120" i="2"/>
  <c r="S124" i="5" s="1"/>
  <c r="U126" i="2"/>
  <c r="U130" i="5" s="1"/>
  <c r="P127" i="2"/>
  <c r="P131" i="5" s="1"/>
  <c r="M84" i="23" a="1"/>
  <c r="M84" i="23" s="1"/>
  <c r="M95" i="23" s="1"/>
  <c r="BA500" i="23" a="1"/>
  <c r="BA500" i="23" s="1"/>
  <c r="BA514" i="23" s="1" a="1"/>
  <c r="BA514" i="23" s="1"/>
  <c r="N292" i="23" a="1"/>
  <c r="N292" i="23" s="1"/>
  <c r="N306" i="23" s="1" a="1"/>
  <c r="N306" i="23" s="1"/>
  <c r="N318" i="23" s="1" a="1"/>
  <c r="N318" i="23" s="1"/>
  <c r="AG1140" i="23"/>
  <c r="AL1142" i="23"/>
  <c r="AG1143" i="23"/>
  <c r="O1144" i="23"/>
  <c r="AU1144" i="23"/>
  <c r="Z1143" i="23"/>
  <c r="AK1142" i="23"/>
  <c r="AL1141" i="23"/>
  <c r="L76" i="5"/>
  <c r="J76" i="5"/>
  <c r="C76" i="5"/>
  <c r="H76" i="5"/>
  <c r="H10" i="5" s="1"/>
  <c r="G76" i="5"/>
  <c r="D76" i="5"/>
  <c r="I76" i="5"/>
  <c r="F76" i="5"/>
  <c r="K76" i="5"/>
  <c r="E76" i="5"/>
  <c r="S14" i="2"/>
  <c r="D72" i="5"/>
  <c r="G72" i="5"/>
  <c r="K72" i="5"/>
  <c r="L72" i="5"/>
  <c r="F72" i="5"/>
  <c r="H72" i="5"/>
  <c r="I72" i="5"/>
  <c r="C72" i="5"/>
  <c r="J72" i="5"/>
  <c r="E72" i="5"/>
  <c r="S54" i="2"/>
  <c r="S58" i="5" s="1"/>
  <c r="N17" i="2"/>
  <c r="P58" i="2"/>
  <c r="P62" i="5" s="1"/>
  <c r="S119" i="2"/>
  <c r="S123" i="5" s="1"/>
  <c r="V104" i="2"/>
  <c r="V108" i="5" s="1"/>
  <c r="V96" i="2"/>
  <c r="V100" i="5" s="1"/>
  <c r="V16" i="2"/>
  <c r="V74" i="2"/>
  <c r="V78" i="5" s="1"/>
  <c r="V72" i="2"/>
  <c r="V76" i="5" s="1"/>
  <c r="V22" i="2"/>
  <c r="V32" i="2"/>
  <c r="V47" i="2"/>
  <c r="V51" i="5" s="1"/>
  <c r="V120" i="2"/>
  <c r="V124" i="5" s="1"/>
  <c r="V14" i="2"/>
  <c r="V103" i="2"/>
  <c r="V107" i="5" s="1"/>
  <c r="V39" i="2"/>
  <c r="V43" i="5" s="1"/>
  <c r="V82" i="2"/>
  <c r="V86" i="5" s="1"/>
  <c r="V108" i="2"/>
  <c r="V112" i="5" s="1"/>
  <c r="V65" i="2"/>
  <c r="V69" i="5" s="1"/>
  <c r="V90" i="2"/>
  <c r="V94" i="5" s="1"/>
  <c r="V124" i="2"/>
  <c r="V128" i="5" s="1"/>
  <c r="V122" i="2"/>
  <c r="V126" i="5" s="1"/>
  <c r="V70" i="2"/>
  <c r="V74" i="5" s="1"/>
  <c r="V114" i="2"/>
  <c r="V118" i="5" s="1"/>
  <c r="V24" i="2"/>
  <c r="V95" i="2"/>
  <c r="V99" i="5" s="1"/>
  <c r="V78" i="2"/>
  <c r="V82" i="5" s="1"/>
  <c r="V44" i="2"/>
  <c r="V48" i="5" s="1"/>
  <c r="V62" i="2"/>
  <c r="V66" i="5" s="1"/>
  <c r="V130" i="2"/>
  <c r="V134" i="5" s="1"/>
  <c r="V88" i="2"/>
  <c r="V92" i="5" s="1"/>
  <c r="V128" i="2"/>
  <c r="V132" i="5" s="1"/>
  <c r="V58" i="2"/>
  <c r="V62" i="5" s="1"/>
  <c r="V55" i="2"/>
  <c r="V59" i="5" s="1"/>
  <c r="V66" i="2"/>
  <c r="V70" i="5" s="1"/>
  <c r="V42" i="2"/>
  <c r="V46" i="5" s="1"/>
  <c r="V106" i="2"/>
  <c r="V110" i="5" s="1"/>
  <c r="V76" i="2"/>
  <c r="V80" i="5" s="1"/>
  <c r="V68" i="2"/>
  <c r="V72" i="5" s="1"/>
  <c r="V38" i="2"/>
  <c r="V42" i="5" s="1"/>
  <c r="V59" i="2"/>
  <c r="V63" i="5" s="1"/>
  <c r="V31" i="2"/>
  <c r="V117" i="2"/>
  <c r="V121" i="5" s="1"/>
  <c r="V71" i="2"/>
  <c r="V75" i="5" s="1"/>
  <c r="V35" i="2"/>
  <c r="V27" i="2"/>
  <c r="V61" i="2"/>
  <c r="V65" i="5" s="1"/>
  <c r="V87" i="2"/>
  <c r="V91" i="5" s="1"/>
  <c r="V28" i="2"/>
  <c r="V26" i="2"/>
  <c r="V116" i="2"/>
  <c r="V120" i="5" s="1"/>
  <c r="V93" i="2"/>
  <c r="V97" i="5" s="1"/>
  <c r="V98" i="2"/>
  <c r="V102" i="5" s="1"/>
  <c r="V112" i="2"/>
  <c r="V116" i="5" s="1"/>
  <c r="V60" i="2"/>
  <c r="V64" i="5" s="1"/>
  <c r="V125" i="2"/>
  <c r="V129" i="5" s="1"/>
  <c r="V115" i="2"/>
  <c r="V119" i="5" s="1"/>
  <c r="V73" i="2"/>
  <c r="V77" i="5" s="1"/>
  <c r="V84" i="2"/>
  <c r="V88" i="5" s="1"/>
  <c r="V30" i="2"/>
  <c r="V86" i="2"/>
  <c r="V90" i="5" s="1"/>
  <c r="V43" i="2"/>
  <c r="V47" i="5" s="1"/>
  <c r="V54" i="2"/>
  <c r="V58" i="5" s="1"/>
  <c r="V46" i="2"/>
  <c r="V50" i="5" s="1"/>
  <c r="V102" i="2"/>
  <c r="V106" i="5" s="1"/>
  <c r="V67" i="2"/>
  <c r="V71" i="5" s="1"/>
  <c r="V23" i="2"/>
  <c r="V79" i="2"/>
  <c r="V83" i="5" s="1"/>
  <c r="V94" i="2"/>
  <c r="V98" i="5" s="1"/>
  <c r="V41" i="2"/>
  <c r="V45" i="5" s="1"/>
  <c r="V57" i="2"/>
  <c r="V61" i="5" s="1"/>
  <c r="V99" i="2"/>
  <c r="V103" i="5" s="1"/>
  <c r="V51" i="2"/>
  <c r="V55" i="5" s="1"/>
  <c r="V126" i="2"/>
  <c r="V130" i="5" s="1"/>
  <c r="V69" i="2"/>
  <c r="V73" i="5" s="1"/>
  <c r="V21" i="2"/>
  <c r="V17" i="2"/>
  <c r="V15" i="2"/>
  <c r="V80" i="2"/>
  <c r="V84" i="5" s="1"/>
  <c r="V40" i="2"/>
  <c r="V44" i="5" s="1"/>
  <c r="V75" i="2"/>
  <c r="V79" i="5" s="1"/>
  <c r="V121" i="2"/>
  <c r="V125" i="5" s="1"/>
  <c r="V107" i="2"/>
  <c r="V111" i="5" s="1"/>
  <c r="V111" i="2"/>
  <c r="V115" i="5" s="1"/>
  <c r="V118" i="2"/>
  <c r="V122" i="5" s="1"/>
  <c r="V25" i="2"/>
  <c r="V13" i="2"/>
  <c r="V110" i="2"/>
  <c r="V114" i="5" s="1"/>
  <c r="V123" i="2"/>
  <c r="V127" i="5" s="1"/>
  <c r="V91" i="2"/>
  <c r="V95" i="5" s="1"/>
  <c r="V45" i="2"/>
  <c r="V49" i="5" s="1"/>
  <c r="V81" i="2"/>
  <c r="V85" i="5" s="1"/>
  <c r="V48" i="2"/>
  <c r="V52" i="5" s="1"/>
  <c r="V49" i="2"/>
  <c r="V53" i="5" s="1"/>
  <c r="V64" i="2"/>
  <c r="V68" i="5" s="1"/>
  <c r="V127" i="2"/>
  <c r="V131" i="5" s="1"/>
  <c r="V83" i="2"/>
  <c r="V87" i="5" s="1"/>
  <c r="V92" i="2"/>
  <c r="V96" i="5" s="1"/>
  <c r="V50" i="2"/>
  <c r="V54" i="5" s="1"/>
  <c r="V85" i="2"/>
  <c r="V89" i="5" s="1"/>
  <c r="V119" i="2"/>
  <c r="V123" i="5" s="1"/>
  <c r="V34" i="2"/>
  <c r="V97" i="2"/>
  <c r="V101" i="5" s="1"/>
  <c r="V56" i="2"/>
  <c r="V60" i="5" s="1"/>
  <c r="V18" i="2"/>
  <c r="V101" i="2"/>
  <c r="V105" i="5" s="1"/>
  <c r="V89" i="2"/>
  <c r="V93" i="5" s="1"/>
  <c r="V63" i="2"/>
  <c r="V67" i="5" s="1"/>
  <c r="P63" i="2"/>
  <c r="P67" i="5" s="1"/>
  <c r="T16" i="2"/>
  <c r="T68" i="2"/>
  <c r="T72" i="5" s="1"/>
  <c r="T81" i="2"/>
  <c r="T85" i="5" s="1"/>
  <c r="T113" i="2"/>
  <c r="T117" i="5" s="1"/>
  <c r="T52" i="2"/>
  <c r="T56" i="5" s="1"/>
  <c r="T106" i="2"/>
  <c r="T110" i="5" s="1"/>
  <c r="T30" i="2"/>
  <c r="T99" i="2"/>
  <c r="T103" i="5" s="1"/>
  <c r="T85" i="2"/>
  <c r="T89" i="5" s="1"/>
  <c r="T77" i="2"/>
  <c r="T81" i="5" s="1"/>
  <c r="T46" i="2"/>
  <c r="T50" i="5" s="1"/>
  <c r="T123" i="2"/>
  <c r="T127" i="5" s="1"/>
  <c r="T132" i="2"/>
  <c r="T136" i="5" s="1"/>
  <c r="T112" i="2"/>
  <c r="T116" i="5" s="1"/>
  <c r="T114" i="2"/>
  <c r="T118" i="5" s="1"/>
  <c r="T98" i="2"/>
  <c r="T102" i="5" s="1"/>
  <c r="T115" i="2"/>
  <c r="T119" i="5" s="1"/>
  <c r="T61" i="2"/>
  <c r="T65" i="5" s="1"/>
  <c r="T20" i="2"/>
  <c r="T100" i="2"/>
  <c r="T104" i="5" s="1"/>
  <c r="T121" i="2"/>
  <c r="T125" i="5" s="1"/>
  <c r="T84" i="2"/>
  <c r="T88" i="5" s="1"/>
  <c r="T35" i="2"/>
  <c r="T125" i="2"/>
  <c r="T129" i="5" s="1"/>
  <c r="T62" i="2"/>
  <c r="T66" i="5" s="1"/>
  <c r="T118" i="2"/>
  <c r="T122" i="5" s="1"/>
  <c r="T73" i="2"/>
  <c r="T77" i="5" s="1"/>
  <c r="T122" i="2"/>
  <c r="T126" i="5" s="1"/>
  <c r="T71" i="2"/>
  <c r="T75" i="5" s="1"/>
  <c r="T82" i="2"/>
  <c r="T86" i="5" s="1"/>
  <c r="T67" i="2"/>
  <c r="T71" i="5" s="1"/>
  <c r="T65" i="2"/>
  <c r="T69" i="5" s="1"/>
  <c r="T49" i="2"/>
  <c r="T53" i="5" s="1"/>
  <c r="T50" i="2"/>
  <c r="T54" i="5" s="1"/>
  <c r="T116" i="2"/>
  <c r="T120" i="5" s="1"/>
  <c r="T70" i="2"/>
  <c r="T74" i="5" s="1"/>
  <c r="T40" i="2"/>
  <c r="T44" i="5" s="1"/>
  <c r="T41" i="2"/>
  <c r="T45" i="5" s="1"/>
  <c r="T56" i="2"/>
  <c r="T60" i="5" s="1"/>
  <c r="T94" i="2"/>
  <c r="T98" i="5" s="1"/>
  <c r="T89" i="2"/>
  <c r="T93" i="5" s="1"/>
  <c r="T33" i="2"/>
  <c r="T42" i="2"/>
  <c r="T46" i="5" s="1"/>
  <c r="T55" i="2"/>
  <c r="T59" i="5" s="1"/>
  <c r="T108" i="2"/>
  <c r="T112" i="5" s="1"/>
  <c r="T26" i="2"/>
  <c r="T14" i="2"/>
  <c r="T91" i="2"/>
  <c r="T95" i="5" s="1"/>
  <c r="T83" i="2"/>
  <c r="T87" i="5" s="1"/>
  <c r="T27" i="2"/>
  <c r="T57" i="2"/>
  <c r="T61" i="5" s="1"/>
  <c r="T79" i="2"/>
  <c r="T83" i="5" s="1"/>
  <c r="T80" i="2"/>
  <c r="T84" i="5" s="1"/>
  <c r="T38" i="2"/>
  <c r="T42" i="5" s="1"/>
  <c r="T72" i="2"/>
  <c r="T76" i="5" s="1"/>
  <c r="T32" i="2"/>
  <c r="T59" i="2"/>
  <c r="T63" i="5" s="1"/>
  <c r="T117" i="2"/>
  <c r="T121" i="5" s="1"/>
  <c r="T126" i="2"/>
  <c r="T130" i="5" s="1"/>
  <c r="T15" i="2"/>
  <c r="T130" i="2"/>
  <c r="T134" i="5" s="1"/>
  <c r="T88" i="2"/>
  <c r="T92" i="5" s="1"/>
  <c r="T31" i="2"/>
  <c r="T45" i="2"/>
  <c r="T49" i="5" s="1"/>
  <c r="O36" i="2"/>
  <c r="U54" i="2"/>
  <c r="U58" i="5" s="1"/>
  <c r="P83" i="2"/>
  <c r="P87" i="5" s="1"/>
  <c r="P107" i="2"/>
  <c r="P111" i="5" s="1"/>
  <c r="T127" i="2"/>
  <c r="T131" i="5" s="1"/>
  <c r="N51" i="2"/>
  <c r="N55" i="5" s="1"/>
  <c r="V129" i="2"/>
  <c r="V133" i="5" s="1"/>
  <c r="AK188" i="23" a="1"/>
  <c r="AK188" i="23" s="1"/>
  <c r="AK199" i="23" s="1"/>
  <c r="P188" i="23" a="1"/>
  <c r="P188" i="23" s="1"/>
  <c r="P202" i="23" s="1" a="1"/>
  <c r="P202" i="23" s="1"/>
  <c r="G84" i="23" a="1"/>
  <c r="G84" i="23" s="1"/>
  <c r="G95" i="23" s="1"/>
  <c r="K84" i="23" a="1"/>
  <c r="K84" i="23" s="1"/>
  <c r="K98" i="23" s="1" a="1"/>
  <c r="K98" i="23" s="1"/>
  <c r="AG500" i="23" a="1"/>
  <c r="AG500" i="23" s="1"/>
  <c r="AG514" i="23" s="1" a="1"/>
  <c r="AG514" i="23" s="1"/>
  <c r="S76" i="2"/>
  <c r="S80" i="5" s="1"/>
  <c r="S24" i="2"/>
  <c r="S44" i="2"/>
  <c r="S48" i="5" s="1"/>
  <c r="S38" i="2"/>
  <c r="S42" i="5" s="1"/>
  <c r="S57" i="2"/>
  <c r="S61" i="5" s="1"/>
  <c r="S97" i="2"/>
  <c r="S101" i="5" s="1"/>
  <c r="S46" i="2"/>
  <c r="S50" i="5" s="1"/>
  <c r="S35" i="2"/>
  <c r="S63" i="2"/>
  <c r="S67" i="5" s="1"/>
  <c r="P122" i="2"/>
  <c r="P126" i="5" s="1"/>
  <c r="U26" i="2"/>
  <c r="O72" i="2"/>
  <c r="O76" i="5" s="1"/>
  <c r="V113" i="2"/>
  <c r="V117" i="5" s="1"/>
  <c r="J79" i="5"/>
  <c r="G79" i="5"/>
  <c r="K79" i="5"/>
  <c r="D79" i="5"/>
  <c r="E79" i="5"/>
  <c r="L79" i="5"/>
  <c r="C79" i="5"/>
  <c r="I79" i="5"/>
  <c r="F79" i="5"/>
  <c r="M79" i="5"/>
  <c r="M10" i="5" s="1"/>
  <c r="S16" i="2"/>
  <c r="V37" i="2"/>
  <c r="V41" i="5" s="1"/>
  <c r="S56" i="2"/>
  <c r="S60" i="5" s="1"/>
  <c r="W84" i="2"/>
  <c r="W88" i="5" s="1"/>
  <c r="V109" i="2"/>
  <c r="V113" i="5" s="1"/>
  <c r="S128" i="2"/>
  <c r="S132" i="5" s="1"/>
  <c r="R72" i="5"/>
  <c r="M9" i="5"/>
  <c r="C189" i="2" a="1"/>
  <c r="C189" i="2" s="1"/>
  <c r="E237" i="2" s="1" a="1"/>
  <c r="E237" i="2" s="1"/>
  <c r="E248" i="2" s="1"/>
  <c r="K1064" i="23"/>
  <c r="L1063" i="23"/>
  <c r="K1063" i="23"/>
  <c r="L1065" i="23"/>
  <c r="K1065" i="23"/>
  <c r="L1064" i="23"/>
  <c r="BM17" i="23"/>
  <c r="BM18" i="23"/>
  <c r="K1062" i="23"/>
  <c r="L1066" i="23"/>
  <c r="K1066" i="23"/>
  <c r="L1062" i="23"/>
  <c r="I6" i="20"/>
  <c r="O6" i="20"/>
  <c r="W1066" i="23"/>
  <c r="V1066" i="23"/>
  <c r="P7" i="20"/>
  <c r="W1065" i="23"/>
  <c r="V1065" i="23"/>
  <c r="K6" i="20"/>
  <c r="N4" i="20"/>
  <c r="P5" i="20"/>
  <c r="J7" i="20"/>
  <c r="O4" i="20"/>
  <c r="L7" i="20"/>
  <c r="H6" i="20"/>
  <c r="J4" i="20"/>
  <c r="G4" i="20"/>
  <c r="O7" i="20"/>
  <c r="G6" i="20"/>
  <c r="L6" i="20"/>
  <c r="M6" i="20"/>
  <c r="W1064" i="23"/>
  <c r="J6" i="20"/>
  <c r="J5" i="20"/>
  <c r="K7" i="20"/>
  <c r="P4" i="20"/>
  <c r="M7" i="20"/>
  <c r="G5" i="20"/>
  <c r="C13" i="20"/>
  <c r="F5" i="20" s="1"/>
  <c r="N7" i="20"/>
  <c r="O5" i="20"/>
  <c r="L4" i="20"/>
  <c r="N6" i="20"/>
  <c r="M4" i="20"/>
  <c r="M5" i="20"/>
  <c r="H7" i="20"/>
  <c r="H4" i="20"/>
  <c r="K5" i="20"/>
  <c r="H5" i="20"/>
  <c r="I5" i="20"/>
  <c r="N5" i="20"/>
  <c r="I4" i="20"/>
  <c r="I7" i="20"/>
  <c r="P6" i="20"/>
  <c r="V1064" i="23"/>
  <c r="G7" i="20"/>
  <c r="W1063" i="23"/>
  <c r="V1063" i="23"/>
  <c r="W1062" i="23"/>
  <c r="V1062" i="23"/>
  <c r="L5" i="20"/>
  <c r="C204" i="2" a="1"/>
  <c r="C204" i="2" s="1"/>
  <c r="Y410" i="23" a="1"/>
  <c r="Y410" i="23" s="1"/>
  <c r="Y422" i="23" s="1" a="1"/>
  <c r="Y422" i="23" s="1"/>
  <c r="AD511" i="23"/>
  <c r="G514" i="23" a="1"/>
  <c r="G514" i="23" s="1"/>
  <c r="G525" i="23" s="1"/>
  <c r="AM511" i="23"/>
  <c r="P303" i="23"/>
  <c r="AQ306" i="23" a="1"/>
  <c r="AQ306" i="23" s="1"/>
  <c r="AQ318" i="23" s="1" a="1"/>
  <c r="AQ318" i="23" s="1"/>
  <c r="AC306" i="23" a="1"/>
  <c r="AC306" i="23" s="1"/>
  <c r="AC318" i="23" s="1" a="1"/>
  <c r="AC318" i="23" s="1"/>
  <c r="R410" i="23" a="1"/>
  <c r="R410" i="23" s="1"/>
  <c r="R421" i="23" s="1"/>
  <c r="AX98" i="23" a="1"/>
  <c r="AX98" i="23" s="1"/>
  <c r="AX109" i="23" s="1"/>
  <c r="AZ410" i="23" a="1"/>
  <c r="AZ410" i="23" s="1"/>
  <c r="AZ421" i="23" s="1"/>
  <c r="M303" i="23"/>
  <c r="J410" i="23" a="1"/>
  <c r="J410" i="23" s="1"/>
  <c r="J421" i="23" s="1"/>
  <c r="D199" i="23"/>
  <c r="BI306" i="23" a="1"/>
  <c r="BI306" i="23" s="1"/>
  <c r="BI317" i="23" s="1"/>
  <c r="V202" i="23" a="1"/>
  <c r="V202" i="23" s="1"/>
  <c r="V214" i="23" s="1" a="1"/>
  <c r="V214" i="23" s="1"/>
  <c r="C30" i="23" a="1"/>
  <c r="C30" i="23" s="1"/>
  <c r="BB303" i="23"/>
  <c r="AA95" i="23"/>
  <c r="E306" i="23" a="1"/>
  <c r="E306" i="23" s="1"/>
  <c r="E318" i="23" s="1" a="1"/>
  <c r="E318" i="23" s="1"/>
  <c r="H306" i="23" a="1"/>
  <c r="H306" i="23" s="1"/>
  <c r="H317" i="23" s="1"/>
  <c r="S202" i="23" a="1"/>
  <c r="S202" i="23" s="1"/>
  <c r="S214" i="23" s="1" a="1"/>
  <c r="S214" i="23" s="1"/>
  <c r="BD95" i="23"/>
  <c r="AG410" i="23" a="1"/>
  <c r="AG410" i="23" s="1"/>
  <c r="AG422" i="23" s="1" a="1"/>
  <c r="AG422" i="23" s="1"/>
  <c r="Z407" i="23"/>
  <c r="AG95" i="23"/>
  <c r="AK306" i="23" a="1"/>
  <c r="AK306" i="23" s="1"/>
  <c r="AK318" i="23" s="1" a="1"/>
  <c r="AK318" i="23" s="1"/>
  <c r="T202" i="23" a="1"/>
  <c r="T202" i="23" s="1"/>
  <c r="T214" i="23" s="1" a="1"/>
  <c r="T214" i="23" s="1"/>
  <c r="AL514" i="23" a="1"/>
  <c r="AL514" i="23" s="1"/>
  <c r="AL525" i="23" s="1"/>
  <c r="O511" i="23"/>
  <c r="BF98" i="23" a="1"/>
  <c r="BF98" i="23" s="1"/>
  <c r="BF109" i="23" s="1"/>
  <c r="AL199" i="23"/>
  <c r="AU514" i="23" a="1"/>
  <c r="AU514" i="23" s="1"/>
  <c r="AU526" i="23" s="1" a="1"/>
  <c r="AU526" i="23" s="1"/>
  <c r="AI202" i="23" a="1"/>
  <c r="AI202" i="23" s="1"/>
  <c r="AI214" i="23" s="1" a="1"/>
  <c r="AI214" i="23" s="1"/>
  <c r="AW407" i="23"/>
  <c r="AI306" i="23" a="1"/>
  <c r="AI306" i="23" s="1"/>
  <c r="AI318" i="23" s="1" a="1"/>
  <c r="AI318" i="23" s="1"/>
  <c r="BG410" i="23" a="1"/>
  <c r="BG410" i="23" s="1"/>
  <c r="BG422" i="23" s="1" a="1"/>
  <c r="BG422" i="23" s="1"/>
  <c r="BE292" i="23" a="1"/>
  <c r="BE292" i="23" s="1"/>
  <c r="BE303" i="23" s="1"/>
  <c r="BE1142" i="23"/>
  <c r="AW292" i="23" a="1"/>
  <c r="AW292" i="23" s="1"/>
  <c r="AW306" i="23" s="1" a="1"/>
  <c r="AW306" i="23" s="1"/>
  <c r="AW1142" i="23"/>
  <c r="AR292" i="23" a="1"/>
  <c r="AR292" i="23" s="1"/>
  <c r="AR303" i="23" s="1"/>
  <c r="AR1142" i="23"/>
  <c r="BF292" i="23" a="1"/>
  <c r="BF292" i="23" s="1"/>
  <c r="BF303" i="23" s="1"/>
  <c r="BF1142" i="23"/>
  <c r="H188" i="23" a="1"/>
  <c r="H188" i="23" s="1"/>
  <c r="H202" i="23" s="1" a="1"/>
  <c r="H202" i="23" s="1"/>
  <c r="H1141" i="23"/>
  <c r="BH292" i="23" a="1"/>
  <c r="BH292" i="23" s="1"/>
  <c r="BH303" i="23" s="1"/>
  <c r="BH1142" i="23"/>
  <c r="AX188" i="23" a="1"/>
  <c r="AX188" i="23" s="1"/>
  <c r="AX199" i="23" s="1"/>
  <c r="AX1141" i="23"/>
  <c r="BD292" i="23" a="1"/>
  <c r="BD292" i="23" s="1"/>
  <c r="BD303" i="23" s="1"/>
  <c r="BD1142" i="23"/>
  <c r="AV188" i="23" a="1"/>
  <c r="AV188" i="23" s="1"/>
  <c r="AV202" i="23" s="1" a="1"/>
  <c r="AV202" i="23" s="1"/>
  <c r="AV1141" i="23"/>
  <c r="W188" i="23" a="1"/>
  <c r="W188" i="23" s="1"/>
  <c r="W202" i="23" s="1" a="1"/>
  <c r="W202" i="23" s="1"/>
  <c r="W214" i="23" s="1" a="1"/>
  <c r="W214" i="23" s="1"/>
  <c r="W1141" i="23"/>
  <c r="L500" i="23" a="1"/>
  <c r="L500" i="23" s="1"/>
  <c r="L514" i="23" s="1" a="1"/>
  <c r="L514" i="23" s="1"/>
  <c r="L1144" i="23"/>
  <c r="AJ396" i="23" a="1"/>
  <c r="AJ396" i="23" s="1"/>
  <c r="AJ410" i="23" s="1" a="1"/>
  <c r="AJ410" i="23" s="1"/>
  <c r="AJ421" i="23" s="1"/>
  <c r="AJ1143" i="23"/>
  <c r="AB500" i="23" a="1"/>
  <c r="AB500" i="23" s="1"/>
  <c r="AB514" i="23" s="1" a="1"/>
  <c r="AB514" i="23" s="1"/>
  <c r="AB1144" i="23"/>
  <c r="Y500" i="23" a="1"/>
  <c r="Y500" i="23" s="1"/>
  <c r="Y514" i="23" s="1" a="1"/>
  <c r="Y514" i="23" s="1"/>
  <c r="Y1144" i="23"/>
  <c r="AA396" i="23" a="1"/>
  <c r="AA396" i="23" s="1"/>
  <c r="AA407" i="23" s="1"/>
  <c r="AA1143" i="23"/>
  <c r="BA188" i="23" a="1"/>
  <c r="BA188" i="23" s="1"/>
  <c r="BA202" i="23" s="1" a="1"/>
  <c r="BA202" i="23" s="1"/>
  <c r="BA1141" i="23"/>
  <c r="Y188" i="23" a="1"/>
  <c r="Y188" i="23" s="1"/>
  <c r="Y199" i="23" s="1"/>
  <c r="Y1141" i="23"/>
  <c r="AJ500" i="23" a="1"/>
  <c r="AJ500" i="23" s="1"/>
  <c r="AJ514" i="23" s="1" a="1"/>
  <c r="AJ514" i="23" s="1"/>
  <c r="AJ1144" i="23"/>
  <c r="T500" i="23" a="1"/>
  <c r="T500" i="23" s="1"/>
  <c r="T511" i="23" s="1"/>
  <c r="T1144" i="23"/>
  <c r="M500" i="23" a="1"/>
  <c r="M500" i="23" s="1"/>
  <c r="M514" i="23" s="1" a="1"/>
  <c r="M514" i="23" s="1"/>
  <c r="M1144" i="23"/>
  <c r="AF396" i="23" a="1"/>
  <c r="AF396" i="23" s="1"/>
  <c r="AF407" i="23" s="1"/>
  <c r="AF1143" i="23"/>
  <c r="E188" i="23" a="1"/>
  <c r="E188" i="23" s="1"/>
  <c r="E199" i="23" s="1"/>
  <c r="E1141" i="23"/>
  <c r="AR500" i="23" a="1"/>
  <c r="AR500" i="23" s="1"/>
  <c r="AR514" i="23" s="1" a="1"/>
  <c r="AR514" i="23" s="1"/>
  <c r="AR1144" i="23"/>
  <c r="AC500" i="23" a="1"/>
  <c r="AC500" i="23" s="1"/>
  <c r="AC514" i="23" s="1" a="1"/>
  <c r="AC514" i="23" s="1"/>
  <c r="AC1144" i="23"/>
  <c r="AZ500" i="23" a="1"/>
  <c r="AZ500" i="23" s="1"/>
  <c r="AZ514" i="23" s="1" a="1"/>
  <c r="AZ514" i="23" s="1"/>
  <c r="AZ1144" i="23"/>
  <c r="BE500" i="23" a="1"/>
  <c r="BE500" i="23" s="1"/>
  <c r="BE514" i="23" s="1" a="1"/>
  <c r="BE514" i="23" s="1"/>
  <c r="BE1144" i="23"/>
  <c r="AO292" i="23" a="1"/>
  <c r="AO292" i="23" s="1"/>
  <c r="AO303" i="23" s="1"/>
  <c r="AO1142" i="23"/>
  <c r="Z188" i="23" a="1"/>
  <c r="Z188" i="23" s="1"/>
  <c r="Z199" i="23" s="1"/>
  <c r="Z1141" i="23"/>
  <c r="AA188" i="23" a="1"/>
  <c r="AA188" i="23" s="1"/>
  <c r="AA202" i="23" s="1" a="1"/>
  <c r="AA202" i="23" s="1"/>
  <c r="AA1141" i="23"/>
  <c r="R292" i="23" a="1"/>
  <c r="R292" i="23" s="1"/>
  <c r="R303" i="23" s="1"/>
  <c r="R1142" i="23"/>
  <c r="S292" i="23" a="1"/>
  <c r="S292" i="23" s="1"/>
  <c r="S303" i="23" s="1"/>
  <c r="S1142" i="23"/>
  <c r="BG188" i="23" a="1"/>
  <c r="BG188" i="23" s="1"/>
  <c r="BG202" i="23" s="1" a="1"/>
  <c r="BG202" i="23" s="1"/>
  <c r="BG1141" i="23"/>
  <c r="AR188" i="23" a="1"/>
  <c r="AR188" i="23" s="1"/>
  <c r="AR202" i="23" s="1" a="1"/>
  <c r="AR202" i="23" s="1"/>
  <c r="AR1141" i="23"/>
  <c r="AF500" i="23" a="1"/>
  <c r="AF500" i="23" s="1"/>
  <c r="AF514" i="23" s="1" a="1"/>
  <c r="AF514" i="23" s="1"/>
  <c r="AF1144" i="23"/>
  <c r="AI396" i="23" a="1"/>
  <c r="AI396" i="23" s="1"/>
  <c r="AI407" i="23" s="1"/>
  <c r="AI1143" i="23"/>
  <c r="AY396" i="23" a="1"/>
  <c r="AY396" i="23" s="1"/>
  <c r="AY407" i="23" s="1"/>
  <c r="AY1143" i="23"/>
  <c r="AJ188" i="23" a="1"/>
  <c r="AJ188" i="23" s="1"/>
  <c r="AJ199" i="23" s="1"/>
  <c r="AJ1141" i="23"/>
  <c r="K396" i="23" a="1"/>
  <c r="K396" i="23" s="1"/>
  <c r="K407" i="23" s="1"/>
  <c r="K1143" i="23"/>
  <c r="D396" i="23" a="1"/>
  <c r="D396" i="23" s="1"/>
  <c r="D410" i="23" s="1" a="1"/>
  <c r="D410" i="23" s="1"/>
  <c r="D422" i="23" s="1" a="1"/>
  <c r="D422" i="23" s="1"/>
  <c r="D1143" i="23"/>
  <c r="BJ500" i="23" a="1"/>
  <c r="BJ500" i="23" s="1"/>
  <c r="BJ514" i="23" s="1" a="1"/>
  <c r="BJ514" i="23" s="1"/>
  <c r="BJ1144" i="23"/>
  <c r="AN500" i="23" a="1"/>
  <c r="AN500" i="23" s="1"/>
  <c r="AN511" i="23" s="1"/>
  <c r="AN1144" i="23"/>
  <c r="L292" i="23" a="1"/>
  <c r="L292" i="23" s="1"/>
  <c r="L303" i="23" s="1"/>
  <c r="L1142" i="23"/>
  <c r="G396" i="23" a="1"/>
  <c r="G396" i="23" s="1"/>
  <c r="G407" i="23" s="1"/>
  <c r="G1143" i="23"/>
  <c r="AP188" i="23" a="1"/>
  <c r="AP188" i="23" s="1"/>
  <c r="AP202" i="23" s="1" a="1"/>
  <c r="AP202" i="23" s="1"/>
  <c r="AP1141" i="23"/>
  <c r="BH500" i="23" a="1"/>
  <c r="BH500" i="23" s="1"/>
  <c r="BH514" i="23" s="1" a="1"/>
  <c r="BH514" i="23" s="1"/>
  <c r="BH1144" i="23"/>
  <c r="AY188" i="23" a="1"/>
  <c r="AY188" i="23" s="1"/>
  <c r="AY202" i="23" s="1" a="1"/>
  <c r="AY202" i="23" s="1"/>
  <c r="AY1141" i="23"/>
  <c r="AR396" i="23" a="1"/>
  <c r="AR396" i="23" s="1"/>
  <c r="AR407" i="23" s="1"/>
  <c r="AR1143" i="23"/>
  <c r="F292" i="23" a="1"/>
  <c r="F292" i="23" s="1"/>
  <c r="F306" i="23" s="1" a="1"/>
  <c r="F306" i="23" s="1"/>
  <c r="F318" i="23" s="1" a="1"/>
  <c r="F318" i="23" s="1"/>
  <c r="F1142" i="23"/>
  <c r="P396" i="23" a="1"/>
  <c r="P396" i="23" s="1"/>
  <c r="P407" i="23" s="1"/>
  <c r="P1143" i="23"/>
  <c r="AH188" i="23" a="1"/>
  <c r="AH188" i="23" s="1"/>
  <c r="AH199" i="23" s="1"/>
  <c r="AH1141" i="23"/>
  <c r="BC292" i="23" a="1"/>
  <c r="BC292" i="23" s="1"/>
  <c r="BC303" i="23" s="1"/>
  <c r="BC1142" i="23"/>
  <c r="AK500" i="23" a="1"/>
  <c r="AK500" i="23" s="1"/>
  <c r="AK514" i="23" s="1" a="1"/>
  <c r="AK514" i="23" s="1"/>
  <c r="AK1144" i="23"/>
  <c r="AA292" i="23" a="1"/>
  <c r="AA292" i="23" s="1"/>
  <c r="AA303" i="23" s="1"/>
  <c r="AA1142" i="23"/>
  <c r="P500" i="23" a="1"/>
  <c r="P500" i="23" s="1"/>
  <c r="P514" i="23" s="1" a="1"/>
  <c r="P514" i="23" s="1"/>
  <c r="P526" i="23" s="1" a="1"/>
  <c r="P526" i="23" s="1"/>
  <c r="P1144" i="23"/>
  <c r="AB396" i="23" a="1"/>
  <c r="AB396" i="23" s="1"/>
  <c r="AB407" i="23" s="1"/>
  <c r="AB1143" i="23"/>
  <c r="AO188" i="23" a="1"/>
  <c r="AO188" i="23" s="1"/>
  <c r="AO199" i="23" s="1"/>
  <c r="AO1141" i="23"/>
  <c r="S396" i="23" a="1"/>
  <c r="S396" i="23" s="1"/>
  <c r="S410" i="23" s="1" a="1"/>
  <c r="S410" i="23" s="1"/>
  <c r="S421" i="23" s="1"/>
  <c r="S1143" i="23"/>
  <c r="Q188" i="23" a="1"/>
  <c r="Q188" i="23" s="1"/>
  <c r="Q202" i="23" s="1" a="1"/>
  <c r="Q202" i="23" s="1"/>
  <c r="Q213" i="23" s="1"/>
  <c r="Q1141" i="23"/>
  <c r="R500" i="23" a="1"/>
  <c r="R500" i="23" s="1"/>
  <c r="R511" i="23" s="1"/>
  <c r="R1144" i="23"/>
  <c r="BB396" i="23" a="1"/>
  <c r="BB396" i="23" s="1"/>
  <c r="BB407" i="23" s="1"/>
  <c r="BB1143" i="23"/>
  <c r="AH500" i="23" a="1"/>
  <c r="AH500" i="23" s="1"/>
  <c r="AH514" i="23" s="1" a="1"/>
  <c r="AH514" i="23" s="1"/>
  <c r="AH1144" i="23"/>
  <c r="H396" i="23" a="1"/>
  <c r="H396" i="23" s="1"/>
  <c r="H410" i="23" s="1" a="1"/>
  <c r="H410" i="23" s="1"/>
  <c r="H1143" i="23"/>
  <c r="AN396" i="23" a="1"/>
  <c r="AN396" i="23" s="1"/>
  <c r="AN407" i="23" s="1"/>
  <c r="AN1143" i="23"/>
  <c r="AP500" i="23" a="1"/>
  <c r="AP500" i="23" s="1"/>
  <c r="AP514" i="23" s="1" a="1"/>
  <c r="AP514" i="23" s="1"/>
  <c r="AP1144" i="23"/>
  <c r="BD396" i="23" a="1"/>
  <c r="BD396" i="23" s="1"/>
  <c r="BD407" i="23" s="1"/>
  <c r="BD1143" i="23"/>
  <c r="X396" i="23" a="1"/>
  <c r="X396" i="23" s="1"/>
  <c r="X407" i="23" s="1"/>
  <c r="X1143" i="23"/>
  <c r="AV396" i="23" a="1"/>
  <c r="AV396" i="23" s="1"/>
  <c r="AV410" i="23" s="1" a="1"/>
  <c r="AV410" i="23" s="1"/>
  <c r="AV1143" i="23"/>
  <c r="E500" i="23" a="1"/>
  <c r="E500" i="23" s="1"/>
  <c r="E514" i="23" s="1" a="1"/>
  <c r="E514" i="23" s="1"/>
  <c r="E1144" i="23"/>
  <c r="T292" i="23" a="1"/>
  <c r="T292" i="23" s="1"/>
  <c r="T303" i="23" s="1"/>
  <c r="T1142" i="23"/>
  <c r="AQ188" i="23" a="1"/>
  <c r="AQ188" i="23" s="1"/>
  <c r="AQ202" i="23" s="1" a="1"/>
  <c r="AQ202" i="23" s="1"/>
  <c r="AQ1141" i="23"/>
  <c r="J188" i="23" a="1"/>
  <c r="J188" i="23" s="1"/>
  <c r="J199" i="23" s="1"/>
  <c r="J1141" i="23"/>
  <c r="AD188" i="23" a="1"/>
  <c r="AD188" i="23" s="1"/>
  <c r="AD199" i="23" s="1"/>
  <c r="AD1141" i="23"/>
  <c r="AP396" i="23" a="1"/>
  <c r="AP396" i="23" s="1"/>
  <c r="AP410" i="23" s="1" a="1"/>
  <c r="AP410" i="23" s="1"/>
  <c r="AP422" i="23" s="1" a="1"/>
  <c r="AP422" i="23" s="1"/>
  <c r="AP1143" i="23"/>
  <c r="AX396" i="23" a="1"/>
  <c r="AX396" i="23" s="1"/>
  <c r="AX410" i="23" s="1" a="1"/>
  <c r="AX410" i="23" s="1"/>
  <c r="AX422" i="23" s="1" a="1"/>
  <c r="AX422" i="23" s="1"/>
  <c r="AX1143" i="23"/>
  <c r="BF396" i="23" a="1"/>
  <c r="BF396" i="23" s="1"/>
  <c r="BF407" i="23" s="1"/>
  <c r="BF1143" i="23"/>
  <c r="AB188" i="23" a="1"/>
  <c r="AB188" i="23" s="1"/>
  <c r="AB202" i="23" s="1" a="1"/>
  <c r="AB202" i="23" s="1"/>
  <c r="AB213" i="23" s="1"/>
  <c r="AB1141" i="23"/>
  <c r="H500" i="23" a="1"/>
  <c r="H500" i="23" s="1"/>
  <c r="H514" i="23" s="1" a="1"/>
  <c r="H514" i="23" s="1"/>
  <c r="H1144" i="23"/>
  <c r="AS396" i="23" a="1"/>
  <c r="AS396" i="23" s="1"/>
  <c r="AS410" i="23" s="1" a="1"/>
  <c r="AS410" i="23" s="1"/>
  <c r="AS1143" i="23"/>
  <c r="BC188" i="23" a="1"/>
  <c r="BC188" i="23" s="1"/>
  <c r="BC202" i="23" s="1" a="1"/>
  <c r="BC202" i="23" s="1"/>
  <c r="BC1141" i="23"/>
  <c r="AT500" i="23" a="1"/>
  <c r="AT500" i="23" s="1"/>
  <c r="AT511" i="23" s="1"/>
  <c r="AT1144" i="23"/>
  <c r="Z500" i="23" a="1"/>
  <c r="Z500" i="23" s="1"/>
  <c r="Z511" i="23" s="1"/>
  <c r="Z1144" i="23"/>
  <c r="BF500" i="23" a="1"/>
  <c r="BF500" i="23" s="1"/>
  <c r="BF511" i="23" s="1"/>
  <c r="BF1144" i="23"/>
  <c r="Y292" i="23" a="1"/>
  <c r="Y292" i="23" s="1"/>
  <c r="Y303" i="23" s="1"/>
  <c r="Y1142" i="23"/>
  <c r="BF188" i="23" a="1"/>
  <c r="BF188" i="23" s="1"/>
  <c r="BF202" i="23" s="1" a="1"/>
  <c r="BF202" i="23" s="1"/>
  <c r="BF1141" i="23"/>
  <c r="AU396" i="23" a="1"/>
  <c r="AU396" i="23" s="1"/>
  <c r="AU410" i="23" s="1" a="1"/>
  <c r="AU410" i="23" s="1"/>
  <c r="AU1143" i="23"/>
  <c r="AO396" i="23" a="1"/>
  <c r="AO396" i="23" s="1"/>
  <c r="AO407" i="23" s="1"/>
  <c r="AO1143" i="23"/>
  <c r="AP292" i="23" a="1"/>
  <c r="AP292" i="23" s="1"/>
  <c r="AP306" i="23" s="1" a="1"/>
  <c r="AP306" i="23" s="1"/>
  <c r="AP1142" i="23"/>
  <c r="J500" i="23" a="1"/>
  <c r="J500" i="23" s="1"/>
  <c r="J511" i="23" s="1"/>
  <c r="J1144" i="23"/>
  <c r="AU292" i="23" a="1"/>
  <c r="AU292" i="23" s="1"/>
  <c r="AU306" i="23" s="1" a="1"/>
  <c r="AU306" i="23" s="1"/>
  <c r="AU1142" i="23"/>
  <c r="AZ292" i="23" a="1"/>
  <c r="AZ292" i="23" s="1"/>
  <c r="AZ306" i="23" s="1" a="1"/>
  <c r="AZ306" i="23" s="1"/>
  <c r="AZ1142" i="23"/>
  <c r="AZ188" i="23" a="1"/>
  <c r="AZ188" i="23" s="1"/>
  <c r="AZ199" i="23" s="1"/>
  <c r="AZ1141" i="23"/>
  <c r="T396" i="23" a="1"/>
  <c r="T396" i="23" s="1"/>
  <c r="T407" i="23" s="1"/>
  <c r="T1143" i="23"/>
  <c r="AH396" i="23" a="1"/>
  <c r="AH396" i="23" s="1"/>
  <c r="AH407" i="23" s="1"/>
  <c r="AH1143" i="23"/>
  <c r="BD500" i="23" a="1"/>
  <c r="BD500" i="23" s="1"/>
  <c r="BD511" i="23" s="1"/>
  <c r="BD1144" i="23"/>
  <c r="AT188" i="23" a="1"/>
  <c r="AT188" i="23" s="1"/>
  <c r="AT199" i="23" s="1"/>
  <c r="AT1141" i="23"/>
  <c r="AV500" i="23" a="1"/>
  <c r="AV500" i="23" s="1"/>
  <c r="AV511" i="23" s="1"/>
  <c r="AV1144" i="23"/>
  <c r="AM292" i="23" a="1"/>
  <c r="AM292" i="23" s="1"/>
  <c r="AM306" i="23" s="1" a="1"/>
  <c r="AM306" i="23" s="1"/>
  <c r="AM1142" i="23"/>
  <c r="BI500" i="23" a="1"/>
  <c r="BI500" i="23" s="1"/>
  <c r="BI514" i="23" s="1" a="1"/>
  <c r="BI514" i="23" s="1"/>
  <c r="BI1144" i="23"/>
  <c r="AQ500" i="23" a="1"/>
  <c r="AQ500" i="23" s="1"/>
  <c r="AQ514" i="23" s="1" a="1"/>
  <c r="AQ514" i="23" s="1"/>
  <c r="AQ1144" i="23"/>
  <c r="I292" i="23" a="1"/>
  <c r="I292" i="23" s="1"/>
  <c r="I306" i="23" s="1" a="1"/>
  <c r="I306" i="23" s="1"/>
  <c r="I1142" i="23"/>
  <c r="F500" i="23" a="1"/>
  <c r="F500" i="23" s="1"/>
  <c r="F514" i="23" s="1" a="1"/>
  <c r="F514" i="23" s="1"/>
  <c r="F1144" i="23"/>
  <c r="L396" i="23" a="1"/>
  <c r="L396" i="23" s="1"/>
  <c r="L407" i="23" s="1"/>
  <c r="L1143" i="23"/>
  <c r="BH188" i="23" a="1"/>
  <c r="BH188" i="23" s="1"/>
  <c r="BH202" i="23" s="1" a="1"/>
  <c r="BH202" i="23" s="1"/>
  <c r="BH213" i="23" s="1"/>
  <c r="BH1141" i="23"/>
  <c r="D500" i="23" a="1"/>
  <c r="D500" i="23" s="1"/>
  <c r="D514" i="23" s="1" a="1"/>
  <c r="D514" i="23" s="1"/>
  <c r="D1144" i="23"/>
  <c r="Q292" i="23" a="1"/>
  <c r="Q292" i="23" s="1"/>
  <c r="Q306" i="23" s="1" a="1"/>
  <c r="Q306" i="23" s="1"/>
  <c r="Q1142" i="23"/>
  <c r="AB292" i="23" a="1"/>
  <c r="AB292" i="23" s="1"/>
  <c r="AB306" i="23" s="1" a="1"/>
  <c r="AB306" i="23" s="1"/>
  <c r="AB1142" i="23"/>
  <c r="AX500" i="23" a="1"/>
  <c r="AX500" i="23" s="1"/>
  <c r="AX511" i="23" s="1"/>
  <c r="AX1144" i="23"/>
  <c r="AX292" i="23" a="1"/>
  <c r="AX292" i="23" s="1"/>
  <c r="AX306" i="23" s="1" a="1"/>
  <c r="AX306" i="23" s="1"/>
  <c r="AX1142" i="23"/>
  <c r="D292" i="23" a="1"/>
  <c r="D292" i="23" s="1"/>
  <c r="D303" i="23" s="1"/>
  <c r="D1142" i="23"/>
  <c r="AG292" i="23" a="1"/>
  <c r="AG292" i="23" s="1"/>
  <c r="AG306" i="23" s="1" a="1"/>
  <c r="AG306" i="23" s="1"/>
  <c r="AG1142" i="23"/>
  <c r="W292" i="23" a="1"/>
  <c r="W292" i="23" s="1"/>
  <c r="W303" i="23" s="1"/>
  <c r="W1142" i="23"/>
  <c r="K292" i="23" a="1"/>
  <c r="K292" i="23" s="1"/>
  <c r="K303" i="23" s="1"/>
  <c r="K1142" i="23"/>
  <c r="AF292" i="23" a="1"/>
  <c r="AF292" i="23" s="1"/>
  <c r="AF306" i="23" s="1" a="1"/>
  <c r="AF306" i="23" s="1"/>
  <c r="AF1142" i="23"/>
  <c r="X500" i="23" a="1"/>
  <c r="X500" i="23" s="1"/>
  <c r="X514" i="23" s="1" a="1"/>
  <c r="X514" i="23" s="1"/>
  <c r="X1144" i="23"/>
  <c r="U292" i="23" a="1"/>
  <c r="U292" i="23" s="1"/>
  <c r="U306" i="23" s="1" a="1"/>
  <c r="U306" i="23" s="1"/>
  <c r="U1142" i="23"/>
  <c r="AS292" i="23" a="1"/>
  <c r="AS292" i="23" s="1"/>
  <c r="AS306" i="23" s="1" a="1"/>
  <c r="AS306" i="23" s="1"/>
  <c r="AS318" i="23" s="1" a="1"/>
  <c r="AS318" i="23" s="1"/>
  <c r="AS1142" i="23"/>
  <c r="BJ396" i="23" a="1"/>
  <c r="BJ396" i="23" s="1"/>
  <c r="BJ410" i="23" s="1" a="1"/>
  <c r="BJ410" i="23" s="1"/>
  <c r="BJ422" i="23" s="1" a="1"/>
  <c r="BJ422" i="23" s="1"/>
  <c r="BJ1143" i="23"/>
  <c r="BE188" i="23" a="1"/>
  <c r="BE188" i="23" s="1"/>
  <c r="BE199" i="23" s="1"/>
  <c r="BE1141" i="23"/>
  <c r="G292" i="23" a="1"/>
  <c r="G292" i="23" s="1"/>
  <c r="G303" i="23" s="1"/>
  <c r="G1142" i="23"/>
  <c r="BA396" i="23" a="1"/>
  <c r="BA396" i="23" s="1"/>
  <c r="BA407" i="23" s="1"/>
  <c r="BA1143" i="23"/>
  <c r="I188" i="23" a="1"/>
  <c r="I188" i="23" s="1"/>
  <c r="I202" i="23" s="1" a="1"/>
  <c r="I202" i="23" s="1"/>
  <c r="I213" i="23" s="1"/>
  <c r="I1141" i="23"/>
  <c r="BE396" i="23" a="1"/>
  <c r="BE396" i="23" s="1"/>
  <c r="BE407" i="23" s="1"/>
  <c r="BE1143" i="23"/>
  <c r="O292" i="23" a="1"/>
  <c r="O292" i="23" s="1"/>
  <c r="O303" i="23" s="1"/>
  <c r="O1142" i="23"/>
  <c r="O345" i="23" a="1"/>
  <c r="O345" i="23" s="1"/>
  <c r="O356" i="23" s="1"/>
  <c r="O1134" i="23"/>
  <c r="AP449" i="23" a="1"/>
  <c r="AP449" i="23" s="1"/>
  <c r="AP463" i="23" s="1" a="1"/>
  <c r="AP463" i="23" s="1"/>
  <c r="AP475" i="23" s="1" a="1"/>
  <c r="AP475" i="23" s="1"/>
  <c r="AP1135" i="23"/>
  <c r="AI449" i="23" a="1"/>
  <c r="AI449" i="23" s="1"/>
  <c r="AI463" i="23" s="1" a="1"/>
  <c r="AI463" i="23" s="1"/>
  <c r="AI474" i="23" s="1"/>
  <c r="AI1135" i="23"/>
  <c r="AO345" i="23" a="1"/>
  <c r="AO345" i="23" s="1"/>
  <c r="AO356" i="23" s="1"/>
  <c r="AO1134" i="23"/>
  <c r="AR449" i="23" a="1"/>
  <c r="AR449" i="23" s="1"/>
  <c r="AR463" i="23" s="1" a="1"/>
  <c r="AR463" i="23" s="1"/>
  <c r="AR475" i="23" s="1" a="1"/>
  <c r="AR475" i="23" s="1"/>
  <c r="AR1135" i="23"/>
  <c r="AS449" i="23" a="1"/>
  <c r="AS449" i="23" s="1"/>
  <c r="AS460" i="23" s="1"/>
  <c r="AS1135" i="23"/>
  <c r="AT449" i="23" a="1"/>
  <c r="AT449" i="23" s="1"/>
  <c r="AT463" i="23" s="1" a="1"/>
  <c r="AT463" i="23" s="1"/>
  <c r="AT475" i="23" s="1" a="1"/>
  <c r="AT475" i="23" s="1"/>
  <c r="AT1135" i="23"/>
  <c r="AX241" i="23" a="1"/>
  <c r="AX241" i="23" s="1"/>
  <c r="AX252" i="23" s="1"/>
  <c r="AX1133" i="23"/>
  <c r="AW449" i="23" a="1"/>
  <c r="AW449" i="23" s="1"/>
  <c r="AW460" i="23" s="1"/>
  <c r="AW1135" i="23"/>
  <c r="AM345" i="23" a="1"/>
  <c r="AM345" i="23" s="1"/>
  <c r="AM359" i="23" s="1" a="1"/>
  <c r="AM359" i="23" s="1"/>
  <c r="AM371" i="23" s="1" a="1"/>
  <c r="AM371" i="23" s="1"/>
  <c r="AM1134" i="23"/>
  <c r="AZ345" i="23" a="1"/>
  <c r="AZ345" i="23" s="1"/>
  <c r="AZ359" i="23" s="1" a="1"/>
  <c r="AZ359" i="23" s="1"/>
  <c r="AZ371" i="23" s="1" a="1"/>
  <c r="AZ371" i="23" s="1"/>
  <c r="AZ1134" i="23"/>
  <c r="AN345" i="23" a="1"/>
  <c r="AN345" i="23" s="1"/>
  <c r="AN359" i="23" s="1" a="1"/>
  <c r="AN359" i="23" s="1"/>
  <c r="AN371" i="23" s="1" a="1"/>
  <c r="AN371" i="23" s="1"/>
  <c r="AN1134" i="23"/>
  <c r="BI345" i="23" a="1"/>
  <c r="BI345" i="23" s="1"/>
  <c r="BI359" i="23" s="1" a="1"/>
  <c r="BI359" i="23" s="1"/>
  <c r="BI370" i="23" s="1"/>
  <c r="BI1134" i="23"/>
  <c r="N345" i="23" a="1"/>
  <c r="N345" i="23" s="1"/>
  <c r="N356" i="23" s="1"/>
  <c r="N1134" i="23"/>
  <c r="AB241" i="23" a="1"/>
  <c r="AB241" i="23" s="1"/>
  <c r="AB252" i="23" s="1"/>
  <c r="AB1133" i="23"/>
  <c r="Z345" i="23" a="1"/>
  <c r="Z345" i="23" s="1"/>
  <c r="Z359" i="23" s="1" a="1"/>
  <c r="Z359" i="23" s="1"/>
  <c r="Z371" i="23" s="1" a="1"/>
  <c r="Z371" i="23" s="1"/>
  <c r="Z1134" i="23"/>
  <c r="U241" i="23" a="1"/>
  <c r="U241" i="23" s="1"/>
  <c r="U252" i="23" s="1"/>
  <c r="U1133" i="23"/>
  <c r="AE241" i="23" a="1"/>
  <c r="AE241" i="23" s="1"/>
  <c r="AE255" i="23" s="1" a="1"/>
  <c r="AE255" i="23" s="1"/>
  <c r="AE266" i="23" s="1"/>
  <c r="AE1133" i="23"/>
  <c r="V241" i="23" a="1"/>
  <c r="V241" i="23" s="1"/>
  <c r="V252" i="23" s="1"/>
  <c r="V1133" i="23"/>
  <c r="BB137" i="23" a="1"/>
  <c r="BB137" i="23" s="1"/>
  <c r="BB148" i="23" s="1"/>
  <c r="BB1132" i="23"/>
  <c r="AA137" i="23" a="1"/>
  <c r="AA137" i="23" s="1"/>
  <c r="AA151" i="23" s="1" a="1"/>
  <c r="AA151" i="23" s="1"/>
  <c r="AA163" i="23" s="1" a="1"/>
  <c r="AA163" i="23" s="1"/>
  <c r="AA1132" i="23"/>
  <c r="P137" i="23" a="1"/>
  <c r="P137" i="23" s="1"/>
  <c r="P151" i="23" s="1" a="1"/>
  <c r="P151" i="23" s="1"/>
  <c r="P163" i="23" s="1" a="1"/>
  <c r="P163" i="23" s="1"/>
  <c r="P1132" i="23"/>
  <c r="U137" i="23" a="1"/>
  <c r="U137" i="23" s="1"/>
  <c r="U148" i="23" s="1"/>
  <c r="U1132" i="23"/>
  <c r="T137" i="23" a="1"/>
  <c r="T137" i="23" s="1"/>
  <c r="T148" i="23" s="1"/>
  <c r="T1132" i="23"/>
  <c r="BC449" i="23" a="1"/>
  <c r="BC449" i="23" s="1"/>
  <c r="BC463" i="23" s="1" a="1"/>
  <c r="BC463" i="23" s="1"/>
  <c r="BC475" i="23" s="1" a="1"/>
  <c r="BC475" i="23" s="1"/>
  <c r="BC1135" i="23"/>
  <c r="AF449" i="23" a="1"/>
  <c r="AF449" i="23" s="1"/>
  <c r="AF460" i="23" s="1"/>
  <c r="AF1135" i="23"/>
  <c r="S345" i="23" a="1"/>
  <c r="S345" i="23" s="1"/>
  <c r="S356" i="23" s="1"/>
  <c r="S1134" i="23"/>
  <c r="BG449" i="23" a="1"/>
  <c r="BG449" i="23" s="1"/>
  <c r="BG463" i="23" s="1" a="1"/>
  <c r="BG463" i="23" s="1"/>
  <c r="BG475" i="23" s="1" a="1"/>
  <c r="BG475" i="23" s="1"/>
  <c r="BG1135" i="23"/>
  <c r="I449" i="23" a="1"/>
  <c r="I449" i="23" s="1"/>
  <c r="I460" i="23" s="1"/>
  <c r="I1135" i="23"/>
  <c r="AX449" i="23" a="1"/>
  <c r="AX449" i="23" s="1"/>
  <c r="AX460" i="23" s="1"/>
  <c r="AX1135" i="23"/>
  <c r="AQ449" i="23" a="1"/>
  <c r="AQ449" i="23" s="1"/>
  <c r="AQ463" i="23" s="1" a="1"/>
  <c r="AQ463" i="23" s="1"/>
  <c r="AQ474" i="23" s="1"/>
  <c r="AQ1135" i="23"/>
  <c r="AW345" i="23" a="1"/>
  <c r="AW345" i="23" s="1"/>
  <c r="AW356" i="23" s="1"/>
  <c r="AW1134" i="23"/>
  <c r="AZ449" i="23" a="1"/>
  <c r="AZ449" i="23" s="1"/>
  <c r="AZ463" i="23" s="1" a="1"/>
  <c r="AZ463" i="23" s="1"/>
  <c r="AZ475" i="23" s="1" a="1"/>
  <c r="AZ475" i="23" s="1"/>
  <c r="AZ1135" i="23"/>
  <c r="BA449" i="23" a="1"/>
  <c r="BA449" i="23" s="1"/>
  <c r="BA463" i="23" s="1" a="1"/>
  <c r="BA463" i="23" s="1"/>
  <c r="BA474" i="23" s="1"/>
  <c r="BA1135" i="23"/>
  <c r="BB449" i="23" a="1"/>
  <c r="BB449" i="23" s="1"/>
  <c r="BB463" i="23" s="1" a="1"/>
  <c r="BB463" i="23" s="1"/>
  <c r="BB475" i="23" s="1" a="1"/>
  <c r="BB475" i="23" s="1"/>
  <c r="BB1135" i="23"/>
  <c r="BF241" i="23" a="1"/>
  <c r="BF241" i="23" s="1"/>
  <c r="BF252" i="23" s="1"/>
  <c r="BF1133" i="23"/>
  <c r="BE449" i="23" a="1"/>
  <c r="BE449" i="23" s="1"/>
  <c r="BE460" i="23" s="1"/>
  <c r="BE1135" i="23"/>
  <c r="AE345" i="23" a="1"/>
  <c r="AE345" i="23" s="1"/>
  <c r="AE359" i="23" s="1" a="1"/>
  <c r="AE359" i="23" s="1"/>
  <c r="AE370" i="23" s="1"/>
  <c r="AE1134" i="23"/>
  <c r="AR345" i="23" a="1"/>
  <c r="AR345" i="23" s="1"/>
  <c r="AR359" i="23" s="1" a="1"/>
  <c r="AR359" i="23" s="1"/>
  <c r="AR371" i="23" s="1" a="1"/>
  <c r="AR371" i="23" s="1"/>
  <c r="AR1134" i="23"/>
  <c r="AF345" i="23" a="1"/>
  <c r="AF345" i="23" s="1"/>
  <c r="AF359" i="23" s="1" a="1"/>
  <c r="AF359" i="23" s="1"/>
  <c r="AF371" i="23" s="1" a="1"/>
  <c r="AF371" i="23" s="1"/>
  <c r="AF1134" i="23"/>
  <c r="I241" i="23" a="1"/>
  <c r="I241" i="23" s="1"/>
  <c r="I252" i="23" s="1"/>
  <c r="I1133" i="23"/>
  <c r="AD345" i="23" a="1"/>
  <c r="AD345" i="23" s="1"/>
  <c r="AD359" i="23" s="1" a="1"/>
  <c r="AD359" i="23" s="1"/>
  <c r="AD371" i="23" s="1" a="1"/>
  <c r="AD371" i="23" s="1"/>
  <c r="AD1134" i="23"/>
  <c r="AR241" i="23" a="1"/>
  <c r="AR241" i="23" s="1"/>
  <c r="AR252" i="23" s="1"/>
  <c r="AR1133" i="23"/>
  <c r="AP345" i="23" a="1"/>
  <c r="AP345" i="23" s="1"/>
  <c r="AP359" i="23" s="1" a="1"/>
  <c r="AP359" i="23" s="1"/>
  <c r="AP370" i="23" s="1"/>
  <c r="AP1134" i="23"/>
  <c r="W241" i="23" a="1"/>
  <c r="W241" i="23" s="1"/>
  <c r="W255" i="23" s="1" a="1"/>
  <c r="W255" i="23" s="1"/>
  <c r="W266" i="23" s="1"/>
  <c r="W1133" i="23"/>
  <c r="N241" i="23" a="1"/>
  <c r="N241" i="23" s="1"/>
  <c r="N252" i="23" s="1"/>
  <c r="N1133" i="23"/>
  <c r="AU137" i="23" a="1"/>
  <c r="AU137" i="23" s="1"/>
  <c r="AU151" i="23" s="1" a="1"/>
  <c r="AU151" i="23" s="1"/>
  <c r="AU163" i="23" s="1" a="1"/>
  <c r="AU163" i="23" s="1"/>
  <c r="AU1132" i="23"/>
  <c r="BJ137" i="23" a="1"/>
  <c r="BJ137" i="23" s="1"/>
  <c r="BJ148" i="23" s="1"/>
  <c r="BJ1132" i="23"/>
  <c r="AL137" i="23" a="1"/>
  <c r="AL137" i="23" s="1"/>
  <c r="AL148" i="23" s="1"/>
  <c r="AL1132" i="23"/>
  <c r="S137" i="23" a="1"/>
  <c r="S137" i="23" s="1"/>
  <c r="S151" i="23" s="1" a="1"/>
  <c r="S151" i="23" s="1"/>
  <c r="S162" i="23" s="1"/>
  <c r="S1132" i="23"/>
  <c r="H137" i="23" a="1"/>
  <c r="H137" i="23" s="1"/>
  <c r="H148" i="23" s="1"/>
  <c r="H1132" i="23"/>
  <c r="M137" i="23" a="1"/>
  <c r="M137" i="23" s="1"/>
  <c r="M148" i="23" s="1"/>
  <c r="M1132" i="23"/>
  <c r="L137" i="23" a="1"/>
  <c r="L137" i="23" s="1"/>
  <c r="L151" i="23" s="1" a="1"/>
  <c r="L151" i="23" s="1"/>
  <c r="L163" i="23" s="1" a="1"/>
  <c r="L163" i="23" s="1"/>
  <c r="L1132" i="23"/>
  <c r="AI241" i="23" a="1"/>
  <c r="AI241" i="23" s="1"/>
  <c r="AI252" i="23" s="1"/>
  <c r="AI1133" i="23"/>
  <c r="AT137" i="23" a="1"/>
  <c r="AT137" i="23" s="1"/>
  <c r="AT151" i="23" s="1" a="1"/>
  <c r="AT151" i="23" s="1"/>
  <c r="AT163" i="23" s="1" a="1"/>
  <c r="AT163" i="23" s="1"/>
  <c r="AT1132" i="23"/>
  <c r="M345" i="23" a="1"/>
  <c r="M345" i="23" s="1"/>
  <c r="M359" i="23" s="1" a="1"/>
  <c r="M359" i="23" s="1"/>
  <c r="M371" i="23" s="1" a="1"/>
  <c r="M371" i="23" s="1"/>
  <c r="M1134" i="23"/>
  <c r="AM449" i="23" a="1"/>
  <c r="AM449" i="23" s="1"/>
  <c r="AM463" i="23" s="1" a="1"/>
  <c r="AM463" i="23" s="1"/>
  <c r="AM475" i="23" s="1" a="1"/>
  <c r="AM475" i="23" s="1"/>
  <c r="AM1135" i="23"/>
  <c r="BB345" i="23" a="1"/>
  <c r="BB345" i="23" s="1"/>
  <c r="BB356" i="23" s="1"/>
  <c r="BB1134" i="23"/>
  <c r="AN449" i="23" a="1"/>
  <c r="AN449" i="23" s="1"/>
  <c r="AN460" i="23" s="1"/>
  <c r="AN1135" i="23"/>
  <c r="H345" i="23" a="1"/>
  <c r="H345" i="23" s="1"/>
  <c r="H359" i="23" s="1" a="1"/>
  <c r="H359" i="23" s="1"/>
  <c r="H371" i="23" s="1" a="1"/>
  <c r="H371" i="23" s="1"/>
  <c r="H1134" i="23"/>
  <c r="E449" i="23" a="1"/>
  <c r="E449" i="23" s="1"/>
  <c r="E463" i="23" s="1" a="1"/>
  <c r="E463" i="23" s="1"/>
  <c r="E475" i="23" s="1" a="1"/>
  <c r="E475" i="23" s="1"/>
  <c r="E1135" i="23"/>
  <c r="BF449" i="23" a="1"/>
  <c r="BF449" i="23" s="1"/>
  <c r="BF463" i="23" s="1" a="1"/>
  <c r="BF463" i="23" s="1"/>
  <c r="BF475" i="23" s="1" a="1"/>
  <c r="BF475" i="23" s="1"/>
  <c r="BF1135" i="23"/>
  <c r="AY449" i="23" a="1"/>
  <c r="AY449" i="23" s="1"/>
  <c r="AY460" i="23" s="1"/>
  <c r="AY1135" i="23"/>
  <c r="BE345" i="23" a="1"/>
  <c r="BE345" i="23" s="1"/>
  <c r="BE359" i="23" s="1" a="1"/>
  <c r="BE359" i="23" s="1"/>
  <c r="BE371" i="23" s="1" a="1"/>
  <c r="BE371" i="23" s="1"/>
  <c r="BE1134" i="23"/>
  <c r="BH449" i="23" a="1"/>
  <c r="BH449" i="23" s="1"/>
  <c r="BH463" i="23" s="1" a="1"/>
  <c r="BH463" i="23" s="1"/>
  <c r="BH475" i="23" s="1" a="1"/>
  <c r="BH475" i="23" s="1"/>
  <c r="BH1135" i="23"/>
  <c r="BI449" i="23" a="1"/>
  <c r="BI449" i="23" s="1"/>
  <c r="BI463" i="23" s="1" a="1"/>
  <c r="BI463" i="23" s="1"/>
  <c r="BI474" i="23" s="1"/>
  <c r="BI1135" i="23"/>
  <c r="H449" i="23" a="1"/>
  <c r="H449" i="23" s="1"/>
  <c r="H463" i="23" s="1" a="1"/>
  <c r="H463" i="23" s="1"/>
  <c r="H475" i="23" s="1" a="1"/>
  <c r="H475" i="23" s="1"/>
  <c r="H1135" i="23"/>
  <c r="E241" i="23" a="1"/>
  <c r="E241" i="23" s="1"/>
  <c r="E252" i="23" s="1"/>
  <c r="E1133" i="23"/>
  <c r="W345" i="23" a="1"/>
  <c r="W345" i="23" s="1"/>
  <c r="W359" i="23" s="1" a="1"/>
  <c r="W359" i="23" s="1"/>
  <c r="W370" i="23" s="1"/>
  <c r="W1134" i="23"/>
  <c r="AJ345" i="23" a="1"/>
  <c r="AJ345" i="23" s="1"/>
  <c r="AJ359" i="23" s="1" a="1"/>
  <c r="AJ359" i="23" s="1"/>
  <c r="AJ371" i="23" s="1" a="1"/>
  <c r="AJ371" i="23" s="1"/>
  <c r="AJ1134" i="23"/>
  <c r="X345" i="23" a="1"/>
  <c r="X345" i="23" s="1"/>
  <c r="X359" i="23" s="1" a="1"/>
  <c r="X359" i="23" s="1"/>
  <c r="X370" i="23" s="1"/>
  <c r="X1134" i="23"/>
  <c r="Y241" i="23" a="1"/>
  <c r="Y241" i="23" s="1"/>
  <c r="Y252" i="23" s="1"/>
  <c r="Y1133" i="23"/>
  <c r="AT345" i="23" a="1"/>
  <c r="AT345" i="23" s="1"/>
  <c r="AT356" i="23" s="1"/>
  <c r="AT1134" i="23"/>
  <c r="BH241" i="23" a="1"/>
  <c r="BH241" i="23" s="1"/>
  <c r="BH255" i="23" s="1" a="1"/>
  <c r="BH255" i="23" s="1"/>
  <c r="BH266" i="23" s="1"/>
  <c r="BH1133" i="23"/>
  <c r="BF345" i="23" a="1"/>
  <c r="BF345" i="23" s="1"/>
  <c r="BF359" i="23" s="1" a="1"/>
  <c r="BF359" i="23" s="1"/>
  <c r="BF370" i="23" s="1"/>
  <c r="BF1134" i="23"/>
  <c r="O241" i="23" a="1"/>
  <c r="O241" i="23" s="1"/>
  <c r="O255" i="23" s="1" a="1"/>
  <c r="O255" i="23" s="1"/>
  <c r="O266" i="23" s="1"/>
  <c r="O1133" i="23"/>
  <c r="F241" i="23" a="1"/>
  <c r="F241" i="23" s="1"/>
  <c r="F252" i="23" s="1"/>
  <c r="F1133" i="23"/>
  <c r="AE137" i="23" a="1"/>
  <c r="AE137" i="23" s="1"/>
  <c r="AE151" i="23" s="1" a="1"/>
  <c r="AE151" i="23" s="1"/>
  <c r="AE163" i="23" s="1" a="1"/>
  <c r="AE163" i="23" s="1"/>
  <c r="AE1132" i="23"/>
  <c r="BE137" i="23" a="1"/>
  <c r="BE137" i="23" s="1"/>
  <c r="BE151" i="23" s="1" a="1"/>
  <c r="BE151" i="23" s="1"/>
  <c r="BE163" i="23" s="1" a="1"/>
  <c r="BE163" i="23" s="1"/>
  <c r="BE1132" i="23"/>
  <c r="BC137" i="23" a="1"/>
  <c r="BC137" i="23" s="1"/>
  <c r="BC151" i="23" s="1" a="1"/>
  <c r="BC151" i="23" s="1"/>
  <c r="BC163" i="23" s="1" a="1"/>
  <c r="BC163" i="23" s="1"/>
  <c r="BC1132" i="23"/>
  <c r="V137" i="23" a="1"/>
  <c r="V137" i="23" s="1"/>
  <c r="V151" i="23" s="1" a="1"/>
  <c r="V151" i="23" s="1"/>
  <c r="V162" i="23" s="1"/>
  <c r="V1132" i="23"/>
  <c r="K137" i="23" a="1"/>
  <c r="K137" i="23" s="1"/>
  <c r="K151" i="23" s="1" a="1"/>
  <c r="K151" i="23" s="1"/>
  <c r="K163" i="23" s="1" a="1"/>
  <c r="K163" i="23" s="1"/>
  <c r="K1132" i="23"/>
  <c r="E137" i="23" a="1"/>
  <c r="E137" i="23" s="1"/>
  <c r="E151" i="23" s="1" a="1"/>
  <c r="E151" i="23" s="1"/>
  <c r="E1132" i="23"/>
  <c r="R137" i="23" a="1"/>
  <c r="R137" i="23" s="1"/>
  <c r="R148" i="23" s="1"/>
  <c r="R1132" i="23"/>
  <c r="BJ449" i="23" a="1"/>
  <c r="BJ449" i="23" s="1"/>
  <c r="BJ463" i="23" s="1" a="1"/>
  <c r="BJ463" i="23" s="1"/>
  <c r="BJ475" i="23" s="1" a="1"/>
  <c r="BJ475" i="23" s="1"/>
  <c r="BJ1135" i="23"/>
  <c r="J449" i="23" a="1"/>
  <c r="J449" i="23" s="1"/>
  <c r="J463" i="23" s="1" a="1"/>
  <c r="J463" i="23" s="1"/>
  <c r="J475" i="23" s="1" a="1"/>
  <c r="J475" i="23" s="1"/>
  <c r="J1135" i="23"/>
  <c r="V345" i="23" a="1"/>
  <c r="V345" i="23" s="1"/>
  <c r="V359" i="23" s="1" a="1"/>
  <c r="V359" i="23" s="1"/>
  <c r="V370" i="23" s="1"/>
  <c r="V1134" i="23"/>
  <c r="P449" i="23" a="1"/>
  <c r="P449" i="23" s="1"/>
  <c r="P463" i="23" s="1" a="1"/>
  <c r="P463" i="23" s="1"/>
  <c r="P475" i="23" s="1" a="1"/>
  <c r="P475" i="23" s="1"/>
  <c r="P1135" i="23"/>
  <c r="H241" i="23" a="1"/>
  <c r="H241" i="23" s="1"/>
  <c r="H255" i="23" s="1" a="1"/>
  <c r="H255" i="23" s="1"/>
  <c r="H267" i="23" s="1" a="1"/>
  <c r="H267" i="23" s="1"/>
  <c r="H1133" i="23"/>
  <c r="AO241" i="23" a="1"/>
  <c r="AO241" i="23" s="1"/>
  <c r="AO255" i="23" s="1" a="1"/>
  <c r="AO255" i="23" s="1"/>
  <c r="AO266" i="23" s="1"/>
  <c r="AO1133" i="23"/>
  <c r="K241" i="23" a="1"/>
  <c r="K241" i="23" s="1"/>
  <c r="K252" i="23" s="1"/>
  <c r="K1133" i="23"/>
  <c r="E345" i="23" a="1"/>
  <c r="E345" i="23" s="1"/>
  <c r="E356" i="23" s="1"/>
  <c r="E1134" i="23"/>
  <c r="BI241" i="23" a="1"/>
  <c r="BI241" i="23" s="1"/>
  <c r="BI252" i="23" s="1"/>
  <c r="BI1133" i="23"/>
  <c r="G241" i="23" a="1"/>
  <c r="G241" i="23" s="1"/>
  <c r="G255" i="23" s="1" a="1"/>
  <c r="G255" i="23" s="1"/>
  <c r="G267" i="23" s="1" a="1"/>
  <c r="G267" i="23" s="1"/>
  <c r="G1133" i="23"/>
  <c r="O137" i="23" a="1"/>
  <c r="O137" i="23" s="1"/>
  <c r="O148" i="23" s="1"/>
  <c r="O1132" i="23"/>
  <c r="AO137" i="23" a="1"/>
  <c r="AO137" i="23" s="1"/>
  <c r="AO151" i="23" s="1" a="1"/>
  <c r="AO151" i="23" s="1"/>
  <c r="AO162" i="23" s="1"/>
  <c r="AO1132" i="23"/>
  <c r="AM137" i="23" a="1"/>
  <c r="AM137" i="23" s="1"/>
  <c r="AM151" i="23" s="1" a="1"/>
  <c r="AM151" i="23" s="1"/>
  <c r="AM162" i="23" s="1"/>
  <c r="AM1132" i="23"/>
  <c r="F137" i="23" a="1"/>
  <c r="F137" i="23" s="1"/>
  <c r="F148" i="23" s="1"/>
  <c r="F1132" i="23"/>
  <c r="BD137" i="23" a="1"/>
  <c r="BD137" i="23" s="1"/>
  <c r="BD151" i="23" s="1" a="1"/>
  <c r="BD151" i="23" s="1"/>
  <c r="BD163" i="23" s="1" a="1"/>
  <c r="BD163" i="23" s="1"/>
  <c r="BD1132" i="23"/>
  <c r="BI137" i="23" a="1"/>
  <c r="BI137" i="23" s="1"/>
  <c r="BI151" i="23" s="1" a="1"/>
  <c r="BI151" i="23" s="1"/>
  <c r="BI163" i="23" s="1" a="1"/>
  <c r="BI163" i="23" s="1"/>
  <c r="BI1132" i="23"/>
  <c r="BH137" i="23" a="1"/>
  <c r="BH137" i="23" s="1"/>
  <c r="BH148" i="23" s="1"/>
  <c r="BH1132" i="23"/>
  <c r="AG137" i="23" a="1"/>
  <c r="AG137" i="23" s="1"/>
  <c r="AG151" i="23" s="1" a="1"/>
  <c r="AG151" i="23" s="1"/>
  <c r="AG162" i="23" s="1"/>
  <c r="AG1132" i="23"/>
  <c r="AE449" i="23" a="1"/>
  <c r="AE449" i="23" s="1"/>
  <c r="AE463" i="23" s="1" a="1"/>
  <c r="AE463" i="23" s="1"/>
  <c r="AE475" i="23" s="1" a="1"/>
  <c r="AE475" i="23" s="1"/>
  <c r="AE1135" i="23"/>
  <c r="AV449" i="23" a="1"/>
  <c r="AV449" i="23" s="1"/>
  <c r="AV460" i="23" s="1"/>
  <c r="AV1135" i="23"/>
  <c r="AX345" i="23" a="1"/>
  <c r="AX345" i="23" s="1"/>
  <c r="AX359" i="23" s="1" a="1"/>
  <c r="AX359" i="23" s="1"/>
  <c r="AX370" i="23" s="1"/>
  <c r="AX1134" i="23"/>
  <c r="AY241" i="23" a="1"/>
  <c r="AY241" i="23" s="1"/>
  <c r="AY252" i="23" s="1"/>
  <c r="AY1133" i="23"/>
  <c r="AW137" i="23" a="1"/>
  <c r="AW137" i="23" s="1"/>
  <c r="AW148" i="23" s="1"/>
  <c r="AW1132" i="23"/>
  <c r="AU449" i="23" a="1"/>
  <c r="AU449" i="23" s="1"/>
  <c r="AU463" i="23" s="1" a="1"/>
  <c r="AU463" i="23" s="1"/>
  <c r="AU474" i="23" s="1"/>
  <c r="AU1135" i="23"/>
  <c r="AI345" i="23" a="1"/>
  <c r="AI345" i="23" s="1"/>
  <c r="AI356" i="23" s="1"/>
  <c r="AI1134" i="23"/>
  <c r="AB345" i="23" a="1"/>
  <c r="AB345" i="23" s="1"/>
  <c r="AB359" i="23" s="1" a="1"/>
  <c r="AB359" i="23" s="1"/>
  <c r="AB371" i="23" s="1" a="1"/>
  <c r="AB371" i="23" s="1"/>
  <c r="AB1134" i="23"/>
  <c r="P345" i="23" a="1"/>
  <c r="P345" i="23" s="1"/>
  <c r="P356" i="23" s="1"/>
  <c r="P1134" i="23"/>
  <c r="I345" i="23" a="1"/>
  <c r="I345" i="23" s="1"/>
  <c r="I356" i="23" s="1"/>
  <c r="I1134" i="23"/>
  <c r="L449" i="23" a="1"/>
  <c r="L449" i="23" s="1"/>
  <c r="L463" i="23" s="1" a="1"/>
  <c r="L463" i="23" s="1"/>
  <c r="L474" i="23" s="1"/>
  <c r="L1135" i="23"/>
  <c r="M449" i="23" a="1"/>
  <c r="M449" i="23" s="1"/>
  <c r="M463" i="23" s="1" a="1"/>
  <c r="M463" i="23" s="1"/>
  <c r="M475" i="23" s="1" a="1"/>
  <c r="M475" i="23" s="1"/>
  <c r="M1135" i="23"/>
  <c r="N449" i="23" a="1"/>
  <c r="N449" i="23" s="1"/>
  <c r="N463" i="23" s="1" a="1"/>
  <c r="N463" i="23" s="1"/>
  <c r="N475" i="23" s="1" a="1"/>
  <c r="N475" i="23" s="1"/>
  <c r="N1135" i="23"/>
  <c r="R241" i="23" a="1"/>
  <c r="R241" i="23" s="1"/>
  <c r="R252" i="23" s="1"/>
  <c r="R1133" i="23"/>
  <c r="Q449" i="23" a="1"/>
  <c r="Q449" i="23" s="1"/>
  <c r="Q460" i="23" s="1"/>
  <c r="Q1135" i="23"/>
  <c r="G345" i="23" a="1"/>
  <c r="G345" i="23" s="1"/>
  <c r="G356" i="23" s="1"/>
  <c r="G1134" i="23"/>
  <c r="T345" i="23" a="1"/>
  <c r="T345" i="23" s="1"/>
  <c r="T356" i="23" s="1"/>
  <c r="T1134" i="23"/>
  <c r="K345" i="23" a="1"/>
  <c r="K345" i="23" s="1"/>
  <c r="K359" i="23" s="1" a="1"/>
  <c r="K359" i="23" s="1"/>
  <c r="K371" i="23" s="1" a="1"/>
  <c r="K371" i="23" s="1"/>
  <c r="K1134" i="23"/>
  <c r="X241" i="23" a="1"/>
  <c r="X241" i="23" s="1"/>
  <c r="X252" i="23" s="1"/>
  <c r="X1133" i="23"/>
  <c r="BE241" i="23" a="1"/>
  <c r="BE241" i="23" s="1"/>
  <c r="BE255" i="23" s="1" a="1"/>
  <c r="BE255" i="23" s="1"/>
  <c r="BE266" i="23" s="1"/>
  <c r="BE1133" i="23"/>
  <c r="AA241" i="23" a="1"/>
  <c r="AA241" i="23" s="1"/>
  <c r="AA255" i="23" s="1" a="1"/>
  <c r="AA255" i="23" s="1"/>
  <c r="AA267" i="23" s="1" a="1"/>
  <c r="AA267" i="23" s="1"/>
  <c r="AA1133" i="23"/>
  <c r="U345" i="23" a="1"/>
  <c r="U345" i="23" s="1"/>
  <c r="U356" i="23" s="1"/>
  <c r="U1134" i="23"/>
  <c r="Q241" i="23" a="1"/>
  <c r="Q241" i="23" s="1"/>
  <c r="Q255" i="23" s="1" a="1"/>
  <c r="Q255" i="23" s="1"/>
  <c r="Q266" i="23" s="1"/>
  <c r="Q1133" i="23"/>
  <c r="BA241" i="23" a="1"/>
  <c r="BA241" i="23" s="1"/>
  <c r="BA252" i="23" s="1"/>
  <c r="BA1133" i="23"/>
  <c r="BB241" i="23" a="1"/>
  <c r="BB241" i="23" s="1"/>
  <c r="BB255" i="23" s="1" a="1"/>
  <c r="BB255" i="23" s="1"/>
  <c r="BB267" i="23" s="1" a="1"/>
  <c r="BB267" i="23" s="1"/>
  <c r="BB1133" i="23"/>
  <c r="BF137" i="23" a="1"/>
  <c r="BF137" i="23" s="1"/>
  <c r="BF148" i="23" s="1"/>
  <c r="BF1132" i="23"/>
  <c r="Y137" i="23" a="1"/>
  <c r="Y137" i="23" s="1"/>
  <c r="Y151" i="23" s="1" a="1"/>
  <c r="Y151" i="23" s="1"/>
  <c r="Y162" i="23" s="1"/>
  <c r="Y1132" i="23"/>
  <c r="W137" i="23" a="1"/>
  <c r="W137" i="23" s="1"/>
  <c r="W151" i="23" s="1" a="1"/>
  <c r="W151" i="23" s="1"/>
  <c r="W163" i="23" s="1" a="1"/>
  <c r="W163" i="23" s="1"/>
  <c r="W1132" i="23"/>
  <c r="BG137" i="23" a="1"/>
  <c r="BG137" i="23" s="1"/>
  <c r="BG148" i="23" s="1"/>
  <c r="BG1132" i="23"/>
  <c r="AV137" i="23" a="1"/>
  <c r="AV137" i="23" s="1"/>
  <c r="AV148" i="23" s="1"/>
  <c r="AV1132" i="23"/>
  <c r="BA137" i="23" a="1"/>
  <c r="BA137" i="23" s="1"/>
  <c r="BA148" i="23" s="1"/>
  <c r="BA1132" i="23"/>
  <c r="AZ137" i="23" a="1"/>
  <c r="AZ137" i="23" s="1"/>
  <c r="AZ148" i="23" s="1"/>
  <c r="AZ1132" i="23"/>
  <c r="AF241" i="23" a="1"/>
  <c r="AF241" i="23" s="1"/>
  <c r="AF255" i="23" s="1" a="1"/>
  <c r="AF255" i="23" s="1"/>
  <c r="AF266" i="23" s="1"/>
  <c r="AF1133" i="23"/>
  <c r="AV241" i="23" a="1"/>
  <c r="AV241" i="23" s="1"/>
  <c r="AV252" i="23" s="1"/>
  <c r="AV1133" i="23"/>
  <c r="AH137" i="23" a="1"/>
  <c r="AH137" i="23" s="1"/>
  <c r="AH148" i="23" s="1"/>
  <c r="AH1132" i="23"/>
  <c r="AZ241" i="23" a="1"/>
  <c r="AZ241" i="23" s="1"/>
  <c r="AZ255" i="23" s="1" a="1"/>
  <c r="AZ255" i="23" s="1"/>
  <c r="AZ267" i="23" s="1" a="1"/>
  <c r="AZ267" i="23" s="1"/>
  <c r="AZ1133" i="23"/>
  <c r="Q137" i="23" a="1"/>
  <c r="Q137" i="23" s="1"/>
  <c r="Q151" i="23" s="1" a="1"/>
  <c r="Q151" i="23" s="1"/>
  <c r="Q162" i="23" s="1"/>
  <c r="Q1132" i="23"/>
  <c r="J345" i="23" a="1"/>
  <c r="J345" i="23" s="1"/>
  <c r="J359" i="23" s="1" a="1"/>
  <c r="J359" i="23" s="1"/>
  <c r="J370" i="23" s="1"/>
  <c r="J1134" i="23"/>
  <c r="BJ241" i="23" a="1"/>
  <c r="BJ241" i="23" s="1"/>
  <c r="BJ255" i="23" s="1" a="1"/>
  <c r="BJ255" i="23" s="1"/>
  <c r="BJ267" i="23" s="1" a="1"/>
  <c r="BJ267" i="23" s="1"/>
  <c r="BJ1133" i="23"/>
  <c r="F449" i="23" a="1"/>
  <c r="F449" i="23" s="1"/>
  <c r="F463" i="23" s="1" a="1"/>
  <c r="F463" i="23" s="1"/>
  <c r="F475" i="23" s="1" a="1"/>
  <c r="F475" i="23" s="1"/>
  <c r="F1135" i="23"/>
  <c r="R449" i="23" a="1"/>
  <c r="R449" i="23" s="1"/>
  <c r="R463" i="23" s="1" a="1"/>
  <c r="R463" i="23" s="1"/>
  <c r="R474" i="23" s="1"/>
  <c r="R1135" i="23"/>
  <c r="K449" i="23" a="1"/>
  <c r="K449" i="23" s="1"/>
  <c r="K460" i="23" s="1"/>
  <c r="K1135" i="23"/>
  <c r="Q345" i="23" a="1"/>
  <c r="Q345" i="23" s="1"/>
  <c r="Q359" i="23" s="1" a="1"/>
  <c r="Q359" i="23" s="1"/>
  <c r="Q371" i="23" s="1" a="1"/>
  <c r="Q371" i="23" s="1"/>
  <c r="Q1134" i="23"/>
  <c r="T449" i="23" a="1"/>
  <c r="T449" i="23" s="1"/>
  <c r="T460" i="23" s="1"/>
  <c r="T1135" i="23"/>
  <c r="U449" i="23" a="1"/>
  <c r="U449" i="23" s="1"/>
  <c r="U463" i="23" s="1" a="1"/>
  <c r="U463" i="23" s="1"/>
  <c r="U475" i="23" s="1" a="1"/>
  <c r="U475" i="23" s="1"/>
  <c r="U1135" i="23"/>
  <c r="V449" i="23" a="1"/>
  <c r="V449" i="23" s="1"/>
  <c r="V460" i="23" s="1"/>
  <c r="V1135" i="23"/>
  <c r="Z241" i="23" a="1"/>
  <c r="Z241" i="23" s="1"/>
  <c r="Z255" i="23" s="1" a="1"/>
  <c r="Z255" i="23" s="1"/>
  <c r="Z266" i="23" s="1"/>
  <c r="Z1133" i="23"/>
  <c r="Y449" i="23" a="1"/>
  <c r="Y449" i="23" s="1"/>
  <c r="Y460" i="23" s="1"/>
  <c r="Y1135" i="23"/>
  <c r="AA345" i="23" a="1"/>
  <c r="AA345" i="23" s="1"/>
  <c r="AA356" i="23" s="1"/>
  <c r="AA1134" i="23"/>
  <c r="AN241" i="23" a="1"/>
  <c r="AN241" i="23" s="1"/>
  <c r="AN252" i="23" s="1"/>
  <c r="AN1133" i="23"/>
  <c r="AQ241" i="23" a="1"/>
  <c r="AQ241" i="23" s="1"/>
  <c r="AQ255" i="23" s="1" a="1"/>
  <c r="AQ255" i="23" s="1"/>
  <c r="AQ267" i="23" s="1" a="1"/>
  <c r="AQ267" i="23" s="1"/>
  <c r="AQ1133" i="23"/>
  <c r="R345" i="23" a="1"/>
  <c r="R345" i="23" s="1"/>
  <c r="R359" i="23" s="1" a="1"/>
  <c r="R359" i="23" s="1"/>
  <c r="R371" i="23" s="1" a="1"/>
  <c r="R371" i="23" s="1"/>
  <c r="R1134" i="23"/>
  <c r="AK345" i="23" a="1"/>
  <c r="AK345" i="23" s="1"/>
  <c r="AK359" i="23" s="1" a="1"/>
  <c r="AK359" i="23" s="1"/>
  <c r="AK370" i="23" s="1"/>
  <c r="AK1134" i="23"/>
  <c r="AG241" i="23" a="1"/>
  <c r="AG241" i="23" s="1"/>
  <c r="AG252" i="23" s="1"/>
  <c r="AG1133" i="23"/>
  <c r="AS241" i="23" a="1"/>
  <c r="AS241" i="23" s="1"/>
  <c r="AS255" i="23" s="1" a="1"/>
  <c r="AS255" i="23" s="1"/>
  <c r="AS266" i="23" s="1"/>
  <c r="AS1133" i="23"/>
  <c r="BC241" i="23" a="1"/>
  <c r="BC241" i="23" s="1"/>
  <c r="BC252" i="23" s="1"/>
  <c r="BC1133" i="23"/>
  <c r="AT241" i="23" a="1"/>
  <c r="AT241" i="23" s="1"/>
  <c r="AT255" i="23" s="1" a="1"/>
  <c r="AT255" i="23" s="1"/>
  <c r="AT267" i="23" s="1" a="1"/>
  <c r="AT267" i="23" s="1"/>
  <c r="AT1133" i="23"/>
  <c r="AP137" i="23" a="1"/>
  <c r="AP137" i="23" s="1"/>
  <c r="AP151" i="23" s="1" a="1"/>
  <c r="AP151" i="23" s="1"/>
  <c r="AP162" i="23" s="1"/>
  <c r="AP1132" i="23"/>
  <c r="I137" i="23" a="1"/>
  <c r="I137" i="23" s="1"/>
  <c r="I148" i="23" s="1"/>
  <c r="I1132" i="23"/>
  <c r="G137" i="23" a="1"/>
  <c r="G137" i="23" s="1"/>
  <c r="G151" i="23" s="1" a="1"/>
  <c r="G151" i="23" s="1"/>
  <c r="G162" i="23" s="1"/>
  <c r="G1132" i="23"/>
  <c r="AY137" i="23" a="1"/>
  <c r="AY137" i="23" s="1"/>
  <c r="AY151" i="23" s="1" a="1"/>
  <c r="AY151" i="23" s="1"/>
  <c r="AY162" i="23" s="1"/>
  <c r="AY1132" i="23"/>
  <c r="AN137" i="23" a="1"/>
  <c r="AN137" i="23" s="1"/>
  <c r="AN148" i="23" s="1"/>
  <c r="AN1132" i="23"/>
  <c r="AS137" i="23" a="1"/>
  <c r="AS137" i="23" s="1"/>
  <c r="AS151" i="23" s="1" a="1"/>
  <c r="AS151" i="23" s="1"/>
  <c r="AS163" i="23" s="1" a="1"/>
  <c r="AS163" i="23" s="1"/>
  <c r="AS1132" i="23"/>
  <c r="AR137" i="23" a="1"/>
  <c r="AR137" i="23" s="1"/>
  <c r="AR151" i="23" s="1" a="1"/>
  <c r="AR151" i="23" s="1"/>
  <c r="AR163" i="23" s="1" a="1"/>
  <c r="AR163" i="23" s="1"/>
  <c r="AR1132" i="23"/>
  <c r="N137" i="23" a="1"/>
  <c r="N137" i="23" s="1"/>
  <c r="N151" i="23" s="1" a="1"/>
  <c r="N151" i="23" s="1"/>
  <c r="N162" i="23" s="1"/>
  <c r="N1132" i="23"/>
  <c r="AD137" i="23" a="1"/>
  <c r="AD137" i="23" s="1"/>
  <c r="AD148" i="23" s="1"/>
  <c r="AD1132" i="23"/>
  <c r="AJ241" i="23" a="1"/>
  <c r="AJ241" i="23" s="1"/>
  <c r="AJ255" i="23" s="1" a="1"/>
  <c r="AJ255" i="23" s="1"/>
  <c r="AJ266" i="23" s="1"/>
  <c r="AJ1133" i="23"/>
  <c r="BJ345" i="23" a="1"/>
  <c r="BJ345" i="23" s="1"/>
  <c r="BJ359" i="23" s="1" a="1"/>
  <c r="BJ359" i="23" s="1"/>
  <c r="BJ371" i="23" s="1" a="1"/>
  <c r="BJ371" i="23" s="1"/>
  <c r="BJ1134" i="23"/>
  <c r="AY345" i="23" a="1"/>
  <c r="AY345" i="23" s="1"/>
  <c r="AY359" i="23" s="1" a="1"/>
  <c r="AY359" i="23" s="1"/>
  <c r="AY370" i="23" s="1"/>
  <c r="AY1134" i="23"/>
  <c r="P241" i="23" a="1"/>
  <c r="P241" i="23" s="1"/>
  <c r="P255" i="23" s="1" a="1"/>
  <c r="P255" i="23" s="1"/>
  <c r="P266" i="23" s="1"/>
  <c r="P1133" i="23"/>
  <c r="AL345" i="23" a="1"/>
  <c r="AL345" i="23" s="1"/>
  <c r="AL359" i="23" s="1" a="1"/>
  <c r="AL359" i="23" s="1"/>
  <c r="AL371" i="23" s="1" a="1"/>
  <c r="AL371" i="23" s="1"/>
  <c r="AL1134" i="23"/>
  <c r="L345" i="23" a="1"/>
  <c r="L345" i="23" s="1"/>
  <c r="L359" i="23" s="1" a="1"/>
  <c r="L359" i="23" s="1"/>
  <c r="L370" i="23" s="1"/>
  <c r="L1134" i="23"/>
  <c r="Z449" i="23" a="1"/>
  <c r="Z449" i="23" s="1"/>
  <c r="Z463" i="23" s="1" a="1"/>
  <c r="Z463" i="23" s="1"/>
  <c r="Z474" i="23" s="1"/>
  <c r="Z1135" i="23"/>
  <c r="S449" i="23" a="1"/>
  <c r="S449" i="23" s="1"/>
  <c r="S463" i="23" s="1" a="1"/>
  <c r="S463" i="23" s="1"/>
  <c r="S474" i="23" s="1"/>
  <c r="S1135" i="23"/>
  <c r="Y345" i="23" a="1"/>
  <c r="Y345" i="23" s="1"/>
  <c r="Y356" i="23" s="1"/>
  <c r="Y1134" i="23"/>
  <c r="AB449" i="23" a="1"/>
  <c r="AB449" i="23" s="1"/>
  <c r="AB463" i="23" s="1" a="1"/>
  <c r="AB463" i="23" s="1"/>
  <c r="AB475" i="23" s="1" a="1"/>
  <c r="AB475" i="23" s="1"/>
  <c r="AB1135" i="23"/>
  <c r="AC449" i="23" a="1"/>
  <c r="AC449" i="23" s="1"/>
  <c r="AC463" i="23" s="1" a="1"/>
  <c r="AC463" i="23" s="1"/>
  <c r="AC474" i="23" s="1"/>
  <c r="AC1135" i="23"/>
  <c r="AD449" i="23" a="1"/>
  <c r="AD449" i="23" s="1"/>
  <c r="AD460" i="23" s="1"/>
  <c r="AD1135" i="23"/>
  <c r="AH241" i="23" a="1"/>
  <c r="AH241" i="23" s="1"/>
  <c r="AH255" i="23" s="1" a="1"/>
  <c r="AH255" i="23" s="1"/>
  <c r="AH266" i="23" s="1"/>
  <c r="AH1133" i="23"/>
  <c r="AG449" i="23" a="1"/>
  <c r="AG449" i="23" s="1"/>
  <c r="AG460" i="23" s="1"/>
  <c r="AG1135" i="23"/>
  <c r="BC345" i="23" a="1"/>
  <c r="BC345" i="23" s="1"/>
  <c r="BC359" i="23" s="1" a="1"/>
  <c r="BC359" i="23" s="1"/>
  <c r="BC370" i="23" s="1"/>
  <c r="BC1134" i="23"/>
  <c r="BD345" i="23" a="1"/>
  <c r="BD345" i="23" s="1"/>
  <c r="BD359" i="23" s="1" a="1"/>
  <c r="BD359" i="23" s="1"/>
  <c r="BD371" i="23" s="1" a="1"/>
  <c r="BD371" i="23" s="1"/>
  <c r="BD1134" i="23"/>
  <c r="AQ345" i="23" a="1"/>
  <c r="AQ345" i="23" s="1"/>
  <c r="AQ359" i="23" s="1" a="1"/>
  <c r="AQ359" i="23" s="1"/>
  <c r="AQ371" i="23" s="1" a="1"/>
  <c r="AQ371" i="23" s="1"/>
  <c r="AQ1134" i="23"/>
  <c r="BD241" i="23" a="1"/>
  <c r="BD241" i="23" s="1"/>
  <c r="BD255" i="23" s="1" a="1"/>
  <c r="BD255" i="23" s="1"/>
  <c r="BD267" i="23" s="1" a="1"/>
  <c r="BD267" i="23" s="1"/>
  <c r="BD1133" i="23"/>
  <c r="AC345" i="23" a="1"/>
  <c r="AC345" i="23" s="1"/>
  <c r="AC359" i="23" s="1" a="1"/>
  <c r="AC359" i="23" s="1"/>
  <c r="AC371" i="23" s="1" a="1"/>
  <c r="AC371" i="23" s="1"/>
  <c r="AC1134" i="23"/>
  <c r="BG241" i="23" a="1"/>
  <c r="BG241" i="23" s="1"/>
  <c r="BG255" i="23" s="1" a="1"/>
  <c r="BG255" i="23" s="1"/>
  <c r="BG267" i="23" s="1" a="1"/>
  <c r="BG267" i="23" s="1"/>
  <c r="BG1133" i="23"/>
  <c r="AH345" i="23" a="1"/>
  <c r="AH345" i="23" s="1"/>
  <c r="AH356" i="23" s="1"/>
  <c r="AH1134" i="23"/>
  <c r="BA345" i="23" a="1"/>
  <c r="BA345" i="23" s="1"/>
  <c r="BA359" i="23" s="1" a="1"/>
  <c r="BA359" i="23" s="1"/>
  <c r="BA371" i="23" s="1" a="1"/>
  <c r="BA371" i="23" s="1"/>
  <c r="BA1134" i="23"/>
  <c r="AW241" i="23" a="1"/>
  <c r="AW241" i="23" s="1"/>
  <c r="AW255" i="23" s="1" a="1"/>
  <c r="AW255" i="23" s="1"/>
  <c r="AW266" i="23" s="1"/>
  <c r="AW1133" i="23"/>
  <c r="AK241" i="23" a="1"/>
  <c r="AK241" i="23" s="1"/>
  <c r="AK252" i="23" s="1"/>
  <c r="AK1133" i="23"/>
  <c r="AU241" i="23" a="1"/>
  <c r="AU241" i="23" s="1"/>
  <c r="AU255" i="23" s="1" a="1"/>
  <c r="AU255" i="23" s="1"/>
  <c r="AU266" i="23" s="1"/>
  <c r="AU1133" i="23"/>
  <c r="AL241" i="23" a="1"/>
  <c r="AL241" i="23" s="1"/>
  <c r="AL252" i="23" s="1"/>
  <c r="AL1133" i="23"/>
  <c r="S241" i="23" a="1"/>
  <c r="S241" i="23" s="1"/>
  <c r="S252" i="23" s="1"/>
  <c r="S1133" i="23"/>
  <c r="Z137" i="23" a="1"/>
  <c r="Z137" i="23" s="1"/>
  <c r="Z151" i="23" s="1" a="1"/>
  <c r="Z151" i="23" s="1"/>
  <c r="Z163" i="23" s="1" a="1"/>
  <c r="Z163" i="23" s="1"/>
  <c r="Z1132" i="23"/>
  <c r="AQ137" i="23" a="1"/>
  <c r="AQ137" i="23" s="1"/>
  <c r="AQ151" i="23" s="1" a="1"/>
  <c r="AQ151" i="23" s="1"/>
  <c r="AQ162" i="23" s="1"/>
  <c r="AQ1132" i="23"/>
  <c r="AF137" i="23" a="1"/>
  <c r="AF137" i="23" s="1"/>
  <c r="AF148" i="23" s="1"/>
  <c r="AF1132" i="23"/>
  <c r="AK137" i="23" a="1"/>
  <c r="AK137" i="23" s="1"/>
  <c r="AK151" i="23" s="1" a="1"/>
  <c r="AK151" i="23" s="1"/>
  <c r="AK163" i="23" s="1" a="1"/>
  <c r="AK163" i="23" s="1"/>
  <c r="AK1132" i="23"/>
  <c r="AJ137" i="23" a="1"/>
  <c r="AJ137" i="23" s="1"/>
  <c r="AJ151" i="23" s="1" a="1"/>
  <c r="AJ151" i="23" s="1"/>
  <c r="AJ162" i="23" s="1"/>
  <c r="AJ1132" i="23"/>
  <c r="AX137" i="23" a="1"/>
  <c r="AX137" i="23" s="1"/>
  <c r="AX151" i="23" s="1" a="1"/>
  <c r="AX151" i="23" s="1"/>
  <c r="AX163" i="23" s="1" a="1"/>
  <c r="AX163" i="23" s="1"/>
  <c r="AX1132" i="23"/>
  <c r="T241" i="23" a="1"/>
  <c r="T241" i="23" s="1"/>
  <c r="T255" i="23" s="1" a="1"/>
  <c r="T255" i="23" s="1"/>
  <c r="T267" i="23" s="1" a="1"/>
  <c r="T267" i="23" s="1"/>
  <c r="T1133" i="23"/>
  <c r="X449" i="23" a="1"/>
  <c r="X449" i="23" s="1"/>
  <c r="X460" i="23" s="1"/>
  <c r="X1135" i="23"/>
  <c r="F345" i="23" a="1"/>
  <c r="F345" i="23" s="1"/>
  <c r="F356" i="23" s="1"/>
  <c r="F1134" i="23"/>
  <c r="G449" i="23" a="1"/>
  <c r="G449" i="23" s="1"/>
  <c r="G463" i="23" s="1" a="1"/>
  <c r="G463" i="23" s="1"/>
  <c r="G474" i="23" s="1"/>
  <c r="G1135" i="23"/>
  <c r="M241" i="23" a="1"/>
  <c r="M241" i="23" s="1"/>
  <c r="M252" i="23" s="1"/>
  <c r="M1133" i="23"/>
  <c r="AH449" i="23" a="1"/>
  <c r="AH449" i="23" s="1"/>
  <c r="AH463" i="23" s="1" a="1"/>
  <c r="AH463" i="23" s="1"/>
  <c r="AH475" i="23" s="1" a="1"/>
  <c r="AH475" i="23" s="1"/>
  <c r="AH1135" i="23"/>
  <c r="AA449" i="23" a="1"/>
  <c r="AA449" i="23" s="1"/>
  <c r="AA463" i="23" s="1" a="1"/>
  <c r="AA463" i="23" s="1"/>
  <c r="AA475" i="23" s="1" a="1"/>
  <c r="AA475" i="23" s="1"/>
  <c r="AA1135" i="23"/>
  <c r="AG345" i="23" a="1"/>
  <c r="AG345" i="23" s="1"/>
  <c r="AG356" i="23" s="1"/>
  <c r="AG1134" i="23"/>
  <c r="AJ449" i="23" a="1"/>
  <c r="AJ449" i="23" s="1"/>
  <c r="AJ463" i="23" s="1" a="1"/>
  <c r="AJ463" i="23" s="1"/>
  <c r="AJ475" i="23" s="1" a="1"/>
  <c r="AJ475" i="23" s="1"/>
  <c r="AJ1135" i="23"/>
  <c r="AK449" i="23" a="1"/>
  <c r="AK449" i="23" s="1"/>
  <c r="AK463" i="23" s="1" a="1"/>
  <c r="AK463" i="23" s="1"/>
  <c r="AK474" i="23" s="1"/>
  <c r="AK1135" i="23"/>
  <c r="AL449" i="23" a="1"/>
  <c r="AL449" i="23" s="1"/>
  <c r="AL463" i="23" s="1" a="1"/>
  <c r="AL463" i="23" s="1"/>
  <c r="AL475" i="23" s="1" a="1"/>
  <c r="AL475" i="23" s="1"/>
  <c r="AL1135" i="23"/>
  <c r="AP241" i="23" a="1"/>
  <c r="AP241" i="23" s="1"/>
  <c r="AP255" i="23" s="1" a="1"/>
  <c r="AP255" i="23" s="1"/>
  <c r="AP267" i="23" s="1" a="1"/>
  <c r="AP267" i="23" s="1"/>
  <c r="AP1133" i="23"/>
  <c r="AO449" i="23" a="1"/>
  <c r="AO449" i="23" s="1"/>
  <c r="AO460" i="23" s="1"/>
  <c r="AO1135" i="23"/>
  <c r="AU345" i="23" a="1"/>
  <c r="AU345" i="23" s="1"/>
  <c r="AU359" i="23" s="1" a="1"/>
  <c r="AU359" i="23" s="1"/>
  <c r="AU370" i="23" s="1"/>
  <c r="AU1134" i="23"/>
  <c r="BH345" i="23" a="1"/>
  <c r="BH345" i="23" s="1"/>
  <c r="BH359" i="23" s="1" a="1"/>
  <c r="BH359" i="23" s="1"/>
  <c r="BH371" i="23" s="1" a="1"/>
  <c r="BH371" i="23" s="1"/>
  <c r="BH1134" i="23"/>
  <c r="AV345" i="23" a="1"/>
  <c r="AV345" i="23" s="1"/>
  <c r="AV359" i="23" s="1" a="1"/>
  <c r="AV359" i="23" s="1"/>
  <c r="AV370" i="23" s="1"/>
  <c r="AV1134" i="23"/>
  <c r="BG345" i="23" a="1"/>
  <c r="BG345" i="23" s="1"/>
  <c r="BG356" i="23" s="1"/>
  <c r="BG1134" i="23"/>
  <c r="AS345" i="23" a="1"/>
  <c r="AS345" i="23" s="1"/>
  <c r="AS359" i="23" s="1" a="1"/>
  <c r="AS359" i="23" s="1"/>
  <c r="AS370" i="23" s="1"/>
  <c r="AS1134" i="23"/>
  <c r="L241" i="23" a="1"/>
  <c r="L241" i="23" s="1"/>
  <c r="L252" i="23" s="1"/>
  <c r="L1133" i="23"/>
  <c r="J241" i="23" a="1"/>
  <c r="J241" i="23" s="1"/>
  <c r="J255" i="23" s="1" a="1"/>
  <c r="J255" i="23" s="1"/>
  <c r="J266" i="23" s="1"/>
  <c r="J1133" i="23"/>
  <c r="AC241" i="23" a="1"/>
  <c r="AC241" i="23" s="1"/>
  <c r="AC252" i="23" s="1"/>
  <c r="AC1133" i="23"/>
  <c r="AM241" i="23" a="1"/>
  <c r="AM241" i="23" s="1"/>
  <c r="AM252" i="23" s="1"/>
  <c r="AM1133" i="23"/>
  <c r="AD241" i="23" a="1"/>
  <c r="AD241" i="23" s="1"/>
  <c r="AD255" i="23" s="1" a="1"/>
  <c r="AD255" i="23" s="1"/>
  <c r="AD267" i="23" s="1" a="1"/>
  <c r="AD267" i="23" s="1"/>
  <c r="AD1133" i="23"/>
  <c r="J137" i="23" a="1"/>
  <c r="J137" i="23" s="1"/>
  <c r="J151" i="23" s="1" a="1"/>
  <c r="J151" i="23" s="1"/>
  <c r="J162" i="23" s="1"/>
  <c r="J1132" i="23"/>
  <c r="AI137" i="23" a="1"/>
  <c r="AI137" i="23" s="1"/>
  <c r="AI151" i="23" s="1" a="1"/>
  <c r="AI151" i="23" s="1"/>
  <c r="AI162" i="23" s="1"/>
  <c r="AI1132" i="23"/>
  <c r="X137" i="23" a="1"/>
  <c r="X137" i="23" s="1"/>
  <c r="X151" i="23" s="1" a="1"/>
  <c r="X151" i="23" s="1"/>
  <c r="X163" i="23" s="1" a="1"/>
  <c r="X163" i="23" s="1"/>
  <c r="X1132" i="23"/>
  <c r="AC137" i="23" a="1"/>
  <c r="AC137" i="23" s="1"/>
  <c r="AC151" i="23" s="1" a="1"/>
  <c r="AC151" i="23" s="1"/>
  <c r="AC163" i="23" s="1" a="1"/>
  <c r="AC163" i="23" s="1"/>
  <c r="AC1132" i="23"/>
  <c r="AB137" i="23" a="1"/>
  <c r="AB137" i="23" s="1"/>
  <c r="AB148" i="23" s="1"/>
  <c r="AB1132" i="23"/>
  <c r="W449" i="23" a="1"/>
  <c r="W449" i="23" s="1"/>
  <c r="W463" i="23" s="1" a="1"/>
  <c r="W463" i="23" s="1"/>
  <c r="W474" i="23" s="1"/>
  <c r="W1135" i="23"/>
  <c r="BD449" i="23" a="1"/>
  <c r="BD449" i="23" s="1"/>
  <c r="BD460" i="23" s="1"/>
  <c r="BD1135" i="23"/>
  <c r="O449" i="23" a="1"/>
  <c r="O449" i="23" s="1"/>
  <c r="O460" i="23" s="1"/>
  <c r="O1135" i="23"/>
  <c r="D345" i="23" a="1"/>
  <c r="D345" i="23" s="1"/>
  <c r="D359" i="23" s="1" a="1"/>
  <c r="D359" i="23" s="1"/>
  <c r="D371" i="23" s="1" a="1"/>
  <c r="D371" i="23" s="1"/>
  <c r="D1134" i="23"/>
  <c r="D137" i="23" a="1"/>
  <c r="D137" i="23" s="1"/>
  <c r="D148" i="23" s="1"/>
  <c r="D1132" i="23"/>
  <c r="D449" i="23" a="1"/>
  <c r="D449" i="23" s="1"/>
  <c r="D463" i="23" s="1" a="1"/>
  <c r="D463" i="23" s="1"/>
  <c r="D475" i="23" s="1" a="1"/>
  <c r="D475" i="23" s="1"/>
  <c r="D1135" i="23"/>
  <c r="D241" i="23" a="1"/>
  <c r="D241" i="23" s="1"/>
  <c r="D255" i="23" s="1" a="1"/>
  <c r="D255" i="23" s="1"/>
  <c r="D266" i="23" s="1"/>
  <c r="D1133" i="23"/>
  <c r="AB98" i="23" a="1"/>
  <c r="AB98" i="23" s="1"/>
  <c r="AB110" i="23" s="1" a="1"/>
  <c r="AB110" i="23" s="1"/>
  <c r="AH98" i="23" a="1"/>
  <c r="AH98" i="23" s="1"/>
  <c r="AH110" i="23" s="1" a="1"/>
  <c r="AH110" i="23" s="1"/>
  <c r="W98" i="23" a="1"/>
  <c r="W98" i="23" s="1"/>
  <c r="W110" i="23" s="1" a="1"/>
  <c r="W110" i="23" s="1"/>
  <c r="AO98" i="23" a="1"/>
  <c r="AO98" i="23" s="1"/>
  <c r="AO109" i="23" s="1"/>
  <c r="AW84" i="23" a="1"/>
  <c r="AW84" i="23" s="1"/>
  <c r="AW98" i="23" s="1" a="1"/>
  <c r="AW98" i="23" s="1"/>
  <c r="AW1140" i="23"/>
  <c r="AS84" i="23" a="1"/>
  <c r="AS84" i="23" s="1"/>
  <c r="AS95" i="23" s="1"/>
  <c r="AS1140" i="23"/>
  <c r="BH84" i="23" a="1"/>
  <c r="BH84" i="23" s="1"/>
  <c r="BH98" i="23" s="1" a="1"/>
  <c r="BH98" i="23" s="1"/>
  <c r="BH1140" i="23"/>
  <c r="AN84" i="23" a="1"/>
  <c r="AN84" i="23" s="1"/>
  <c r="AN95" i="23" s="1"/>
  <c r="AN1140" i="23"/>
  <c r="D84" i="23" a="1"/>
  <c r="D84" i="23" s="1"/>
  <c r="D98" i="23" s="1" a="1"/>
  <c r="D98" i="23" s="1"/>
  <c r="D1140" i="23"/>
  <c r="V84" i="23" a="1"/>
  <c r="V84" i="23" s="1"/>
  <c r="V98" i="23" s="1" a="1"/>
  <c r="V98" i="23" s="1"/>
  <c r="V1140" i="23"/>
  <c r="U84" i="23" a="1"/>
  <c r="U84" i="23" s="1"/>
  <c r="U95" i="23" s="1"/>
  <c r="U1140" i="23"/>
  <c r="P84" i="23" a="1"/>
  <c r="P84" i="23" s="1"/>
  <c r="P98" i="23" s="1" a="1"/>
  <c r="P98" i="23" s="1"/>
  <c r="P1140" i="23"/>
  <c r="F84" i="23" a="1"/>
  <c r="F84" i="23" s="1"/>
  <c r="F95" i="23" s="1"/>
  <c r="F1140" i="23"/>
  <c r="BE84" i="23" a="1"/>
  <c r="BE84" i="23" s="1"/>
  <c r="BE95" i="23" s="1"/>
  <c r="BE1140" i="23"/>
  <c r="BJ84" i="23" a="1"/>
  <c r="BJ84" i="23" s="1"/>
  <c r="BJ95" i="23" s="1"/>
  <c r="BJ1140" i="23"/>
  <c r="X84" i="23" a="1"/>
  <c r="X84" i="23" s="1"/>
  <c r="X98" i="23" s="1" a="1"/>
  <c r="X98" i="23" s="1"/>
  <c r="X1140" i="23"/>
  <c r="R84" i="23" a="1"/>
  <c r="R84" i="23" s="1"/>
  <c r="R95" i="23" s="1"/>
  <c r="R1140" i="23"/>
  <c r="AR84" i="23" a="1"/>
  <c r="AR84" i="23" s="1"/>
  <c r="AR98" i="23" s="1" a="1"/>
  <c r="AR98" i="23" s="1"/>
  <c r="AR1140" i="23"/>
  <c r="Q84" i="23" a="1"/>
  <c r="Q84" i="23" s="1"/>
  <c r="Q95" i="23" s="1"/>
  <c r="Q1140" i="23"/>
  <c r="Y84" i="23" a="1"/>
  <c r="Y84" i="23" s="1"/>
  <c r="Y98" i="23" s="1" a="1"/>
  <c r="Y98" i="23" s="1"/>
  <c r="Y1140" i="23"/>
  <c r="E84" i="23" a="1"/>
  <c r="E84" i="23" s="1"/>
  <c r="E98" i="23" s="1" a="1"/>
  <c r="E98" i="23" s="1"/>
  <c r="E1140" i="23"/>
  <c r="AK84" i="23" a="1"/>
  <c r="AK84" i="23" s="1"/>
  <c r="AK95" i="23" s="1"/>
  <c r="AK1140" i="23"/>
  <c r="AP84" i="23" a="1"/>
  <c r="AP84" i="23" s="1"/>
  <c r="AP98" i="23" s="1" a="1"/>
  <c r="AP98" i="23" s="1"/>
  <c r="AP1140" i="23"/>
  <c r="J84" i="23" a="1"/>
  <c r="J84" i="23" s="1"/>
  <c r="J98" i="23" s="1" a="1"/>
  <c r="J98" i="23" s="1"/>
  <c r="J1140" i="23"/>
  <c r="AC84" i="23" a="1"/>
  <c r="AC84" i="23" s="1"/>
  <c r="AC98" i="23" s="1" a="1"/>
  <c r="AC98" i="23" s="1"/>
  <c r="AC1140" i="23"/>
  <c r="AL84" i="23" a="1"/>
  <c r="AL84" i="23" s="1"/>
  <c r="AL98" i="23" s="1" a="1"/>
  <c r="AL98" i="23" s="1"/>
  <c r="AL1140" i="23"/>
  <c r="T84" i="23" a="1"/>
  <c r="T84" i="23" s="1"/>
  <c r="T98" i="23" s="1" a="1"/>
  <c r="T98" i="23" s="1"/>
  <c r="T1140" i="23"/>
  <c r="AF84" i="23" a="1"/>
  <c r="AF84" i="23" s="1"/>
  <c r="AF98" i="23" s="1" a="1"/>
  <c r="AF98" i="23" s="1"/>
  <c r="AF1140" i="23"/>
  <c r="BB84" i="23" a="1"/>
  <c r="BB84" i="23" s="1"/>
  <c r="BB98" i="23" s="1" a="1"/>
  <c r="BB98" i="23" s="1"/>
  <c r="BB1140" i="23"/>
  <c r="AV84" i="23" a="1"/>
  <c r="AV84" i="23" s="1"/>
  <c r="AV98" i="23" s="1" a="1"/>
  <c r="AV98" i="23" s="1"/>
  <c r="AV1140" i="23"/>
  <c r="AD84" i="23" a="1"/>
  <c r="AD84" i="23" s="1"/>
  <c r="AD95" i="23" s="1"/>
  <c r="AD1140" i="23"/>
  <c r="AZ84" i="23" a="1"/>
  <c r="AZ84" i="23" s="1"/>
  <c r="AZ95" i="23" s="1"/>
  <c r="AZ1140" i="23"/>
  <c r="AY84" i="23" a="1"/>
  <c r="AY84" i="23" s="1"/>
  <c r="AY98" i="23" s="1" a="1"/>
  <c r="AY98" i="23" s="1"/>
  <c r="AY1140" i="23"/>
  <c r="AQ84" i="23" a="1"/>
  <c r="AQ84" i="23" s="1"/>
  <c r="AQ98" i="23" s="1" a="1"/>
  <c r="AQ98" i="23" s="1"/>
  <c r="AQ1140" i="23"/>
  <c r="AJ84" i="23" a="1"/>
  <c r="AJ84" i="23" s="1"/>
  <c r="AJ98" i="23" s="1" a="1"/>
  <c r="AJ98" i="23" s="1"/>
  <c r="AJ1140" i="23"/>
  <c r="BC84" i="23" a="1"/>
  <c r="BC84" i="23" s="1"/>
  <c r="BC95" i="23" s="1"/>
  <c r="BC1140" i="23"/>
  <c r="R33" i="23" a="1"/>
  <c r="R33" i="23" s="1"/>
  <c r="R47" i="23" s="1" a="1"/>
  <c r="R47" i="23" s="1"/>
  <c r="R58" i="23" s="1"/>
  <c r="R1131" i="23"/>
  <c r="W33" i="23" a="1"/>
  <c r="W33" i="23" s="1"/>
  <c r="W44" i="23" s="1"/>
  <c r="W1131" i="23"/>
  <c r="AY33" i="23" a="1"/>
  <c r="AY33" i="23" s="1"/>
  <c r="AY44" i="23" s="1"/>
  <c r="AY1131" i="23"/>
  <c r="AB33" i="23" a="1"/>
  <c r="AB33" i="23" s="1"/>
  <c r="AB47" i="23" s="1" a="1"/>
  <c r="AB47" i="23" s="1"/>
  <c r="AB59" i="23" s="1" a="1"/>
  <c r="AB59" i="23" s="1"/>
  <c r="AB1131" i="23"/>
  <c r="AO33" i="23" a="1"/>
  <c r="AO33" i="23" s="1"/>
  <c r="AO44" i="23" s="1"/>
  <c r="AO1131" i="23"/>
  <c r="F33" i="23" a="1"/>
  <c r="F33" i="23" s="1"/>
  <c r="F47" i="23" s="1" a="1"/>
  <c r="F47" i="23" s="1"/>
  <c r="F59" i="23" s="1" a="1"/>
  <c r="F59" i="23" s="1"/>
  <c r="F1131" i="23"/>
  <c r="BH33" i="23" a="1"/>
  <c r="BH33" i="23" s="1"/>
  <c r="BH47" i="23" s="1" a="1"/>
  <c r="BH47" i="23" s="1"/>
  <c r="BH58" i="23" s="1"/>
  <c r="BH1131" i="23"/>
  <c r="J33" i="23" a="1"/>
  <c r="J33" i="23" s="1"/>
  <c r="J44" i="23" s="1"/>
  <c r="J1131" i="23"/>
  <c r="O33" i="23" a="1"/>
  <c r="O33" i="23" s="1"/>
  <c r="O44" i="23" s="1"/>
  <c r="O1131" i="23"/>
  <c r="BI33" i="23" a="1"/>
  <c r="BI33" i="23" s="1"/>
  <c r="BI47" i="23" s="1" a="1"/>
  <c r="BI47" i="23" s="1"/>
  <c r="BI59" i="23" s="1" a="1"/>
  <c r="BI59" i="23" s="1"/>
  <c r="BI1131" i="23"/>
  <c r="AA33" i="23" a="1"/>
  <c r="AA33" i="23" s="1"/>
  <c r="AA44" i="23" s="1"/>
  <c r="AA1131" i="23"/>
  <c r="AW33" i="23" a="1"/>
  <c r="AW33" i="23" s="1"/>
  <c r="AW47" i="23" s="1" a="1"/>
  <c r="AW47" i="23" s="1"/>
  <c r="AW58" i="23" s="1"/>
  <c r="AW1131" i="23"/>
  <c r="AD33" i="23" a="1"/>
  <c r="AD33" i="23" s="1"/>
  <c r="AD44" i="23" s="1"/>
  <c r="AD1131" i="23"/>
  <c r="AG33" i="23" a="1"/>
  <c r="AG33" i="23" s="1"/>
  <c r="AG47" i="23" s="1" a="1"/>
  <c r="AG47" i="23" s="1"/>
  <c r="AG58" i="23" s="1"/>
  <c r="AG1131" i="23"/>
  <c r="AK33" i="23" a="1"/>
  <c r="AK33" i="23" s="1"/>
  <c r="AK44" i="23" s="1"/>
  <c r="AK1131" i="23"/>
  <c r="V33" i="23" a="1"/>
  <c r="V33" i="23" s="1"/>
  <c r="V47" i="23" s="1" a="1"/>
  <c r="V47" i="23" s="1"/>
  <c r="V59" i="23" s="1" a="1"/>
  <c r="V59" i="23" s="1"/>
  <c r="V1131" i="23"/>
  <c r="G33" i="23" a="1"/>
  <c r="G33" i="23" s="1"/>
  <c r="G44" i="23" s="1"/>
  <c r="G1131" i="23"/>
  <c r="AV33" i="23" a="1"/>
  <c r="AV33" i="23" s="1"/>
  <c r="AV47" i="23" s="1" a="1"/>
  <c r="AV47" i="23" s="1"/>
  <c r="AV59" i="23" s="1" a="1"/>
  <c r="AV59" i="23" s="1"/>
  <c r="AV1131" i="23"/>
  <c r="BE33" i="23" a="1"/>
  <c r="BE33" i="23" s="1"/>
  <c r="BE47" i="23" s="1" a="1"/>
  <c r="BE47" i="23" s="1"/>
  <c r="BE58" i="23" s="1"/>
  <c r="BE1131" i="23"/>
  <c r="BA33" i="23" a="1"/>
  <c r="BA33" i="23" s="1"/>
  <c r="BA44" i="23" s="1"/>
  <c r="BA1131" i="23"/>
  <c r="T33" i="23" a="1"/>
  <c r="T33" i="23" s="1"/>
  <c r="T44" i="23" s="1"/>
  <c r="T1131" i="23"/>
  <c r="BB33" i="23" a="1"/>
  <c r="BB33" i="23" s="1"/>
  <c r="BB47" i="23" s="1" a="1"/>
  <c r="BB47" i="23" s="1"/>
  <c r="BB58" i="23" s="1"/>
  <c r="BB1131" i="23"/>
  <c r="BG33" i="23" a="1"/>
  <c r="BG33" i="23" s="1"/>
  <c r="BG47" i="23" s="1" a="1"/>
  <c r="BG47" i="23" s="1"/>
  <c r="BG58" i="23" s="1"/>
  <c r="BG1131" i="23"/>
  <c r="AR33" i="23" a="1"/>
  <c r="AR33" i="23" s="1"/>
  <c r="AR47" i="23" s="1" a="1"/>
  <c r="AR47" i="23" s="1"/>
  <c r="AR58" i="23" s="1"/>
  <c r="AR1131" i="23"/>
  <c r="AI33" i="23" a="1"/>
  <c r="AI33" i="23" s="1"/>
  <c r="AI47" i="23" s="1" a="1"/>
  <c r="AI47" i="23" s="1"/>
  <c r="AI58" i="23" s="1"/>
  <c r="AI1131" i="23"/>
  <c r="BF33" i="23" a="1"/>
  <c r="BF33" i="23" s="1"/>
  <c r="BF47" i="23" s="1" a="1"/>
  <c r="BF47" i="23" s="1"/>
  <c r="BF59" i="23" s="1" a="1"/>
  <c r="BF59" i="23" s="1"/>
  <c r="BF1131" i="23"/>
  <c r="BJ33" i="23" a="1"/>
  <c r="BJ33" i="23" s="1"/>
  <c r="BJ47" i="23" s="1" a="1"/>
  <c r="BJ47" i="23" s="1"/>
  <c r="BJ59" i="23" s="1" a="1"/>
  <c r="BJ59" i="23" s="1"/>
  <c r="BJ1131" i="23"/>
  <c r="D33" i="23" a="1"/>
  <c r="D33" i="23" s="1"/>
  <c r="D47" i="23" s="1" a="1"/>
  <c r="D47" i="23" s="1"/>
  <c r="D59" i="23" s="1" a="1"/>
  <c r="D59" i="23" s="1"/>
  <c r="D1131" i="23"/>
  <c r="K33" i="23" a="1"/>
  <c r="K33" i="23" s="1"/>
  <c r="K44" i="23" s="1"/>
  <c r="K1131" i="23"/>
  <c r="X33" i="23" a="1"/>
  <c r="X33" i="23" s="1"/>
  <c r="X44" i="23" s="1"/>
  <c r="X1131" i="23"/>
  <c r="AT33" i="23" a="1"/>
  <c r="AT33" i="23" s="1"/>
  <c r="AT47" i="23" s="1" a="1"/>
  <c r="AT47" i="23" s="1"/>
  <c r="AT59" i="23" s="1" a="1"/>
  <c r="AT59" i="23" s="1"/>
  <c r="AT1131" i="23"/>
  <c r="AQ33" i="23" a="1"/>
  <c r="AQ33" i="23" s="1"/>
  <c r="AQ44" i="23" s="1"/>
  <c r="AQ1131" i="23"/>
  <c r="I33" i="23" a="1"/>
  <c r="I33" i="23" s="1"/>
  <c r="I47" i="23" s="1" a="1"/>
  <c r="I47" i="23" s="1"/>
  <c r="I58" i="23" s="1"/>
  <c r="I1131" i="23"/>
  <c r="P33" i="23" a="1"/>
  <c r="P33" i="23" s="1"/>
  <c r="P47" i="23" s="1" a="1"/>
  <c r="P47" i="23" s="1"/>
  <c r="P59" i="23" s="1" a="1"/>
  <c r="P59" i="23" s="1"/>
  <c r="P1131" i="23"/>
  <c r="AX33" i="23" a="1"/>
  <c r="AX33" i="23" s="1"/>
  <c r="AX47" i="23" s="1" a="1"/>
  <c r="AX47" i="23" s="1"/>
  <c r="AX59" i="23" s="1" a="1"/>
  <c r="AX59" i="23" s="1"/>
  <c r="AX1131" i="23"/>
  <c r="BC33" i="23" a="1"/>
  <c r="BC33" i="23" s="1"/>
  <c r="BC44" i="23" s="1"/>
  <c r="BC1131" i="23"/>
  <c r="H33" i="23" a="1"/>
  <c r="H33" i="23" s="1"/>
  <c r="H47" i="23" s="1" a="1"/>
  <c r="H47" i="23" s="1"/>
  <c r="H59" i="23" s="1" a="1"/>
  <c r="H59" i="23" s="1"/>
  <c r="H1131" i="23"/>
  <c r="U33" i="23" a="1"/>
  <c r="U33" i="23" s="1"/>
  <c r="U44" i="23" s="1"/>
  <c r="U1131" i="23"/>
  <c r="AS33" i="23" a="1"/>
  <c r="AS33" i="23" s="1"/>
  <c r="AS44" i="23" s="1"/>
  <c r="AS1131" i="23"/>
  <c r="AJ33" i="23" a="1"/>
  <c r="AJ33" i="23" s="1"/>
  <c r="AJ47" i="23" s="1" a="1"/>
  <c r="AJ47" i="23" s="1"/>
  <c r="AJ58" i="23" s="1"/>
  <c r="AJ1131" i="23"/>
  <c r="AF33" i="23" a="1"/>
  <c r="AF33" i="23" s="1"/>
  <c r="AF47" i="23" s="1" a="1"/>
  <c r="AF47" i="23" s="1"/>
  <c r="AF59" i="23" s="1" a="1"/>
  <c r="AF59" i="23" s="1"/>
  <c r="AF1131" i="23"/>
  <c r="BD33" i="23" a="1"/>
  <c r="BD33" i="23" s="1"/>
  <c r="BD47" i="23" s="1" a="1"/>
  <c r="BD47" i="23" s="1"/>
  <c r="BD59" i="23" s="1" a="1"/>
  <c r="BD59" i="23" s="1"/>
  <c r="BD1131" i="23"/>
  <c r="AP33" i="23" a="1"/>
  <c r="AP33" i="23" s="1"/>
  <c r="AP44" i="23" s="1"/>
  <c r="AP1131" i="23"/>
  <c r="AU33" i="23" a="1"/>
  <c r="AU33" i="23" s="1"/>
  <c r="AU44" i="23" s="1"/>
  <c r="AU1131" i="23"/>
  <c r="S33" i="23" a="1"/>
  <c r="S33" i="23" s="1"/>
  <c r="S44" i="23" s="1"/>
  <c r="S1131" i="23"/>
  <c r="Y33" i="23" a="1"/>
  <c r="Y33" i="23" s="1"/>
  <c r="Y47" i="23" s="1" a="1"/>
  <c r="Y47" i="23" s="1"/>
  <c r="Y59" i="23" s="1" a="1"/>
  <c r="Y59" i="23" s="1"/>
  <c r="Y1131" i="23"/>
  <c r="AH33" i="23" a="1"/>
  <c r="AH33" i="23" s="1"/>
  <c r="AH44" i="23" s="1"/>
  <c r="AH1131" i="23"/>
  <c r="AM33" i="23" a="1"/>
  <c r="AM33" i="23" s="1"/>
  <c r="AM44" i="23" s="1"/>
  <c r="AM1131" i="23"/>
  <c r="AC33" i="23" a="1"/>
  <c r="AC33" i="23" s="1"/>
  <c r="AC44" i="23" s="1"/>
  <c r="AC1131" i="23"/>
  <c r="N33" i="23" a="1"/>
  <c r="N33" i="23" s="1"/>
  <c r="N47" i="23" s="1" a="1"/>
  <c r="N47" i="23" s="1"/>
  <c r="N58" i="23" s="1"/>
  <c r="N1131" i="23"/>
  <c r="Q33" i="23" a="1"/>
  <c r="Q33" i="23" s="1"/>
  <c r="Q44" i="23" s="1"/>
  <c r="Q1131" i="23"/>
  <c r="Z33" i="23" a="1"/>
  <c r="Z33" i="23" s="1"/>
  <c r="Z47" i="23" s="1" a="1"/>
  <c r="Z47" i="23" s="1"/>
  <c r="Z59" i="23" s="1" a="1"/>
  <c r="Z59" i="23" s="1"/>
  <c r="Z1131" i="23"/>
  <c r="AE33" i="23" a="1"/>
  <c r="AE33" i="23" s="1"/>
  <c r="AE44" i="23" s="1"/>
  <c r="AE1131" i="23"/>
  <c r="AN33" i="23" a="1"/>
  <c r="AN33" i="23" s="1"/>
  <c r="AN47" i="23" s="1" a="1"/>
  <c r="AN47" i="23" s="1"/>
  <c r="AN59" i="23" s="1" a="1"/>
  <c r="AN59" i="23" s="1"/>
  <c r="AN1131" i="23"/>
  <c r="E33" i="23" a="1"/>
  <c r="E33" i="23" s="1"/>
  <c r="E44" i="23" s="1"/>
  <c r="E1131" i="23"/>
  <c r="L33" i="23" a="1"/>
  <c r="L33" i="23" s="1"/>
  <c r="L47" i="23" s="1" a="1"/>
  <c r="L47" i="23" s="1"/>
  <c r="L58" i="23" s="1"/>
  <c r="L1131" i="23"/>
  <c r="AZ33" i="23" a="1"/>
  <c r="AZ33" i="23" s="1"/>
  <c r="AZ44" i="23" s="1"/>
  <c r="AZ1131" i="23"/>
  <c r="AL33" i="23" a="1"/>
  <c r="AL33" i="23" s="1"/>
  <c r="AL44" i="23" s="1"/>
  <c r="AL1131" i="23"/>
  <c r="M33" i="23" a="1"/>
  <c r="M33" i="23" s="1"/>
  <c r="M47" i="23" s="1" a="1"/>
  <c r="M47" i="23" s="1"/>
  <c r="M59" i="23" s="1" a="1"/>
  <c r="M59" i="23" s="1"/>
  <c r="M1131" i="23"/>
  <c r="C586" i="23"/>
  <c r="E586" i="23" s="1"/>
  <c r="C479" i="23"/>
  <c r="C500" i="23" a="1"/>
  <c r="C500" i="23" s="1"/>
  <c r="C514" i="23" s="1" a="1"/>
  <c r="C514" i="23" s="1"/>
  <c r="C528" i="23"/>
  <c r="D528" i="23" s="1"/>
  <c r="E528" i="23" s="1"/>
  <c r="F528" i="23" s="1"/>
  <c r="G528" i="23" s="1"/>
  <c r="H528" i="23" s="1"/>
  <c r="I528" i="23" s="1"/>
  <c r="J528" i="23" s="1"/>
  <c r="K528" i="23" s="1"/>
  <c r="L528" i="23" s="1"/>
  <c r="M528" i="23" s="1"/>
  <c r="N528" i="23" s="1"/>
  <c r="O528" i="23" s="1"/>
  <c r="P528" i="23" s="1"/>
  <c r="Q528" i="23" s="1"/>
  <c r="R528" i="23" s="1"/>
  <c r="S528" i="23" s="1"/>
  <c r="T528" i="23" s="1"/>
  <c r="U528" i="23" s="1"/>
  <c r="V528" i="23" s="1"/>
  <c r="W528" i="23" s="1"/>
  <c r="X528" i="23" s="1"/>
  <c r="Y528" i="23" s="1"/>
  <c r="Z528" i="23" s="1"/>
  <c r="AA528" i="23" s="1"/>
  <c r="AB528" i="23" s="1"/>
  <c r="AC528" i="23" s="1"/>
  <c r="AD528" i="23" s="1"/>
  <c r="AE528" i="23" s="1"/>
  <c r="AF528" i="23" s="1"/>
  <c r="AG528" i="23" s="1"/>
  <c r="AH528" i="23" s="1"/>
  <c r="AI528" i="23" s="1"/>
  <c r="AJ528" i="23" s="1"/>
  <c r="AK528" i="23" s="1"/>
  <c r="AL528" i="23" s="1"/>
  <c r="AM528" i="23" s="1"/>
  <c r="AN528" i="23" s="1"/>
  <c r="AO528" i="23" s="1"/>
  <c r="AP528" i="23" s="1"/>
  <c r="AQ528" i="23" s="1"/>
  <c r="AR528" i="23" s="1"/>
  <c r="AS528" i="23" s="1"/>
  <c r="AT528" i="23" s="1"/>
  <c r="AU528" i="23" s="1"/>
  <c r="AV528" i="23" s="1"/>
  <c r="AW528" i="23" s="1"/>
  <c r="AX528" i="23" s="1"/>
  <c r="AY528" i="23" s="1"/>
  <c r="AZ528" i="23" s="1"/>
  <c r="BA528" i="23" s="1"/>
  <c r="BB528" i="23" s="1"/>
  <c r="BC528" i="23" s="1"/>
  <c r="BD528" i="23" s="1"/>
  <c r="BE528" i="23" s="1"/>
  <c r="BF528" i="23" s="1"/>
  <c r="BG528" i="23" s="1"/>
  <c r="BH528" i="23" s="1"/>
  <c r="BI528" i="23" s="1"/>
  <c r="BJ528" i="23" s="1"/>
  <c r="C852" i="23"/>
  <c r="C375" i="23"/>
  <c r="C396" i="23" a="1"/>
  <c r="C396" i="23" s="1"/>
  <c r="C407" i="23" s="1"/>
  <c r="C424" i="23"/>
  <c r="D424" i="23" s="1"/>
  <c r="E424" i="23" s="1"/>
  <c r="C271" i="23"/>
  <c r="I967" i="23"/>
  <c r="C292" i="23" a="1"/>
  <c r="C292" i="23" s="1"/>
  <c r="C306" i="23" s="1" a="1"/>
  <c r="C306" i="23" s="1"/>
  <c r="C317" i="23" s="1"/>
  <c r="C320" i="23"/>
  <c r="D320" i="23" s="1"/>
  <c r="E320" i="23" s="1"/>
  <c r="F320" i="23" s="1"/>
  <c r="G320" i="23" s="1"/>
  <c r="H320" i="23" s="1"/>
  <c r="I320" i="23" s="1"/>
  <c r="J320" i="23" s="1"/>
  <c r="K320" i="23" s="1"/>
  <c r="L320" i="23" s="1"/>
  <c r="M320" i="23" s="1"/>
  <c r="N320" i="23" s="1"/>
  <c r="O320" i="23" s="1"/>
  <c r="P320" i="23" s="1"/>
  <c r="Q320" i="23" s="1"/>
  <c r="R320" i="23" s="1"/>
  <c r="S320" i="23" s="1"/>
  <c r="T320" i="23" s="1"/>
  <c r="U320" i="23" s="1"/>
  <c r="V320" i="23" s="1"/>
  <c r="W320" i="23" s="1"/>
  <c r="U969" i="23" a="1"/>
  <c r="U969" i="23" s="1"/>
  <c r="U972" i="23" s="1" a="1"/>
  <c r="U972" i="23" s="1"/>
  <c r="V956" i="23" s="1" a="1"/>
  <c r="V956" i="23" s="1"/>
  <c r="U986" i="23" s="1" a="1"/>
  <c r="U986" i="23" s="1"/>
  <c r="U997" i="23" s="1"/>
  <c r="AJ863" i="23"/>
  <c r="C63" i="23"/>
  <c r="C167" i="23"/>
  <c r="C188" i="23" a="1"/>
  <c r="C188" i="23" s="1"/>
  <c r="C199" i="23" s="1"/>
  <c r="C216" i="23"/>
  <c r="D216" i="23" s="1"/>
  <c r="E216" i="23" s="1"/>
  <c r="AG863" i="23"/>
  <c r="AG969" i="23" a="1"/>
  <c r="AG969" i="23" s="1"/>
  <c r="AG972" i="23" s="1" a="1"/>
  <c r="AG972" i="23" s="1"/>
  <c r="AH956" i="23" s="1" a="1"/>
  <c r="AH956" i="23" s="1"/>
  <c r="AG986" i="23" s="1" a="1"/>
  <c r="AG986" i="23" s="1"/>
  <c r="AG997" i="23" s="1"/>
  <c r="U967" i="23"/>
  <c r="X969" i="23" a="1"/>
  <c r="X969" i="23" s="1"/>
  <c r="X972" i="23" s="1" a="1"/>
  <c r="X972" i="23" s="1"/>
  <c r="Y956" i="23" s="1" a="1"/>
  <c r="Y956" i="23" s="1"/>
  <c r="Y967" i="23" s="1"/>
  <c r="F969" i="23" a="1"/>
  <c r="F969" i="23" s="1"/>
  <c r="F972" i="23" s="1" a="1"/>
  <c r="F972" i="23" s="1"/>
  <c r="F983" i="23" s="1"/>
  <c r="BE969" i="23" a="1"/>
  <c r="BE969" i="23" s="1"/>
  <c r="BE972" i="23" s="1" a="1"/>
  <c r="BE972" i="23" s="1"/>
  <c r="BF956" i="23" s="1" a="1"/>
  <c r="BF956" i="23" s="1"/>
  <c r="BE986" i="23" s="1" a="1"/>
  <c r="BE986" i="23" s="1"/>
  <c r="BE997" i="23" s="1"/>
  <c r="R967" i="23"/>
  <c r="BH967" i="23"/>
  <c r="I969" i="23" a="1"/>
  <c r="I969" i="23" s="1"/>
  <c r="I972" i="23" s="1" a="1"/>
  <c r="I972" i="23" s="1"/>
  <c r="J956" i="23" s="1" a="1"/>
  <c r="J956" i="23" s="1"/>
  <c r="J967" i="23" s="1"/>
  <c r="L967" i="23"/>
  <c r="AV761" i="23" a="1"/>
  <c r="AV761" i="23" s="1"/>
  <c r="AV764" i="23" s="1" a="1"/>
  <c r="AV764" i="23" s="1"/>
  <c r="AW748" i="23" s="1" a="1"/>
  <c r="AW748" i="23" s="1"/>
  <c r="AW761" i="23" s="1" a="1"/>
  <c r="AW761" i="23" s="1"/>
  <c r="AW764" i="23" s="1" a="1"/>
  <c r="AW764" i="23" s="1"/>
  <c r="AX748" i="23" s="1" a="1"/>
  <c r="AX748" i="23" s="1"/>
  <c r="AD969" i="23" a="1"/>
  <c r="AD969" i="23" s="1"/>
  <c r="AD972" i="23" s="1" a="1"/>
  <c r="AD972" i="23" s="1"/>
  <c r="AD983" i="23" s="1"/>
  <c r="AM969" i="23" a="1"/>
  <c r="AM969" i="23" s="1"/>
  <c r="AM972" i="23" s="1" a="1"/>
  <c r="AM972" i="23" s="1"/>
  <c r="AN956" i="23" s="1" a="1"/>
  <c r="AN956" i="23" s="1"/>
  <c r="AN969" i="23" s="1" a="1"/>
  <c r="AN969" i="23" s="1"/>
  <c r="AN972" i="23" s="1" a="1"/>
  <c r="AN972" i="23" s="1"/>
  <c r="AO956" i="23" s="1" a="1"/>
  <c r="AO956" i="23" s="1"/>
  <c r="AJ551" i="23"/>
  <c r="BH759" i="23"/>
  <c r="AY967" i="23"/>
  <c r="R865" i="23" a="1"/>
  <c r="R865" i="23" s="1"/>
  <c r="R868" i="23" s="1" a="1"/>
  <c r="R868" i="23" s="1"/>
  <c r="R879" i="23" s="1"/>
  <c r="I863" i="23"/>
  <c r="AS967" i="23"/>
  <c r="AS863" i="23"/>
  <c r="U865" i="23" a="1"/>
  <c r="U865" i="23" s="1"/>
  <c r="U868" i="23" s="1" a="1"/>
  <c r="U868" i="23" s="1"/>
  <c r="V852" i="23" s="1" a="1"/>
  <c r="V852" i="23" s="1"/>
  <c r="V865" i="23" s="1" a="1"/>
  <c r="V865" i="23" s="1"/>
  <c r="V868" i="23" s="1" a="1"/>
  <c r="V868" i="23" s="1"/>
  <c r="AD967" i="23"/>
  <c r="BE553" i="23" a="1"/>
  <c r="BE553" i="23" s="1"/>
  <c r="BE556" i="23" s="1" a="1"/>
  <c r="BE556" i="23" s="1"/>
  <c r="BF540" i="23" s="1" a="1"/>
  <c r="BF540" i="23" s="1"/>
  <c r="BE865" i="23" a="1"/>
  <c r="BE865" i="23" s="1"/>
  <c r="BE868" i="23" s="1" a="1"/>
  <c r="BE868" i="23" s="1"/>
  <c r="BE879" i="23" s="1"/>
  <c r="BH863" i="23"/>
  <c r="AP967" i="23"/>
  <c r="I553" i="23" a="1"/>
  <c r="I553" i="23" s="1"/>
  <c r="I556" i="23" s="1" a="1"/>
  <c r="I556" i="23" s="1"/>
  <c r="I567" i="23" s="1"/>
  <c r="L761" i="23" a="1"/>
  <c r="L761" i="23" s="1"/>
  <c r="L764" i="23" s="1" a="1"/>
  <c r="L764" i="23" s="1"/>
  <c r="M748" i="23" s="1" a="1"/>
  <c r="M748" i="23" s="1"/>
  <c r="M761" i="23" s="1" a="1"/>
  <c r="M761" i="23" s="1"/>
  <c r="AJ967" i="23"/>
  <c r="AA759" i="23"/>
  <c r="AV863" i="23"/>
  <c r="AP863" i="23"/>
  <c r="AM761" i="23" a="1"/>
  <c r="AM761" i="23" s="1"/>
  <c r="AM764" i="23" s="1" a="1"/>
  <c r="AM764" i="23" s="1"/>
  <c r="AN748" i="23" s="1" a="1"/>
  <c r="AN748" i="23" s="1"/>
  <c r="AM778" i="23" s="1" a="1"/>
  <c r="AM778" i="23" s="1"/>
  <c r="AM789" i="23" s="1"/>
  <c r="O969" i="23" a="1"/>
  <c r="O969" i="23" s="1"/>
  <c r="O972" i="23" s="1" a="1"/>
  <c r="O972" i="23" s="1"/>
  <c r="P956" i="23" s="1" a="1"/>
  <c r="P956" i="23" s="1"/>
  <c r="O986" i="23" s="1" a="1"/>
  <c r="O986" i="23" s="1"/>
  <c r="O997" i="23" s="1"/>
  <c r="AS761" i="23" a="1"/>
  <c r="AS761" i="23" s="1"/>
  <c r="AS764" i="23" s="1" a="1"/>
  <c r="AS764" i="23" s="1"/>
  <c r="AT748" i="23" s="1" a="1"/>
  <c r="AT748" i="23" s="1"/>
  <c r="BH903" i="23"/>
  <c r="BH914" i="23" s="1"/>
  <c r="F602" i="23"/>
  <c r="I1018" i="23"/>
  <c r="AJ289" i="23" a="1"/>
  <c r="AJ289" i="23" s="1"/>
  <c r="F604" i="23" a="1"/>
  <c r="F604" i="23" s="1"/>
  <c r="F607" i="23" s="1" a="1"/>
  <c r="F607" i="23" s="1"/>
  <c r="G591" i="23" s="1" a="1"/>
  <c r="G591" i="23" s="1"/>
  <c r="AG1018" i="23"/>
  <c r="I1020" i="23" a="1"/>
  <c r="I1020" i="23" s="1"/>
  <c r="I1023" i="23" s="1" a="1"/>
  <c r="I1023" i="23" s="1"/>
  <c r="J1007" i="23" s="1" a="1"/>
  <c r="J1007" i="23" s="1"/>
  <c r="AG1020" i="23" a="1"/>
  <c r="AG1020" i="23" s="1"/>
  <c r="AG1023" i="23" s="1" a="1"/>
  <c r="AG1023" i="23" s="1"/>
  <c r="AG1034" i="23" s="1"/>
  <c r="BE1018" i="23"/>
  <c r="AA1018" i="23"/>
  <c r="AY1018" i="23"/>
  <c r="C1020" i="23" a="1"/>
  <c r="C1020" i="23" s="1"/>
  <c r="BE1020" i="23" a="1"/>
  <c r="BE1020" i="23" s="1"/>
  <c r="BE1023" i="23" s="1" a="1"/>
  <c r="BE1023" i="23" s="1"/>
  <c r="BF1007" i="23" s="1" a="1"/>
  <c r="BF1007" i="23" s="1"/>
  <c r="AA1020" i="23" a="1"/>
  <c r="AA1020" i="23" s="1"/>
  <c r="AA1023" i="23" s="1" a="1"/>
  <c r="AA1023" i="23" s="1"/>
  <c r="AA1034" i="23" s="1"/>
  <c r="C1018" i="23"/>
  <c r="R185" i="23" a="1"/>
  <c r="R185" i="23" s="1"/>
  <c r="R695" i="23"/>
  <c r="R708" i="23" s="1" a="1"/>
  <c r="R708" i="23" s="1"/>
  <c r="R711" i="23" s="1" a="1"/>
  <c r="R711" i="23" s="1"/>
  <c r="R722" i="23" s="1"/>
  <c r="C446" i="23" a="1"/>
  <c r="C446" i="23" s="1"/>
  <c r="C1135" i="23" s="1"/>
  <c r="AP969" i="23" a="1"/>
  <c r="AP969" i="23" s="1"/>
  <c r="AP972" i="23" s="1" a="1"/>
  <c r="AP972" i="23" s="1"/>
  <c r="AY969" i="23" a="1"/>
  <c r="AY969" i="23" s="1"/>
  <c r="AY972" i="23" s="1" a="1"/>
  <c r="AY972" i="23" s="1"/>
  <c r="AZ956" i="23" s="1" a="1"/>
  <c r="AZ956" i="23" s="1"/>
  <c r="AZ967" i="23" s="1"/>
  <c r="U551" i="23"/>
  <c r="R759" i="23"/>
  <c r="AV967" i="23"/>
  <c r="R553" i="23" a="1"/>
  <c r="R553" i="23" s="1"/>
  <c r="R556" i="23" s="1" a="1"/>
  <c r="R556" i="23" s="1"/>
  <c r="S540" i="23" s="1" a="1"/>
  <c r="S540" i="23" s="1"/>
  <c r="S553" i="23" s="1" a="1"/>
  <c r="S553" i="23" s="1"/>
  <c r="S556" i="23" s="1" a="1"/>
  <c r="S556" i="23" s="1"/>
  <c r="T540" i="23" s="1" a="1"/>
  <c r="T540" i="23" s="1"/>
  <c r="O865" i="23" a="1"/>
  <c r="O865" i="23" s="1"/>
  <c r="O868" i="23" s="1" a="1"/>
  <c r="O868" i="23" s="1"/>
  <c r="P852" i="23" s="1" a="1"/>
  <c r="P852" i="23" s="1"/>
  <c r="AY759" i="23"/>
  <c r="AM967" i="23"/>
  <c r="AD863" i="23"/>
  <c r="BB865" i="23" a="1"/>
  <c r="BB865" i="23" s="1"/>
  <c r="BB868" i="23" s="1" a="1"/>
  <c r="BB868" i="23" s="1"/>
  <c r="BB879" i="23" s="1"/>
  <c r="C551" i="23"/>
  <c r="F967" i="23"/>
  <c r="AV553" i="23" a="1"/>
  <c r="AV553" i="23" s="1"/>
  <c r="AV556" i="23" s="1" a="1"/>
  <c r="AV556" i="23" s="1"/>
  <c r="AW540" i="23" s="1" a="1"/>
  <c r="AW540" i="23" s="1"/>
  <c r="BB969" i="23" a="1"/>
  <c r="BB969" i="23" s="1"/>
  <c r="BB972" i="23" s="1" a="1"/>
  <c r="BB972" i="23" s="1"/>
  <c r="BC956" i="23" s="1" a="1"/>
  <c r="BC956" i="23" s="1"/>
  <c r="BB986" i="23" s="1" a="1"/>
  <c r="BB986" i="23" s="1"/>
  <c r="AD865" i="23" a="1"/>
  <c r="AD865" i="23" s="1"/>
  <c r="AD868" i="23" s="1" a="1"/>
  <c r="AD868" i="23" s="1"/>
  <c r="AE852" i="23" s="1" a="1"/>
  <c r="AE852" i="23" s="1"/>
  <c r="AE865" i="23" s="1" a="1"/>
  <c r="AE865" i="23" s="1"/>
  <c r="AE868" i="23" s="1" a="1"/>
  <c r="AE868" i="23" s="1"/>
  <c r="AF852" i="23" s="1" a="1"/>
  <c r="AF852" i="23" s="1"/>
  <c r="AF865" i="23" s="1" a="1"/>
  <c r="AF865" i="23" s="1"/>
  <c r="AF868" i="23" s="1" a="1"/>
  <c r="AF868" i="23" s="1"/>
  <c r="AF882" i="23" s="1" a="1"/>
  <c r="AF882" i="23" s="1"/>
  <c r="I551" i="23"/>
  <c r="F657" i="23" a="1"/>
  <c r="F657" i="23" s="1"/>
  <c r="F660" i="23" s="1" a="1"/>
  <c r="F660" i="23" s="1"/>
  <c r="G644" i="23" s="1" a="1"/>
  <c r="G644" i="23" s="1"/>
  <c r="F674" i="23" s="1" a="1"/>
  <c r="F674" i="23" s="1"/>
  <c r="AS553" i="23" a="1"/>
  <c r="AS553" i="23" s="1"/>
  <c r="AS556" i="23" s="1" a="1"/>
  <c r="AS556" i="23" s="1"/>
  <c r="AT540" i="23" s="1" a="1"/>
  <c r="AT540" i="23" s="1"/>
  <c r="AT551" i="23" s="1"/>
  <c r="AA969" i="23" a="1"/>
  <c r="AA969" i="23" s="1"/>
  <c r="AA972" i="23" s="1" a="1"/>
  <c r="AA972" i="23" s="1"/>
  <c r="I657" i="23" a="1"/>
  <c r="I657" i="23" s="1"/>
  <c r="I660" i="23" s="1" a="1"/>
  <c r="I660" i="23" s="1"/>
  <c r="I671" i="23" s="1"/>
  <c r="BH969" i="23" a="1"/>
  <c r="BH969" i="23" s="1"/>
  <c r="BH972" i="23" s="1" a="1"/>
  <c r="BH972" i="23" s="1"/>
  <c r="BI956" i="23" s="1" a="1"/>
  <c r="BI956" i="23" s="1"/>
  <c r="BI967" i="23" s="1"/>
  <c r="AG657" i="23" a="1"/>
  <c r="AG657" i="23" s="1"/>
  <c r="AG660" i="23" s="1" a="1"/>
  <c r="AG660" i="23" s="1"/>
  <c r="AH644" i="23" s="1" a="1"/>
  <c r="AH644" i="23" s="1"/>
  <c r="AG967" i="23"/>
  <c r="AM865" i="23" a="1"/>
  <c r="AM865" i="23" s="1"/>
  <c r="AM868" i="23" s="1" a="1"/>
  <c r="AM868" i="23" s="1"/>
  <c r="AM879" i="23" s="1"/>
  <c r="F863" i="23"/>
  <c r="AM759" i="23"/>
  <c r="R863" i="23"/>
  <c r="O761" i="23" a="1"/>
  <c r="O761" i="23" s="1"/>
  <c r="O764" i="23" s="1" a="1"/>
  <c r="O764" i="23" s="1"/>
  <c r="P748" i="23" s="1" a="1"/>
  <c r="P748" i="23" s="1"/>
  <c r="AY761" i="23" a="1"/>
  <c r="AY761" i="23" s="1"/>
  <c r="AY764" i="23" s="1" a="1"/>
  <c r="AY764" i="23" s="1"/>
  <c r="AY775" i="23" s="1"/>
  <c r="U695" i="23"/>
  <c r="U708" i="23" s="1" a="1"/>
  <c r="U708" i="23" s="1"/>
  <c r="U711" i="23" s="1" a="1"/>
  <c r="U711" i="23" s="1"/>
  <c r="V695" i="23" s="1" a="1"/>
  <c r="V695" i="23" s="1"/>
  <c r="AY1020" i="23" a="1"/>
  <c r="AY1020" i="23" s="1"/>
  <c r="AY1023" i="23" s="1" a="1"/>
  <c r="AY1023" i="23" s="1"/>
  <c r="AZ1007" i="23" s="1" a="1"/>
  <c r="AZ1007" i="23" s="1"/>
  <c r="AL306" i="23" a="1"/>
  <c r="AL306" i="23" s="1"/>
  <c r="BB391" i="23"/>
  <c r="BB903" i="23"/>
  <c r="BB914" i="23" s="1"/>
  <c r="AG916" i="23" a="1"/>
  <c r="AG916" i="23" s="1"/>
  <c r="AG919" i="23" s="1" a="1"/>
  <c r="AG919" i="23" s="1"/>
  <c r="AG930" i="23" s="1"/>
  <c r="BJ306" i="23" a="1"/>
  <c r="BJ306" i="23" s="1"/>
  <c r="BJ318" i="23" s="1" a="1"/>
  <c r="BJ318" i="23" s="1"/>
  <c r="Z421" i="23"/>
  <c r="BD109" i="23"/>
  <c r="P317" i="23"/>
  <c r="I916" i="23" a="1"/>
  <c r="I916" i="23" s="1"/>
  <c r="I919" i="23" s="1" a="1"/>
  <c r="I919" i="23" s="1"/>
  <c r="I930" i="23" s="1"/>
  <c r="AG914" i="23"/>
  <c r="I914" i="23"/>
  <c r="BH393" i="23" a="1"/>
  <c r="BH393" i="23" s="1"/>
  <c r="BH391" i="23"/>
  <c r="AS391" i="23"/>
  <c r="AS903" i="23"/>
  <c r="AS916" i="23" s="1" a="1"/>
  <c r="AS916" i="23" s="1"/>
  <c r="AS919" i="23" s="1" a="1"/>
  <c r="AS919" i="23" s="1"/>
  <c r="AS930" i="23" s="1"/>
  <c r="BB1020" i="23" a="1"/>
  <c r="BB1020" i="23" s="1"/>
  <c r="BB1023" i="23" s="1" a="1"/>
  <c r="BB1023" i="23" s="1"/>
  <c r="BB1034" i="23" s="1"/>
  <c r="L551" i="23"/>
  <c r="O863" i="23"/>
  <c r="U553" i="23" a="1"/>
  <c r="U553" i="23" s="1"/>
  <c r="U556" i="23" s="1" a="1"/>
  <c r="U556" i="23" s="1"/>
  <c r="U567" i="23" s="1"/>
  <c r="AP655" i="23"/>
  <c r="BE657" i="23" a="1"/>
  <c r="BE657" i="23" s="1"/>
  <c r="BE660" i="23" s="1" a="1"/>
  <c r="BE660" i="23" s="1"/>
  <c r="BF644" i="23" s="1" a="1"/>
  <c r="BF644" i="23" s="1"/>
  <c r="AS969" i="23" a="1"/>
  <c r="AS969" i="23" s="1"/>
  <c r="AS972" i="23" s="1" a="1"/>
  <c r="AS972" i="23" s="1"/>
  <c r="X863" i="23"/>
  <c r="X553" i="23" a="1"/>
  <c r="X553" i="23" s="1"/>
  <c r="X556" i="23" s="1" a="1"/>
  <c r="X556" i="23" s="1"/>
  <c r="AP865" i="23" a="1"/>
  <c r="AP865" i="23" s="1"/>
  <c r="AP868" i="23" s="1" a="1"/>
  <c r="AP868" i="23" s="1"/>
  <c r="R657" i="23" a="1"/>
  <c r="R657" i="23" s="1"/>
  <c r="R660" i="23" s="1" a="1"/>
  <c r="R660" i="23" s="1"/>
  <c r="S644" i="23" s="1" a="1"/>
  <c r="S644" i="23" s="1"/>
  <c r="AY553" i="23" a="1"/>
  <c r="AY553" i="23" s="1"/>
  <c r="AY556" i="23" s="1" a="1"/>
  <c r="AY556" i="23" s="1"/>
  <c r="AY567" i="23" s="1"/>
  <c r="F553" i="23" a="1"/>
  <c r="F553" i="23" s="1"/>
  <c r="F556" i="23" s="1" a="1"/>
  <c r="F556" i="23" s="1"/>
  <c r="F567" i="23" s="1"/>
  <c r="BE967" i="23"/>
  <c r="AV969" i="23" a="1"/>
  <c r="AV969" i="23" s="1"/>
  <c r="AV972" i="23" s="1" a="1"/>
  <c r="AV972" i="23" s="1"/>
  <c r="C444" i="23"/>
  <c r="C956" i="23"/>
  <c r="C1002" i="23" s="1"/>
  <c r="F655" i="23"/>
  <c r="AG655" i="23"/>
  <c r="O655" i="23"/>
  <c r="X967" i="23"/>
  <c r="BB967" i="23"/>
  <c r="BB863" i="23"/>
  <c r="O759" i="23"/>
  <c r="AP183" i="23"/>
  <c r="AP695" i="23"/>
  <c r="AP708" i="23" s="1" a="1"/>
  <c r="AP708" i="23" s="1"/>
  <c r="AP711" i="23" s="1" a="1"/>
  <c r="AP711" i="23" s="1"/>
  <c r="AP722" i="23" s="1"/>
  <c r="C706" i="23"/>
  <c r="U761" i="23" a="1"/>
  <c r="U761" i="23" s="1"/>
  <c r="U764" i="23" s="1" a="1"/>
  <c r="U764" i="23" s="1"/>
  <c r="V748" i="23" s="1" a="1"/>
  <c r="V748" i="23" s="1"/>
  <c r="AJ969" i="23" a="1"/>
  <c r="AJ969" i="23" s="1"/>
  <c r="AJ972" i="23" s="1" a="1"/>
  <c r="AJ972" i="23" s="1"/>
  <c r="AM863" i="23"/>
  <c r="O967" i="23"/>
  <c r="AA863" i="23"/>
  <c r="F865" i="23" a="1"/>
  <c r="F865" i="23" s="1"/>
  <c r="F868" i="23" s="1" a="1"/>
  <c r="F868" i="23" s="1"/>
  <c r="F879" i="23" s="1"/>
  <c r="L969" i="23" a="1"/>
  <c r="L969" i="23" s="1"/>
  <c r="L972" i="23" s="1" a="1"/>
  <c r="L972" i="23" s="1"/>
  <c r="AG553" i="23" a="1"/>
  <c r="AG553" i="23" s="1"/>
  <c r="AG556" i="23" s="1" a="1"/>
  <c r="AG556" i="23" s="1"/>
  <c r="AH540" i="23" s="1" a="1"/>
  <c r="AH540" i="23" s="1"/>
  <c r="R969" i="23" a="1"/>
  <c r="R969" i="23" s="1"/>
  <c r="R972" i="23" s="1" a="1"/>
  <c r="R972" i="23" s="1"/>
  <c r="AY865" i="23" a="1"/>
  <c r="AY865" i="23" s="1"/>
  <c r="AY868" i="23" s="1" a="1"/>
  <c r="AY868" i="23" s="1"/>
  <c r="AD526" i="23" a="1"/>
  <c r="AD526" i="23" s="1"/>
  <c r="BB657" i="23" a="1"/>
  <c r="BB657" i="23" s="1"/>
  <c r="BB660" i="23" s="1" a="1"/>
  <c r="BB660" i="23" s="1"/>
  <c r="BB671" i="23" s="1"/>
  <c r="AM553" i="23" a="1"/>
  <c r="AM553" i="23" s="1"/>
  <c r="AM556" i="23" s="1" a="1"/>
  <c r="AM556" i="23" s="1"/>
  <c r="AM567" i="23" s="1"/>
  <c r="AD551" i="23"/>
  <c r="R761" i="23" a="1"/>
  <c r="R761" i="23" s="1"/>
  <c r="R764" i="23" s="1" a="1"/>
  <c r="R764" i="23" s="1"/>
  <c r="I655" i="23"/>
  <c r="O393" i="23" a="1"/>
  <c r="O393" i="23" s="1"/>
  <c r="O903" i="23"/>
  <c r="O391" i="23"/>
  <c r="AP657" i="23" a="1"/>
  <c r="AP657" i="23" s="1"/>
  <c r="AP660" i="23" s="1" a="1"/>
  <c r="AP660" i="23" s="1"/>
  <c r="AP551" i="23"/>
  <c r="AG761" i="23" a="1"/>
  <c r="AG761" i="23" s="1"/>
  <c r="AG764" i="23" s="1" a="1"/>
  <c r="AG764" i="23" s="1"/>
  <c r="AG775" i="23" s="1"/>
  <c r="L799" i="23"/>
  <c r="L812" i="23" s="1" a="1"/>
  <c r="L812" i="23" s="1"/>
  <c r="L815" i="23" s="1" a="1"/>
  <c r="L815" i="23" s="1"/>
  <c r="M799" i="23" s="1" a="1"/>
  <c r="M799" i="23" s="1"/>
  <c r="L287" i="23"/>
  <c r="AA865" i="23" a="1"/>
  <c r="AA865" i="23" s="1"/>
  <c r="AA868" i="23" s="1" a="1"/>
  <c r="AA868" i="23" s="1"/>
  <c r="AA967" i="23"/>
  <c r="BE759" i="23"/>
  <c r="L759" i="23"/>
  <c r="AP761" i="23" a="1"/>
  <c r="AP761" i="23" s="1"/>
  <c r="AP764" i="23" s="1" a="1"/>
  <c r="AP764" i="23" s="1"/>
  <c r="AP775" i="23" s="1"/>
  <c r="AJ799" i="23"/>
  <c r="AJ812" i="23" s="1" a="1"/>
  <c r="AJ812" i="23" s="1"/>
  <c r="AJ815" i="23" s="1" a="1"/>
  <c r="AJ815" i="23" s="1"/>
  <c r="AK799" i="23" s="1" a="1"/>
  <c r="AK799" i="23" s="1"/>
  <c r="AJ287" i="23"/>
  <c r="AV759" i="23"/>
  <c r="AS812" i="23" a="1"/>
  <c r="AS812" i="23" s="1"/>
  <c r="AS815" i="23" s="1" a="1"/>
  <c r="AS815" i="23" s="1"/>
  <c r="AT799" i="23" s="1" a="1"/>
  <c r="AT799" i="23" s="1"/>
  <c r="O657" i="23" a="1"/>
  <c r="O657" i="23" s="1"/>
  <c r="O660" i="23" s="1" a="1"/>
  <c r="O660" i="23" s="1"/>
  <c r="P644" i="23" s="1" a="1"/>
  <c r="P644" i="23" s="1"/>
  <c r="AA553" i="23" a="1"/>
  <c r="AA553" i="23" s="1"/>
  <c r="AA556" i="23" s="1" a="1"/>
  <c r="AA556" i="23" s="1"/>
  <c r="AA567" i="23" s="1"/>
  <c r="R551" i="23"/>
  <c r="F393" i="23" a="1"/>
  <c r="F393" i="23" s="1"/>
  <c r="F903" i="23"/>
  <c r="F914" i="23" s="1"/>
  <c r="AY863" i="23"/>
  <c r="AG185" i="23" a="1"/>
  <c r="AG185" i="23" s="1"/>
  <c r="I761" i="23" a="1"/>
  <c r="I761" i="23" s="1"/>
  <c r="I764" i="23" s="1" a="1"/>
  <c r="I764" i="23" s="1"/>
  <c r="I775" i="23" s="1"/>
  <c r="BB761" i="23" a="1"/>
  <c r="BB761" i="23" s="1"/>
  <c r="BB764" i="23" s="1" a="1"/>
  <c r="BB764" i="23" s="1"/>
  <c r="BB775" i="23" s="1"/>
  <c r="BE655" i="23"/>
  <c r="AM393" i="23" a="1"/>
  <c r="AM393" i="23" s="1"/>
  <c r="AM903" i="23"/>
  <c r="AM391" i="23"/>
  <c r="AD655" i="23"/>
  <c r="BB553" i="23" a="1"/>
  <c r="BB553" i="23" s="1"/>
  <c r="BB556" i="23" s="1" a="1"/>
  <c r="BB556" i="23" s="1"/>
  <c r="BC540" i="23" s="1" a="1"/>
  <c r="BC540" i="23" s="1"/>
  <c r="AD393" i="23" a="1"/>
  <c r="AD393" i="23" s="1"/>
  <c r="AD391" i="23"/>
  <c r="C749" i="23"/>
  <c r="C794" i="23" s="1"/>
  <c r="C236" i="23"/>
  <c r="AG865" i="23" a="1"/>
  <c r="AG865" i="23" s="1"/>
  <c r="AG868" i="23" s="1" a="1"/>
  <c r="AG868" i="23" s="1"/>
  <c r="I865" i="23" a="1"/>
  <c r="I865" i="23" s="1"/>
  <c r="I868" i="23" s="1" a="1"/>
  <c r="I868" i="23" s="1"/>
  <c r="R655" i="23"/>
  <c r="AP553" i="23" a="1"/>
  <c r="AP553" i="23" s="1"/>
  <c r="AP556" i="23" s="1" a="1"/>
  <c r="AP556" i="23" s="1"/>
  <c r="BH551" i="23"/>
  <c r="AD657" i="23" a="1"/>
  <c r="AD657" i="23" s="1"/>
  <c r="AD660" i="23" s="1" a="1"/>
  <c r="AD660" i="23" s="1"/>
  <c r="C553" i="23" a="1"/>
  <c r="C553" i="23" s="1"/>
  <c r="F551" i="23"/>
  <c r="AS759" i="23"/>
  <c r="O799" i="23"/>
  <c r="O287" i="23"/>
  <c r="BH865" i="23" a="1"/>
  <c r="BH865" i="23" s="1"/>
  <c r="BH868" i="23" s="1" a="1"/>
  <c r="BH868" i="23" s="1"/>
  <c r="X865" i="23" a="1"/>
  <c r="X865" i="23" s="1"/>
  <c r="X868" i="23" s="1" a="1"/>
  <c r="X868" i="23" s="1"/>
  <c r="L553" i="23" a="1"/>
  <c r="L553" i="23" s="1"/>
  <c r="L556" i="23" s="1" a="1"/>
  <c r="L556" i="23" s="1"/>
  <c r="AG551" i="23"/>
  <c r="AV865" i="23" a="1"/>
  <c r="AV865" i="23" s="1"/>
  <c r="AV868" i="23" s="1" a="1"/>
  <c r="AV868" i="23" s="1"/>
  <c r="BB551" i="23"/>
  <c r="BH553" i="23" a="1"/>
  <c r="BH553" i="23" s="1"/>
  <c r="BH556" i="23" s="1" a="1"/>
  <c r="BH556" i="23" s="1"/>
  <c r="BE761" i="23" a="1"/>
  <c r="BE761" i="23" s="1"/>
  <c r="BE764" i="23" s="1" a="1"/>
  <c r="BE764" i="23" s="1"/>
  <c r="BH657" i="23" a="1"/>
  <c r="BH657" i="23" s="1"/>
  <c r="BH660" i="23" s="1" a="1"/>
  <c r="BH660" i="23" s="1"/>
  <c r="BH655" i="23"/>
  <c r="AY657" i="23" a="1"/>
  <c r="AY657" i="23" s="1"/>
  <c r="AY660" i="23" s="1" a="1"/>
  <c r="AY660" i="23" s="1"/>
  <c r="AY655" i="23"/>
  <c r="AJ865" i="23" a="1"/>
  <c r="AJ865" i="23" s="1"/>
  <c r="AJ868" i="23" s="1" a="1"/>
  <c r="AJ868" i="23" s="1"/>
  <c r="BB759" i="23"/>
  <c r="AJ761" i="23" a="1"/>
  <c r="AJ761" i="23" s="1"/>
  <c r="AJ764" i="23" s="1" a="1"/>
  <c r="AJ764" i="23" s="1"/>
  <c r="AJ759" i="23"/>
  <c r="AS185" i="23" a="1"/>
  <c r="AS185" i="23" s="1"/>
  <c r="AS183" i="23"/>
  <c r="AM655" i="23"/>
  <c r="AM657" i="23" a="1"/>
  <c r="AM657" i="23" s="1"/>
  <c r="AM660" i="23" s="1" a="1"/>
  <c r="AM660" i="23" s="1"/>
  <c r="AY551" i="23"/>
  <c r="BE863" i="23"/>
  <c r="AV655" i="23"/>
  <c r="AV657" i="23" a="1"/>
  <c r="AV657" i="23" s="1"/>
  <c r="AV660" i="23" s="1" a="1"/>
  <c r="AV660" i="23" s="1"/>
  <c r="AJ655" i="23"/>
  <c r="AJ657" i="23" a="1"/>
  <c r="AJ657" i="23" s="1"/>
  <c r="AJ660" i="23" s="1" a="1"/>
  <c r="AJ660" i="23" s="1"/>
  <c r="AA657" i="23" a="1"/>
  <c r="AA657" i="23" s="1"/>
  <c r="AA660" i="23" s="1" a="1"/>
  <c r="AA660" i="23" s="1"/>
  <c r="AA655" i="23"/>
  <c r="AM799" i="23"/>
  <c r="AM287" i="23"/>
  <c r="AP759" i="23"/>
  <c r="I759" i="23"/>
  <c r="X655" i="23"/>
  <c r="X657" i="23" a="1"/>
  <c r="X657" i="23" s="1"/>
  <c r="X660" i="23" s="1" a="1"/>
  <c r="X660" i="23" s="1"/>
  <c r="AS655" i="23"/>
  <c r="AS657" i="23" a="1"/>
  <c r="AS657" i="23" s="1"/>
  <c r="AS660" i="23" s="1" a="1"/>
  <c r="AS660" i="23" s="1"/>
  <c r="L657" i="23" a="1"/>
  <c r="L657" i="23" s="1"/>
  <c r="L660" i="23" s="1" a="1"/>
  <c r="L660" i="23" s="1"/>
  <c r="L655" i="23"/>
  <c r="AM551" i="23"/>
  <c r="X761" i="23" a="1"/>
  <c r="X761" i="23" s="1"/>
  <c r="X764" i="23" s="1" a="1"/>
  <c r="X764" i="23" s="1"/>
  <c r="U759" i="23"/>
  <c r="AJ553" i="23" a="1"/>
  <c r="AJ553" i="23" s="1"/>
  <c r="AJ556" i="23" s="1" a="1"/>
  <c r="AJ556" i="23" s="1"/>
  <c r="L916" i="23" a="1"/>
  <c r="L916" i="23" s="1"/>
  <c r="L919" i="23" s="1" a="1"/>
  <c r="L919" i="23" s="1"/>
  <c r="M903" i="23" s="1" a="1"/>
  <c r="M903" i="23" s="1"/>
  <c r="BE903" i="23"/>
  <c r="BE914" i="23" s="1"/>
  <c r="BE391" i="23"/>
  <c r="C342" i="23" a="1"/>
  <c r="C342" i="23" s="1"/>
  <c r="C854" i="23"/>
  <c r="C340" i="23"/>
  <c r="L863" i="23"/>
  <c r="L865" i="23" a="1"/>
  <c r="L865" i="23" s="1"/>
  <c r="L868" i="23" s="1" a="1"/>
  <c r="L868" i="23" s="1"/>
  <c r="U655" i="23"/>
  <c r="U657" i="23" a="1"/>
  <c r="U657" i="23" s="1"/>
  <c r="U660" i="23" s="1" a="1"/>
  <c r="U660" i="23" s="1"/>
  <c r="BB655" i="23"/>
  <c r="AA551" i="23"/>
  <c r="C238" i="23" a="1"/>
  <c r="C238" i="23" s="1"/>
  <c r="X759" i="23"/>
  <c r="X551" i="23"/>
  <c r="AL213" i="23"/>
  <c r="AG110" i="23" a="1"/>
  <c r="AG110" i="23" s="1"/>
  <c r="AS865" i="23" a="1"/>
  <c r="AS865" i="23" s="1"/>
  <c r="AS868" i="23" s="1" a="1"/>
  <c r="AS868" i="23" s="1"/>
  <c r="AD761" i="23" a="1"/>
  <c r="AD761" i="23" s="1"/>
  <c r="AD764" i="23" s="1" a="1"/>
  <c r="AD764" i="23" s="1"/>
  <c r="AD759" i="23"/>
  <c r="C134" i="23" a="1"/>
  <c r="C134" i="23" s="1"/>
  <c r="C132" i="23"/>
  <c r="C644" i="23"/>
  <c r="C690" i="23" s="1"/>
  <c r="U863" i="23"/>
  <c r="BE551" i="23"/>
  <c r="AG759" i="23"/>
  <c r="AD553" i="23" a="1"/>
  <c r="AD553" i="23" s="1"/>
  <c r="AD556" i="23" s="1" a="1"/>
  <c r="AD556" i="23" s="1"/>
  <c r="AS551" i="23"/>
  <c r="I514" i="23" a="1"/>
  <c r="I514" i="23" s="1"/>
  <c r="I526" i="23" s="1" a="1"/>
  <c r="I526" i="23" s="1"/>
  <c r="X914" i="23"/>
  <c r="C708" i="23" a="1"/>
  <c r="C708" i="23" s="1"/>
  <c r="F761" i="23" a="1"/>
  <c r="F761" i="23" s="1"/>
  <c r="F764" i="23" s="1" a="1"/>
  <c r="F764" i="23" s="1"/>
  <c r="F759" i="23"/>
  <c r="AV551" i="23"/>
  <c r="C28" i="23"/>
  <c r="O551" i="23"/>
  <c r="O553" i="23" a="1"/>
  <c r="O553" i="23" s="1"/>
  <c r="O556" i="23" s="1" a="1"/>
  <c r="O556" i="23" s="1"/>
  <c r="AA761" i="23" a="1"/>
  <c r="AA761" i="23" s="1"/>
  <c r="AA764" i="23" s="1" a="1"/>
  <c r="AA764" i="23" s="1"/>
  <c r="U185" i="23" a="1"/>
  <c r="U185" i="23" s="1"/>
  <c r="U183" i="23"/>
  <c r="BH761" i="23" a="1"/>
  <c r="BH761" i="23" s="1"/>
  <c r="BH764" i="23" s="1" a="1"/>
  <c r="BH764" i="23" s="1"/>
  <c r="BB1018" i="23"/>
  <c r="AA706" i="23"/>
  <c r="AA708" i="23" a="1"/>
  <c r="AA708" i="23" s="1"/>
  <c r="AA711" i="23" s="1" a="1"/>
  <c r="AA711" i="23" s="1"/>
  <c r="AA722" i="23" s="1"/>
  <c r="AJ708" i="23" a="1"/>
  <c r="AJ708" i="23" s="1"/>
  <c r="AJ711" i="23" s="1" a="1"/>
  <c r="AJ711" i="23" s="1"/>
  <c r="AK695" i="23" s="1" a="1"/>
  <c r="AK695" i="23" s="1"/>
  <c r="X916" i="23" a="1"/>
  <c r="X916" i="23" s="1"/>
  <c r="X919" i="23" s="1" a="1"/>
  <c r="X919" i="23" s="1"/>
  <c r="Y903" i="23" s="1" a="1"/>
  <c r="Y903" i="23" s="1"/>
  <c r="AM602" i="23"/>
  <c r="AM1020" i="23" a="1"/>
  <c r="AM1020" i="23" s="1"/>
  <c r="AM1023" i="23" s="1" a="1"/>
  <c r="AM1023" i="23" s="1"/>
  <c r="AM1034" i="23" s="1"/>
  <c r="I812" i="23" a="1"/>
  <c r="I812" i="23" s="1"/>
  <c r="I815" i="23" s="1" a="1"/>
  <c r="I815" i="23" s="1"/>
  <c r="I826" i="23" s="1"/>
  <c r="R914" i="23"/>
  <c r="AD602" i="23"/>
  <c r="AP1020" i="23" a="1"/>
  <c r="AP1020" i="23" s="1"/>
  <c r="AP1023" i="23" s="1" a="1"/>
  <c r="AP1023" i="23" s="1"/>
  <c r="AQ1007" i="23" s="1" a="1"/>
  <c r="AQ1007" i="23" s="1"/>
  <c r="AJ1020" i="23" a="1"/>
  <c r="AJ1020" i="23" s="1"/>
  <c r="AJ1023" i="23" s="1" a="1"/>
  <c r="AJ1023" i="23" s="1"/>
  <c r="AK1007" i="23" s="1" a="1"/>
  <c r="AK1007" i="23" s="1"/>
  <c r="AD1018" i="23"/>
  <c r="U916" i="23" a="1"/>
  <c r="U916" i="23" s="1"/>
  <c r="U919" i="23" s="1" a="1"/>
  <c r="U919" i="23" s="1"/>
  <c r="U930" i="23" s="1"/>
  <c r="R810" i="23"/>
  <c r="AN306" i="23" a="1"/>
  <c r="AN306" i="23" s="1"/>
  <c r="AN317" i="23" s="1"/>
  <c r="AY916" i="23" a="1"/>
  <c r="AY916" i="23" s="1"/>
  <c r="AY919" i="23" s="1" a="1"/>
  <c r="AY919" i="23" s="1"/>
  <c r="AZ903" i="23" s="1" a="1"/>
  <c r="AZ903" i="23" s="1"/>
  <c r="AP810" i="23"/>
  <c r="AS1018" i="23"/>
  <c r="AD1020" i="23" a="1"/>
  <c r="AD1020" i="23" s="1"/>
  <c r="AD1023" i="23" s="1" a="1"/>
  <c r="AD1023" i="23" s="1"/>
  <c r="AE1007" i="23" s="1" a="1"/>
  <c r="AE1007" i="23" s="1"/>
  <c r="R916" i="23" a="1"/>
  <c r="R916" i="23" s="1"/>
  <c r="R919" i="23" s="1" a="1"/>
  <c r="R919" i="23" s="1"/>
  <c r="R930" i="23" s="1"/>
  <c r="AM708" i="23" a="1"/>
  <c r="AM708" i="23" s="1"/>
  <c r="AM711" i="23" s="1" a="1"/>
  <c r="AM711" i="23" s="1"/>
  <c r="AN695" i="23" s="1" a="1"/>
  <c r="AN695" i="23" s="1"/>
  <c r="U1018" i="23"/>
  <c r="AV812" i="23" a="1"/>
  <c r="AV812" i="23" s="1"/>
  <c r="AV815" i="23" s="1" a="1"/>
  <c r="AV815" i="23" s="1"/>
  <c r="AW799" i="23" s="1" a="1"/>
  <c r="AW799" i="23" s="1"/>
  <c r="AD604" i="23" a="1"/>
  <c r="AD604" i="23" s="1"/>
  <c r="AD607" i="23" s="1" a="1"/>
  <c r="AD607" i="23" s="1"/>
  <c r="AD618" i="23" s="1"/>
  <c r="AJ1018" i="23"/>
  <c r="AP916" i="23" a="1"/>
  <c r="AP916" i="23" s="1"/>
  <c r="AP919" i="23" s="1" a="1"/>
  <c r="AP919" i="23" s="1"/>
  <c r="AQ903" i="23" s="1" a="1"/>
  <c r="AQ903" i="23" s="1"/>
  <c r="C914" i="23"/>
  <c r="AG695" i="23"/>
  <c r="AG708" i="23" s="1" a="1"/>
  <c r="AG708" i="23" s="1"/>
  <c r="AG711" i="23" s="1" a="1"/>
  <c r="AG711" i="23" s="1"/>
  <c r="AP1018" i="23"/>
  <c r="X1018" i="23"/>
  <c r="C812" i="23" a="1"/>
  <c r="C812" i="23" s="1"/>
  <c r="U914" i="23"/>
  <c r="AM604" i="23" a="1"/>
  <c r="AM604" i="23" s="1"/>
  <c r="AM607" i="23" s="1" a="1"/>
  <c r="AM607" i="23" s="1"/>
  <c r="AN591" i="23" s="1" a="1"/>
  <c r="AN591" i="23" s="1"/>
  <c r="R604" i="23" a="1"/>
  <c r="R604" i="23" s="1"/>
  <c r="R607" i="23" s="1" a="1"/>
  <c r="R607" i="23" s="1"/>
  <c r="S591" i="23" s="1" a="1"/>
  <c r="S591" i="23" s="1"/>
  <c r="X604" i="23" a="1"/>
  <c r="X604" i="23" s="1"/>
  <c r="X607" i="23" s="1" a="1"/>
  <c r="X607" i="23" s="1"/>
  <c r="X618" i="23" s="1"/>
  <c r="X708" i="23" a="1"/>
  <c r="X708" i="23" s="1"/>
  <c r="X711" i="23" s="1" a="1"/>
  <c r="X711" i="23" s="1"/>
  <c r="X722" i="23" s="1"/>
  <c r="O604" i="23" a="1"/>
  <c r="O604" i="23" s="1"/>
  <c r="O607" i="23" s="1" a="1"/>
  <c r="O607" i="23" s="1"/>
  <c r="O618" i="23" s="1"/>
  <c r="BB812" i="23" a="1"/>
  <c r="BB812" i="23" s="1"/>
  <c r="BB815" i="23" s="1" a="1"/>
  <c r="BB815" i="23" s="1"/>
  <c r="BB826" i="23" s="1"/>
  <c r="AV1018" i="23"/>
  <c r="AD916" i="23" a="1"/>
  <c r="AD916" i="23" s="1"/>
  <c r="AD919" i="23" s="1" a="1"/>
  <c r="AD919" i="23" s="1"/>
  <c r="AE903" i="23" s="1" a="1"/>
  <c r="AE903" i="23" s="1"/>
  <c r="AG602" i="23"/>
  <c r="BH1020" i="23" a="1"/>
  <c r="BH1020" i="23" s="1"/>
  <c r="BH1023" i="23" s="1" a="1"/>
  <c r="BH1023" i="23" s="1"/>
  <c r="BI1007" i="23" s="1" a="1"/>
  <c r="BI1007" i="23" s="1"/>
  <c r="AG810" i="23"/>
  <c r="O1020" i="23" a="1"/>
  <c r="O1020" i="23" s="1"/>
  <c r="O1023" i="23" s="1" a="1"/>
  <c r="O1023" i="23" s="1"/>
  <c r="P1007" i="23" s="1" a="1"/>
  <c r="P1007" i="23" s="1"/>
  <c r="AV708" i="23" a="1"/>
  <c r="AV708" i="23" s="1"/>
  <c r="AV711" i="23" s="1" a="1"/>
  <c r="AV711" i="23" s="1"/>
  <c r="AV722" i="23" s="1"/>
  <c r="U1020" i="23" a="1"/>
  <c r="U1020" i="23" s="1"/>
  <c r="U1023" i="23" s="1" a="1"/>
  <c r="U1023" i="23" s="1"/>
  <c r="V1007" i="23" s="1" a="1"/>
  <c r="V1007" i="23" s="1"/>
  <c r="AA916" i="23" a="1"/>
  <c r="AA916" i="23" s="1"/>
  <c r="AA919" i="23" s="1" a="1"/>
  <c r="AA919" i="23" s="1"/>
  <c r="AA930" i="23" s="1"/>
  <c r="AV914" i="23"/>
  <c r="R1018" i="23"/>
  <c r="AS706" i="23"/>
  <c r="BB810" i="23"/>
  <c r="L914" i="23"/>
  <c r="AJ914" i="23"/>
  <c r="AS1020" i="23" a="1"/>
  <c r="AS1020" i="23" s="1"/>
  <c r="AS1023" i="23" s="1" a="1"/>
  <c r="AS1023" i="23" s="1"/>
  <c r="AT1007" i="23" s="1" a="1"/>
  <c r="AT1007" i="23" s="1"/>
  <c r="AM706" i="23"/>
  <c r="AV810" i="23"/>
  <c r="AP914" i="23"/>
  <c r="AY914" i="23"/>
  <c r="I708" i="23" a="1"/>
  <c r="I708" i="23" s="1"/>
  <c r="I711" i="23" s="1" a="1"/>
  <c r="I711" i="23" s="1"/>
  <c r="J695" i="23" s="1" a="1"/>
  <c r="J695" i="23" s="1"/>
  <c r="R812" i="23" a="1"/>
  <c r="R812" i="23" s="1"/>
  <c r="R815" i="23" s="1" a="1"/>
  <c r="R815" i="23" s="1"/>
  <c r="S799" i="23" s="1" a="1"/>
  <c r="S799" i="23" s="1"/>
  <c r="C810" i="23"/>
  <c r="X1020" i="23" a="1"/>
  <c r="X1020" i="23" s="1"/>
  <c r="X1023" i="23" s="1" a="1"/>
  <c r="X1023" i="23" s="1"/>
  <c r="X1034" i="23" s="1"/>
  <c r="C916" i="23" a="1"/>
  <c r="C916" i="23" s="1"/>
  <c r="C947" i="23" s="1"/>
  <c r="AP604" i="23" a="1"/>
  <c r="AP604" i="23" s="1"/>
  <c r="AP607" i="23" s="1" a="1"/>
  <c r="AP607" i="23" s="1"/>
  <c r="AQ591" i="23" s="1" a="1"/>
  <c r="AQ591" i="23" s="1"/>
  <c r="AD812" i="23" a="1"/>
  <c r="AD812" i="23" s="1"/>
  <c r="AD815" i="23" s="1" a="1"/>
  <c r="AD815" i="23" s="1"/>
  <c r="AD826" i="23" s="1"/>
  <c r="AP812" i="23" a="1"/>
  <c r="AP812" i="23" s="1"/>
  <c r="AP815" i="23" s="1" a="1"/>
  <c r="AP815" i="23" s="1"/>
  <c r="AQ799" i="23" s="1" a="1"/>
  <c r="AQ799" i="23" s="1"/>
  <c r="AV706" i="23"/>
  <c r="BB604" i="23" a="1"/>
  <c r="BB604" i="23" s="1"/>
  <c r="BB607" i="23" s="1" a="1"/>
  <c r="BB607" i="23" s="1"/>
  <c r="BB618" i="23" s="1"/>
  <c r="AM1018" i="23"/>
  <c r="I810" i="23"/>
  <c r="AS604" i="23" a="1"/>
  <c r="AS604" i="23" s="1"/>
  <c r="AS607" i="23" s="1" a="1"/>
  <c r="AS607" i="23" s="1"/>
  <c r="AT591" i="23" s="1" a="1"/>
  <c r="AT591" i="23" s="1"/>
  <c r="AV602" i="23"/>
  <c r="AV916" i="23" a="1"/>
  <c r="AV916" i="23" s="1"/>
  <c r="AV919" i="23" s="1" a="1"/>
  <c r="AV919" i="23" s="1"/>
  <c r="AW903" i="23" s="1" a="1"/>
  <c r="AW903" i="23" s="1"/>
  <c r="AS708" i="23" a="1"/>
  <c r="AS708" i="23" s="1"/>
  <c r="AS711" i="23" s="1" a="1"/>
  <c r="AS711" i="23" s="1"/>
  <c r="AS722" i="23" s="1"/>
  <c r="BH812" i="23" a="1"/>
  <c r="BH812" i="23" s="1"/>
  <c r="BH815" i="23" s="1" a="1"/>
  <c r="BH815" i="23" s="1"/>
  <c r="BI799" i="23" s="1" a="1"/>
  <c r="BI799" i="23" s="1"/>
  <c r="AD708" i="23" a="1"/>
  <c r="AD708" i="23" s="1"/>
  <c r="AD711" i="23" s="1" a="1"/>
  <c r="AD711" i="23" s="1"/>
  <c r="AD722" i="23" s="1"/>
  <c r="AA914" i="23"/>
  <c r="AA604" i="23" a="1"/>
  <c r="AA604" i="23" s="1"/>
  <c r="AA607" i="23" s="1" a="1"/>
  <c r="AA607" i="23" s="1"/>
  <c r="AB591" i="23" s="1" a="1"/>
  <c r="AB591" i="23" s="1"/>
  <c r="BH708" i="23" a="1"/>
  <c r="BH708" i="23" s="1"/>
  <c r="BH711" i="23" s="1" a="1"/>
  <c r="BH711" i="23" s="1"/>
  <c r="BI695" i="23" s="1" a="1"/>
  <c r="BI695" i="23" s="1"/>
  <c r="AJ604" i="23" a="1"/>
  <c r="AJ604" i="23" s="1"/>
  <c r="AJ607" i="23" s="1" a="1"/>
  <c r="AJ607" i="23" s="1"/>
  <c r="AK591" i="23" s="1" a="1"/>
  <c r="AK591" i="23" s="1"/>
  <c r="F812" i="23" a="1"/>
  <c r="F812" i="23" s="1"/>
  <c r="F815" i="23" s="1" a="1"/>
  <c r="F815" i="23" s="1"/>
  <c r="G799" i="23" s="1" a="1"/>
  <c r="G799" i="23" s="1"/>
  <c r="R1020" i="23" a="1"/>
  <c r="R1020" i="23" s="1"/>
  <c r="R1023" i="23" s="1" a="1"/>
  <c r="R1023" i="23" s="1"/>
  <c r="R1034" i="23" s="1"/>
  <c r="BB602" i="23"/>
  <c r="U604" i="23" a="1"/>
  <c r="U604" i="23" s="1"/>
  <c r="U607" i="23" s="1" a="1"/>
  <c r="U607" i="23" s="1"/>
  <c r="V591" i="23" s="1" a="1"/>
  <c r="V591" i="23" s="1"/>
  <c r="V604" i="23" s="1" a="1"/>
  <c r="V604" i="23" s="1"/>
  <c r="V607" i="23" s="1" a="1"/>
  <c r="V607" i="23" s="1"/>
  <c r="F810" i="23"/>
  <c r="AS602" i="23"/>
  <c r="AP602" i="23"/>
  <c r="BH706" i="23"/>
  <c r="O1018" i="23"/>
  <c r="AD914" i="23"/>
  <c r="AV1020" i="23" a="1"/>
  <c r="AV1020" i="23" s="1"/>
  <c r="AV1023" i="23" s="1" a="1"/>
  <c r="AV1023" i="23" s="1"/>
  <c r="AW1007" i="23" s="1" a="1"/>
  <c r="AW1007" i="23" s="1"/>
  <c r="AG812" i="23" a="1"/>
  <c r="AG812" i="23" s="1"/>
  <c r="AG815" i="23" s="1" a="1"/>
  <c r="AG815" i="23" s="1"/>
  <c r="AG826" i="23" s="1"/>
  <c r="AD810" i="23"/>
  <c r="AJ602" i="23"/>
  <c r="X602" i="23"/>
  <c r="AG604" i="23" a="1"/>
  <c r="AG604" i="23" s="1"/>
  <c r="AG607" i="23" s="1" a="1"/>
  <c r="AG607" i="23" s="1"/>
  <c r="AH591" i="23" s="1" a="1"/>
  <c r="AH591" i="23" s="1"/>
  <c r="AH604" i="23" s="1" a="1"/>
  <c r="AH604" i="23" s="1"/>
  <c r="AH607" i="23" s="1" a="1"/>
  <c r="AH607" i="23" s="1"/>
  <c r="BH1018" i="23"/>
  <c r="AV604" i="23" a="1"/>
  <c r="AV604" i="23" s="1"/>
  <c r="AV607" i="23" s="1" a="1"/>
  <c r="AV607" i="23" s="1"/>
  <c r="AW591" i="23" s="1" a="1"/>
  <c r="AW591" i="23" s="1"/>
  <c r="AD706" i="23"/>
  <c r="L1018" i="23"/>
  <c r="BE706" i="23"/>
  <c r="AS810" i="23"/>
  <c r="AA602" i="23"/>
  <c r="BB318" i="23" a="1"/>
  <c r="BB318" i="23" s="1"/>
  <c r="R602" i="23"/>
  <c r="X706" i="23"/>
  <c r="AY604" i="23" a="1"/>
  <c r="AY604" i="23" s="1"/>
  <c r="AY607" i="23" s="1" a="1"/>
  <c r="AY607" i="23" s="1"/>
  <c r="AY618" i="23" s="1"/>
  <c r="O602" i="23"/>
  <c r="D214" i="23" a="1"/>
  <c r="D214" i="23" s="1"/>
  <c r="AE202" i="23" a="1"/>
  <c r="AE202" i="23" s="1"/>
  <c r="AY602" i="23"/>
  <c r="I706" i="23"/>
  <c r="BH810" i="23"/>
  <c r="BE604" i="23" a="1"/>
  <c r="BE604" i="23" s="1"/>
  <c r="BE607" i="23" s="1" a="1"/>
  <c r="BE607" i="23" s="1"/>
  <c r="BE618" i="23" s="1"/>
  <c r="BE602" i="23"/>
  <c r="BE708" i="23" a="1"/>
  <c r="BE708" i="23" s="1"/>
  <c r="BE711" i="23" s="1" a="1"/>
  <c r="BE711" i="23" s="1"/>
  <c r="BF695" i="23" s="1" a="1"/>
  <c r="BF695" i="23" s="1"/>
  <c r="U810" i="23"/>
  <c r="AA110" i="23" a="1"/>
  <c r="AA110" i="23" s="1"/>
  <c r="U602" i="23"/>
  <c r="AM526" i="23" a="1"/>
  <c r="AM526" i="23" s="1"/>
  <c r="AM525" i="23"/>
  <c r="BE812" i="23" a="1"/>
  <c r="BE812" i="23" s="1"/>
  <c r="BE815" i="23" s="1" a="1"/>
  <c r="BE815" i="23" s="1"/>
  <c r="BE826" i="23" s="1"/>
  <c r="AW421" i="23"/>
  <c r="U812" i="23" a="1"/>
  <c r="U812" i="23" s="1"/>
  <c r="U815" i="23" s="1" a="1"/>
  <c r="U815" i="23" s="1"/>
  <c r="V799" i="23" s="1" a="1"/>
  <c r="V799" i="23" s="1"/>
  <c r="BG306" i="23" a="1"/>
  <c r="BG306" i="23" s="1"/>
  <c r="BG318" i="23" s="1" a="1"/>
  <c r="BG318" i="23" s="1"/>
  <c r="AJ706" i="23"/>
  <c r="BE810" i="23"/>
  <c r="AO514" i="23" a="1"/>
  <c r="AO514" i="23" s="1"/>
  <c r="AO511" i="23"/>
  <c r="L1020" i="23" a="1"/>
  <c r="L1020" i="23" s="1"/>
  <c r="L1023" i="23" s="1" a="1"/>
  <c r="L1023" i="23" s="1"/>
  <c r="M1007" i="23" s="1" a="1"/>
  <c r="M1007" i="23" s="1"/>
  <c r="AK410" i="23" a="1"/>
  <c r="AK410" i="23" s="1"/>
  <c r="AK407" i="23"/>
  <c r="O526" i="23" a="1"/>
  <c r="O526" i="23" s="1"/>
  <c r="O525" i="23"/>
  <c r="AJ916" i="23" a="1"/>
  <c r="AJ916" i="23" s="1"/>
  <c r="AJ919" i="23" s="1" a="1"/>
  <c r="AJ919" i="23" s="1"/>
  <c r="AJ930" i="23" s="1"/>
  <c r="F185" i="23" a="1"/>
  <c r="F185" i="23" s="1"/>
  <c r="F695" i="23"/>
  <c r="F183" i="23"/>
  <c r="U511" i="23"/>
  <c r="AY289" i="23" a="1"/>
  <c r="AY289" i="23" s="1"/>
  <c r="AY799" i="23"/>
  <c r="AY287" i="23"/>
  <c r="I407" i="23"/>
  <c r="BH591" i="23"/>
  <c r="BH602" i="23" s="1"/>
  <c r="BH79" i="23"/>
  <c r="I81" i="23" a="1"/>
  <c r="I81" i="23" s="1"/>
  <c r="I591" i="23"/>
  <c r="I79" i="23"/>
  <c r="AA812" i="23" a="1"/>
  <c r="AA812" i="23" s="1"/>
  <c r="AA815" i="23" s="1" a="1"/>
  <c r="AA815" i="23" s="1"/>
  <c r="AA810" i="23"/>
  <c r="L81" i="23" a="1"/>
  <c r="L81" i="23" s="1"/>
  <c r="L591" i="23"/>
  <c r="L602" i="23" s="1"/>
  <c r="L79" i="23"/>
  <c r="F1007" i="23"/>
  <c r="F495" i="23"/>
  <c r="O185" i="23" a="1"/>
  <c r="O185" i="23" s="1"/>
  <c r="O695" i="23"/>
  <c r="O183" i="23"/>
  <c r="N202" i="23" a="1"/>
  <c r="N202" i="23" s="1"/>
  <c r="AY695" i="23"/>
  <c r="AY183" i="23"/>
  <c r="X289" i="23" a="1"/>
  <c r="X289" i="23" s="1"/>
  <c r="X799" i="23"/>
  <c r="X810" i="23" s="1"/>
  <c r="X287" i="23"/>
  <c r="L185" i="23" a="1"/>
  <c r="L185" i="23" s="1"/>
  <c r="L695" i="23"/>
  <c r="L706" i="23" s="1"/>
  <c r="L183" i="23"/>
  <c r="BB185" i="23" a="1"/>
  <c r="BB185" i="23" s="1"/>
  <c r="BB695" i="23"/>
  <c r="BB183" i="23"/>
  <c r="N410" i="23" a="1"/>
  <c r="N410" i="23" s="1"/>
  <c r="S514" i="23" a="1"/>
  <c r="S514" i="23" s="1"/>
  <c r="S511" i="23"/>
  <c r="V410" i="23" a="1"/>
  <c r="V410" i="23" s="1"/>
  <c r="X202" i="23" a="1"/>
  <c r="X202" i="23" s="1"/>
  <c r="X199" i="23"/>
  <c r="BI199" i="23"/>
  <c r="BI202" i="23" a="1"/>
  <c r="BI202" i="23" s="1"/>
  <c r="M318" i="23" a="1"/>
  <c r="M318" i="23" s="1"/>
  <c r="M317" i="23"/>
  <c r="C591" i="23"/>
  <c r="C81" i="23" a="1"/>
  <c r="C81" i="23" s="1"/>
  <c r="C1140" i="23" s="1"/>
  <c r="C79" i="23"/>
  <c r="Q1066" i="23" a="1"/>
  <c r="Q1066" i="23" s="1"/>
  <c r="P1066" i="23"/>
  <c r="H98" i="23" a="1"/>
  <c r="H98" i="23" s="1"/>
  <c r="H95" i="23"/>
  <c r="AI514" i="23" a="1"/>
  <c r="AI514" i="23" s="1"/>
  <c r="AI511" i="23"/>
  <c r="AT410" i="23" a="1"/>
  <c r="AT410" i="23" s="1"/>
  <c r="AT407" i="23"/>
  <c r="BI410" i="23" a="1"/>
  <c r="BI410" i="23" s="1"/>
  <c r="BI407" i="23"/>
  <c r="AA511" i="23"/>
  <c r="E410" i="23" a="1"/>
  <c r="E410" i="23" s="1"/>
  <c r="E407" i="23"/>
  <c r="M199" i="23"/>
  <c r="M202" i="23" a="1"/>
  <c r="M202" i="23" s="1"/>
  <c r="U407" i="23"/>
  <c r="AY511" i="23"/>
  <c r="AV306" i="23" a="1"/>
  <c r="AV306" i="23" s="1"/>
  <c r="AV303" i="23"/>
  <c r="BC410" i="23" a="1"/>
  <c r="BC410" i="23" s="1"/>
  <c r="BC407" i="23"/>
  <c r="BD202" i="23" a="1"/>
  <c r="BD202" i="23" s="1"/>
  <c r="BD199" i="23"/>
  <c r="K202" i="23" a="1"/>
  <c r="K202" i="23" s="1"/>
  <c r="K199" i="23"/>
  <c r="AE306" i="23" a="1"/>
  <c r="AE306" i="23" s="1"/>
  <c r="AW514" i="23" l="1" a="1"/>
  <c r="AW514" i="23" s="1"/>
  <c r="P199" i="23"/>
  <c r="AM199" i="23"/>
  <c r="AH306" i="23" a="1"/>
  <c r="AH306" i="23" s="1"/>
  <c r="Z306" i="23" a="1"/>
  <c r="Z306" i="23" s="1"/>
  <c r="BG511" i="23"/>
  <c r="C584" i="23"/>
  <c r="AF199" i="23"/>
  <c r="AU98" i="23" a="1"/>
  <c r="AU98" i="23" s="1"/>
  <c r="AU109" i="23" s="1"/>
  <c r="AM98" i="23" a="1"/>
  <c r="AM98" i="23" s="1"/>
  <c r="BA306" i="23" a="1"/>
  <c r="BA306" i="23" s="1"/>
  <c r="BA318" i="23" s="1" a="1"/>
  <c r="BA318" i="23" s="1"/>
  <c r="V318" i="23" a="1"/>
  <c r="V318" i="23" s="1"/>
  <c r="V321" i="23" s="1"/>
  <c r="AD303" i="23"/>
  <c r="J303" i="23"/>
  <c r="V303" i="23"/>
  <c r="M407" i="23"/>
  <c r="AS514" i="23" a="1"/>
  <c r="AS514" i="23" s="1"/>
  <c r="AS526" i="23" s="1" a="1"/>
  <c r="AS526" i="23" s="1"/>
  <c r="AS529" i="23" s="1"/>
  <c r="AN202" i="23" a="1"/>
  <c r="AN202" i="23" s="1"/>
  <c r="AN214" i="23" s="1" a="1"/>
  <c r="AN214" i="23" s="1"/>
  <c r="AC202" i="23" a="1"/>
  <c r="AC202" i="23" s="1"/>
  <c r="AC214" i="23" s="1" a="1"/>
  <c r="AC214" i="23" s="1"/>
  <c r="AG511" i="23"/>
  <c r="BA511" i="23"/>
  <c r="AE410" i="23" a="1"/>
  <c r="AE410" i="23" s="1"/>
  <c r="AE422" i="23" s="1" a="1"/>
  <c r="AE422" i="23" s="1"/>
  <c r="O98" i="23" a="1"/>
  <c r="O98" i="23" s="1"/>
  <c r="O109" i="23" s="1"/>
  <c r="K95" i="23"/>
  <c r="BG98" i="23" a="1"/>
  <c r="BG98" i="23" s="1"/>
  <c r="BG110" i="23" s="1" a="1"/>
  <c r="BG110" i="23" s="1"/>
  <c r="M98" i="23" a="1"/>
  <c r="M98" i="23" s="1"/>
  <c r="M110" i="23" s="1" a="1"/>
  <c r="M110" i="23" s="1"/>
  <c r="Z98" i="23" a="1"/>
  <c r="Z98" i="23" s="1"/>
  <c r="Z109" i="23" s="1"/>
  <c r="AW214" i="23" a="1"/>
  <c r="AW214" i="23" s="1"/>
  <c r="AC407" i="23"/>
  <c r="N525" i="23"/>
  <c r="W407" i="23"/>
  <c r="AE98" i="23" a="1"/>
  <c r="AE98" i="23" s="1"/>
  <c r="AE109" i="23" s="1"/>
  <c r="F10" i="5"/>
  <c r="N303" i="23"/>
  <c r="I9" i="5"/>
  <c r="C8" i="5"/>
  <c r="AU199" i="23"/>
  <c r="Q514" i="23" a="1"/>
  <c r="Q514" i="23" s="1"/>
  <c r="Q526" i="23" s="1" a="1"/>
  <c r="Q526" i="23" s="1"/>
  <c r="Q529" i="23" s="1"/>
  <c r="K511" i="23"/>
  <c r="G199" i="23"/>
  <c r="AD317" i="23"/>
  <c r="AT306" i="23" a="1"/>
  <c r="AT306" i="23" s="1"/>
  <c r="AT317" i="23" s="1"/>
  <c r="BI98" i="23" a="1"/>
  <c r="BI98" i="23" s="1"/>
  <c r="BI110" i="23" s="1" a="1"/>
  <c r="BI110" i="23" s="1"/>
  <c r="BA98" i="23" a="1"/>
  <c r="BA98" i="23" s="1"/>
  <c r="BA110" i="23" s="1" a="1"/>
  <c r="BA110" i="23" s="1"/>
  <c r="N110" i="23" a="1"/>
  <c r="N110" i="23" s="1"/>
  <c r="BJ202" i="23" a="1"/>
  <c r="BJ202" i="23" s="1"/>
  <c r="BJ214" i="23" s="1" a="1"/>
  <c r="BJ214" i="23" s="1"/>
  <c r="S98" i="23" a="1"/>
  <c r="S98" i="23" s="1"/>
  <c r="S110" i="23" s="1" a="1"/>
  <c r="S110" i="23" s="1"/>
  <c r="AI98" i="23" a="1"/>
  <c r="AI98" i="23" s="1"/>
  <c r="AI110" i="23" s="1" a="1"/>
  <c r="AI110" i="23" s="1"/>
  <c r="AL410" i="23" a="1"/>
  <c r="AL410" i="23" s="1"/>
  <c r="AL421" i="23" s="1"/>
  <c r="Q410" i="23" a="1"/>
  <c r="Q410" i="23" s="1"/>
  <c r="Q422" i="23" s="1" a="1"/>
  <c r="Q422" i="23" s="1"/>
  <c r="V514" i="23" a="1"/>
  <c r="V514" i="23" s="1"/>
  <c r="V526" i="23" s="1" a="1"/>
  <c r="V526" i="23" s="1"/>
  <c r="V529" i="23" s="1"/>
  <c r="N95" i="23"/>
  <c r="AQ410" i="23" a="1"/>
  <c r="AQ410" i="23" s="1"/>
  <c r="AQ421" i="23" s="1"/>
  <c r="BC514" i="23" a="1"/>
  <c r="BC514" i="23" s="1"/>
  <c r="BC525" i="23" s="1"/>
  <c r="BB514" i="23" a="1"/>
  <c r="BB514" i="23" s="1"/>
  <c r="BB526" i="23" s="1" a="1"/>
  <c r="BB526" i="23" s="1"/>
  <c r="BB529" i="23" s="1"/>
  <c r="AE514" i="23" a="1"/>
  <c r="AE514" i="23" s="1"/>
  <c r="AE526" i="23" s="1" a="1"/>
  <c r="AE526" i="23" s="1"/>
  <c r="AE529" i="23" s="1"/>
  <c r="AW199" i="23"/>
  <c r="C143" i="5" a="1"/>
  <c r="C143" i="5" s="1"/>
  <c r="C241" i="5" s="1" a="1"/>
  <c r="C241" i="5" s="1"/>
  <c r="C252" i="5" s="1"/>
  <c r="C139" i="2" a="1"/>
  <c r="C139" i="2" s="1"/>
  <c r="C237" i="2" s="1" a="1"/>
  <c r="C237" i="2" s="1"/>
  <c r="C248" i="2" s="1"/>
  <c r="I10" i="5"/>
  <c r="J10" i="5"/>
  <c r="H8" i="5"/>
  <c r="L10" i="5"/>
  <c r="H11" i="5"/>
  <c r="F9" i="5"/>
  <c r="L9" i="5"/>
  <c r="L11" i="5"/>
  <c r="C9" i="5"/>
  <c r="K10" i="5"/>
  <c r="I8" i="5"/>
  <c r="E10" i="5"/>
  <c r="G8" i="5"/>
  <c r="M8" i="5"/>
  <c r="D10" i="5"/>
  <c r="M11" i="5"/>
  <c r="AT98" i="23" a="1"/>
  <c r="AT98" i="23" s="1"/>
  <c r="AT110" i="23" s="1" a="1"/>
  <c r="AT110" i="23" s="1"/>
  <c r="W514" i="23" a="1"/>
  <c r="W514" i="23" s="1"/>
  <c r="W525" i="23" s="1"/>
  <c r="N511" i="23"/>
  <c r="G98" i="23" a="1"/>
  <c r="G98" i="23" s="1"/>
  <c r="G110" i="23" s="1" a="1"/>
  <c r="G110" i="23" s="1"/>
  <c r="C221" i="2" a="1"/>
  <c r="C221" i="2" s="1"/>
  <c r="G237" i="2" s="1" a="1"/>
  <c r="G237" i="2" s="1"/>
  <c r="G248" i="2" s="1"/>
  <c r="F8" i="5"/>
  <c r="I11" i="5"/>
  <c r="E9" i="5"/>
  <c r="J9" i="5"/>
  <c r="D9" i="5"/>
  <c r="J8" i="5"/>
  <c r="G10" i="5"/>
  <c r="E8" i="5"/>
  <c r="H9" i="5"/>
  <c r="F11" i="5"/>
  <c r="C11" i="5"/>
  <c r="G11" i="5"/>
  <c r="L8" i="5"/>
  <c r="K8" i="5"/>
  <c r="E11" i="5"/>
  <c r="C10" i="5"/>
  <c r="G9" i="5"/>
  <c r="K11" i="5"/>
  <c r="J11" i="5"/>
  <c r="D8" i="5"/>
  <c r="AK202" i="23" a="1"/>
  <c r="AK202" i="23" s="1"/>
  <c r="AK213" i="23" s="1"/>
  <c r="K9" i="5"/>
  <c r="D11" i="5"/>
  <c r="C1131" i="23"/>
  <c r="C1099" i="23"/>
  <c r="D1099" i="23" s="1"/>
  <c r="E1099" i="23" s="1"/>
  <c r="F1099" i="23" s="1"/>
  <c r="G1099" i="23" s="1"/>
  <c r="H1099" i="23" s="1"/>
  <c r="I1099" i="23" s="1"/>
  <c r="J1099" i="23" s="1"/>
  <c r="K1099" i="23" s="1"/>
  <c r="L1099" i="23" s="1"/>
  <c r="M1099" i="23" s="1"/>
  <c r="N1099" i="23" s="1"/>
  <c r="O1099" i="23" s="1"/>
  <c r="P1099" i="23" s="1"/>
  <c r="Q1099" i="23" s="1"/>
  <c r="R1099" i="23" s="1"/>
  <c r="S1099" i="23" s="1"/>
  <c r="T1099" i="23" s="1"/>
  <c r="U1099" i="23" s="1"/>
  <c r="V1099" i="23" s="1"/>
  <c r="W1099" i="23" s="1"/>
  <c r="X1099" i="23" s="1"/>
  <c r="Y1099" i="23" s="1"/>
  <c r="Z1099" i="23" s="1"/>
  <c r="AA1099" i="23" s="1"/>
  <c r="AB1099" i="23" s="1"/>
  <c r="AC1099" i="23" s="1"/>
  <c r="AD1099" i="23" s="1"/>
  <c r="AE1099" i="23" s="1"/>
  <c r="AF1099" i="23" s="1"/>
  <c r="AG1099" i="23" s="1"/>
  <c r="AH1099" i="23" s="1"/>
  <c r="AI1099" i="23" s="1"/>
  <c r="AJ1099" i="23" s="1"/>
  <c r="AK1099" i="23" s="1"/>
  <c r="AL1099" i="23" s="1"/>
  <c r="AM1099" i="23" s="1"/>
  <c r="AN1099" i="23" s="1"/>
  <c r="AO1099" i="23" s="1"/>
  <c r="AP1099" i="23" s="1"/>
  <c r="AQ1099" i="23" s="1"/>
  <c r="AR1099" i="23" s="1"/>
  <c r="AS1099" i="23" s="1"/>
  <c r="AT1099" i="23" s="1"/>
  <c r="AU1099" i="23" s="1"/>
  <c r="AV1099" i="23" s="1"/>
  <c r="AW1099" i="23" s="1"/>
  <c r="AX1099" i="23" s="1"/>
  <c r="AY1099" i="23" s="1"/>
  <c r="AZ1099" i="23" s="1"/>
  <c r="BA1099" i="23" s="1"/>
  <c r="BB1099" i="23" s="1"/>
  <c r="BC1099" i="23" s="1"/>
  <c r="BD1099" i="23" s="1"/>
  <c r="BE1099" i="23" s="1"/>
  <c r="BF1099" i="23" s="1"/>
  <c r="BG1099" i="23" s="1"/>
  <c r="BH1099" i="23" s="1"/>
  <c r="BI1099" i="23" s="1"/>
  <c r="BJ1099" i="23" s="1"/>
  <c r="G526" i="23" a="1"/>
  <c r="G526" i="23" s="1"/>
  <c r="G529" i="23" s="1"/>
  <c r="F6" i="20"/>
  <c r="C189" i="20" s="1" a="1"/>
  <c r="C189" i="20" s="1"/>
  <c r="F7" i="20"/>
  <c r="F4" i="20"/>
  <c r="C139" i="20" s="1" a="1"/>
  <c r="C139" i="20" s="1"/>
  <c r="F237" i="2" a="1"/>
  <c r="F237" i="2" s="1"/>
  <c r="F248" i="2" s="1"/>
  <c r="Y421" i="23"/>
  <c r="AQ317" i="23"/>
  <c r="AG421" i="23"/>
  <c r="AX110" i="23" a="1"/>
  <c r="AX110" i="23" s="1"/>
  <c r="BI318" i="23" a="1"/>
  <c r="BI318" i="23" s="1"/>
  <c r="AC317" i="23"/>
  <c r="R422" i="23" a="1"/>
  <c r="R422" i="23" s="1"/>
  <c r="H318" i="23" a="1"/>
  <c r="H318" i="23" s="1"/>
  <c r="H321" i="23" s="1"/>
  <c r="J422" i="23" a="1"/>
  <c r="J422" i="23" s="1"/>
  <c r="AZ422" i="23" a="1"/>
  <c r="AZ422" i="23" s="1"/>
  <c r="BE511" i="23"/>
  <c r="AC95" i="23"/>
  <c r="E95" i="23"/>
  <c r="AY95" i="23"/>
  <c r="D95" i="23"/>
  <c r="X410" i="23" a="1"/>
  <c r="X410" i="23" s="1"/>
  <c r="X422" i="23" s="1" a="1"/>
  <c r="X422" i="23" s="1"/>
  <c r="AR511" i="23"/>
  <c r="E317" i="23"/>
  <c r="AB199" i="23"/>
  <c r="AK511" i="23"/>
  <c r="BD306" i="23" a="1"/>
  <c r="BD306" i="23" s="1"/>
  <c r="BD318" i="23" s="1" a="1"/>
  <c r="BD318" i="23" s="1"/>
  <c r="V213" i="23"/>
  <c r="J514" i="23" a="1"/>
  <c r="J514" i="23" s="1"/>
  <c r="J526" i="23" s="1" a="1"/>
  <c r="J526" i="23" s="1"/>
  <c r="J529" i="23" s="1"/>
  <c r="AP511" i="23"/>
  <c r="I303" i="23"/>
  <c r="S213" i="23"/>
  <c r="G410" i="23" a="1"/>
  <c r="G410" i="23" s="1"/>
  <c r="G422" i="23" s="1" a="1"/>
  <c r="G422" i="23" s="1"/>
  <c r="AP303" i="23"/>
  <c r="AU525" i="23"/>
  <c r="AV199" i="23"/>
  <c r="AH511" i="23"/>
  <c r="AN514" i="23" a="1"/>
  <c r="AN514" i="23" s="1"/>
  <c r="AN526" i="23" s="1" a="1"/>
  <c r="AN526" i="23" s="1"/>
  <c r="AN529" i="23" s="1"/>
  <c r="BD410" i="23" a="1"/>
  <c r="BD410" i="23" s="1"/>
  <c r="BD421" i="23" s="1"/>
  <c r="T213" i="23"/>
  <c r="BG421" i="23"/>
  <c r="E511" i="23"/>
  <c r="BF199" i="23"/>
  <c r="AT514" i="23" a="1"/>
  <c r="AT514" i="23" s="1"/>
  <c r="AT526" i="23" s="1" a="1"/>
  <c r="AT526" i="23" s="1"/>
  <c r="AT529" i="23" s="1"/>
  <c r="AV514" i="23" a="1"/>
  <c r="AV514" i="23" s="1"/>
  <c r="AV525" i="23" s="1"/>
  <c r="AK317" i="23"/>
  <c r="BF306" i="23" a="1"/>
  <c r="BF306" i="23" s="1"/>
  <c r="BF318" i="23" s="1" a="1"/>
  <c r="BF318" i="23" s="1"/>
  <c r="M511" i="23"/>
  <c r="AS317" i="23"/>
  <c r="AI213" i="23"/>
  <c r="BH511" i="23"/>
  <c r="AP407" i="23"/>
  <c r="AJ202" i="23" a="1"/>
  <c r="AJ202" i="23" s="1"/>
  <c r="AJ214" i="23" s="1" a="1"/>
  <c r="AJ214" i="23" s="1"/>
  <c r="S422" i="23" a="1"/>
  <c r="S422" i="23" s="1"/>
  <c r="AR199" i="23"/>
  <c r="P410" i="23" a="1"/>
  <c r="P410" i="23" s="1"/>
  <c r="P421" i="23" s="1"/>
  <c r="AF410" i="23" a="1"/>
  <c r="AF410" i="23" s="1"/>
  <c r="AF421" i="23" s="1"/>
  <c r="T306" i="23" a="1"/>
  <c r="T306" i="23" s="1"/>
  <c r="T317" i="23" s="1"/>
  <c r="AZ511" i="23"/>
  <c r="BE306" i="23" a="1"/>
  <c r="BE306" i="23" s="1"/>
  <c r="BE317" i="23" s="1"/>
  <c r="AA199" i="23"/>
  <c r="AL526" i="23" a="1"/>
  <c r="AL526" i="23" s="1"/>
  <c r="AL529" i="23" s="1"/>
  <c r="Z514" i="23" a="1"/>
  <c r="Z514" i="23" s="1"/>
  <c r="Z526" i="23" s="1" a="1"/>
  <c r="Z526" i="23" s="1"/>
  <c r="Z529" i="23" s="1"/>
  <c r="S407" i="23"/>
  <c r="BJ421" i="23"/>
  <c r="AH410" i="23" a="1"/>
  <c r="AH410" i="23" s="1"/>
  <c r="AH421" i="23" s="1"/>
  <c r="AB511" i="23"/>
  <c r="H199" i="23"/>
  <c r="AU303" i="23"/>
  <c r="Y202" i="23" a="1"/>
  <c r="Y202" i="23" s="1"/>
  <c r="Y214" i="23" s="1" a="1"/>
  <c r="Y214" i="23" s="1"/>
  <c r="S163" i="23" a="1"/>
  <c r="S163" i="23" s="1"/>
  <c r="BA460" i="23"/>
  <c r="Q303" i="23"/>
  <c r="H511" i="23"/>
  <c r="AA306" i="23" a="1"/>
  <c r="AA306" i="23" s="1"/>
  <c r="AA318" i="23" s="1" a="1"/>
  <c r="AA318" i="23" s="1"/>
  <c r="AU407" i="23"/>
  <c r="D306" i="23" a="1"/>
  <c r="D306" i="23" s="1"/>
  <c r="D317" i="23" s="1"/>
  <c r="I199" i="23"/>
  <c r="BI475" i="23" a="1"/>
  <c r="BI475" i="23" s="1"/>
  <c r="AB370" i="23"/>
  <c r="AM370" i="23"/>
  <c r="AS463" i="23" a="1"/>
  <c r="AS463" i="23" s="1"/>
  <c r="AS475" i="23" s="1" a="1"/>
  <c r="AS475" i="23" s="1"/>
  <c r="AM303" i="23"/>
  <c r="AF303" i="23"/>
  <c r="F511" i="23"/>
  <c r="BJ407" i="23"/>
  <c r="BH267" i="23" a="1"/>
  <c r="BH267" i="23" s="1"/>
  <c r="AM356" i="23"/>
  <c r="AE252" i="23"/>
  <c r="AE267" i="23" a="1"/>
  <c r="AE267" i="23" s="1"/>
  <c r="AE356" i="23"/>
  <c r="AP460" i="23"/>
  <c r="AP474" i="23"/>
  <c r="BF474" i="23"/>
  <c r="AE162" i="23"/>
  <c r="M474" i="23"/>
  <c r="I214" i="23" a="1"/>
  <c r="I214" i="23" s="1"/>
  <c r="N359" i="23" a="1"/>
  <c r="N359" i="23" s="1"/>
  <c r="N371" i="23" s="1" a="1"/>
  <c r="N371" i="23" s="1"/>
  <c r="AZ266" i="23"/>
  <c r="BH306" i="23" a="1"/>
  <c r="BH306" i="23" s="1"/>
  <c r="BH318" i="23" s="1" a="1"/>
  <c r="BH318" i="23" s="1"/>
  <c r="BF110" i="23" a="1"/>
  <c r="BF110" i="23" s="1"/>
  <c r="AX463" i="23" a="1"/>
  <c r="AX463" i="23" s="1"/>
  <c r="AX475" i="23" s="1" a="1"/>
  <c r="AX475" i="23" s="1"/>
  <c r="AH202" i="23" a="1"/>
  <c r="AH202" i="23" s="1"/>
  <c r="AH214" i="23" s="1" a="1"/>
  <c r="AH214" i="23" s="1"/>
  <c r="P148" i="23"/>
  <c r="BA475" i="23" a="1"/>
  <c r="BA475" i="23" s="1"/>
  <c r="AW463" i="23" a="1"/>
  <c r="AW463" i="23" s="1"/>
  <c r="AW474" i="23" s="1"/>
  <c r="W199" i="23"/>
  <c r="AF511" i="23"/>
  <c r="BI511" i="23"/>
  <c r="AW303" i="23"/>
  <c r="X511" i="23"/>
  <c r="Y511" i="23"/>
  <c r="AG303" i="23"/>
  <c r="AS407" i="23"/>
  <c r="P525" i="23"/>
  <c r="L410" i="23" a="1"/>
  <c r="L410" i="23" s="1"/>
  <c r="L421" i="23" s="1"/>
  <c r="AO410" i="23" a="1"/>
  <c r="AO410" i="23" s="1"/>
  <c r="AO421" i="23" s="1"/>
  <c r="L306" i="23" a="1"/>
  <c r="L306" i="23" s="1"/>
  <c r="L318" i="23" s="1" a="1"/>
  <c r="L318" i="23" s="1"/>
  <c r="L321" i="23" s="1"/>
  <c r="AY199" i="23"/>
  <c r="P511" i="23"/>
  <c r="AY463" i="23" a="1"/>
  <c r="AY463" i="23" s="1"/>
  <c r="AY474" i="23" s="1"/>
  <c r="E148" i="23"/>
  <c r="E202" i="23" a="1"/>
  <c r="E202" i="23" s="1"/>
  <c r="E214" i="23" s="1" a="1"/>
  <c r="E214" i="23" s="1"/>
  <c r="E217" i="23" s="1"/>
  <c r="BE202" i="23" a="1"/>
  <c r="BE202" i="23" s="1"/>
  <c r="BE214" i="23" s="1" a="1"/>
  <c r="BE214" i="23" s="1"/>
  <c r="AQ199" i="23"/>
  <c r="BE410" i="23" a="1"/>
  <c r="BE410" i="23" s="1"/>
  <c r="BE422" i="23" s="1" a="1"/>
  <c r="BE422" i="23" s="1"/>
  <c r="R306" i="23" a="1"/>
  <c r="R306" i="23" s="1"/>
  <c r="R317" i="23" s="1"/>
  <c r="AZ303" i="23"/>
  <c r="BD514" i="23" a="1"/>
  <c r="BD514" i="23" s="1"/>
  <c r="BD526" i="23" s="1" a="1"/>
  <c r="BD526" i="23" s="1"/>
  <c r="BD529" i="23" s="1"/>
  <c r="AB303" i="23"/>
  <c r="AQ475" i="23" a="1"/>
  <c r="AQ475" i="23" s="1"/>
  <c r="H407" i="23"/>
  <c r="BF514" i="23" a="1"/>
  <c r="BF514" i="23" s="1"/>
  <c r="BF526" i="23" s="1" a="1"/>
  <c r="BF526" i="23" s="1"/>
  <c r="BF529" i="23" s="1"/>
  <c r="AJ511" i="23"/>
  <c r="AX421" i="23"/>
  <c r="AX407" i="23"/>
  <c r="X371" i="23" a="1"/>
  <c r="X371" i="23" s="1"/>
  <c r="AI475" i="23" a="1"/>
  <c r="AI475" i="23" s="1"/>
  <c r="AZ370" i="23"/>
  <c r="Q199" i="23"/>
  <c r="AI460" i="23"/>
  <c r="AT474" i="23"/>
  <c r="AZ356" i="23"/>
  <c r="BB460" i="23"/>
  <c r="R475" i="23" a="1"/>
  <c r="R475" i="23" s="1"/>
  <c r="U474" i="23"/>
  <c r="H474" i="23"/>
  <c r="K410" i="23" a="1"/>
  <c r="K410" i="23" s="1"/>
  <c r="K422" i="23" s="1" a="1"/>
  <c r="K422" i="23" s="1"/>
  <c r="AA266" i="23"/>
  <c r="AR356" i="23"/>
  <c r="AQ460" i="23"/>
  <c r="BB95" i="23"/>
  <c r="AZ202" i="23" a="1"/>
  <c r="AZ202" i="23" s="1"/>
  <c r="AZ214" i="23" s="1" a="1"/>
  <c r="AZ214" i="23" s="1"/>
  <c r="AR410" i="23" a="1"/>
  <c r="AR410" i="23" s="1"/>
  <c r="AR421" i="23" s="1"/>
  <c r="AI410" i="23" a="1"/>
  <c r="AI410" i="23" s="1"/>
  <c r="AI421" i="23" s="1"/>
  <c r="AX255" i="23" a="1"/>
  <c r="AX255" i="23" s="1"/>
  <c r="AX266" i="23" s="1"/>
  <c r="AW95" i="23"/>
  <c r="AX202" i="23" a="1"/>
  <c r="AX202" i="23" s="1"/>
  <c r="AX213" i="23" s="1"/>
  <c r="Y306" i="23" a="1"/>
  <c r="Y306" i="23" s="1"/>
  <c r="Y318" i="23" s="1" a="1"/>
  <c r="Y318" i="23" s="1"/>
  <c r="AI317" i="23"/>
  <c r="W306" i="23" a="1"/>
  <c r="W306" i="23" s="1"/>
  <c r="W317" i="23" s="1"/>
  <c r="R98" i="23" a="1"/>
  <c r="R98" i="23" s="1"/>
  <c r="R109" i="23" s="1"/>
  <c r="AV407" i="23"/>
  <c r="AQ511" i="23"/>
  <c r="L511" i="23"/>
  <c r="AR306" i="23" a="1"/>
  <c r="AR306" i="23" s="1"/>
  <c r="AR318" i="23" s="1" a="1"/>
  <c r="AR318" i="23" s="1"/>
  <c r="AO306" i="23" a="1"/>
  <c r="AO306" i="23" s="1"/>
  <c r="AO318" i="23" s="1" a="1"/>
  <c r="AO318" i="23" s="1"/>
  <c r="AB410" i="23" a="1"/>
  <c r="AB410" i="23" s="1"/>
  <c r="AB422" i="23" s="1" a="1"/>
  <c r="AB422" i="23" s="1"/>
  <c r="AA410" i="23" a="1"/>
  <c r="AA410" i="23" s="1"/>
  <c r="AA422" i="23" s="1" a="1"/>
  <c r="AA422" i="23" s="1"/>
  <c r="J202" i="23" a="1"/>
  <c r="J202" i="23" s="1"/>
  <c r="J213" i="23" s="1"/>
  <c r="T514" i="23" a="1"/>
  <c r="T514" i="23" s="1"/>
  <c r="T526" i="23" s="1" a="1"/>
  <c r="T526" i="23" s="1"/>
  <c r="T529" i="23" s="1"/>
  <c r="S306" i="23" a="1"/>
  <c r="S306" i="23" s="1"/>
  <c r="S318" i="23" s="1" a="1"/>
  <c r="S318" i="23" s="1"/>
  <c r="S321" i="23" s="1"/>
  <c r="AN410" i="23" a="1"/>
  <c r="AN410" i="23" s="1"/>
  <c r="AN422" i="23" s="1" a="1"/>
  <c r="AN422" i="23" s="1"/>
  <c r="BC199" i="23"/>
  <c r="BC306" i="23" a="1"/>
  <c r="BC306" i="23" s="1"/>
  <c r="BC317" i="23" s="1"/>
  <c r="R514" i="23" a="1"/>
  <c r="R514" i="23" s="1"/>
  <c r="R526" i="23" s="1" a="1"/>
  <c r="R526" i="23" s="1"/>
  <c r="R529" i="23" s="1"/>
  <c r="AT202" i="23" a="1"/>
  <c r="AT202" i="23" s="1"/>
  <c r="AT213" i="23" s="1"/>
  <c r="G306" i="23" a="1"/>
  <c r="G306" i="23" s="1"/>
  <c r="G317" i="23" s="1"/>
  <c r="D421" i="23"/>
  <c r="AX514" i="23" a="1"/>
  <c r="AX514" i="23" s="1"/>
  <c r="AX526" i="23" s="1" a="1"/>
  <c r="AX526" i="23" s="1"/>
  <c r="AX529" i="23" s="1"/>
  <c r="U303" i="23"/>
  <c r="AD356" i="23"/>
  <c r="AB474" i="23"/>
  <c r="AE371" i="23" a="1"/>
  <c r="AE371" i="23" s="1"/>
  <c r="P162" i="23"/>
  <c r="O267" i="23" a="1"/>
  <c r="O267" i="23" s="1"/>
  <c r="AI255" i="23" a="1"/>
  <c r="AI255" i="23" s="1"/>
  <c r="AI267" i="23" s="1" a="1"/>
  <c r="AI267" i="23" s="1"/>
  <c r="AN463" i="23" a="1"/>
  <c r="AN463" i="23" s="1"/>
  <c r="AN475" i="23" s="1" a="1"/>
  <c r="AN475" i="23" s="1"/>
  <c r="AT148" i="23"/>
  <c r="AD202" i="23" a="1"/>
  <c r="AD202" i="23" s="1"/>
  <c r="AD214" i="23" s="1" a="1"/>
  <c r="AD214" i="23" s="1"/>
  <c r="BJ511" i="23"/>
  <c r="AJ407" i="23"/>
  <c r="AQ266" i="23"/>
  <c r="AX303" i="23"/>
  <c r="BG199" i="23"/>
  <c r="AO202" i="23" a="1"/>
  <c r="AO202" i="23" s="1"/>
  <c r="AO213" i="23" s="1"/>
  <c r="AR474" i="23"/>
  <c r="AS162" i="23"/>
  <c r="AP199" i="23"/>
  <c r="AK162" i="23"/>
  <c r="AY410" i="23" a="1"/>
  <c r="AY410" i="23" s="1"/>
  <c r="AY422" i="23" s="1" a="1"/>
  <c r="AY422" i="23" s="1"/>
  <c r="Q163" i="23" a="1"/>
  <c r="Q163" i="23" s="1"/>
  <c r="N255" i="23" a="1"/>
  <c r="N255" i="23" s="1"/>
  <c r="N267" i="23" s="1" a="1"/>
  <c r="N267" i="23" s="1"/>
  <c r="AY255" i="23" a="1"/>
  <c r="AY255" i="23" s="1"/>
  <c r="AY266" i="23" s="1"/>
  <c r="AC511" i="23"/>
  <c r="BA199" i="23"/>
  <c r="D511" i="23"/>
  <c r="BB410" i="23" a="1"/>
  <c r="BB410" i="23" s="1"/>
  <c r="BB421" i="23" s="1"/>
  <c r="Z202" i="23" a="1"/>
  <c r="Z202" i="23" s="1"/>
  <c r="Z213" i="23" s="1"/>
  <c r="T410" i="23" a="1"/>
  <c r="T410" i="23" s="1"/>
  <c r="T422" i="23" s="1" a="1"/>
  <c r="T422" i="23" s="1"/>
  <c r="K162" i="23"/>
  <c r="AQ370" i="23"/>
  <c r="AB214" i="23" a="1"/>
  <c r="AB214" i="23" s="1"/>
  <c r="AR370" i="23"/>
  <c r="T463" i="23" a="1"/>
  <c r="T463" i="23" s="1"/>
  <c r="T474" i="23" s="1"/>
  <c r="BI371" i="23" a="1"/>
  <c r="BI371" i="23" s="1"/>
  <c r="AJ422" i="23" a="1"/>
  <c r="AJ422" i="23" s="1"/>
  <c r="BA151" i="23" a="1"/>
  <c r="BA151" i="23" s="1"/>
  <c r="BA163" i="23" s="1" a="1"/>
  <c r="BA163" i="23" s="1"/>
  <c r="BE463" i="23" a="1"/>
  <c r="BE463" i="23" s="1"/>
  <c r="BE474" i="23" s="1"/>
  <c r="E359" i="23" a="1"/>
  <c r="E359" i="23" s="1"/>
  <c r="E370" i="23" s="1"/>
  <c r="Z475" i="23" a="1"/>
  <c r="Z475" i="23" s="1"/>
  <c r="AF267" i="23" a="1"/>
  <c r="AF267" i="23" s="1"/>
  <c r="BH474" i="23"/>
  <c r="F317" i="23"/>
  <c r="BH199" i="23"/>
  <c r="AF356" i="23"/>
  <c r="V255" i="23" a="1"/>
  <c r="V255" i="23" s="1"/>
  <c r="V267" i="23" s="1" a="1"/>
  <c r="V267" i="23" s="1"/>
  <c r="Q370" i="23"/>
  <c r="BI356" i="23"/>
  <c r="BH214" i="23" a="1"/>
  <c r="BH214" i="23" s="1"/>
  <c r="O359" i="23" a="1"/>
  <c r="O359" i="23" s="1"/>
  <c r="O371" i="23" s="1" a="1"/>
  <c r="O371" i="23" s="1"/>
  <c r="BA410" i="23" a="1"/>
  <c r="BA410" i="23" s="1"/>
  <c r="BA421" i="23" s="1"/>
  <c r="BJ266" i="23"/>
  <c r="BJ474" i="23"/>
  <c r="K306" i="23" a="1"/>
  <c r="K306" i="23" s="1"/>
  <c r="K318" i="23" s="1" a="1"/>
  <c r="K318" i="23" s="1"/>
  <c r="K321" i="23" s="1"/>
  <c r="AC475" i="23" a="1"/>
  <c r="AC475" i="23" s="1"/>
  <c r="BC474" i="23"/>
  <c r="AB255" i="23" a="1"/>
  <c r="AB255" i="23" s="1"/>
  <c r="AB267" i="23" s="1" a="1"/>
  <c r="AB267" i="23" s="1"/>
  <c r="AR460" i="23"/>
  <c r="BB474" i="23"/>
  <c r="AT460" i="23"/>
  <c r="P359" i="23" a="1"/>
  <c r="P359" i="23" s="1"/>
  <c r="P370" i="23" s="1"/>
  <c r="I463" i="23" a="1"/>
  <c r="I463" i="23" s="1"/>
  <c r="I475" i="23" s="1" a="1"/>
  <c r="I475" i="23" s="1"/>
  <c r="AW359" i="23" a="1"/>
  <c r="AW359" i="23" s="1"/>
  <c r="AW371" i="23" s="1" a="1"/>
  <c r="AW371" i="23" s="1"/>
  <c r="U151" i="23" a="1"/>
  <c r="U151" i="23" s="1"/>
  <c r="U163" i="23" s="1" a="1"/>
  <c r="U163" i="23" s="1"/>
  <c r="BB151" i="23" a="1"/>
  <c r="BB151" i="23" s="1"/>
  <c r="BB162" i="23" s="1"/>
  <c r="AD370" i="23"/>
  <c r="F303" i="23"/>
  <c r="K370" i="23"/>
  <c r="L148" i="23"/>
  <c r="M356" i="23"/>
  <c r="AL370" i="23"/>
  <c r="O306" i="23" a="1"/>
  <c r="O306" i="23" s="1"/>
  <c r="O318" i="23" s="1" a="1"/>
  <c r="O318" i="23" s="1"/>
  <c r="O321" i="23" s="1"/>
  <c r="AM474" i="23"/>
  <c r="AT162" i="23"/>
  <c r="N474" i="23"/>
  <c r="AS303" i="23"/>
  <c r="AZ474" i="23"/>
  <c r="AN356" i="23"/>
  <c r="L460" i="23"/>
  <c r="H460" i="23"/>
  <c r="AZ460" i="23"/>
  <c r="BC460" i="23"/>
  <c r="AR255" i="23" a="1"/>
  <c r="AR255" i="23" s="1"/>
  <c r="AR267" i="23" s="1" a="1"/>
  <c r="AR267" i="23" s="1"/>
  <c r="S359" i="23" a="1"/>
  <c r="S359" i="23" s="1"/>
  <c r="S371" i="23" s="1" a="1"/>
  <c r="S371" i="23" s="1"/>
  <c r="U460" i="23"/>
  <c r="AA252" i="23"/>
  <c r="BE148" i="23"/>
  <c r="AN255" i="23" a="1"/>
  <c r="AN255" i="23" s="1"/>
  <c r="AN267" i="23" s="1" a="1"/>
  <c r="AN267" i="23" s="1"/>
  <c r="AU162" i="23"/>
  <c r="AK255" i="23" a="1"/>
  <c r="AK255" i="23" s="1"/>
  <c r="AK267" i="23" s="1" a="1"/>
  <c r="AK267" i="23" s="1"/>
  <c r="L371" i="23" a="1"/>
  <c r="L371" i="23" s="1"/>
  <c r="AO163" i="23" a="1"/>
  <c r="AO163" i="23" s="1"/>
  <c r="AT359" i="23" a="1"/>
  <c r="AT359" i="23" s="1"/>
  <c r="AT371" i="23" s="1" a="1"/>
  <c r="AT371" i="23" s="1"/>
  <c r="AL151" i="23" a="1"/>
  <c r="AL151" i="23" s="1"/>
  <c r="AL162" i="23" s="1"/>
  <c r="N148" i="23"/>
  <c r="AP148" i="23"/>
  <c r="BB266" i="23"/>
  <c r="AM148" i="23"/>
  <c r="AH151" i="23" a="1"/>
  <c r="AH151" i="23" s="1"/>
  <c r="AH163" i="23" s="1" a="1"/>
  <c r="AH163" i="23" s="1"/>
  <c r="AO148" i="23"/>
  <c r="V163" i="23" a="1"/>
  <c r="V163" i="23" s="1"/>
  <c r="AM460" i="23"/>
  <c r="BJ252" i="23"/>
  <c r="Y148" i="23"/>
  <c r="AA148" i="23"/>
  <c r="U255" i="23" a="1"/>
  <c r="U255" i="23" s="1"/>
  <c r="U267" i="23" s="1" a="1"/>
  <c r="U267" i="23" s="1"/>
  <c r="K148" i="23"/>
  <c r="M151" i="23" a="1"/>
  <c r="M151" i="23" s="1"/>
  <c r="M163" i="23" s="1" a="1"/>
  <c r="M163" i="23" s="1"/>
  <c r="W162" i="23"/>
  <c r="R460" i="23"/>
  <c r="BE162" i="23"/>
  <c r="BH252" i="23"/>
  <c r="AI359" i="23" a="1"/>
  <c r="AI359" i="23" s="1"/>
  <c r="AI371" i="23" s="1" a="1"/>
  <c r="AI371" i="23" s="1"/>
  <c r="W148" i="23"/>
  <c r="X356" i="23"/>
  <c r="BF460" i="23"/>
  <c r="AA162" i="23"/>
  <c r="BJ460" i="23"/>
  <c r="W475" i="23" a="1"/>
  <c r="W475" i="23" s="1"/>
  <c r="W356" i="23"/>
  <c r="AQ356" i="23"/>
  <c r="V463" i="23" a="1"/>
  <c r="V463" i="23" s="1"/>
  <c r="V474" i="23" s="1"/>
  <c r="K255" i="23" a="1"/>
  <c r="K255" i="23" s="1"/>
  <c r="K266" i="23" s="1"/>
  <c r="BF356" i="23"/>
  <c r="BH460" i="23"/>
  <c r="BB359" i="23" a="1"/>
  <c r="BB359" i="23" s="1"/>
  <c r="BB370" i="23" s="1"/>
  <c r="AX356" i="23"/>
  <c r="AU252" i="23"/>
  <c r="AK371" i="23" a="1"/>
  <c r="AK371" i="23" s="1"/>
  <c r="BH151" i="23" a="1"/>
  <c r="BH151" i="23" s="1"/>
  <c r="BH162" i="23" s="1"/>
  <c r="BD148" i="23"/>
  <c r="AV255" i="23" a="1"/>
  <c r="AV255" i="23" s="1"/>
  <c r="AV267" i="23" s="1" a="1"/>
  <c r="AV267" i="23" s="1"/>
  <c r="AO267" i="23" a="1"/>
  <c r="AO267" i="23" s="1"/>
  <c r="BF371" i="23" a="1"/>
  <c r="BF371" i="23" s="1"/>
  <c r="BJ370" i="23"/>
  <c r="AS267" i="23" a="1"/>
  <c r="AS267" i="23" s="1"/>
  <c r="M370" i="23"/>
  <c r="AE148" i="23"/>
  <c r="AG148" i="23"/>
  <c r="I255" i="23" a="1"/>
  <c r="I255" i="23" s="1"/>
  <c r="I267" i="23" s="1" a="1"/>
  <c r="I267" i="23" s="1"/>
  <c r="BI460" i="23"/>
  <c r="W267" i="23" a="1"/>
  <c r="W267" i="23" s="1"/>
  <c r="AX371" i="23" a="1"/>
  <c r="AX371" i="23" s="1"/>
  <c r="AH267" i="23" a="1"/>
  <c r="AH267" i="23" s="1"/>
  <c r="S475" i="23" a="1"/>
  <c r="S475" i="23" s="1"/>
  <c r="N163" i="23" a="1"/>
  <c r="N163" i="23" s="1"/>
  <c r="E460" i="23"/>
  <c r="AO252" i="23"/>
  <c r="BD252" i="23"/>
  <c r="E474" i="23"/>
  <c r="BG151" i="23" a="1"/>
  <c r="BG151" i="23" s="1"/>
  <c r="BG162" i="23" s="1"/>
  <c r="Y163" i="23" a="1"/>
  <c r="Y163" i="23" s="1"/>
  <c r="BE252" i="23"/>
  <c r="H266" i="23"/>
  <c r="V148" i="23"/>
  <c r="AF463" i="23" a="1"/>
  <c r="AF463" i="23" s="1"/>
  <c r="AF474" i="23" s="1"/>
  <c r="J163" i="23" a="1"/>
  <c r="J163" i="23" s="1"/>
  <c r="G148" i="23"/>
  <c r="BD370" i="23"/>
  <c r="BC162" i="23"/>
  <c r="Q267" i="23" a="1"/>
  <c r="Q267" i="23" s="1"/>
  <c r="L475" i="23" a="1"/>
  <c r="L475" i="23" s="1"/>
  <c r="AM396" i="23" a="1"/>
  <c r="AM396" i="23" s="1"/>
  <c r="AM410" i="23" s="1" a="1"/>
  <c r="AM410" i="23" s="1"/>
  <c r="AM422" i="23" s="1" a="1"/>
  <c r="AM422" i="23" s="1"/>
  <c r="AM1143" i="23"/>
  <c r="P267" i="23" a="1"/>
  <c r="P267" i="23" s="1"/>
  <c r="U359" i="23" a="1"/>
  <c r="U359" i="23" s="1"/>
  <c r="U371" i="23" s="1" a="1"/>
  <c r="U371" i="23" s="1"/>
  <c r="BB188" i="23" a="1"/>
  <c r="BB188" i="23" s="1"/>
  <c r="BB199" i="23" s="1"/>
  <c r="BB1141" i="23"/>
  <c r="AN370" i="23"/>
  <c r="S460" i="23"/>
  <c r="K463" i="23" a="1"/>
  <c r="K463" i="23" s="1"/>
  <c r="K475" i="23" s="1" a="1"/>
  <c r="K475" i="23" s="1"/>
  <c r="P474" i="23"/>
  <c r="Y255" i="23" a="1"/>
  <c r="Y255" i="23" s="1"/>
  <c r="Y266" i="23" s="1"/>
  <c r="L188" i="23" a="1"/>
  <c r="L188" i="23" s="1"/>
  <c r="L202" i="23" s="1" a="1"/>
  <c r="L202" i="23" s="1"/>
  <c r="L1141" i="23"/>
  <c r="BF410" i="23" a="1"/>
  <c r="BF410" i="23" s="1"/>
  <c r="BF421" i="23" s="1"/>
  <c r="AY371" i="23" a="1"/>
  <c r="AY371" i="23" s="1"/>
  <c r="BD266" i="23"/>
  <c r="AS188" i="23" a="1"/>
  <c r="AS188" i="23" s="1"/>
  <c r="AS202" i="23" s="1" a="1"/>
  <c r="AS202" i="23" s="1"/>
  <c r="AS214" i="23" s="1" a="1"/>
  <c r="AS214" i="23" s="1"/>
  <c r="AS1141" i="23"/>
  <c r="AG255" i="23" a="1"/>
  <c r="AG255" i="23" s="1"/>
  <c r="AG266" i="23" s="1"/>
  <c r="D407" i="23"/>
  <c r="BF151" i="23" a="1"/>
  <c r="BF151" i="23" s="1"/>
  <c r="BF163" i="23" s="1" a="1"/>
  <c r="BF163" i="23" s="1"/>
  <c r="AM163" i="23" a="1"/>
  <c r="AM163" i="23" s="1"/>
  <c r="Q463" i="23" a="1"/>
  <c r="Q463" i="23" s="1"/>
  <c r="Q475" i="23" s="1" a="1"/>
  <c r="Q475" i="23" s="1"/>
  <c r="R255" i="23" a="1"/>
  <c r="R255" i="23" s="1"/>
  <c r="R266" i="23" s="1"/>
  <c r="X255" i="23" a="1"/>
  <c r="X255" i="23" s="1"/>
  <c r="X267" i="23" s="1" a="1"/>
  <c r="X267" i="23" s="1"/>
  <c r="AU267" i="23" a="1"/>
  <c r="AU267" i="23" s="1"/>
  <c r="AU460" i="23"/>
  <c r="G252" i="23"/>
  <c r="Q252" i="23"/>
  <c r="O151" i="23" a="1"/>
  <c r="O151" i="23" s="1"/>
  <c r="O162" i="23" s="1"/>
  <c r="F255" i="23" a="1"/>
  <c r="F255" i="23" s="1"/>
  <c r="F267" i="23" s="1" a="1"/>
  <c r="F267" i="23" s="1"/>
  <c r="N460" i="23"/>
  <c r="V356" i="23"/>
  <c r="R151" i="23" a="1"/>
  <c r="R151" i="23" s="1"/>
  <c r="R162" i="23" s="1"/>
  <c r="Z370" i="23"/>
  <c r="AP356" i="23"/>
  <c r="AJ356" i="23"/>
  <c r="T151" i="23" a="1"/>
  <c r="T151" i="23" s="1"/>
  <c r="T163" i="23" s="1" a="1"/>
  <c r="T163" i="23" s="1"/>
  <c r="W252" i="23"/>
  <c r="O252" i="23"/>
  <c r="L162" i="23"/>
  <c r="AU148" i="23"/>
  <c r="O188" i="23" a="1"/>
  <c r="O188" i="23" s="1"/>
  <c r="O199" i="23" s="1"/>
  <c r="O1141" i="23"/>
  <c r="AY292" i="23" a="1"/>
  <c r="AY292" i="23" s="1"/>
  <c r="AY303" i="23" s="1"/>
  <c r="AY1142" i="23"/>
  <c r="X292" i="23" a="1"/>
  <c r="X292" i="23" s="1"/>
  <c r="X306" i="23" s="1" a="1"/>
  <c r="X306" i="23" s="1"/>
  <c r="X1142" i="23"/>
  <c r="U188" i="23" a="1"/>
  <c r="U188" i="23" s="1"/>
  <c r="U202" i="23" s="1" a="1"/>
  <c r="U202" i="23" s="1"/>
  <c r="U214" i="23" s="1" a="1"/>
  <c r="U214" i="23" s="1"/>
  <c r="U1141" i="23"/>
  <c r="AH109" i="23"/>
  <c r="BF255" i="23" a="1"/>
  <c r="BF255" i="23" s="1"/>
  <c r="BF266" i="23" s="1"/>
  <c r="AW252" i="23"/>
  <c r="AG188" i="23" a="1"/>
  <c r="AG188" i="23" s="1"/>
  <c r="AG199" i="23" s="1"/>
  <c r="AG1141" i="23"/>
  <c r="Y359" i="23" a="1"/>
  <c r="Y359" i="23" s="1"/>
  <c r="Y371" i="23" s="1" a="1"/>
  <c r="Y371" i="23" s="1"/>
  <c r="AS252" i="23"/>
  <c r="R356" i="23"/>
  <c r="Z267" i="23" a="1"/>
  <c r="Z267" i="23" s="1"/>
  <c r="Z252" i="23"/>
  <c r="H356" i="23"/>
  <c r="AA474" i="23"/>
  <c r="AP163" i="23" a="1"/>
  <c r="AP163" i="23" s="1"/>
  <c r="AO359" i="23" a="1"/>
  <c r="AO359" i="23" s="1"/>
  <c r="AO371" i="23" s="1" a="1"/>
  <c r="AO371" i="23" s="1"/>
  <c r="BI255" i="23" a="1"/>
  <c r="BI255" i="23" s="1"/>
  <c r="BI266" i="23" s="1"/>
  <c r="BH396" i="23" a="1"/>
  <c r="BH396" i="23" s="1"/>
  <c r="BH410" i="23" s="1" a="1"/>
  <c r="BH410" i="23" s="1"/>
  <c r="BH421" i="23" s="1"/>
  <c r="BH1143" i="23"/>
  <c r="Q356" i="23"/>
  <c r="BG460" i="23"/>
  <c r="M460" i="23"/>
  <c r="AG163" i="23" a="1"/>
  <c r="AG163" i="23" s="1"/>
  <c r="W371" i="23" a="1"/>
  <c r="W371" i="23" s="1"/>
  <c r="AU475" i="23" a="1"/>
  <c r="AU475" i="23" s="1"/>
  <c r="BE356" i="23"/>
  <c r="J474" i="23"/>
  <c r="AW151" i="23" a="1"/>
  <c r="AW151" i="23" s="1"/>
  <c r="AW163" i="23" s="1" a="1"/>
  <c r="AW163" i="23" s="1"/>
  <c r="AJ370" i="23"/>
  <c r="AE474" i="23"/>
  <c r="K356" i="23"/>
  <c r="T359" i="23" a="1"/>
  <c r="T359" i="23" s="1"/>
  <c r="T371" i="23" s="1" a="1"/>
  <c r="T371" i="23" s="1"/>
  <c r="H151" i="23" a="1"/>
  <c r="H151" i="23" s="1"/>
  <c r="H163" i="23" s="1" a="1"/>
  <c r="H163" i="23" s="1"/>
  <c r="BI148" i="23"/>
  <c r="P460" i="23"/>
  <c r="R188" i="23" a="1"/>
  <c r="R188" i="23" s="1"/>
  <c r="R202" i="23" s="1" a="1"/>
  <c r="R202" i="23" s="1"/>
  <c r="R213" i="23" s="1"/>
  <c r="R1141" i="23"/>
  <c r="BC148" i="23"/>
  <c r="AJ292" i="23" a="1"/>
  <c r="AJ292" i="23" s="1"/>
  <c r="AJ303" i="23" s="1"/>
  <c r="AJ1142" i="23"/>
  <c r="O396" i="23" a="1"/>
  <c r="O396" i="23" s="1"/>
  <c r="O407" i="23" s="1"/>
  <c r="O1143" i="23"/>
  <c r="AV151" i="23" a="1"/>
  <c r="AV151" i="23" s="1"/>
  <c r="AV163" i="23" s="1" a="1"/>
  <c r="AV163" i="23" s="1"/>
  <c r="H370" i="23"/>
  <c r="E255" i="23" a="1"/>
  <c r="E255" i="23" s="1"/>
  <c r="E266" i="23" s="1"/>
  <c r="Z356" i="23"/>
  <c r="BE370" i="23"/>
  <c r="BG266" i="23"/>
  <c r="G475" i="23" a="1"/>
  <c r="G475" i="23" s="1"/>
  <c r="AC370" i="23"/>
  <c r="AK356" i="23"/>
  <c r="AB460" i="23"/>
  <c r="F396" i="23" a="1"/>
  <c r="F396" i="23" s="1"/>
  <c r="F407" i="23" s="1"/>
  <c r="F1143" i="23"/>
  <c r="AF370" i="23"/>
  <c r="AR162" i="23"/>
  <c r="BE267" i="23" a="1"/>
  <c r="BE267" i="23" s="1"/>
  <c r="L255" i="23" a="1"/>
  <c r="L255" i="23" s="1"/>
  <c r="L267" i="23" s="1" a="1"/>
  <c r="L267" i="23" s="1"/>
  <c r="F151" i="23" a="1"/>
  <c r="F151" i="23" s="1"/>
  <c r="F163" i="23" s="1" a="1"/>
  <c r="F163" i="23" s="1"/>
  <c r="G266" i="23"/>
  <c r="BD162" i="23"/>
  <c r="BG474" i="23"/>
  <c r="BB252" i="23"/>
  <c r="AB356" i="23"/>
  <c r="BA255" i="23" a="1"/>
  <c r="BA255" i="23" s="1"/>
  <c r="BA267" i="23" s="1" a="1"/>
  <c r="BA267" i="23" s="1"/>
  <c r="J460" i="23"/>
  <c r="H252" i="23"/>
  <c r="I359" i="23" a="1"/>
  <c r="I359" i="23" s="1"/>
  <c r="I370" i="23" s="1"/>
  <c r="AP371" i="23" a="1"/>
  <c r="AP371" i="23" s="1"/>
  <c r="S148" i="23"/>
  <c r="V371" i="23" a="1"/>
  <c r="V371" i="23" s="1"/>
  <c r="AD396" i="23" a="1"/>
  <c r="AD396" i="23" s="1"/>
  <c r="AD410" i="23" s="1" a="1"/>
  <c r="AD410" i="23" s="1"/>
  <c r="AD421" i="23" s="1"/>
  <c r="AD1143" i="23"/>
  <c r="F188" i="23" a="1"/>
  <c r="F188" i="23" s="1"/>
  <c r="F199" i="23" s="1"/>
  <c r="F1141" i="23"/>
  <c r="BI162" i="23"/>
  <c r="BJ151" i="23" a="1"/>
  <c r="BJ151" i="23" s="1"/>
  <c r="BJ162" i="23" s="1"/>
  <c r="AV463" i="23" a="1"/>
  <c r="AV463" i="23" s="1"/>
  <c r="AV474" i="23" s="1"/>
  <c r="J252" i="23"/>
  <c r="AO463" i="23" a="1"/>
  <c r="AO463" i="23" s="1"/>
  <c r="AO475" i="23" s="1" a="1"/>
  <c r="AO475" i="23" s="1"/>
  <c r="AG463" i="23" a="1"/>
  <c r="AG463" i="23" s="1"/>
  <c r="AG474" i="23" s="1"/>
  <c r="P252" i="23"/>
  <c r="AH359" i="23" a="1"/>
  <c r="AH359" i="23" s="1"/>
  <c r="AH371" i="23" s="1" a="1"/>
  <c r="AH371" i="23" s="1"/>
  <c r="AL474" i="23"/>
  <c r="AJ163" i="23" a="1"/>
  <c r="AJ163" i="23" s="1"/>
  <c r="AH252" i="23"/>
  <c r="AY356" i="23"/>
  <c r="G460" i="23"/>
  <c r="AL460" i="23"/>
  <c r="AP266" i="23"/>
  <c r="AQ252" i="23"/>
  <c r="AY148" i="23"/>
  <c r="AD151" i="23" a="1"/>
  <c r="AD151" i="23" s="1"/>
  <c r="AD163" i="23" s="1" a="1"/>
  <c r="AD163" i="23" s="1"/>
  <c r="AJ252" i="23"/>
  <c r="X162" i="23"/>
  <c r="BA356" i="23"/>
  <c r="Z460" i="23"/>
  <c r="BC356" i="23"/>
  <c r="AS371" i="23" a="1"/>
  <c r="AS371" i="23" s="1"/>
  <c r="T266" i="23"/>
  <c r="L356" i="23"/>
  <c r="Z162" i="23"/>
  <c r="S255" i="23" a="1"/>
  <c r="S255" i="23" s="1"/>
  <c r="S266" i="23" s="1"/>
  <c r="F460" i="23"/>
  <c r="AQ163" i="23" a="1"/>
  <c r="AQ163" i="23" s="1"/>
  <c r="AC255" i="23" a="1"/>
  <c r="AC255" i="23" s="1"/>
  <c r="AC267" i="23" s="1" a="1"/>
  <c r="AC267" i="23" s="1"/>
  <c r="AZ151" i="23" a="1"/>
  <c r="AZ151" i="23" s="1"/>
  <c r="AZ163" i="23" s="1" a="1"/>
  <c r="AZ163" i="23" s="1"/>
  <c r="AB151" i="23" a="1"/>
  <c r="AB151" i="23" s="1"/>
  <c r="AB163" i="23" s="1" a="1"/>
  <c r="AB163" i="23" s="1"/>
  <c r="BH356" i="23"/>
  <c r="AA460" i="23"/>
  <c r="W460" i="23"/>
  <c r="AY163" i="23" a="1"/>
  <c r="AY163" i="23" s="1"/>
  <c r="AN151" i="23" a="1"/>
  <c r="AN151" i="23" s="1"/>
  <c r="AN162" i="23" s="1"/>
  <c r="AE460" i="23"/>
  <c r="AJ474" i="23"/>
  <c r="Z148" i="23"/>
  <c r="AT252" i="23"/>
  <c r="AA359" i="23" a="1"/>
  <c r="AA359" i="23" s="1"/>
  <c r="AA371" i="23" s="1" a="1"/>
  <c r="AA371" i="23" s="1"/>
  <c r="AT266" i="23"/>
  <c r="F359" i="23" a="1"/>
  <c r="F359" i="23" s="1"/>
  <c r="F371" i="23" s="1" a="1"/>
  <c r="F371" i="23" s="1"/>
  <c r="G163" i="23" a="1"/>
  <c r="G163" i="23" s="1"/>
  <c r="D460" i="23"/>
  <c r="AI148" i="23"/>
  <c r="AL255" i="23" a="1"/>
  <c r="AL255" i="23" s="1"/>
  <c r="AL267" i="23" s="1" a="1"/>
  <c r="AL267" i="23" s="1"/>
  <c r="AC356" i="23"/>
  <c r="AF151" i="23" a="1"/>
  <c r="AF151" i="23" s="1"/>
  <c r="AF163" i="23" s="1" a="1"/>
  <c r="AF163" i="23" s="1"/>
  <c r="M255" i="23" a="1"/>
  <c r="M255" i="23" s="1"/>
  <c r="M267" i="23" s="1" a="1"/>
  <c r="M267" i="23" s="1"/>
  <c r="R370" i="23"/>
  <c r="AX162" i="23"/>
  <c r="Y463" i="23" a="1"/>
  <c r="Y463" i="23" s="1"/>
  <c r="Y475" i="23" s="1" a="1"/>
  <c r="Y475" i="23" s="1"/>
  <c r="F474" i="23"/>
  <c r="AR148" i="23"/>
  <c r="AG359" i="23" a="1"/>
  <c r="AG359" i="23" s="1"/>
  <c r="AG371" i="23" s="1" a="1"/>
  <c r="AG371" i="23" s="1"/>
  <c r="BJ356" i="23"/>
  <c r="AZ252" i="23"/>
  <c r="AV356" i="23"/>
  <c r="BG252" i="23"/>
  <c r="BD356" i="23"/>
  <c r="AD463" i="23" a="1"/>
  <c r="AD463" i="23" s="1"/>
  <c r="AD474" i="23" s="1"/>
  <c r="AU356" i="23"/>
  <c r="BC255" i="23" a="1"/>
  <c r="BC255" i="23" s="1"/>
  <c r="BC266" i="23" s="1"/>
  <c r="G359" i="23" a="1"/>
  <c r="G359" i="23" s="1"/>
  <c r="G370" i="23" s="1"/>
  <c r="AV371" i="23" a="1"/>
  <c r="AV371" i="23" s="1"/>
  <c r="AH474" i="23"/>
  <c r="AK148" i="23"/>
  <c r="I151" i="23" a="1"/>
  <c r="I151" i="23" s="1"/>
  <c r="I162" i="23" s="1"/>
  <c r="AS148" i="23"/>
  <c r="D356" i="23"/>
  <c r="AJ460" i="23"/>
  <c r="D474" i="23"/>
  <c r="AJ148" i="23"/>
  <c r="AC460" i="23"/>
  <c r="D370" i="23"/>
  <c r="AD266" i="23"/>
  <c r="J371" i="23" a="1"/>
  <c r="J371" i="23" s="1"/>
  <c r="O463" i="23" a="1"/>
  <c r="O463" i="23" s="1"/>
  <c r="O474" i="23" s="1"/>
  <c r="J356" i="23"/>
  <c r="AK475" i="23" a="1"/>
  <c r="AK475" i="23" s="1"/>
  <c r="AD252" i="23"/>
  <c r="X148" i="23"/>
  <c r="AS356" i="23"/>
  <c r="BH370" i="23"/>
  <c r="BG359" i="23" a="1"/>
  <c r="BG359" i="23" s="1"/>
  <c r="BG371" i="23" s="1" a="1"/>
  <c r="BG371" i="23" s="1"/>
  <c r="AX148" i="23"/>
  <c r="X463" i="23" a="1"/>
  <c r="X463" i="23" s="1"/>
  <c r="X474" i="23" s="1"/>
  <c r="BA370" i="23"/>
  <c r="AC162" i="23"/>
  <c r="AO110" i="23" a="1"/>
  <c r="AO110" i="23" s="1"/>
  <c r="BC371" i="23" a="1"/>
  <c r="BC371" i="23" s="1"/>
  <c r="T252" i="23"/>
  <c r="AQ148" i="23"/>
  <c r="AI163" i="23" a="1"/>
  <c r="AI163" i="23" s="1"/>
  <c r="AJ267" i="23" a="1"/>
  <c r="AJ267" i="23" s="1"/>
  <c r="D151" i="23" a="1"/>
  <c r="D151" i="23" s="1"/>
  <c r="D163" i="23" s="1" a="1"/>
  <c r="D163" i="23" s="1"/>
  <c r="AF252" i="23"/>
  <c r="AU371" i="23" a="1"/>
  <c r="AU371" i="23" s="1"/>
  <c r="AH460" i="23"/>
  <c r="AW267" i="23" a="1"/>
  <c r="AW267" i="23" s="1"/>
  <c r="AB109" i="23"/>
  <c r="AP252" i="23"/>
  <c r="AK460" i="23"/>
  <c r="J267" i="23" a="1"/>
  <c r="J267" i="23" s="1"/>
  <c r="BD463" i="23" a="1"/>
  <c r="BD463" i="23" s="1"/>
  <c r="BD475" i="23" s="1" a="1"/>
  <c r="BD475" i="23" s="1"/>
  <c r="AC148" i="23"/>
  <c r="J148" i="23"/>
  <c r="AL356" i="23"/>
  <c r="Q148" i="23"/>
  <c r="AM255" i="23" a="1"/>
  <c r="AM255" i="23" s="1"/>
  <c r="AM267" i="23" s="1" a="1"/>
  <c r="AM267" i="23" s="1"/>
  <c r="D267" i="23" a="1"/>
  <c r="D267" i="23" s="1"/>
  <c r="D252" i="23"/>
  <c r="P95" i="23"/>
  <c r="AN98" i="23" a="1"/>
  <c r="AN98" i="23" s="1"/>
  <c r="AN110" i="23" s="1" a="1"/>
  <c r="AN110" i="23" s="1"/>
  <c r="W109" i="23"/>
  <c r="Y95" i="23"/>
  <c r="C373" i="23"/>
  <c r="D375" i="23" s="1"/>
  <c r="C1134" i="23"/>
  <c r="C269" i="23"/>
  <c r="D269" i="23" s="1"/>
  <c r="C1133" i="23"/>
  <c r="V95" i="23"/>
  <c r="BE98" i="23" a="1"/>
  <c r="BE98" i="23" s="1"/>
  <c r="BE109" i="23" s="1"/>
  <c r="AR95" i="23"/>
  <c r="AK98" i="23" a="1"/>
  <c r="AK98" i="23" s="1"/>
  <c r="AK110" i="23" s="1" a="1"/>
  <c r="AK110" i="23" s="1"/>
  <c r="BB59" i="23" a="1"/>
  <c r="BB59" i="23" s="1"/>
  <c r="AS98" i="23" a="1"/>
  <c r="AS98" i="23" s="1"/>
  <c r="AS110" i="23" s="1" a="1"/>
  <c r="AS110" i="23" s="1"/>
  <c r="AV58" i="23"/>
  <c r="R44" i="23"/>
  <c r="AO47" i="23" a="1"/>
  <c r="AO47" i="23" s="1"/>
  <c r="AO58" i="23" s="1"/>
  <c r="C511" i="23"/>
  <c r="C165" i="23"/>
  <c r="D167" i="23" s="1"/>
  <c r="C1132" i="23"/>
  <c r="R59" i="23" a="1"/>
  <c r="R59" i="23" s="1"/>
  <c r="O47" i="23" a="1"/>
  <c r="O47" i="23" s="1"/>
  <c r="O58" i="23" s="1"/>
  <c r="BH95" i="23"/>
  <c r="BJ44" i="23"/>
  <c r="T95" i="23"/>
  <c r="U98" i="23" a="1"/>
  <c r="U98" i="23" s="1"/>
  <c r="U110" i="23" s="1" a="1"/>
  <c r="U110" i="23" s="1"/>
  <c r="AX58" i="23"/>
  <c r="AG44" i="23"/>
  <c r="BI58" i="23"/>
  <c r="AV95" i="23"/>
  <c r="AL95" i="23"/>
  <c r="AQ95" i="23"/>
  <c r="E47" i="23" a="1"/>
  <c r="E47" i="23" s="1"/>
  <c r="E59" i="23" s="1" a="1"/>
  <c r="E59" i="23" s="1"/>
  <c r="AJ95" i="23"/>
  <c r="AX44" i="23"/>
  <c r="AK47" i="23" a="1"/>
  <c r="AK47" i="23" s="1"/>
  <c r="AK59" i="23" s="1" a="1"/>
  <c r="AK59" i="23" s="1"/>
  <c r="BE44" i="23"/>
  <c r="AP95" i="23"/>
  <c r="M58" i="23"/>
  <c r="BJ58" i="23"/>
  <c r="BJ98" i="23" a="1"/>
  <c r="BJ98" i="23" s="1"/>
  <c r="BJ110" i="23" s="1" a="1"/>
  <c r="BJ110" i="23" s="1"/>
  <c r="BH59" i="23" a="1"/>
  <c r="BH59" i="23" s="1"/>
  <c r="AD98" i="23" a="1"/>
  <c r="AD98" i="23" s="1"/>
  <c r="AD109" i="23" s="1"/>
  <c r="BE59" i="23" a="1"/>
  <c r="BE59" i="23" s="1"/>
  <c r="Q98" i="23" a="1"/>
  <c r="Q98" i="23" s="1"/>
  <c r="Q110" i="23" s="1" a="1"/>
  <c r="Q110" i="23" s="1"/>
  <c r="AA47" i="23" a="1"/>
  <c r="AA47" i="23" s="1"/>
  <c r="AA59" i="23" s="1" a="1"/>
  <c r="AA59" i="23" s="1"/>
  <c r="BH44" i="23"/>
  <c r="AB58" i="23"/>
  <c r="X95" i="23"/>
  <c r="J95" i="23"/>
  <c r="AF95" i="23"/>
  <c r="AZ98" i="23" a="1"/>
  <c r="AZ98" i="23" s="1"/>
  <c r="AZ110" i="23" s="1" a="1"/>
  <c r="AZ110" i="23" s="1"/>
  <c r="AR59" i="23" a="1"/>
  <c r="AR59" i="23" s="1"/>
  <c r="BC98" i="23" a="1"/>
  <c r="BC98" i="23" s="1"/>
  <c r="BC110" i="23" s="1" a="1"/>
  <c r="BC110" i="23" s="1"/>
  <c r="Q47" i="23" a="1"/>
  <c r="Q47" i="23" s="1"/>
  <c r="Q59" i="23" s="1" a="1"/>
  <c r="Q59" i="23" s="1"/>
  <c r="AT58" i="23"/>
  <c r="F98" i="23" a="1"/>
  <c r="F98" i="23" s="1"/>
  <c r="F109" i="23" s="1"/>
  <c r="I84" i="23" a="1"/>
  <c r="I84" i="23" s="1"/>
  <c r="I95" i="23" s="1"/>
  <c r="I1140" i="23"/>
  <c r="BF44" i="23"/>
  <c r="L84" i="23" a="1"/>
  <c r="L84" i="23" s="1"/>
  <c r="L98" i="23" s="1" a="1"/>
  <c r="L98" i="23" s="1"/>
  <c r="L1140" i="23"/>
  <c r="AP47" i="23" a="1"/>
  <c r="AP47" i="23" s="1"/>
  <c r="AP59" i="23" s="1" a="1"/>
  <c r="AP59" i="23" s="1"/>
  <c r="AT44" i="23"/>
  <c r="AY47" i="23" a="1"/>
  <c r="AY47" i="23" s="1"/>
  <c r="AY58" i="23" s="1"/>
  <c r="F58" i="23"/>
  <c r="F44" i="23"/>
  <c r="BI44" i="23"/>
  <c r="AG59" i="23" a="1"/>
  <c r="AG59" i="23" s="1"/>
  <c r="G47" i="23" a="1"/>
  <c r="G47" i="23" s="1"/>
  <c r="G58" i="23" s="1"/>
  <c r="K47" i="23" a="1"/>
  <c r="K47" i="23" s="1"/>
  <c r="K58" i="23" s="1"/>
  <c r="AE47" i="23" a="1"/>
  <c r="AE47" i="23" s="1"/>
  <c r="AE59" i="23" s="1" a="1"/>
  <c r="AE59" i="23" s="1"/>
  <c r="H44" i="23"/>
  <c r="I44" i="23"/>
  <c r="AI59" i="23" a="1"/>
  <c r="AI59" i="23" s="1"/>
  <c r="H58" i="23"/>
  <c r="BF58" i="23"/>
  <c r="T47" i="23" a="1"/>
  <c r="T47" i="23" s="1"/>
  <c r="T58" i="23" s="1"/>
  <c r="AV44" i="23"/>
  <c r="AD47" i="23" a="1"/>
  <c r="AD47" i="23" s="1"/>
  <c r="AD59" i="23" s="1" a="1"/>
  <c r="AD59" i="23" s="1"/>
  <c r="D44" i="23"/>
  <c r="BB44" i="23"/>
  <c r="BA47" i="23" a="1"/>
  <c r="BA47" i="23" s="1"/>
  <c r="BA59" i="23" s="1" a="1"/>
  <c r="BA59" i="23" s="1"/>
  <c r="AI44" i="23"/>
  <c r="AF44" i="23"/>
  <c r="V44" i="23"/>
  <c r="W47" i="23" a="1"/>
  <c r="W47" i="23" s="1"/>
  <c r="W59" i="23" s="1" a="1"/>
  <c r="W59" i="23" s="1"/>
  <c r="BG44" i="23"/>
  <c r="AZ47" i="23" a="1"/>
  <c r="AZ47" i="23" s="1"/>
  <c r="AZ58" i="23" s="1"/>
  <c r="S47" i="23" a="1"/>
  <c r="S47" i="23" s="1"/>
  <c r="S58" i="23" s="1"/>
  <c r="I59" i="23" a="1"/>
  <c r="I59" i="23" s="1"/>
  <c r="AJ59" i="23" a="1"/>
  <c r="AJ59" i="23" s="1"/>
  <c r="L59" i="23" a="1"/>
  <c r="L59" i="23" s="1"/>
  <c r="Z44" i="23"/>
  <c r="V58" i="23"/>
  <c r="AW59" i="23" a="1"/>
  <c r="AW59" i="23" s="1"/>
  <c r="J47" i="23" a="1"/>
  <c r="J47" i="23" s="1"/>
  <c r="J59" i="23" s="1" a="1"/>
  <c r="J59" i="23" s="1"/>
  <c r="L44" i="23"/>
  <c r="AR44" i="23"/>
  <c r="BC47" i="23" a="1"/>
  <c r="BC47" i="23" s="1"/>
  <c r="BC58" i="23" s="1"/>
  <c r="AU47" i="23" a="1"/>
  <c r="AU47" i="23" s="1"/>
  <c r="AU59" i="23" s="1" a="1"/>
  <c r="AU59" i="23" s="1"/>
  <c r="F618" i="23"/>
  <c r="AB44" i="23"/>
  <c r="D58" i="23"/>
  <c r="Z58" i="23"/>
  <c r="AQ47" i="23" a="1"/>
  <c r="AQ47" i="23" s="1"/>
  <c r="AQ59" i="23" s="1" a="1"/>
  <c r="AQ59" i="23" s="1"/>
  <c r="AL47" i="23" a="1"/>
  <c r="AL47" i="23" s="1"/>
  <c r="AL58" i="23" s="1"/>
  <c r="AN58" i="23"/>
  <c r="P44" i="23"/>
  <c r="N59" i="23" a="1"/>
  <c r="N59" i="23" s="1"/>
  <c r="AF58" i="23"/>
  <c r="AM47" i="23" a="1"/>
  <c r="AM47" i="23" s="1"/>
  <c r="AM58" i="23" s="1"/>
  <c r="AW44" i="23"/>
  <c r="BD58" i="23"/>
  <c r="AJ44" i="23"/>
  <c r="AN44" i="23"/>
  <c r="U47" i="23" a="1"/>
  <c r="U47" i="23" s="1"/>
  <c r="U58" i="23" s="1"/>
  <c r="AH47" i="23" a="1"/>
  <c r="AH47" i="23" s="1"/>
  <c r="AH59" i="23" s="1" a="1"/>
  <c r="AH59" i="23" s="1"/>
  <c r="AC47" i="23" a="1"/>
  <c r="AC47" i="23" s="1"/>
  <c r="AC59" i="23" s="1" a="1"/>
  <c r="AC59" i="23" s="1"/>
  <c r="Y44" i="23"/>
  <c r="BG59" i="23" a="1"/>
  <c r="BG59" i="23" s="1"/>
  <c r="P58" i="23"/>
  <c r="BD44" i="23"/>
  <c r="X47" i="23" a="1"/>
  <c r="X47" i="23" s="1"/>
  <c r="X59" i="23" s="1" a="1"/>
  <c r="X59" i="23" s="1"/>
  <c r="AS47" i="23" a="1"/>
  <c r="AS47" i="23" s="1"/>
  <c r="AS59" i="23" s="1" a="1"/>
  <c r="AS59" i="23" s="1"/>
  <c r="M44" i="23"/>
  <c r="Y58" i="23"/>
  <c r="N44" i="23"/>
  <c r="C318" i="23" a="1"/>
  <c r="C318" i="23" s="1"/>
  <c r="C303" i="23"/>
  <c r="BE567" i="23"/>
  <c r="AM529" i="23"/>
  <c r="I529" i="23"/>
  <c r="P529" i="23"/>
  <c r="O529" i="23"/>
  <c r="E1002" i="23"/>
  <c r="D1002" i="23"/>
  <c r="M321" i="23"/>
  <c r="C1023" i="23" a="1"/>
  <c r="C1023" i="23" s="1"/>
  <c r="D1007" i="23" s="1" a="1"/>
  <c r="D1007" i="23" s="1"/>
  <c r="C1051" i="23"/>
  <c r="AD529" i="23"/>
  <c r="C898" i="23"/>
  <c r="E794" i="23"/>
  <c r="D794" i="23"/>
  <c r="C815" i="23" a="1"/>
  <c r="C815" i="23" s="1"/>
  <c r="C826" i="23" s="1"/>
  <c r="C843" i="23"/>
  <c r="J969" i="23" a="1"/>
  <c r="J969" i="23" s="1"/>
  <c r="J972" i="23" s="1" a="1"/>
  <c r="J972" i="23" s="1"/>
  <c r="J983" i="23" s="1"/>
  <c r="I983" i="23"/>
  <c r="E690" i="23"/>
  <c r="D690" i="23"/>
  <c r="C711" i="23" a="1"/>
  <c r="C711" i="23" s="1"/>
  <c r="D695" i="23" s="1" a="1"/>
  <c r="D695" i="23" s="1"/>
  <c r="C739" i="23"/>
  <c r="D586" i="23"/>
  <c r="C410" i="23" a="1"/>
  <c r="C410" i="23" s="1"/>
  <c r="C422" i="23" s="1" a="1"/>
  <c r="C422" i="23" s="1"/>
  <c r="C202" i="23" a="1"/>
  <c r="C202" i="23" s="1"/>
  <c r="C214" i="23" s="1" a="1"/>
  <c r="C214" i="23" s="1"/>
  <c r="V967" i="23"/>
  <c r="U983" i="23"/>
  <c r="U998" i="23" a="1"/>
  <c r="U998" i="23" s="1"/>
  <c r="C556" i="23" a="1"/>
  <c r="C556" i="23" s="1"/>
  <c r="C567" i="23" s="1"/>
  <c r="I986" i="23" a="1"/>
  <c r="I986" i="23" s="1"/>
  <c r="I997" i="23" s="1"/>
  <c r="V969" i="23" a="1"/>
  <c r="V969" i="23" s="1"/>
  <c r="V972" i="23" s="1" a="1"/>
  <c r="V972" i="23" s="1"/>
  <c r="W956" i="23" s="1" a="1"/>
  <c r="W956" i="23" s="1"/>
  <c r="V986" i="23" s="1" a="1"/>
  <c r="V986" i="23" s="1"/>
  <c r="D217" i="23"/>
  <c r="C449" i="23" a="1"/>
  <c r="C449" i="23" s="1"/>
  <c r="C460" i="23" s="1"/>
  <c r="C477" i="23"/>
  <c r="AU529" i="23"/>
  <c r="N529" i="23"/>
  <c r="AM983" i="23"/>
  <c r="D425" i="23"/>
  <c r="N321" i="23"/>
  <c r="F424" i="23"/>
  <c r="G424" i="23" s="1"/>
  <c r="H424" i="23" s="1"/>
  <c r="I424" i="23" s="1"/>
  <c r="J424" i="23" s="1"/>
  <c r="K424" i="23" s="1"/>
  <c r="L424" i="23" s="1"/>
  <c r="M424" i="23" s="1"/>
  <c r="N424" i="23" s="1"/>
  <c r="O424" i="23" s="1"/>
  <c r="P424" i="23" s="1"/>
  <c r="Q424" i="23" s="1"/>
  <c r="R424" i="23" s="1"/>
  <c r="S424" i="23" s="1"/>
  <c r="T424" i="23" s="1"/>
  <c r="U424" i="23" s="1"/>
  <c r="V424" i="23" s="1"/>
  <c r="W424" i="23" s="1"/>
  <c r="X424" i="23" s="1"/>
  <c r="Y424" i="23" s="1"/>
  <c r="P321" i="23"/>
  <c r="E321" i="23"/>
  <c r="F321" i="23"/>
  <c r="X320" i="23"/>
  <c r="Y320" i="23" s="1"/>
  <c r="Z320" i="23" s="1"/>
  <c r="AA320" i="23" s="1"/>
  <c r="AB320" i="23" s="1"/>
  <c r="AC320" i="23" s="1"/>
  <c r="AD320" i="23" s="1"/>
  <c r="AG998" i="23" a="1"/>
  <c r="AG998" i="23" s="1"/>
  <c r="AH967" i="23"/>
  <c r="AG983" i="23"/>
  <c r="AH969" i="23" a="1"/>
  <c r="AH969" i="23" s="1"/>
  <c r="AH972" i="23" s="1" a="1"/>
  <c r="AH972" i="23" s="1"/>
  <c r="AH983" i="23" s="1"/>
  <c r="F216" i="23"/>
  <c r="G216" i="23" s="1"/>
  <c r="H216" i="23" s="1"/>
  <c r="I216" i="23" s="1"/>
  <c r="J216" i="23" s="1"/>
  <c r="K216" i="23" s="1"/>
  <c r="L216" i="23" s="1"/>
  <c r="M216" i="23" s="1"/>
  <c r="N216" i="23" s="1"/>
  <c r="O216" i="23" s="1"/>
  <c r="P216" i="23" s="1"/>
  <c r="Q216" i="23" s="1"/>
  <c r="R216" i="23" s="1"/>
  <c r="S216" i="23" s="1"/>
  <c r="X983" i="23"/>
  <c r="G956" i="23" a="1"/>
  <c r="G956" i="23" s="1"/>
  <c r="G969" i="23" s="1" a="1"/>
  <c r="G969" i="23" s="1"/>
  <c r="G972" i="23" s="1" a="1"/>
  <c r="G972" i="23" s="1"/>
  <c r="G983" i="23" s="1"/>
  <c r="U879" i="23"/>
  <c r="AN967" i="23"/>
  <c r="AE956" i="23" a="1"/>
  <c r="AE956" i="23" s="1"/>
  <c r="AE969" i="23" s="1" a="1"/>
  <c r="AE969" i="23" s="1"/>
  <c r="AE972" i="23" s="1" a="1"/>
  <c r="AE972" i="23" s="1"/>
  <c r="AF956" i="23" s="1" a="1"/>
  <c r="AF956" i="23" s="1"/>
  <c r="AF969" i="23" s="1" a="1"/>
  <c r="AF969" i="23" s="1"/>
  <c r="AF972" i="23" s="1" a="1"/>
  <c r="AF972" i="23" s="1"/>
  <c r="AW775" i="23"/>
  <c r="AS775" i="23"/>
  <c r="BF969" i="23" a="1"/>
  <c r="BF969" i="23" s="1"/>
  <c r="BF972" i="23" s="1" a="1"/>
  <c r="BF972" i="23" s="1"/>
  <c r="BG956" i="23" s="1" a="1"/>
  <c r="BG956" i="23" s="1"/>
  <c r="BG967" i="23" s="1"/>
  <c r="BE983" i="23"/>
  <c r="BE998" i="23" a="1"/>
  <c r="BE998" i="23" s="1"/>
  <c r="BF967" i="23"/>
  <c r="AM986" i="23" a="1"/>
  <c r="AM986" i="23" s="1"/>
  <c r="AM998" i="23" s="1" a="1"/>
  <c r="AM998" i="23" s="1"/>
  <c r="C112" i="23"/>
  <c r="D112" i="23" s="1"/>
  <c r="E112" i="23" s="1"/>
  <c r="F112" i="23" s="1"/>
  <c r="G112" i="23" s="1"/>
  <c r="H112" i="23" s="1"/>
  <c r="I112" i="23" s="1"/>
  <c r="J112" i="23" s="1"/>
  <c r="K112" i="23" s="1"/>
  <c r="L112" i="23" s="1"/>
  <c r="M112" i="23" s="1"/>
  <c r="N112" i="23" s="1"/>
  <c r="O112" i="23" s="1"/>
  <c r="P112" i="23" s="1"/>
  <c r="Q112" i="23" s="1"/>
  <c r="R112" i="23" s="1"/>
  <c r="S112" i="23" s="1"/>
  <c r="C61" i="23"/>
  <c r="D63" i="23" s="1"/>
  <c r="AV775" i="23"/>
  <c r="AW759" i="23"/>
  <c r="AV778" i="23" a="1"/>
  <c r="AV778" i="23" s="1"/>
  <c r="AV789" i="23" s="1"/>
  <c r="J540" i="23" a="1"/>
  <c r="J540" i="23" s="1"/>
  <c r="J553" i="23" s="1" a="1"/>
  <c r="J553" i="23" s="1"/>
  <c r="J556" i="23" s="1" a="1"/>
  <c r="J556" i="23" s="1"/>
  <c r="K540" i="23" s="1" a="1"/>
  <c r="K540" i="23" s="1"/>
  <c r="K551" i="23" s="1"/>
  <c r="BF852" i="23" a="1"/>
  <c r="BF852" i="23" s="1"/>
  <c r="BE882" i="23" s="1" a="1"/>
  <c r="BE882" i="23" s="1"/>
  <c r="BE893" i="23" s="1"/>
  <c r="S852" i="23" a="1"/>
  <c r="S852" i="23" s="1"/>
  <c r="S865" i="23" s="1" a="1"/>
  <c r="S865" i="23" s="1"/>
  <c r="S868" i="23" s="1" a="1"/>
  <c r="S868" i="23" s="1"/>
  <c r="T852" i="23" s="1" a="1"/>
  <c r="T852" i="23" s="1"/>
  <c r="S882" i="23" s="1" a="1"/>
  <c r="S882" i="23" s="1"/>
  <c r="P967" i="23"/>
  <c r="L775" i="23"/>
  <c r="O983" i="23"/>
  <c r="O998" i="23" a="1"/>
  <c r="O998" i="23" s="1"/>
  <c r="P969" i="23" a="1"/>
  <c r="P969" i="23" s="1"/>
  <c r="P972" i="23" s="1" a="1"/>
  <c r="P972" i="23" s="1"/>
  <c r="Q956" i="23" s="1" a="1"/>
  <c r="Q956" i="23" s="1"/>
  <c r="P986" i="23" s="1" a="1"/>
  <c r="P986" i="23" s="1"/>
  <c r="AN759" i="23"/>
  <c r="AM775" i="23"/>
  <c r="AN761" i="23" a="1"/>
  <c r="AN761" i="23" s="1"/>
  <c r="AN764" i="23" s="1" a="1"/>
  <c r="AN764" i="23" s="1"/>
  <c r="AN775" i="23" s="1"/>
  <c r="AM790" i="23" a="1"/>
  <c r="AM790" i="23" s="1"/>
  <c r="BH916" i="23" a="1"/>
  <c r="BH916" i="23" s="1"/>
  <c r="BH919" i="23" s="1" a="1"/>
  <c r="BH919" i="23" s="1"/>
  <c r="BH930" i="23" s="1"/>
  <c r="BE1034" i="23"/>
  <c r="AG671" i="23"/>
  <c r="AY1034" i="23"/>
  <c r="AH1007" i="23" a="1"/>
  <c r="AH1007" i="23" s="1"/>
  <c r="AH1020" i="23" s="1" a="1"/>
  <c r="AH1020" i="23" s="1"/>
  <c r="AH1023" i="23" s="1" a="1"/>
  <c r="AH1023" i="23" s="1"/>
  <c r="I1034" i="23"/>
  <c r="AN983" i="23"/>
  <c r="BB983" i="23"/>
  <c r="BC1007" i="23" a="1"/>
  <c r="BC1007" i="23" s="1"/>
  <c r="BC1018" i="23" s="1"/>
  <c r="J644" i="23" a="1"/>
  <c r="J644" i="23" s="1"/>
  <c r="J657" i="23" s="1" a="1"/>
  <c r="J657" i="23" s="1"/>
  <c r="J660" i="23" s="1" a="1"/>
  <c r="J660" i="23" s="1"/>
  <c r="AZ969" i="23" a="1"/>
  <c r="AZ969" i="23" s="1"/>
  <c r="AZ972" i="23" s="1" a="1"/>
  <c r="AZ972" i="23" s="1"/>
  <c r="BA956" i="23" s="1" a="1"/>
  <c r="BA956" i="23" s="1"/>
  <c r="AZ986" i="23" s="1" a="1"/>
  <c r="AZ986" i="23" s="1"/>
  <c r="AY983" i="23"/>
  <c r="U706" i="23"/>
  <c r="AE882" i="23" a="1"/>
  <c r="AE882" i="23" s="1"/>
  <c r="AE894" i="23" s="1" a="1"/>
  <c r="AE894" i="23" s="1"/>
  <c r="AF863" i="23"/>
  <c r="AY986" i="23" a="1"/>
  <c r="AY986" i="23" s="1"/>
  <c r="AY997" i="23" s="1"/>
  <c r="O775" i="23"/>
  <c r="U882" i="23" a="1"/>
  <c r="U882" i="23" s="1"/>
  <c r="U893" i="23" s="1"/>
  <c r="BJ317" i="23"/>
  <c r="R706" i="23"/>
  <c r="E1066" i="23" a="1"/>
  <c r="E1066" i="23" s="1"/>
  <c r="D1066" i="23"/>
  <c r="BI969" i="23" a="1"/>
  <c r="BI969" i="23" s="1"/>
  <c r="BI972" i="23" s="1" a="1"/>
  <c r="BI972" i="23" s="1"/>
  <c r="BJ956" i="23" s="1" a="1"/>
  <c r="BJ956" i="23" s="1"/>
  <c r="BI986" i="23" s="1" a="1"/>
  <c r="BI986" i="23" s="1"/>
  <c r="BH983" i="23"/>
  <c r="AZ748" i="23" a="1"/>
  <c r="AZ748" i="23" s="1"/>
  <c r="AZ761" i="23" s="1" a="1"/>
  <c r="AZ761" i="23" s="1"/>
  <c r="AZ764" i="23" s="1" a="1"/>
  <c r="AZ764" i="23" s="1"/>
  <c r="AV567" i="23"/>
  <c r="AS567" i="23"/>
  <c r="R567" i="23"/>
  <c r="AF879" i="23"/>
  <c r="AD882" i="23" a="1"/>
  <c r="AD882" i="23" s="1"/>
  <c r="AD893" i="23" s="1"/>
  <c r="AD879" i="23"/>
  <c r="AB1007" i="23" a="1"/>
  <c r="AB1007" i="23" s="1"/>
  <c r="AB1020" i="23" s="1" a="1"/>
  <c r="AB1020" i="23" s="1"/>
  <c r="AB1023" i="23" s="1" a="1"/>
  <c r="AB1023" i="23" s="1"/>
  <c r="Q214" i="23" a="1"/>
  <c r="Q214" i="23" s="1"/>
  <c r="F671" i="23"/>
  <c r="BH986" i="23" a="1"/>
  <c r="BH986" i="23" s="1"/>
  <c r="BH998" i="23" s="1" a="1"/>
  <c r="BH998" i="23" s="1"/>
  <c r="BB916" i="23" a="1"/>
  <c r="BB916" i="23" s="1"/>
  <c r="BB919" i="23" s="1" a="1"/>
  <c r="BB919" i="23" s="1"/>
  <c r="BC903" i="23" s="1" a="1"/>
  <c r="BC903" i="23" s="1"/>
  <c r="BC916" i="23" s="1" a="1"/>
  <c r="BC916" i="23" s="1"/>
  <c r="BC919" i="23" s="1" a="1"/>
  <c r="BC919" i="23" s="1"/>
  <c r="BC852" i="23" a="1"/>
  <c r="BC852" i="23" s="1"/>
  <c r="BC863" i="23" s="1"/>
  <c r="AN852" i="23" a="1"/>
  <c r="AN852" i="23" s="1"/>
  <c r="AN863" i="23" s="1"/>
  <c r="J903" i="23" a="1"/>
  <c r="J903" i="23" s="1"/>
  <c r="I933" i="23" s="1" a="1"/>
  <c r="I933" i="23" s="1"/>
  <c r="BC967" i="23"/>
  <c r="BC969" i="23" a="1"/>
  <c r="BC969" i="23" s="1"/>
  <c r="BC972" i="23" s="1" a="1"/>
  <c r="BC972" i="23" s="1"/>
  <c r="BD956" i="23" s="1" a="1"/>
  <c r="BD956" i="23" s="1"/>
  <c r="AQ956" i="23" a="1"/>
  <c r="AQ956" i="23" s="1"/>
  <c r="AP983" i="23"/>
  <c r="AF893" i="23"/>
  <c r="AF894" i="23" a="1"/>
  <c r="AF894" i="23" s="1"/>
  <c r="AB695" i="23" a="1"/>
  <c r="AB695" i="23" s="1"/>
  <c r="AB708" i="23" s="1" a="1"/>
  <c r="AB708" i="23" s="1"/>
  <c r="AB711" i="23" s="1" a="1"/>
  <c r="AB711" i="23" s="1"/>
  <c r="AE879" i="23"/>
  <c r="AE863" i="23"/>
  <c r="P865" i="23" a="1"/>
  <c r="P865" i="23" s="1"/>
  <c r="P868" i="23" s="1" a="1"/>
  <c r="P868" i="23" s="1"/>
  <c r="O882" i="23" a="1"/>
  <c r="O882" i="23" s="1"/>
  <c r="O893" i="23" s="1"/>
  <c r="P863" i="23"/>
  <c r="O879" i="23"/>
  <c r="AB956" i="23" a="1"/>
  <c r="AB956" i="23" s="1"/>
  <c r="AA983" i="23"/>
  <c r="AS826" i="23"/>
  <c r="V863" i="23"/>
  <c r="AJ722" i="23"/>
  <c r="AP706" i="23"/>
  <c r="S695" i="23" a="1"/>
  <c r="S695" i="23" s="1"/>
  <c r="R725" i="23" s="1" a="1"/>
  <c r="R725" i="23" s="1"/>
  <c r="AN1007" i="23" a="1"/>
  <c r="AN1007" i="23" s="1"/>
  <c r="AN1018" i="23" s="1"/>
  <c r="Y969" i="23" a="1"/>
  <c r="Y969" i="23" s="1"/>
  <c r="Y972" i="23" s="1" a="1"/>
  <c r="Y972" i="23" s="1"/>
  <c r="Y983" i="23" s="1"/>
  <c r="N317" i="23"/>
  <c r="V540" i="23" a="1"/>
  <c r="V540" i="23" s="1"/>
  <c r="V553" i="23" s="1" a="1"/>
  <c r="V553" i="23" s="1"/>
  <c r="V556" i="23" s="1" a="1"/>
  <c r="V556" i="23" s="1"/>
  <c r="W540" i="23" s="1" a="1"/>
  <c r="W540" i="23" s="1"/>
  <c r="W551" i="23" s="1"/>
  <c r="L930" i="23"/>
  <c r="AL318" i="23" a="1"/>
  <c r="AL318" i="23" s="1"/>
  <c r="AL317" i="23"/>
  <c r="J799" i="23" a="1"/>
  <c r="J799" i="23" s="1"/>
  <c r="I829" i="23" s="1" a="1"/>
  <c r="I829" i="23" s="1"/>
  <c r="AH903" i="23" a="1"/>
  <c r="AH903" i="23" s="1"/>
  <c r="AH916" i="23" s="1" a="1"/>
  <c r="AH916" i="23" s="1"/>
  <c r="AH919" i="23" s="1" a="1"/>
  <c r="AH919" i="23" s="1"/>
  <c r="L778" i="23" a="1"/>
  <c r="L778" i="23" s="1"/>
  <c r="L790" i="23" s="1" a="1"/>
  <c r="L790" i="23" s="1"/>
  <c r="I525" i="23"/>
  <c r="M759" i="23"/>
  <c r="M764" i="23" a="1"/>
  <c r="M764" i="23" s="1"/>
  <c r="N748" i="23" s="1" a="1"/>
  <c r="N748" i="23" s="1"/>
  <c r="N761" i="23" s="1" a="1"/>
  <c r="N761" i="23" s="1"/>
  <c r="N764" i="23" s="1" a="1"/>
  <c r="N764" i="23" s="1"/>
  <c r="P591" i="23" a="1"/>
  <c r="P591" i="23" s="1"/>
  <c r="O621" i="23" s="1" a="1"/>
  <c r="O621" i="23" s="1"/>
  <c r="AJ810" i="23"/>
  <c r="AS570" i="23" a="1"/>
  <c r="AS570" i="23" s="1"/>
  <c r="AS582" i="23" s="1" a="1"/>
  <c r="AS582" i="23" s="1"/>
  <c r="AD1034" i="23"/>
  <c r="R671" i="23"/>
  <c r="AM618" i="23"/>
  <c r="P1065" i="23"/>
  <c r="S903" i="23" a="1"/>
  <c r="S903" i="23" s="1"/>
  <c r="S916" i="23" s="1" a="1"/>
  <c r="S916" i="23" s="1"/>
  <c r="S919" i="23" s="1" a="1"/>
  <c r="S919" i="23" s="1"/>
  <c r="AT553" i="23" a="1"/>
  <c r="AT553" i="23" s="1"/>
  <c r="AT556" i="23" s="1" a="1"/>
  <c r="AT556" i="23" s="1"/>
  <c r="AU540" i="23" s="1" a="1"/>
  <c r="AU540" i="23" s="1"/>
  <c r="AU553" i="23" s="1" a="1"/>
  <c r="AU553" i="23" s="1"/>
  <c r="AU556" i="23" s="1" a="1"/>
  <c r="AU556" i="23" s="1"/>
  <c r="Q1065" i="23" a="1"/>
  <c r="Q1065" i="23" s="1"/>
  <c r="AM722" i="23"/>
  <c r="AJ826" i="23"/>
  <c r="AV826" i="23"/>
  <c r="AQ695" i="23" a="1"/>
  <c r="AQ695" i="23" s="1"/>
  <c r="AP725" i="23" s="1" a="1"/>
  <c r="AP725" i="23" s="1"/>
  <c r="AY930" i="23"/>
  <c r="G657" i="23" a="1"/>
  <c r="G657" i="23" s="1"/>
  <c r="G660" i="23" s="1" a="1"/>
  <c r="G660" i="23" s="1"/>
  <c r="H644" i="23" s="1" a="1"/>
  <c r="H644" i="23" s="1"/>
  <c r="H657" i="23" s="1" a="1"/>
  <c r="H657" i="23" s="1"/>
  <c r="H660" i="23" s="1" a="1"/>
  <c r="H660" i="23" s="1"/>
  <c r="Y1007" i="23" a="1"/>
  <c r="Y1007" i="23" s="1"/>
  <c r="Y1018" i="23" s="1"/>
  <c r="X986" i="23" a="1"/>
  <c r="X986" i="23" s="1"/>
  <c r="X998" i="23" s="1" a="1"/>
  <c r="X998" i="23" s="1"/>
  <c r="G655" i="23"/>
  <c r="AS914" i="23"/>
  <c r="AJ1034" i="23"/>
  <c r="AT903" i="23" a="1"/>
  <c r="AT903" i="23" s="1"/>
  <c r="AT914" i="23" s="1"/>
  <c r="AZ540" i="23" a="1"/>
  <c r="AZ540" i="23" s="1"/>
  <c r="AZ553" i="23" s="1" a="1"/>
  <c r="AZ553" i="23" s="1"/>
  <c r="AZ556" i="23" s="1" a="1"/>
  <c r="AZ556" i="23" s="1"/>
  <c r="F916" i="23" a="1"/>
  <c r="F916" i="23" s="1"/>
  <c r="F919" i="23" s="1" a="1"/>
  <c r="F919" i="23" s="1"/>
  <c r="G903" i="23" s="1" a="1"/>
  <c r="G903" i="23" s="1"/>
  <c r="F933" i="23" s="1" a="1"/>
  <c r="F933" i="23" s="1"/>
  <c r="U1034" i="23"/>
  <c r="AT695" i="23" a="1"/>
  <c r="AT695" i="23" s="1"/>
  <c r="AS725" i="23" s="1" a="1"/>
  <c r="AS725" i="23" s="1"/>
  <c r="U775" i="23"/>
  <c r="S1007" i="23" a="1"/>
  <c r="S1007" i="23" s="1"/>
  <c r="S1020" i="23" s="1" a="1"/>
  <c r="S1020" i="23" s="1"/>
  <c r="S1023" i="23" s="1" a="1"/>
  <c r="S1023" i="23" s="1"/>
  <c r="BC591" i="23" a="1"/>
  <c r="BC591" i="23" s="1"/>
  <c r="BC604" i="23" s="1" a="1"/>
  <c r="BC604" i="23" s="1"/>
  <c r="BC607" i="23" s="1" a="1"/>
  <c r="BC607" i="23" s="1"/>
  <c r="AN318" i="23" a="1"/>
  <c r="AN318" i="23" s="1"/>
  <c r="BC553" i="23" a="1"/>
  <c r="BC553" i="23" s="1"/>
  <c r="BC556" i="23" s="1" a="1"/>
  <c r="BC556" i="23" s="1"/>
  <c r="BD540" i="23" s="1" a="1"/>
  <c r="BD540" i="23" s="1"/>
  <c r="BB570" i="23" a="1"/>
  <c r="BB570" i="23" s="1"/>
  <c r="BB581" i="23" s="1"/>
  <c r="BC551" i="23"/>
  <c r="J748" i="23" a="1"/>
  <c r="J748" i="23" s="1"/>
  <c r="I778" i="23" s="1" a="1"/>
  <c r="I778" i="23" s="1"/>
  <c r="BC799" i="23" a="1"/>
  <c r="BC799" i="23" s="1"/>
  <c r="BC812" i="23" s="1" a="1"/>
  <c r="BC812" i="23" s="1"/>
  <c r="BC815" i="23" s="1" a="1"/>
  <c r="BC815" i="23" s="1"/>
  <c r="AP930" i="23"/>
  <c r="AG567" i="23"/>
  <c r="S551" i="23"/>
  <c r="L810" i="23"/>
  <c r="R570" i="23" a="1"/>
  <c r="R570" i="23" s="1"/>
  <c r="R581" i="23" s="1"/>
  <c r="AP1034" i="23"/>
  <c r="S567" i="23"/>
  <c r="BB567" i="23"/>
  <c r="BF657" i="23" a="1"/>
  <c r="BF657" i="23" s="1"/>
  <c r="BF660" i="23" s="1" a="1"/>
  <c r="BF660" i="23" s="1"/>
  <c r="BF671" i="23" s="1"/>
  <c r="BF655" i="23"/>
  <c r="BE674" i="23" a="1"/>
  <c r="BE674" i="23" s="1"/>
  <c r="BE686" i="23" s="1" a="1"/>
  <c r="BE686" i="23" s="1"/>
  <c r="O1034" i="23"/>
  <c r="BE671" i="23"/>
  <c r="AQ852" i="23" a="1"/>
  <c r="AQ852" i="23" s="1"/>
  <c r="AP879" i="23"/>
  <c r="AT956" i="23" a="1"/>
  <c r="AT956" i="23" s="1"/>
  <c r="AS983" i="23"/>
  <c r="Y540" i="23" a="1"/>
  <c r="Y540" i="23" s="1"/>
  <c r="X567" i="23"/>
  <c r="G540" i="23" a="1"/>
  <c r="G540" i="23" s="1"/>
  <c r="F570" i="23" s="1" a="1"/>
  <c r="F570" i="23" s="1"/>
  <c r="BH1034" i="23"/>
  <c r="BC748" i="23" a="1"/>
  <c r="BC748" i="23" s="1"/>
  <c r="BC759" i="23" s="1"/>
  <c r="S655" i="23"/>
  <c r="S657" i="23" a="1"/>
  <c r="S657" i="23" s="1"/>
  <c r="S660" i="23" s="1" a="1"/>
  <c r="S660" i="23" s="1"/>
  <c r="T644" i="23" s="1" a="1"/>
  <c r="T644" i="23" s="1"/>
  <c r="R674" i="23" a="1"/>
  <c r="R674" i="23" s="1"/>
  <c r="R686" i="23" s="1" a="1"/>
  <c r="R686" i="23" s="1"/>
  <c r="BH826" i="23"/>
  <c r="AH799" i="23" a="1"/>
  <c r="AH799" i="23" s="1"/>
  <c r="AH812" i="23" s="1" a="1"/>
  <c r="AH812" i="23" s="1"/>
  <c r="AH815" i="23" s="1" a="1"/>
  <c r="AH815" i="23" s="1"/>
  <c r="U722" i="23"/>
  <c r="O671" i="23"/>
  <c r="G852" i="23" a="1"/>
  <c r="G852" i="23" s="1"/>
  <c r="F882" i="23" s="1" a="1"/>
  <c r="F882" i="23" s="1"/>
  <c r="AZ852" i="23" a="1"/>
  <c r="AZ852" i="23" s="1"/>
  <c r="AY879" i="23"/>
  <c r="O778" i="23" a="1"/>
  <c r="O778" i="23" s="1"/>
  <c r="P759" i="23"/>
  <c r="P761" i="23" a="1"/>
  <c r="P761" i="23" s="1"/>
  <c r="P764" i="23" s="1" a="1"/>
  <c r="P764" i="23" s="1"/>
  <c r="S956" i="23" a="1"/>
  <c r="S956" i="23" s="1"/>
  <c r="R983" i="23"/>
  <c r="M956" i="23" a="1"/>
  <c r="M956" i="23" s="1"/>
  <c r="L983" i="23"/>
  <c r="I722" i="23"/>
  <c r="AV618" i="23"/>
  <c r="AQ748" i="23" a="1"/>
  <c r="AQ748" i="23" s="1"/>
  <c r="C967" i="23"/>
  <c r="C969" i="23" a="1"/>
  <c r="C969" i="23" s="1"/>
  <c r="BE916" i="23" a="1"/>
  <c r="BE916" i="23" s="1"/>
  <c r="BE919" i="23" s="1" a="1"/>
  <c r="BE919" i="23" s="1"/>
  <c r="BF903" i="23" s="1" a="1"/>
  <c r="BF903" i="23" s="1"/>
  <c r="AN540" i="23" a="1"/>
  <c r="AN540" i="23" s="1"/>
  <c r="AM570" i="23" s="1" a="1"/>
  <c r="AM570" i="23" s="1"/>
  <c r="AK956" i="23" a="1"/>
  <c r="AK956" i="23" s="1"/>
  <c r="AJ983" i="23"/>
  <c r="BC644" i="23" a="1"/>
  <c r="BC644" i="23" s="1"/>
  <c r="BC655" i="23" s="1"/>
  <c r="AB540" i="23" a="1"/>
  <c r="AB540" i="23" s="1"/>
  <c r="AH748" i="23" a="1"/>
  <c r="AH748" i="23" s="1"/>
  <c r="AG778" i="23" s="1" a="1"/>
  <c r="AG778" i="23" s="1"/>
  <c r="AW956" i="23" a="1"/>
  <c r="AW956" i="23" s="1"/>
  <c r="AV983" i="23"/>
  <c r="P655" i="23"/>
  <c r="O674" i="23" a="1"/>
  <c r="O674" i="23" s="1"/>
  <c r="O685" i="23" s="1"/>
  <c r="P657" i="23" a="1"/>
  <c r="P657" i="23" s="1"/>
  <c r="P660" i="23" s="1" a="1"/>
  <c r="P660" i="23" s="1"/>
  <c r="P671" i="23" s="1"/>
  <c r="S748" i="23" a="1"/>
  <c r="S748" i="23" s="1"/>
  <c r="R775" i="23"/>
  <c r="F826" i="23"/>
  <c r="AM914" i="23"/>
  <c r="AM916" i="23" a="1"/>
  <c r="AM916" i="23" s="1"/>
  <c r="AM919" i="23" s="1" a="1"/>
  <c r="AM919" i="23" s="1"/>
  <c r="AQ644" i="23" a="1"/>
  <c r="AQ644" i="23" s="1"/>
  <c r="AP671" i="23"/>
  <c r="AW695" i="23" a="1"/>
  <c r="AW695" i="23" s="1"/>
  <c r="AW708" i="23" s="1" a="1"/>
  <c r="AW708" i="23" s="1"/>
  <c r="AW711" i="23" s="1" a="1"/>
  <c r="AW711" i="23" s="1"/>
  <c r="O916" i="23" a="1"/>
  <c r="O916" i="23" s="1"/>
  <c r="O919" i="23" s="1" a="1"/>
  <c r="O919" i="23" s="1"/>
  <c r="O914" i="23"/>
  <c r="AH655" i="23"/>
  <c r="AH657" i="23" a="1"/>
  <c r="AH657" i="23" s="1"/>
  <c r="AH660" i="23" s="1" a="1"/>
  <c r="AH660" i="23" s="1"/>
  <c r="AG674" i="23" a="1"/>
  <c r="AG674" i="23" s="1"/>
  <c r="W213" i="23"/>
  <c r="AB852" i="23" a="1"/>
  <c r="AB852" i="23" s="1"/>
  <c r="AA879" i="23"/>
  <c r="AB903" i="23" a="1"/>
  <c r="AB903" i="23" s="1"/>
  <c r="AB916" i="23" s="1" a="1"/>
  <c r="AB916" i="23" s="1"/>
  <c r="AB919" i="23" s="1" a="1"/>
  <c r="AB919" i="23" s="1"/>
  <c r="C657" i="23" a="1"/>
  <c r="C657" i="23" s="1"/>
  <c r="C655" i="23"/>
  <c r="P540" i="23" a="1"/>
  <c r="P540" i="23" s="1"/>
  <c r="O567" i="23"/>
  <c r="M644" i="23" a="1"/>
  <c r="M644" i="23" s="1"/>
  <c r="L671" i="23"/>
  <c r="C33" i="23" a="1"/>
  <c r="C33" i="23" s="1"/>
  <c r="E1062" i="23" a="1"/>
  <c r="E1062" i="23" s="1"/>
  <c r="P1106" i="23" s="1"/>
  <c r="D1062" i="23"/>
  <c r="O1106" i="23" s="1"/>
  <c r="AJ879" i="23"/>
  <c r="AK852" i="23" a="1"/>
  <c r="AK852" i="23" s="1"/>
  <c r="AW852" i="23" a="1"/>
  <c r="AW852" i="23" s="1"/>
  <c r="AV879" i="23"/>
  <c r="AB644" i="23" a="1"/>
  <c r="AB644" i="23" s="1"/>
  <c r="AA671" i="23"/>
  <c r="U826" i="23"/>
  <c r="C241" i="23" a="1"/>
  <c r="C241" i="23" s="1"/>
  <c r="E1064" i="23" a="1"/>
  <c r="E1064" i="23" s="1"/>
  <c r="D1064" i="23"/>
  <c r="C865" i="23" a="1"/>
  <c r="C865" i="23" s="1"/>
  <c r="C863" i="23"/>
  <c r="AT644" i="23" a="1"/>
  <c r="AT644" i="23" s="1"/>
  <c r="AS671" i="23"/>
  <c r="AN644" i="23" a="1"/>
  <c r="AN644" i="23" s="1"/>
  <c r="AM671" i="23"/>
  <c r="C759" i="23"/>
  <c r="C761" i="23" a="1"/>
  <c r="C761" i="23" s="1"/>
  <c r="AV570" i="23" a="1"/>
  <c r="AV570" i="23" s="1"/>
  <c r="AW553" i="23" a="1"/>
  <c r="AW553" i="23" s="1"/>
  <c r="AW556" i="23" s="1" a="1"/>
  <c r="AW556" i="23" s="1"/>
  <c r="AW551" i="23"/>
  <c r="AE644" i="23" a="1"/>
  <c r="AE644" i="23" s="1"/>
  <c r="AD671" i="23"/>
  <c r="AK540" i="23" a="1"/>
  <c r="AK540" i="23" s="1"/>
  <c r="AJ567" i="23"/>
  <c r="Y644" i="23" a="1"/>
  <c r="Y644" i="23" s="1"/>
  <c r="X671" i="23"/>
  <c r="AK644" i="23" a="1"/>
  <c r="AK644" i="23" s="1"/>
  <c r="AJ671" i="23"/>
  <c r="Y852" i="23" a="1"/>
  <c r="Y852" i="23" s="1"/>
  <c r="X879" i="23"/>
  <c r="BF551" i="23"/>
  <c r="BE570" i="23" a="1"/>
  <c r="BE570" i="23" s="1"/>
  <c r="BF553" i="23" a="1"/>
  <c r="BF553" i="23" s="1"/>
  <c r="BF556" i="23" s="1" a="1"/>
  <c r="BF556" i="23" s="1"/>
  <c r="V759" i="23"/>
  <c r="V761" i="23" a="1"/>
  <c r="V761" i="23" s="1"/>
  <c r="V764" i="23" s="1" a="1"/>
  <c r="V764" i="23" s="1"/>
  <c r="U778" i="23" a="1"/>
  <c r="U778" i="23" s="1"/>
  <c r="AT759" i="23"/>
  <c r="AT761" i="23" a="1"/>
  <c r="AT761" i="23" s="1"/>
  <c r="AT764" i="23" s="1" a="1"/>
  <c r="AT764" i="23" s="1"/>
  <c r="AS778" i="23" a="1"/>
  <c r="AS778" i="23" s="1"/>
  <c r="M540" i="23" a="1"/>
  <c r="M540" i="23" s="1"/>
  <c r="L567" i="23"/>
  <c r="L1034" i="23"/>
  <c r="X930" i="23"/>
  <c r="BI748" i="23" a="1"/>
  <c r="BI748" i="23" s="1"/>
  <c r="BH775" i="23"/>
  <c r="C137" i="23" a="1"/>
  <c r="C137" i="23" s="1"/>
  <c r="E1063" i="23" a="1"/>
  <c r="E1063" i="23" s="1"/>
  <c r="D1063" i="23"/>
  <c r="V644" i="23" a="1"/>
  <c r="V644" i="23" s="1"/>
  <c r="U671" i="23"/>
  <c r="BI644" i="23" a="1"/>
  <c r="BI644" i="23" s="1"/>
  <c r="BH671" i="23"/>
  <c r="BI852" i="23" a="1"/>
  <c r="BI852" i="23" s="1"/>
  <c r="BH879" i="23"/>
  <c r="AQ540" i="23" a="1"/>
  <c r="AQ540" i="23" s="1"/>
  <c r="AP567" i="23"/>
  <c r="C345" i="23" a="1"/>
  <c r="C345" i="23" s="1"/>
  <c r="D1065" i="23"/>
  <c r="E1065" i="23" a="1"/>
  <c r="E1065" i="23" s="1"/>
  <c r="G748" i="23" a="1"/>
  <c r="G748" i="23" s="1"/>
  <c r="F775" i="23"/>
  <c r="Y748" i="23" a="1"/>
  <c r="Y748" i="23" s="1"/>
  <c r="X775" i="23"/>
  <c r="AW644" i="23" a="1"/>
  <c r="AW644" i="23" s="1"/>
  <c r="AV671" i="23"/>
  <c r="BF748" i="23" a="1"/>
  <c r="BF748" i="23" s="1"/>
  <c r="BE775" i="23"/>
  <c r="AH551" i="23"/>
  <c r="AG570" i="23" a="1"/>
  <c r="AG570" i="23" s="1"/>
  <c r="AH553" i="23" a="1"/>
  <c r="AH553" i="23" s="1"/>
  <c r="AH556" i="23" s="1" a="1"/>
  <c r="AH556" i="23" s="1"/>
  <c r="V903" i="23" a="1"/>
  <c r="V903" i="23" s="1"/>
  <c r="U933" i="23" s="1" a="1"/>
  <c r="U933" i="23" s="1"/>
  <c r="AD567" i="23"/>
  <c r="AE540" i="23" a="1"/>
  <c r="AE540" i="23" s="1"/>
  <c r="AE748" i="23" a="1"/>
  <c r="AE748" i="23" s="1"/>
  <c r="AD775" i="23"/>
  <c r="L879" i="23"/>
  <c r="M852" i="23" a="1"/>
  <c r="M852" i="23" s="1"/>
  <c r="AK748" i="23" a="1"/>
  <c r="AK748" i="23" s="1"/>
  <c r="AJ775" i="23"/>
  <c r="BH567" i="23"/>
  <c r="BI540" i="23" a="1"/>
  <c r="BI540" i="23" s="1"/>
  <c r="O810" i="23"/>
  <c r="O812" i="23" a="1"/>
  <c r="O812" i="23" s="1"/>
  <c r="O815" i="23" s="1" a="1"/>
  <c r="O815" i="23" s="1"/>
  <c r="J852" i="23" a="1"/>
  <c r="J852" i="23" s="1"/>
  <c r="I879" i="23"/>
  <c r="AZ644" i="23" a="1"/>
  <c r="AZ644" i="23" s="1"/>
  <c r="AY671" i="23"/>
  <c r="AB748" i="23" a="1"/>
  <c r="AB748" i="23" s="1"/>
  <c r="AA775" i="23"/>
  <c r="AT852" i="23" a="1"/>
  <c r="AT852" i="23" s="1"/>
  <c r="AS879" i="23"/>
  <c r="AM812" i="23" a="1"/>
  <c r="AM812" i="23" s="1"/>
  <c r="AM815" i="23" s="1" a="1"/>
  <c r="AM815" i="23" s="1"/>
  <c r="AM810" i="23"/>
  <c r="AH852" i="23" a="1"/>
  <c r="AH852" i="23" s="1"/>
  <c r="AG879" i="23"/>
  <c r="Y591" i="23" a="1"/>
  <c r="Y591" i="23" s="1"/>
  <c r="Y602" i="23" s="1"/>
  <c r="AG706" i="23"/>
  <c r="AE799" i="23" a="1"/>
  <c r="AE799" i="23" s="1"/>
  <c r="AE812" i="23" s="1" a="1"/>
  <c r="AE812" i="23" s="1"/>
  <c r="AE815" i="23" s="1" a="1"/>
  <c r="AE815" i="23" s="1"/>
  <c r="BE722" i="23"/>
  <c r="AH602" i="23"/>
  <c r="U618" i="23"/>
  <c r="AG621" i="23" a="1"/>
  <c r="AG621" i="23" s="1"/>
  <c r="AG632" i="23" s="1"/>
  <c r="BF591" i="23" a="1"/>
  <c r="BF591" i="23" s="1"/>
  <c r="BE621" i="23" s="1" a="1"/>
  <c r="BE621" i="23" s="1"/>
  <c r="R618" i="23"/>
  <c r="AD930" i="23"/>
  <c r="AE695" i="23" a="1"/>
  <c r="AE695" i="23" s="1"/>
  <c r="AE708" i="23" s="1" a="1"/>
  <c r="AE708" i="23" s="1"/>
  <c r="AE711" i="23" s="1" a="1"/>
  <c r="AE711" i="23" s="1"/>
  <c r="AS618" i="23"/>
  <c r="Y695" i="23" a="1"/>
  <c r="Y695" i="23" s="1"/>
  <c r="X725" i="23" s="1" a="1"/>
  <c r="X725" i="23" s="1"/>
  <c r="AE591" i="23" a="1"/>
  <c r="AE591" i="23" s="1"/>
  <c r="AE604" i="23" s="1" a="1"/>
  <c r="AE604" i="23" s="1"/>
  <c r="AE607" i="23" s="1" a="1"/>
  <c r="AE607" i="23" s="1"/>
  <c r="AP826" i="23"/>
  <c r="AV1034" i="23"/>
  <c r="BH722" i="23"/>
  <c r="C919" i="23" a="1"/>
  <c r="C919" i="23" s="1"/>
  <c r="AS1034" i="23"/>
  <c r="V602" i="23"/>
  <c r="BG317" i="23"/>
  <c r="AP618" i="23"/>
  <c r="AZ591" i="23" a="1"/>
  <c r="AZ591" i="23" s="1"/>
  <c r="AY621" i="23" s="1" a="1"/>
  <c r="AY621" i="23" s="1"/>
  <c r="R826" i="23"/>
  <c r="AA618" i="23"/>
  <c r="L826" i="23"/>
  <c r="AV930" i="23"/>
  <c r="U621" i="23" a="1"/>
  <c r="U621" i="23" s="1"/>
  <c r="U632" i="23" s="1"/>
  <c r="AJ618" i="23"/>
  <c r="BF799" i="23" a="1"/>
  <c r="BF799" i="23" s="1"/>
  <c r="BF812" i="23" s="1" a="1"/>
  <c r="BF812" i="23" s="1"/>
  <c r="BF815" i="23" s="1" a="1"/>
  <c r="BF815" i="23" s="1"/>
  <c r="AG618" i="23"/>
  <c r="AP421" i="23"/>
  <c r="AE214" i="23" a="1"/>
  <c r="AE214" i="23" s="1"/>
  <c r="AE213" i="23"/>
  <c r="P1064" i="23"/>
  <c r="Q1064" i="23" a="1"/>
  <c r="Q1064" i="23" s="1"/>
  <c r="AG526" i="23" a="1"/>
  <c r="AG526" i="23" s="1"/>
  <c r="AG529" i="23" s="1"/>
  <c r="AG525" i="23"/>
  <c r="AO526" i="23" a="1"/>
  <c r="AO526" i="23" s="1"/>
  <c r="AO529" i="23" s="1"/>
  <c r="AO525" i="23"/>
  <c r="H526" i="23" a="1"/>
  <c r="H526" i="23" s="1"/>
  <c r="H529" i="23" s="1"/>
  <c r="H525" i="23"/>
  <c r="Y110" i="23" a="1"/>
  <c r="Y110" i="23" s="1"/>
  <c r="Y109" i="23"/>
  <c r="BJ526" i="23" a="1"/>
  <c r="BJ526" i="23" s="1"/>
  <c r="BJ529" i="23" s="1"/>
  <c r="BJ525" i="23"/>
  <c r="T110" i="23" a="1"/>
  <c r="T110" i="23" s="1"/>
  <c r="T109" i="23"/>
  <c r="AK903" i="23" a="1"/>
  <c r="AK903" i="23" s="1"/>
  <c r="AK914" i="23" s="1"/>
  <c r="AF526" i="23" a="1"/>
  <c r="AF526" i="23" s="1"/>
  <c r="AF529" i="23" s="1"/>
  <c r="AF525" i="23"/>
  <c r="U318" i="23" a="1"/>
  <c r="U318" i="23" s="1"/>
  <c r="U321" i="23" s="1"/>
  <c r="U317" i="23"/>
  <c r="AK421" i="23"/>
  <c r="AK422" i="23" a="1"/>
  <c r="AK422" i="23" s="1"/>
  <c r="AW778" i="23" a="1"/>
  <c r="AW778" i="23" s="1"/>
  <c r="AX759" i="23"/>
  <c r="AX761" i="23" a="1"/>
  <c r="AX761" i="23" s="1"/>
  <c r="AX764" i="23" s="1" a="1"/>
  <c r="AX764" i="23" s="1"/>
  <c r="X812" i="23" a="1"/>
  <c r="X812" i="23" s="1"/>
  <c r="X815" i="23" s="1" a="1"/>
  <c r="X815" i="23" s="1"/>
  <c r="Y799" i="23" s="1" a="1"/>
  <c r="Y799" i="23" s="1"/>
  <c r="P1063" i="23"/>
  <c r="X526" i="23" a="1"/>
  <c r="X526" i="23" s="1"/>
  <c r="X529" i="23" s="1"/>
  <c r="X525" i="23"/>
  <c r="F686" i="23" a="1"/>
  <c r="F686" i="23" s="1"/>
  <c r="F685" i="23"/>
  <c r="Q1063" i="23" a="1"/>
  <c r="Q1063" i="23" s="1"/>
  <c r="AY706" i="23"/>
  <c r="AY708" i="23" a="1"/>
  <c r="AY708" i="23" s="1"/>
  <c r="AY711" i="23" s="1" a="1"/>
  <c r="AY711" i="23" s="1"/>
  <c r="V810" i="23"/>
  <c r="U829" i="23" a="1"/>
  <c r="U829" i="23" s="1"/>
  <c r="V812" i="23" a="1"/>
  <c r="V812" i="23" s="1"/>
  <c r="V815" i="23" s="1" a="1"/>
  <c r="V815" i="23" s="1"/>
  <c r="AI591" i="23" a="1"/>
  <c r="AI591" i="23" s="1"/>
  <c r="AH618" i="23"/>
  <c r="AK526" i="23" a="1"/>
  <c r="AK526" i="23" s="1"/>
  <c r="AK529" i="23" s="1"/>
  <c r="AK525" i="23"/>
  <c r="G604" i="23" a="1"/>
  <c r="G604" i="23" s="1"/>
  <c r="G607" i="23" s="1" a="1"/>
  <c r="G607" i="23" s="1"/>
  <c r="F621" i="23" a="1"/>
  <c r="F621" i="23" s="1"/>
  <c r="G602" i="23"/>
  <c r="BH1037" i="23" a="1"/>
  <c r="BH1037" i="23" s="1"/>
  <c r="BI1018" i="23"/>
  <c r="BI1020" i="23" a="1"/>
  <c r="BI1020" i="23" s="1"/>
  <c r="BI1023" i="23" s="1" a="1"/>
  <c r="BI1023" i="23" s="1"/>
  <c r="N213" i="23"/>
  <c r="N214" i="23" a="1"/>
  <c r="N214" i="23" s="1"/>
  <c r="I604" i="23" a="1"/>
  <c r="I604" i="23" s="1"/>
  <c r="I607" i="23" s="1" a="1"/>
  <c r="I607" i="23" s="1"/>
  <c r="I602" i="23"/>
  <c r="I422" i="23" a="1"/>
  <c r="I422" i="23" s="1"/>
  <c r="I421" i="23"/>
  <c r="AY812" i="23" a="1"/>
  <c r="AY812" i="23" s="1"/>
  <c r="AY815" i="23" s="1" a="1"/>
  <c r="AY815" i="23" s="1"/>
  <c r="AY810" i="23"/>
  <c r="BG214" i="23" a="1"/>
  <c r="BG214" i="23" s="1"/>
  <c r="BG213" i="23"/>
  <c r="BH604" i="23" a="1"/>
  <c r="BH604" i="23" s="1"/>
  <c r="BH607" i="23" s="1" a="1"/>
  <c r="BH607" i="23" s="1"/>
  <c r="F706" i="23"/>
  <c r="F708" i="23" a="1"/>
  <c r="F708" i="23" s="1"/>
  <c r="F711" i="23" s="1" a="1"/>
  <c r="F711" i="23" s="1"/>
  <c r="AM725" i="23" a="1"/>
  <c r="AM725" i="23" s="1"/>
  <c r="AN706" i="23"/>
  <c r="AN708" i="23" a="1"/>
  <c r="AN708" i="23" s="1"/>
  <c r="AN711" i="23" s="1" a="1"/>
  <c r="AN711" i="23" s="1"/>
  <c r="BB997" i="23"/>
  <c r="BB998" i="23" a="1"/>
  <c r="BB998" i="23" s="1"/>
  <c r="U526" i="23" a="1"/>
  <c r="U526" i="23" s="1"/>
  <c r="U529" i="23" s="1"/>
  <c r="U525" i="23"/>
  <c r="AT602" i="23"/>
  <c r="AS621" i="23" a="1"/>
  <c r="AS621" i="23" s="1"/>
  <c r="AT604" i="23" a="1"/>
  <c r="AT604" i="23" s="1"/>
  <c r="AT607" i="23" s="1" a="1"/>
  <c r="AT607" i="23" s="1"/>
  <c r="AR214" i="23" a="1"/>
  <c r="AR214" i="23" s="1"/>
  <c r="AR213" i="23"/>
  <c r="G810" i="23"/>
  <c r="F829" i="23" a="1"/>
  <c r="F829" i="23" s="1"/>
  <c r="G812" i="23" a="1"/>
  <c r="G812" i="23" s="1"/>
  <c r="G815" i="23" s="1" a="1"/>
  <c r="G815" i="23" s="1"/>
  <c r="O706" i="23"/>
  <c r="O708" i="23" a="1"/>
  <c r="O708" i="23" s="1"/>
  <c r="O711" i="23" s="1" a="1"/>
  <c r="O711" i="23" s="1"/>
  <c r="AK602" i="23"/>
  <c r="AJ621" i="23" a="1"/>
  <c r="AJ621" i="23" s="1"/>
  <c r="AK604" i="23" a="1"/>
  <c r="AK604" i="23" s="1"/>
  <c r="AK607" i="23" s="1" a="1"/>
  <c r="AK607" i="23" s="1"/>
  <c r="L604" i="23" a="1"/>
  <c r="L604" i="23" s="1"/>
  <c r="L607" i="23" s="1" a="1"/>
  <c r="L607" i="23" s="1"/>
  <c r="AL110" i="23" a="1"/>
  <c r="AL110" i="23" s="1"/>
  <c r="AL109" i="23"/>
  <c r="AR109" i="23"/>
  <c r="AR110" i="23" a="1"/>
  <c r="AR110" i="23" s="1"/>
  <c r="K110" i="23" a="1"/>
  <c r="K110" i="23" s="1"/>
  <c r="K109" i="23"/>
  <c r="I725" i="23" a="1"/>
  <c r="I725" i="23" s="1"/>
  <c r="J706" i="23"/>
  <c r="J708" i="23" a="1"/>
  <c r="J708" i="23" s="1"/>
  <c r="J711" i="23" s="1" a="1"/>
  <c r="J711" i="23" s="1"/>
  <c r="V708" i="23" a="1"/>
  <c r="V708" i="23" s="1"/>
  <c r="V711" i="23" s="1" a="1"/>
  <c r="V711" i="23" s="1"/>
  <c r="V706" i="23"/>
  <c r="U725" i="23" a="1"/>
  <c r="U725" i="23" s="1"/>
  <c r="Y914" i="23"/>
  <c r="X933" i="23" a="1"/>
  <c r="X933" i="23" s="1"/>
  <c r="Y916" i="23" a="1"/>
  <c r="Y916" i="23" s="1"/>
  <c r="Y919" i="23" s="1" a="1"/>
  <c r="Y919" i="23" s="1"/>
  <c r="AF317" i="23"/>
  <c r="AF318" i="23" a="1"/>
  <c r="AF318" i="23" s="1"/>
  <c r="AH695" i="23" a="1"/>
  <c r="AH695" i="23" s="1"/>
  <c r="AG722" i="23"/>
  <c r="AJ110" i="23" a="1"/>
  <c r="AJ110" i="23" s="1"/>
  <c r="AJ109" i="23"/>
  <c r="AN986" i="23" a="1"/>
  <c r="AN986" i="23" s="1"/>
  <c r="AO967" i="23"/>
  <c r="AO969" i="23" a="1"/>
  <c r="AO969" i="23" s="1"/>
  <c r="AO972" i="23" s="1" a="1"/>
  <c r="AO972" i="23" s="1"/>
  <c r="AM109" i="23"/>
  <c r="AM110" i="23" a="1"/>
  <c r="AM110" i="23" s="1"/>
  <c r="E110" i="23" a="1"/>
  <c r="E110" i="23" s="1"/>
  <c r="E109" i="23"/>
  <c r="BB708" i="23" a="1"/>
  <c r="BB708" i="23" s="1"/>
  <c r="BB711" i="23" s="1" a="1"/>
  <c r="BB711" i="23" s="1"/>
  <c r="BB706" i="23"/>
  <c r="W591" i="23" a="1"/>
  <c r="W591" i="23" s="1"/>
  <c r="V618" i="23"/>
  <c r="AD933" i="23" a="1"/>
  <c r="AD933" i="23" s="1"/>
  <c r="AE914" i="23"/>
  <c r="AE916" i="23" a="1"/>
  <c r="AE916" i="23" s="1"/>
  <c r="AE919" i="23" s="1" a="1"/>
  <c r="AE919" i="23" s="1"/>
  <c r="BE1037" i="23" a="1"/>
  <c r="BE1037" i="23" s="1"/>
  <c r="BF1018" i="23"/>
  <c r="BF1020" i="23" a="1"/>
  <c r="BF1020" i="23" s="1"/>
  <c r="BF1023" i="23" s="1" a="1"/>
  <c r="BF1023" i="23" s="1"/>
  <c r="F1020" i="23" a="1"/>
  <c r="F1020" i="23" s="1"/>
  <c r="F1023" i="23" s="1" a="1"/>
  <c r="F1023" i="23" s="1"/>
  <c r="F1018" i="23"/>
  <c r="AB799" i="23" a="1"/>
  <c r="AB799" i="23" s="1"/>
  <c r="AA826" i="23"/>
  <c r="L708" i="23" a="1"/>
  <c r="L708" i="23" s="1"/>
  <c r="L711" i="23" s="1" a="1"/>
  <c r="L711" i="23" s="1"/>
  <c r="AV621" i="23" a="1"/>
  <c r="AV621" i="23" s="1"/>
  <c r="AW602" i="23"/>
  <c r="AW604" i="23" a="1"/>
  <c r="AW604" i="23" s="1"/>
  <c r="AW607" i="23" s="1" a="1"/>
  <c r="AW607" i="23" s="1"/>
  <c r="AE1020" i="23" a="1"/>
  <c r="AE1020" i="23" s="1"/>
  <c r="AE1023" i="23" s="1" a="1"/>
  <c r="AE1023" i="23" s="1"/>
  <c r="AE1018" i="23"/>
  <c r="AD1037" i="23" a="1"/>
  <c r="AD1037" i="23" s="1"/>
  <c r="AQ604" i="23" a="1"/>
  <c r="AQ604" i="23" s="1"/>
  <c r="AQ607" i="23" s="1" a="1"/>
  <c r="AQ607" i="23" s="1"/>
  <c r="AQ602" i="23"/>
  <c r="AP621" i="23" a="1"/>
  <c r="AP621" i="23" s="1"/>
  <c r="Q318" i="23" a="1"/>
  <c r="Q318" i="23" s="1"/>
  <c r="Q321" i="23" s="1"/>
  <c r="Q317" i="23"/>
  <c r="BI422" i="23" a="1"/>
  <c r="BI422" i="23" s="1"/>
  <c r="BI421" i="23"/>
  <c r="BF708" i="23" a="1"/>
  <c r="BF708" i="23" s="1"/>
  <c r="BF711" i="23" s="1" a="1"/>
  <c r="BF711" i="23" s="1"/>
  <c r="BE725" i="23" a="1"/>
  <c r="BE725" i="23" s="1"/>
  <c r="BF706" i="23"/>
  <c r="AG318" i="23" a="1"/>
  <c r="AG318" i="23" s="1"/>
  <c r="AG317" i="23"/>
  <c r="AR526" i="23" a="1"/>
  <c r="AR526" i="23" s="1"/>
  <c r="AR529" i="23" s="1"/>
  <c r="AR525" i="23"/>
  <c r="AH317" i="23"/>
  <c r="AH318" i="23" a="1"/>
  <c r="AH318" i="23" s="1"/>
  <c r="S526" i="23" a="1"/>
  <c r="S526" i="23" s="1"/>
  <c r="S529" i="23" s="1"/>
  <c r="S525" i="23"/>
  <c r="AS421" i="23"/>
  <c r="AS422" i="23" a="1"/>
  <c r="AS422" i="23" s="1"/>
  <c r="AF214" i="23" a="1"/>
  <c r="AF214" i="23" s="1"/>
  <c r="AF213" i="23"/>
  <c r="H214" i="23" a="1"/>
  <c r="H214" i="23" s="1"/>
  <c r="H213" i="23"/>
  <c r="X110" i="23" a="1"/>
  <c r="X110" i="23" s="1"/>
  <c r="X109" i="23"/>
  <c r="AV214" i="23" a="1"/>
  <c r="AV214" i="23" s="1"/>
  <c r="AV213" i="23"/>
  <c r="AA214" i="23" a="1"/>
  <c r="AA214" i="23" s="1"/>
  <c r="AA213" i="23"/>
  <c r="M526" i="23" a="1"/>
  <c r="M526" i="23" s="1"/>
  <c r="M529" i="23" s="1"/>
  <c r="M525" i="23"/>
  <c r="AV110" i="23" a="1"/>
  <c r="AV110" i="23" s="1"/>
  <c r="AV109" i="23"/>
  <c r="AY110" i="23" a="1"/>
  <c r="AY110" i="23" s="1"/>
  <c r="AY109" i="23"/>
  <c r="I318" i="23" a="1"/>
  <c r="I318" i="23" s="1"/>
  <c r="I321" i="23" s="1"/>
  <c r="I317" i="23"/>
  <c r="S570" i="23" a="1"/>
  <c r="S570" i="23" s="1"/>
  <c r="T553" i="23" a="1"/>
  <c r="T553" i="23" s="1"/>
  <c r="T556" i="23" s="1" a="1"/>
  <c r="T556" i="23" s="1"/>
  <c r="T551" i="23"/>
  <c r="AU317" i="23"/>
  <c r="AU318" i="23" a="1"/>
  <c r="AU318" i="23" s="1"/>
  <c r="AJ526" i="23" a="1"/>
  <c r="AJ526" i="23" s="1"/>
  <c r="AJ529" i="23" s="1"/>
  <c r="AJ525" i="23"/>
  <c r="G214" i="23" a="1"/>
  <c r="G214" i="23" s="1"/>
  <c r="G213" i="23"/>
  <c r="BA214" i="23" a="1"/>
  <c r="BA214" i="23" s="1"/>
  <c r="BA213" i="23"/>
  <c r="V110" i="23" a="1"/>
  <c r="V110" i="23" s="1"/>
  <c r="V109" i="23"/>
  <c r="Z318" i="23" a="1"/>
  <c r="Z318" i="23" s="1"/>
  <c r="Z317" i="23"/>
  <c r="M916" i="23" a="1"/>
  <c r="M916" i="23" s="1"/>
  <c r="M919" i="23" s="1" a="1"/>
  <c r="M919" i="23" s="1"/>
  <c r="M914" i="23"/>
  <c r="L933" i="23" a="1"/>
  <c r="L933" i="23" s="1"/>
  <c r="X214" i="23" a="1"/>
  <c r="X214" i="23" s="1"/>
  <c r="X213" i="23"/>
  <c r="M421" i="23"/>
  <c r="M422" i="23" a="1"/>
  <c r="M422" i="23" s="1"/>
  <c r="N421" i="23"/>
  <c r="N422" i="23" a="1"/>
  <c r="N422" i="23" s="1"/>
  <c r="J318" i="23" a="1"/>
  <c r="J318" i="23" s="1"/>
  <c r="J321" i="23" s="1"/>
  <c r="J317" i="23"/>
  <c r="BH110" i="23" a="1"/>
  <c r="BH110" i="23" s="1"/>
  <c r="BH109" i="23"/>
  <c r="AV421" i="23"/>
  <c r="AV422" i="23" a="1"/>
  <c r="AV422" i="23" s="1"/>
  <c r="BB110" i="23" a="1"/>
  <c r="BB110" i="23" s="1"/>
  <c r="BB109" i="23"/>
  <c r="J109" i="23"/>
  <c r="J110" i="23" a="1"/>
  <c r="J110" i="23" s="1"/>
  <c r="AW318" i="23" a="1"/>
  <c r="AW318" i="23" s="1"/>
  <c r="AW317" i="23"/>
  <c r="BC214" i="23" a="1"/>
  <c r="BC214" i="23" s="1"/>
  <c r="BC213" i="23"/>
  <c r="AP109" i="23"/>
  <c r="AP110" i="23" a="1"/>
  <c r="AP110" i="23" s="1"/>
  <c r="AE317" i="23"/>
  <c r="AE318" i="23" a="1"/>
  <c r="AE318" i="23" s="1"/>
  <c r="AW109" i="23"/>
  <c r="AW110" i="23" a="1"/>
  <c r="AW110" i="23" s="1"/>
  <c r="AN604" i="23" a="1"/>
  <c r="AN604" i="23" s="1"/>
  <c r="AN607" i="23" s="1" a="1"/>
  <c r="AN607" i="23" s="1"/>
  <c r="AM621" i="23" a="1"/>
  <c r="AM621" i="23" s="1"/>
  <c r="AN602" i="23"/>
  <c r="AW1020" i="23" a="1"/>
  <c r="AW1020" i="23" s="1"/>
  <c r="AW1023" i="23" s="1" a="1"/>
  <c r="AW1023" i="23" s="1"/>
  <c r="AV1037" i="23" a="1"/>
  <c r="AV1037" i="23" s="1"/>
  <c r="AW1018" i="23"/>
  <c r="AZ1020" i="23" a="1"/>
  <c r="AZ1020" i="23" s="1"/>
  <c r="AZ1023" i="23" s="1" a="1"/>
  <c r="AZ1023" i="23" s="1"/>
  <c r="AY1037" i="23" a="1"/>
  <c r="AY1037" i="23" s="1"/>
  <c r="AZ1018" i="23"/>
  <c r="AW916" i="23" a="1"/>
  <c r="AW916" i="23" s="1"/>
  <c r="AW919" i="23" s="1" a="1"/>
  <c r="AW919" i="23" s="1"/>
  <c r="AV933" i="23" a="1"/>
  <c r="AV933" i="23" s="1"/>
  <c r="AW914" i="23"/>
  <c r="M1020" i="23" a="1"/>
  <c r="M1020" i="23" s="1"/>
  <c r="M1023" i="23" s="1" a="1"/>
  <c r="M1023" i="23" s="1"/>
  <c r="L1037" i="23" a="1"/>
  <c r="L1037" i="23" s="1"/>
  <c r="M1018" i="23"/>
  <c r="AZ317" i="23"/>
  <c r="AZ318" i="23" a="1"/>
  <c r="AZ318" i="23" s="1"/>
  <c r="C526" i="23" a="1"/>
  <c r="C526" i="23" s="1"/>
  <c r="C525" i="23"/>
  <c r="AB604" i="23" a="1"/>
  <c r="AB604" i="23" s="1"/>
  <c r="AB607" i="23" s="1" a="1"/>
  <c r="AB607" i="23" s="1"/>
  <c r="AB602" i="23"/>
  <c r="AA621" i="23" a="1"/>
  <c r="AA621" i="23" s="1"/>
  <c r="AQ916" i="23" a="1"/>
  <c r="AQ916" i="23" s="1"/>
  <c r="AQ919" i="23" s="1" a="1"/>
  <c r="AQ919" i="23" s="1"/>
  <c r="AQ914" i="23"/>
  <c r="AP933" i="23" a="1"/>
  <c r="AP933" i="23" s="1"/>
  <c r="H110" i="23" a="1"/>
  <c r="H110" i="23" s="1"/>
  <c r="H109" i="23"/>
  <c r="AF110" i="23" a="1"/>
  <c r="AF110" i="23" s="1"/>
  <c r="AF109" i="23"/>
  <c r="AC421" i="23"/>
  <c r="AC422" i="23" a="1"/>
  <c r="AC422" i="23" s="1"/>
  <c r="BH725" i="23" a="1"/>
  <c r="BH725" i="23" s="1"/>
  <c r="BI708" i="23" a="1"/>
  <c r="BI708" i="23" s="1"/>
  <c r="BI711" i="23" s="1" a="1"/>
  <c r="BI711" i="23" s="1"/>
  <c r="BI706" i="23"/>
  <c r="BG526" i="23" a="1"/>
  <c r="BG526" i="23" s="1"/>
  <c r="BG529" i="23" s="1"/>
  <c r="BG525" i="23"/>
  <c r="AK812" i="23" a="1"/>
  <c r="AK812" i="23" s="1"/>
  <c r="AK815" i="23" s="1" a="1"/>
  <c r="AK815" i="23" s="1"/>
  <c r="AK810" i="23"/>
  <c r="AJ829" i="23" a="1"/>
  <c r="AJ829" i="23" s="1"/>
  <c r="AT812" i="23" a="1"/>
  <c r="AT812" i="23" s="1"/>
  <c r="AT815" i="23" s="1" a="1"/>
  <c r="AT815" i="23" s="1"/>
  <c r="AS829" i="23" a="1"/>
  <c r="AS829" i="23" s="1"/>
  <c r="AT810" i="23"/>
  <c r="BH526" i="23" a="1"/>
  <c r="BH526" i="23" s="1"/>
  <c r="BH529" i="23" s="1"/>
  <c r="BH525" i="23"/>
  <c r="BI526" i="23" a="1"/>
  <c r="BI526" i="23" s="1"/>
  <c r="BI529" i="23" s="1"/>
  <c r="BI525" i="23"/>
  <c r="AQ526" i="23" a="1"/>
  <c r="AQ526" i="23" s="1"/>
  <c r="AQ529" i="23" s="1"/>
  <c r="AQ525" i="23"/>
  <c r="M214" i="23" a="1"/>
  <c r="M214" i="23" s="1"/>
  <c r="M213" i="23"/>
  <c r="C604" i="23" a="1"/>
  <c r="C604" i="23" s="1"/>
  <c r="C635" i="23" s="1"/>
  <c r="C602" i="23"/>
  <c r="M812" i="23" a="1"/>
  <c r="M812" i="23" s="1"/>
  <c r="M815" i="23" s="1" a="1"/>
  <c r="M815" i="23" s="1"/>
  <c r="M810" i="23"/>
  <c r="L829" i="23" a="1"/>
  <c r="L829" i="23" s="1"/>
  <c r="AB318" i="23" a="1"/>
  <c r="AB318" i="23" s="1"/>
  <c r="AB317" i="23"/>
  <c r="AK708" i="23" a="1"/>
  <c r="AK708" i="23" s="1"/>
  <c r="AK711" i="23" s="1" a="1"/>
  <c r="AK711" i="23" s="1"/>
  <c r="AJ725" i="23" a="1"/>
  <c r="AJ725" i="23" s="1"/>
  <c r="AK706" i="23"/>
  <c r="AQ110" i="23" a="1"/>
  <c r="AQ110" i="23" s="1"/>
  <c r="AQ109" i="23"/>
  <c r="AW526" i="23" a="1"/>
  <c r="AW526" i="23" s="1"/>
  <c r="AW529" i="23" s="1"/>
  <c r="AW525" i="23"/>
  <c r="AA526" i="23" a="1"/>
  <c r="AA526" i="23" s="1"/>
  <c r="AA529" i="23" s="1"/>
  <c r="AA525" i="23"/>
  <c r="P110" i="23" a="1"/>
  <c r="P110" i="23" s="1"/>
  <c r="P109" i="23"/>
  <c r="K526" i="23" a="1"/>
  <c r="K526" i="23" s="1"/>
  <c r="K529" i="23" s="1"/>
  <c r="K525" i="23"/>
  <c r="BI812" i="23" a="1"/>
  <c r="BI812" i="23" s="1"/>
  <c r="BI815" i="23" s="1" a="1"/>
  <c r="BI815" i="23" s="1"/>
  <c r="BH829" i="23" a="1"/>
  <c r="BH829" i="23" s="1"/>
  <c r="BI810" i="23"/>
  <c r="V1020" i="23" a="1"/>
  <c r="V1020" i="23" s="1"/>
  <c r="V1023" i="23" s="1" a="1"/>
  <c r="V1023" i="23" s="1"/>
  <c r="V1018" i="23"/>
  <c r="U1037" i="23" a="1"/>
  <c r="U1037" i="23" s="1"/>
  <c r="AY526" i="23" a="1"/>
  <c r="AY526" i="23" s="1"/>
  <c r="AY529" i="23" s="1"/>
  <c r="AY525" i="23"/>
  <c r="D526" i="23" a="1"/>
  <c r="D526" i="23" s="1"/>
  <c r="D529" i="23" s="1"/>
  <c r="D525" i="23"/>
  <c r="AT421" i="23"/>
  <c r="AT422" i="23" a="1"/>
  <c r="AT422" i="23" s="1"/>
  <c r="E526" i="23" a="1"/>
  <c r="E526" i="23" s="1"/>
  <c r="E529" i="23" s="1"/>
  <c r="E525" i="23"/>
  <c r="P214" i="23" a="1"/>
  <c r="P214" i="23" s="1"/>
  <c r="P213" i="23"/>
  <c r="F526" i="23" a="1"/>
  <c r="F526" i="23" s="1"/>
  <c r="F529" i="23" s="1"/>
  <c r="F525" i="23"/>
  <c r="AU422" i="23" a="1"/>
  <c r="AU422" i="23" s="1"/>
  <c r="AU421" i="23"/>
  <c r="W852" i="23" a="1"/>
  <c r="W852" i="23" s="1"/>
  <c r="V879" i="23"/>
  <c r="H422" i="23" a="1"/>
  <c r="H422" i="23" s="1"/>
  <c r="H421" i="23"/>
  <c r="AX317" i="23"/>
  <c r="AX318" i="23" a="1"/>
  <c r="AX318" i="23" s="1"/>
  <c r="K214" i="23" a="1"/>
  <c r="K214" i="23" s="1"/>
  <c r="K213" i="23"/>
  <c r="AV317" i="23"/>
  <c r="AV318" i="23" a="1"/>
  <c r="AV318" i="23" s="1"/>
  <c r="U421" i="23"/>
  <c r="U422" i="23" a="1"/>
  <c r="U422" i="23" s="1"/>
  <c r="J1020" i="23" a="1"/>
  <c r="J1020" i="23" s="1"/>
  <c r="J1023" i="23" s="1" a="1"/>
  <c r="J1023" i="23" s="1"/>
  <c r="J1018" i="23"/>
  <c r="I1037" i="23" a="1"/>
  <c r="I1037" i="23" s="1"/>
  <c r="AQ1020" i="23" a="1"/>
  <c r="AQ1020" i="23" s="1"/>
  <c r="AQ1023" i="23" s="1" a="1"/>
  <c r="AQ1023" i="23" s="1"/>
  <c r="AP1037" i="23" a="1"/>
  <c r="AP1037" i="23" s="1"/>
  <c r="AQ1018" i="23"/>
  <c r="AU214" i="23" a="1"/>
  <c r="AU214" i="23" s="1"/>
  <c r="AU213" i="23"/>
  <c r="AE110" i="23" a="1"/>
  <c r="AE110" i="23" s="1"/>
  <c r="AQ812" i="23" a="1"/>
  <c r="AQ812" i="23" s="1"/>
  <c r="AQ815" i="23" s="1" a="1"/>
  <c r="AQ815" i="23" s="1"/>
  <c r="AP829" i="23" a="1"/>
  <c r="AP829" i="23" s="1"/>
  <c r="AQ810" i="23"/>
  <c r="AT1020" i="23" a="1"/>
  <c r="AT1020" i="23" s="1"/>
  <c r="AT1023" i="23" s="1" a="1"/>
  <c r="AT1023" i="23" s="1"/>
  <c r="AT1018" i="23"/>
  <c r="AS1037" i="23" a="1"/>
  <c r="AS1037" i="23" s="1"/>
  <c r="V421" i="23"/>
  <c r="V422" i="23" a="1"/>
  <c r="V422" i="23" s="1"/>
  <c r="AC110" i="23" a="1"/>
  <c r="AC110" i="23" s="1"/>
  <c r="AC109" i="23"/>
  <c r="BF213" i="23"/>
  <c r="BF214" i="23" a="1"/>
  <c r="BF214" i="23" s="1"/>
  <c r="D110" i="23" a="1"/>
  <c r="D110" i="23" s="1"/>
  <c r="D109" i="23"/>
  <c r="AQ214" i="23" a="1"/>
  <c r="AQ214" i="23" s="1"/>
  <c r="AQ213" i="23"/>
  <c r="E163" i="23" a="1"/>
  <c r="E163" i="23" s="1"/>
  <c r="E162" i="23"/>
  <c r="AW812" i="23" a="1"/>
  <c r="AW812" i="23" s="1"/>
  <c r="AW815" i="23" s="1" a="1"/>
  <c r="AW815" i="23" s="1"/>
  <c r="AW810" i="23"/>
  <c r="AV829" i="23" a="1"/>
  <c r="AV829" i="23" s="1"/>
  <c r="P1020" i="23" a="1"/>
  <c r="P1020" i="23" s="1"/>
  <c r="P1023" i="23" s="1" a="1"/>
  <c r="P1023" i="23" s="1"/>
  <c r="P1018" i="23"/>
  <c r="O1037" i="23" a="1"/>
  <c r="O1037" i="23" s="1"/>
  <c r="W422" i="23" a="1"/>
  <c r="W422" i="23" s="1"/>
  <c r="W421" i="23"/>
  <c r="AZ526" i="23" a="1"/>
  <c r="AZ526" i="23" s="1"/>
  <c r="AZ529" i="23" s="1"/>
  <c r="AZ525" i="23"/>
  <c r="AP318" i="23" a="1"/>
  <c r="AP318" i="23" s="1"/>
  <c r="AP317" i="23"/>
  <c r="BD214" i="23" a="1"/>
  <c r="BD214" i="23" s="1"/>
  <c r="BD213" i="23"/>
  <c r="BC422" i="23" a="1"/>
  <c r="BC422" i="23" s="1"/>
  <c r="BC421" i="23"/>
  <c r="Y526" i="23" a="1"/>
  <c r="Y526" i="23" s="1"/>
  <c r="Y529" i="23" s="1"/>
  <c r="Y525" i="23"/>
  <c r="AC526" i="23" a="1"/>
  <c r="AC526" i="23" s="1"/>
  <c r="AC529" i="23" s="1"/>
  <c r="AC525" i="23"/>
  <c r="L526" i="23" a="1"/>
  <c r="L526" i="23" s="1"/>
  <c r="L529" i="23" s="1"/>
  <c r="L525" i="23"/>
  <c r="S812" i="23" a="1"/>
  <c r="S812" i="23" s="1"/>
  <c r="S815" i="23" s="1" a="1"/>
  <c r="S815" i="23" s="1"/>
  <c r="R829" i="23" a="1"/>
  <c r="R829" i="23" s="1"/>
  <c r="S810" i="23"/>
  <c r="E421" i="23"/>
  <c r="E422" i="23" a="1"/>
  <c r="E422" i="23" s="1"/>
  <c r="E425" i="23" s="1"/>
  <c r="AP526" i="23" a="1"/>
  <c r="AP526" i="23" s="1"/>
  <c r="AP529" i="23" s="1"/>
  <c r="AP525" i="23"/>
  <c r="AZ916" i="23" a="1"/>
  <c r="AZ916" i="23" s="1"/>
  <c r="AZ919" i="23" s="1" a="1"/>
  <c r="AZ919" i="23" s="1"/>
  <c r="AY933" i="23" a="1"/>
  <c r="AY933" i="23" s="1"/>
  <c r="AZ914" i="23"/>
  <c r="AI526" i="23" a="1"/>
  <c r="AI526" i="23" s="1"/>
  <c r="AI529" i="23" s="1"/>
  <c r="AI525" i="23"/>
  <c r="C84" i="23" a="1"/>
  <c r="C84" i="23" s="1"/>
  <c r="P1062" i="23"/>
  <c r="Q1062" i="23" a="1"/>
  <c r="Q1062" i="23" s="1"/>
  <c r="BI214" i="23" a="1"/>
  <c r="BI214" i="23" s="1"/>
  <c r="BI213" i="23"/>
  <c r="AM214" i="23" a="1"/>
  <c r="AM214" i="23" s="1"/>
  <c r="AM213" i="23"/>
  <c r="BA526" i="23" a="1"/>
  <c r="BA526" i="23" s="1"/>
  <c r="BA529" i="23" s="1"/>
  <c r="BA525" i="23"/>
  <c r="S604" i="23" a="1"/>
  <c r="S604" i="23" s="1"/>
  <c r="S607" i="23" s="1" a="1"/>
  <c r="S607" i="23" s="1"/>
  <c r="S602" i="23"/>
  <c r="R621" i="23" a="1"/>
  <c r="R621" i="23" s="1"/>
  <c r="AB526" i="23" a="1"/>
  <c r="AB526" i="23" s="1"/>
  <c r="AB529" i="23" s="1"/>
  <c r="AB525" i="23"/>
  <c r="AK1020" i="23" a="1"/>
  <c r="AK1020" i="23" s="1"/>
  <c r="AK1023" i="23" s="1" a="1"/>
  <c r="AK1023" i="23" s="1"/>
  <c r="AJ1037" i="23" a="1"/>
  <c r="AJ1037" i="23" s="1"/>
  <c r="AK1018" i="23"/>
  <c r="AM317" i="23"/>
  <c r="AM318" i="23" a="1"/>
  <c r="AM318" i="23" s="1"/>
  <c r="AP213" i="23"/>
  <c r="AP214" i="23" a="1"/>
  <c r="AP214" i="23" s="1"/>
  <c r="BE526" i="23" a="1"/>
  <c r="BE526" i="23" s="1"/>
  <c r="BE529" i="23" s="1"/>
  <c r="BE525" i="23"/>
  <c r="AY214" i="23" a="1"/>
  <c r="AY214" i="23" s="1"/>
  <c r="AY213" i="23"/>
  <c r="AH526" i="23" a="1"/>
  <c r="AH526" i="23" s="1"/>
  <c r="AH529" i="23" s="1"/>
  <c r="AH525" i="23"/>
  <c r="AU110" i="23" l="1" a="1"/>
  <c r="AU110" i="23" s="1"/>
  <c r="AE421" i="23"/>
  <c r="O110" i="23" a="1"/>
  <c r="O110" i="23" s="1"/>
  <c r="O113" i="23" s="1"/>
  <c r="AN213" i="23"/>
  <c r="M109" i="23"/>
  <c r="BA317" i="23"/>
  <c r="AS525" i="23"/>
  <c r="AL422" i="23" a="1"/>
  <c r="AL422" i="23" s="1"/>
  <c r="BG109" i="23"/>
  <c r="AC213" i="23"/>
  <c r="Z110" i="23" a="1"/>
  <c r="Z110" i="23" s="1"/>
  <c r="G109" i="23"/>
  <c r="S109" i="23"/>
  <c r="BA109" i="23"/>
  <c r="AK214" i="23" a="1"/>
  <c r="AK214" i="23" s="1"/>
  <c r="Q525" i="23"/>
  <c r="BJ213" i="23"/>
  <c r="BI109" i="23"/>
  <c r="AT318" i="23" a="1"/>
  <c r="AT318" i="23" s="1"/>
  <c r="V525" i="23"/>
  <c r="AI109" i="23"/>
  <c r="Q421" i="23"/>
  <c r="AT109" i="23"/>
  <c r="AQ422" i="23" a="1"/>
  <c r="AQ422" i="23" s="1"/>
  <c r="BC526" i="23" a="1"/>
  <c r="BC526" i="23" s="1"/>
  <c r="BC529" i="23" s="1"/>
  <c r="BB525" i="23"/>
  <c r="AE525" i="23"/>
  <c r="C153" i="2" a="1"/>
  <c r="C153" i="2" s="1"/>
  <c r="D164" i="2" s="1"/>
  <c r="C172" i="2" s="1" a="1"/>
  <c r="C172" i="2" s="1"/>
  <c r="D237" i="2" s="1" a="1"/>
  <c r="D237" i="2" s="1"/>
  <c r="D248" i="2" s="1"/>
  <c r="C157" i="5" a="1"/>
  <c r="C157" i="5" s="1"/>
  <c r="D168" i="5" s="1"/>
  <c r="C176" i="5" s="1" a="1"/>
  <c r="C176" i="5" s="1"/>
  <c r="D241" i="5" s="1" a="1"/>
  <c r="D241" i="5" s="1"/>
  <c r="D252" i="5" s="1"/>
  <c r="C193" i="5" a="1"/>
  <c r="C193" i="5" s="1"/>
  <c r="E241" i="5" s="1" a="1"/>
  <c r="E241" i="5" s="1"/>
  <c r="E252" i="5" s="1"/>
  <c r="W526" i="23" a="1"/>
  <c r="W526" i="23" s="1"/>
  <c r="W529" i="23" s="1"/>
  <c r="C208" i="5" a="1"/>
  <c r="C208" i="5" s="1"/>
  <c r="C204" i="20" a="1"/>
  <c r="C204" i="20" s="1"/>
  <c r="C221" i="20" s="1" a="1"/>
  <c r="C221" i="20" s="1"/>
  <c r="D1020" i="23" a="1"/>
  <c r="D1020" i="23" s="1"/>
  <c r="D1023" i="23" s="1" a="1"/>
  <c r="D1023" i="23" s="1"/>
  <c r="E1007" i="23" s="1" a="1"/>
  <c r="E1007" i="23" s="1"/>
  <c r="E1018" i="23" s="1"/>
  <c r="C725" i="23" a="1"/>
  <c r="C725" i="23" s="1"/>
  <c r="C737" i="23" s="1" a="1"/>
  <c r="C737" i="23" s="1"/>
  <c r="C529" i="23"/>
  <c r="N13" i="20" a="1"/>
  <c r="N13" i="20" s="1"/>
  <c r="C321" i="23"/>
  <c r="C425" i="23"/>
  <c r="C217" i="23"/>
  <c r="X421" i="23"/>
  <c r="AX525" i="23"/>
  <c r="AO422" i="23" a="1"/>
  <c r="AO422" i="23" s="1"/>
  <c r="AJ213" i="23"/>
  <c r="AV526" i="23" a="1"/>
  <c r="AV526" i="23" s="1"/>
  <c r="AV529" i="23" s="1"/>
  <c r="BF525" i="23"/>
  <c r="BD422" i="23" a="1"/>
  <c r="BD422" i="23" s="1"/>
  <c r="BD317" i="23"/>
  <c r="D318" i="23" a="1"/>
  <c r="D318" i="23" s="1"/>
  <c r="D321" i="23" s="1"/>
  <c r="J525" i="23"/>
  <c r="BE318" i="23" a="1"/>
  <c r="BE318" i="23" s="1"/>
  <c r="G421" i="23"/>
  <c r="P422" i="23" a="1"/>
  <c r="P422" i="23" s="1"/>
  <c r="P425" i="23" s="1"/>
  <c r="X303" i="23"/>
  <c r="BB371" i="23" a="1"/>
  <c r="BB371" i="23" s="1"/>
  <c r="AT525" i="23"/>
  <c r="L422" i="23" a="1"/>
  <c r="L422" i="23" s="1"/>
  <c r="L425" i="23" s="1"/>
  <c r="AI370" i="23"/>
  <c r="Y213" i="23"/>
  <c r="L317" i="23"/>
  <c r="BE421" i="23"/>
  <c r="AN525" i="23"/>
  <c r="D270" i="23"/>
  <c r="AX474" i="23"/>
  <c r="AS474" i="23"/>
  <c r="N370" i="23"/>
  <c r="T318" i="23" a="1"/>
  <c r="T318" i="23" s="1"/>
  <c r="T321" i="23" s="1"/>
  <c r="AH422" i="23" a="1"/>
  <c r="AH422" i="23" s="1"/>
  <c r="AF422" i="23" a="1"/>
  <c r="AF422" i="23" s="1"/>
  <c r="AA317" i="23"/>
  <c r="BF317" i="23"/>
  <c r="Z525" i="23"/>
  <c r="AK266" i="23"/>
  <c r="BE110" i="23" a="1"/>
  <c r="BE110" i="23" s="1"/>
  <c r="AL163" i="23" a="1"/>
  <c r="AL163" i="23" s="1"/>
  <c r="U370" i="23"/>
  <c r="S317" i="23"/>
  <c r="AL266" i="23"/>
  <c r="AX267" i="23" a="1"/>
  <c r="AX267" i="23" s="1"/>
  <c r="AI266" i="23"/>
  <c r="N266" i="23"/>
  <c r="AH213" i="23"/>
  <c r="AX214" i="23" a="1"/>
  <c r="AX214" i="23" s="1"/>
  <c r="AR317" i="23"/>
  <c r="R318" i="23" a="1"/>
  <c r="R318" i="23" s="1"/>
  <c r="R321" i="23" s="1"/>
  <c r="O317" i="23"/>
  <c r="AN109" i="23"/>
  <c r="BD525" i="23"/>
  <c r="AD422" i="23" a="1"/>
  <c r="AD422" i="23" s="1"/>
  <c r="AY475" i="23" a="1"/>
  <c r="AY475" i="23" s="1"/>
  <c r="R525" i="23"/>
  <c r="AB421" i="23"/>
  <c r="V475" i="23" a="1"/>
  <c r="V475" i="23" s="1"/>
  <c r="T475" i="23" a="1"/>
  <c r="T475" i="23" s="1"/>
  <c r="R267" i="23" a="1"/>
  <c r="R267" i="23" s="1"/>
  <c r="BH163" i="23" a="1"/>
  <c r="BH163" i="23" s="1"/>
  <c r="AD407" i="23"/>
  <c r="Y370" i="23"/>
  <c r="T370" i="23"/>
  <c r="AO370" i="23"/>
  <c r="F370" i="23"/>
  <c r="AO474" i="23"/>
  <c r="U266" i="23"/>
  <c r="O370" i="23"/>
  <c r="BH317" i="23"/>
  <c r="BE213" i="23"/>
  <c r="BA266" i="23"/>
  <c r="O410" i="23" a="1"/>
  <c r="O410" i="23" s="1"/>
  <c r="O421" i="23" s="1"/>
  <c r="BI267" i="23" a="1"/>
  <c r="BI267" i="23" s="1"/>
  <c r="AW475" i="23" a="1"/>
  <c r="AW475" i="23" s="1"/>
  <c r="G318" i="23" a="1"/>
  <c r="G318" i="23" s="1"/>
  <c r="G321" i="23" s="1"/>
  <c r="J214" i="23" a="1"/>
  <c r="J214" i="23" s="1"/>
  <c r="J217" i="23" s="1"/>
  <c r="Z214" i="23" a="1"/>
  <c r="Z214" i="23" s="1"/>
  <c r="R110" i="23" a="1"/>
  <c r="R110" i="23" s="1"/>
  <c r="R113" i="23" s="1"/>
  <c r="E213" i="23"/>
  <c r="M162" i="23"/>
  <c r="AR422" i="23" a="1"/>
  <c r="AR422" i="23" s="1"/>
  <c r="AY421" i="23"/>
  <c r="R163" i="23" a="1"/>
  <c r="R163" i="23" s="1"/>
  <c r="AN266" i="23"/>
  <c r="U162" i="23"/>
  <c r="AF162" i="23"/>
  <c r="AA421" i="23"/>
  <c r="X266" i="23"/>
  <c r="AG475" i="23" a="1"/>
  <c r="AG475" i="23" s="1"/>
  <c r="AD110" i="23" a="1"/>
  <c r="AD110" i="23" s="1"/>
  <c r="AM407" i="23"/>
  <c r="AR266" i="23"/>
  <c r="AZ213" i="23"/>
  <c r="U199" i="23"/>
  <c r="K267" i="23" a="1"/>
  <c r="K267" i="23" s="1"/>
  <c r="U213" i="23"/>
  <c r="AS213" i="23"/>
  <c r="AT214" i="23" a="1"/>
  <c r="AT214" i="23" s="1"/>
  <c r="K474" i="23"/>
  <c r="AN163" i="23" a="1"/>
  <c r="AN163" i="23" s="1"/>
  <c r="AH162" i="23"/>
  <c r="AM421" i="23"/>
  <c r="BA422" i="23" a="1"/>
  <c r="BA422" i="23" s="1"/>
  <c r="BB422" i="23" a="1"/>
  <c r="BB422" i="23" s="1"/>
  <c r="AS199" i="23"/>
  <c r="W318" i="23" a="1"/>
  <c r="W318" i="23" s="1"/>
  <c r="W321" i="23" s="1"/>
  <c r="H162" i="23"/>
  <c r="O202" i="23" a="1"/>
  <c r="O202" i="23" s="1"/>
  <c r="O213" i="23" s="1"/>
  <c r="AI422" i="23" a="1"/>
  <c r="AI422" i="23" s="1"/>
  <c r="T525" i="23"/>
  <c r="K421" i="23"/>
  <c r="AN421" i="23"/>
  <c r="Q474" i="23"/>
  <c r="AO317" i="23"/>
  <c r="BB163" i="23" a="1"/>
  <c r="BB163" i="23" s="1"/>
  <c r="S267" i="23" a="1"/>
  <c r="S267" i="23" s="1"/>
  <c r="BC318" i="23" a="1"/>
  <c r="BC318" i="23" s="1"/>
  <c r="AD213" i="23"/>
  <c r="F266" i="23"/>
  <c r="AO59" i="23" a="1"/>
  <c r="AO59" i="23" s="1"/>
  <c r="Y317" i="23"/>
  <c r="AB266" i="23"/>
  <c r="BH407" i="23"/>
  <c r="I266" i="23"/>
  <c r="AF475" i="23" a="1"/>
  <c r="AF475" i="23" s="1"/>
  <c r="AV266" i="23"/>
  <c r="S370" i="23"/>
  <c r="I163" i="23" a="1"/>
  <c r="I163" i="23" s="1"/>
  <c r="F202" i="23" a="1"/>
  <c r="F202" i="23" s="1"/>
  <c r="F214" i="23" s="1" a="1"/>
  <c r="F214" i="23" s="1"/>
  <c r="F217" i="23" s="1"/>
  <c r="L266" i="23"/>
  <c r="AC266" i="23"/>
  <c r="BH422" i="23" a="1"/>
  <c r="BH422" i="23" s="1"/>
  <c r="Y474" i="23"/>
  <c r="BB202" i="23" a="1"/>
  <c r="BB202" i="23" s="1"/>
  <c r="BB213" i="23" s="1"/>
  <c r="AO214" i="23" a="1"/>
  <c r="AO214" i="23" s="1"/>
  <c r="AN474" i="23"/>
  <c r="AY267" i="23" a="1"/>
  <c r="AY267" i="23" s="1"/>
  <c r="AG370" i="23"/>
  <c r="BJ163" i="23" a="1"/>
  <c r="BJ163" i="23" s="1"/>
  <c r="BF162" i="23"/>
  <c r="X475" i="23" a="1"/>
  <c r="X475" i="23" s="1"/>
  <c r="E267" i="23" a="1"/>
  <c r="E267" i="23" s="1"/>
  <c r="E371" i="23" a="1"/>
  <c r="E371" i="23" s="1"/>
  <c r="AY306" i="23" a="1"/>
  <c r="AY306" i="23" s="1"/>
  <c r="AY318" i="23" s="1" a="1"/>
  <c r="AY318" i="23" s="1"/>
  <c r="AW370" i="23"/>
  <c r="AD162" i="23"/>
  <c r="BG163" i="23" a="1"/>
  <c r="BG163" i="23" s="1"/>
  <c r="BC267" i="23" a="1"/>
  <c r="BC267" i="23" s="1"/>
  <c r="F410" i="23" a="1"/>
  <c r="F410" i="23" s="1"/>
  <c r="F422" i="23" s="1" a="1"/>
  <c r="F422" i="23" s="1"/>
  <c r="F425" i="23" s="1"/>
  <c r="BG370" i="23"/>
  <c r="AT370" i="23"/>
  <c r="AG267" i="23" a="1"/>
  <c r="AG267" i="23" s="1"/>
  <c r="T421" i="23"/>
  <c r="AV162" i="23"/>
  <c r="AH370" i="23"/>
  <c r="P371" i="23" a="1"/>
  <c r="P371" i="23" s="1"/>
  <c r="AD475" i="23" a="1"/>
  <c r="AD475" i="23" s="1"/>
  <c r="Y267" i="23" a="1"/>
  <c r="Y267" i="23" s="1"/>
  <c r="AZ162" i="23"/>
  <c r="AJ306" i="23" a="1"/>
  <c r="AJ306" i="23" s="1"/>
  <c r="AJ317" i="23" s="1"/>
  <c r="F162" i="23"/>
  <c r="M266" i="23"/>
  <c r="BA162" i="23"/>
  <c r="BD474" i="23"/>
  <c r="AW162" i="23"/>
  <c r="L199" i="23"/>
  <c r="V266" i="23"/>
  <c r="R199" i="23"/>
  <c r="BF267" i="23" a="1"/>
  <c r="BF267" i="23" s="1"/>
  <c r="I474" i="23"/>
  <c r="AB162" i="23"/>
  <c r="BE475" i="23" a="1"/>
  <c r="BE475" i="23" s="1"/>
  <c r="K317" i="23"/>
  <c r="R214" i="23" a="1"/>
  <c r="R214" i="23" s="1"/>
  <c r="R217" i="23" s="1"/>
  <c r="AM266" i="23"/>
  <c r="I371" i="23" a="1"/>
  <c r="I371" i="23" s="1"/>
  <c r="BF422" i="23" a="1"/>
  <c r="BF422" i="23" s="1"/>
  <c r="AA370" i="23"/>
  <c r="D162" i="23"/>
  <c r="G371" i="23" a="1"/>
  <c r="G371" i="23" s="1"/>
  <c r="O163" i="23" a="1"/>
  <c r="O163" i="23" s="1"/>
  <c r="AG202" i="23" a="1"/>
  <c r="AG202" i="23" s="1"/>
  <c r="AG213" i="23" s="1"/>
  <c r="T162" i="23"/>
  <c r="AV475" i="23" a="1"/>
  <c r="AV475" i="23" s="1"/>
  <c r="O475" i="23" a="1"/>
  <c r="O475" i="23" s="1"/>
  <c r="AK109" i="23"/>
  <c r="D373" i="23"/>
  <c r="E375" i="23" s="1"/>
  <c r="D271" i="23"/>
  <c r="E58" i="23"/>
  <c r="AY59" i="23" a="1"/>
  <c r="AY59" i="23" s="1"/>
  <c r="AS109" i="23"/>
  <c r="AA58" i="23"/>
  <c r="BC109" i="23"/>
  <c r="O59" i="23" a="1"/>
  <c r="O59" i="23" s="1"/>
  <c r="Q58" i="23"/>
  <c r="Q109" i="23"/>
  <c r="L95" i="23"/>
  <c r="AM59" i="23" a="1"/>
  <c r="AM59" i="23" s="1"/>
  <c r="D165" i="23"/>
  <c r="D166" i="23" s="1"/>
  <c r="U109" i="23"/>
  <c r="I98" i="23" a="1"/>
  <c r="I98" i="23" s="1"/>
  <c r="I109" i="23" s="1"/>
  <c r="AZ109" i="23"/>
  <c r="AK58" i="23"/>
  <c r="F110" i="23" a="1"/>
  <c r="F110" i="23" s="1"/>
  <c r="F113" i="23" s="1"/>
  <c r="BJ109" i="23"/>
  <c r="K59" i="23" a="1"/>
  <c r="K59" i="23" s="1"/>
  <c r="AD58" i="23"/>
  <c r="AE58" i="23"/>
  <c r="AU58" i="23"/>
  <c r="G59" i="23" a="1"/>
  <c r="G59" i="23" s="1"/>
  <c r="T59" i="23" a="1"/>
  <c r="T59" i="23" s="1"/>
  <c r="AP58" i="23"/>
  <c r="AH58" i="23"/>
  <c r="X425" i="23"/>
  <c r="S59" i="23" a="1"/>
  <c r="S59" i="23" s="1"/>
  <c r="AQ58" i="23"/>
  <c r="W58" i="23"/>
  <c r="J58" i="23"/>
  <c r="BA58" i="23"/>
  <c r="AZ59" i="23" a="1"/>
  <c r="AZ59" i="23" s="1"/>
  <c r="BC59" i="23" a="1"/>
  <c r="BC59" i="23" s="1"/>
  <c r="AL59" i="23" a="1"/>
  <c r="AL59" i="23" s="1"/>
  <c r="AC58" i="23"/>
  <c r="X58" i="23"/>
  <c r="AS58" i="23"/>
  <c r="U59" i="23" a="1"/>
  <c r="U59" i="23" s="1"/>
  <c r="Z321" i="23"/>
  <c r="C1037" i="23" a="1"/>
  <c r="C1037" i="23" s="1"/>
  <c r="C1049" i="23" s="1" a="1"/>
  <c r="C1049" i="23" s="1"/>
  <c r="C213" i="23"/>
  <c r="D706" i="23"/>
  <c r="D708" i="23" a="1"/>
  <c r="D708" i="23" s="1"/>
  <c r="D739" i="23" s="1"/>
  <c r="C722" i="23"/>
  <c r="D799" i="23" a="1"/>
  <c r="D799" i="23" s="1"/>
  <c r="I425" i="23"/>
  <c r="U425" i="23"/>
  <c r="H425" i="23"/>
  <c r="V425" i="23"/>
  <c r="Y321" i="23"/>
  <c r="W425" i="23"/>
  <c r="P217" i="23"/>
  <c r="H217" i="23"/>
  <c r="C1034" i="23"/>
  <c r="D1018" i="23"/>
  <c r="K217" i="23"/>
  <c r="N217" i="23"/>
  <c r="G217" i="23"/>
  <c r="M217" i="23"/>
  <c r="C972" i="23" a="1"/>
  <c r="C972" i="23" s="1"/>
  <c r="D956" i="23" s="1" a="1"/>
  <c r="D956" i="23" s="1"/>
  <c r="C1000" i="23"/>
  <c r="K956" i="23" a="1"/>
  <c r="K956" i="23" s="1"/>
  <c r="K967" i="23" s="1"/>
  <c r="E898" i="23"/>
  <c r="D898" i="23"/>
  <c r="C868" i="23" a="1"/>
  <c r="C868" i="23" s="1"/>
  <c r="D852" i="23" s="1" a="1"/>
  <c r="D852" i="23" s="1"/>
  <c r="C896" i="23"/>
  <c r="D540" i="23" a="1"/>
  <c r="D540" i="23" s="1"/>
  <c r="T865" i="23" a="1"/>
  <c r="T865" i="23" s="1"/>
  <c r="T868" i="23" s="1" a="1"/>
  <c r="T868" i="23" s="1"/>
  <c r="T882" i="23" s="1" a="1"/>
  <c r="T882" i="23" s="1"/>
  <c r="W967" i="23"/>
  <c r="C421" i="23"/>
  <c r="W969" i="23" a="1"/>
  <c r="W969" i="23" s="1"/>
  <c r="W972" i="23" s="1" a="1"/>
  <c r="W972" i="23" s="1"/>
  <c r="W986" i="23" s="1" a="1"/>
  <c r="W986" i="23" s="1"/>
  <c r="I998" i="23" a="1"/>
  <c r="I998" i="23" s="1"/>
  <c r="C764" i="23" a="1"/>
  <c r="C764" i="23" s="1"/>
  <c r="D748" i="23" s="1" a="1"/>
  <c r="D748" i="23" s="1"/>
  <c r="C792" i="23"/>
  <c r="C660" i="23" a="1"/>
  <c r="C660" i="23" s="1"/>
  <c r="D644" i="23" s="1" a="1"/>
  <c r="D644" i="23" s="1"/>
  <c r="C688" i="23"/>
  <c r="N425" i="23"/>
  <c r="V983" i="23"/>
  <c r="AI956" i="23" a="1"/>
  <c r="AI956" i="23" s="1"/>
  <c r="AH986" i="23" s="1" a="1"/>
  <c r="AH986" i="23" s="1"/>
  <c r="AH998" i="23" s="1" a="1"/>
  <c r="AH998" i="23" s="1"/>
  <c r="Q217" i="23"/>
  <c r="AB321" i="23"/>
  <c r="M425" i="23"/>
  <c r="T425" i="23"/>
  <c r="G425" i="23"/>
  <c r="C463" i="23" a="1"/>
  <c r="C463" i="23" s="1"/>
  <c r="C475" i="23" s="1" a="1"/>
  <c r="C475" i="23" s="1"/>
  <c r="AF967" i="23"/>
  <c r="AE967" i="23"/>
  <c r="AE986" i="23" a="1"/>
  <c r="AE986" i="23" s="1"/>
  <c r="AE998" i="23" s="1" a="1"/>
  <c r="AE998" i="23" s="1"/>
  <c r="E113" i="23"/>
  <c r="BG969" i="23" a="1"/>
  <c r="BG969" i="23" s="1"/>
  <c r="BG972" i="23" s="1" a="1"/>
  <c r="BG972" i="23" s="1"/>
  <c r="BG986" i="23" s="1" a="1"/>
  <c r="BG986" i="23" s="1"/>
  <c r="D479" i="23"/>
  <c r="D477" i="23"/>
  <c r="BF986" i="23" a="1"/>
  <c r="BF986" i="23" s="1"/>
  <c r="BF998" i="23" s="1" a="1"/>
  <c r="BF998" i="23" s="1"/>
  <c r="AM997" i="23"/>
  <c r="T863" i="23"/>
  <c r="H956" i="23" a="1"/>
  <c r="H956" i="23" s="1"/>
  <c r="H969" i="23" s="1" a="1"/>
  <c r="H969" i="23" s="1"/>
  <c r="H972" i="23" s="1" a="1"/>
  <c r="H972" i="23" s="1"/>
  <c r="H986" i="23" s="1" a="1"/>
  <c r="H986" i="23" s="1"/>
  <c r="F986" i="23" a="1"/>
  <c r="F986" i="23" s="1"/>
  <c r="F998" i="23" s="1" a="1"/>
  <c r="F998" i="23" s="1"/>
  <c r="G967" i="23"/>
  <c r="Q425" i="23"/>
  <c r="J425" i="23"/>
  <c r="Z424" i="23"/>
  <c r="Y425" i="23"/>
  <c r="K425" i="23"/>
  <c r="R425" i="23"/>
  <c r="S425" i="23"/>
  <c r="AE320" i="23"/>
  <c r="AF320" i="23" s="1"/>
  <c r="AG320" i="23" s="1"/>
  <c r="AH320" i="23" s="1"/>
  <c r="AI320" i="23" s="1"/>
  <c r="AD321" i="23"/>
  <c r="AA321" i="23"/>
  <c r="AC321" i="23"/>
  <c r="E271" i="23"/>
  <c r="E269" i="23"/>
  <c r="AD986" i="23" a="1"/>
  <c r="AD986" i="23" s="1"/>
  <c r="AD998" i="23" s="1" a="1"/>
  <c r="AD998" i="23" s="1"/>
  <c r="T216" i="23"/>
  <c r="S217" i="23"/>
  <c r="I217" i="23"/>
  <c r="AE983" i="23"/>
  <c r="H113" i="23"/>
  <c r="BF983" i="23"/>
  <c r="K113" i="23"/>
  <c r="Q113" i="23"/>
  <c r="P113" i="23"/>
  <c r="J113" i="23"/>
  <c r="M113" i="23"/>
  <c r="G113" i="23"/>
  <c r="D113" i="23"/>
  <c r="K553" i="23" a="1"/>
  <c r="K553" i="23" s="1"/>
  <c r="K556" i="23" s="1" a="1"/>
  <c r="K556" i="23" s="1"/>
  <c r="K567" i="23" s="1"/>
  <c r="I570" i="23" a="1"/>
  <c r="I570" i="23" s="1"/>
  <c r="I581" i="23" s="1"/>
  <c r="J570" i="23" a="1"/>
  <c r="J570" i="23" s="1"/>
  <c r="J582" i="23" s="1" a="1"/>
  <c r="J582" i="23" s="1"/>
  <c r="J551" i="23"/>
  <c r="J567" i="23"/>
  <c r="T112" i="23"/>
  <c r="U112" i="23" s="1"/>
  <c r="V112" i="23" s="1"/>
  <c r="W112" i="23" s="1"/>
  <c r="S113" i="23"/>
  <c r="N113" i="23"/>
  <c r="D61" i="23"/>
  <c r="E63" i="23" s="1"/>
  <c r="AV790" i="23" a="1"/>
  <c r="AV790" i="23" s="1"/>
  <c r="Q967" i="23"/>
  <c r="BE894" i="23" a="1"/>
  <c r="BE894" i="23" s="1"/>
  <c r="BF863" i="23"/>
  <c r="R882" i="23" a="1"/>
  <c r="R882" i="23" s="1"/>
  <c r="R893" i="23" s="1"/>
  <c r="S863" i="23"/>
  <c r="S879" i="23"/>
  <c r="BF865" i="23" a="1"/>
  <c r="BF865" i="23" s="1"/>
  <c r="BF868" i="23" s="1" a="1"/>
  <c r="BF868" i="23" s="1"/>
  <c r="BG852" i="23" s="1" a="1"/>
  <c r="BG852" i="23" s="1"/>
  <c r="BG865" i="23" s="1" a="1"/>
  <c r="BG865" i="23" s="1"/>
  <c r="BG868" i="23" s="1" a="1"/>
  <c r="BG868" i="23" s="1"/>
  <c r="BG882" i="23" s="1" a="1"/>
  <c r="BG882" i="23" s="1"/>
  <c r="Q969" i="23" a="1"/>
  <c r="Q969" i="23" s="1"/>
  <c r="Q972" i="23" s="1" a="1"/>
  <c r="Q972" i="23" s="1"/>
  <c r="Q986" i="23" s="1" a="1"/>
  <c r="Q986" i="23" s="1"/>
  <c r="BI903" i="23" a="1"/>
  <c r="BI903" i="23" s="1"/>
  <c r="BI916" i="23" s="1" a="1"/>
  <c r="BI916" i="23" s="1"/>
  <c r="BI919" i="23" s="1" a="1"/>
  <c r="BI919" i="23" s="1"/>
  <c r="P983" i="23"/>
  <c r="AO748" i="23" a="1"/>
  <c r="AO748" i="23" s="1"/>
  <c r="AO761" i="23" s="1" a="1"/>
  <c r="AO761" i="23" s="1"/>
  <c r="AO764" i="23" s="1" a="1"/>
  <c r="AO764" i="23" s="1"/>
  <c r="AO775" i="23" s="1"/>
  <c r="BB1037" i="23" a="1"/>
  <c r="BB1037" i="23" s="1"/>
  <c r="BB1048" i="23" s="1"/>
  <c r="BC1020" i="23" a="1"/>
  <c r="BC1020" i="23" s="1"/>
  <c r="BC1023" i="23" s="1" a="1"/>
  <c r="BC1023" i="23" s="1"/>
  <c r="BD1007" i="23" s="1" a="1"/>
  <c r="BD1007" i="23" s="1"/>
  <c r="AG1037" i="23" a="1"/>
  <c r="AG1037" i="23" s="1"/>
  <c r="AG1049" i="23" s="1" a="1"/>
  <c r="AG1049" i="23" s="1"/>
  <c r="AH1018" i="23"/>
  <c r="O894" i="23" a="1"/>
  <c r="O894" i="23" s="1"/>
  <c r="I674" i="23" a="1"/>
  <c r="I674" i="23" s="1"/>
  <c r="I686" i="23" s="1" a="1"/>
  <c r="I686" i="23" s="1"/>
  <c r="J655" i="23"/>
  <c r="AY778" i="23" a="1"/>
  <c r="AY778" i="23" s="1"/>
  <c r="U894" i="23" a="1"/>
  <c r="U894" i="23" s="1"/>
  <c r="AA933" i="23" a="1"/>
  <c r="AA933" i="23" s="1"/>
  <c r="AA944" i="23" s="1"/>
  <c r="AE893" i="23"/>
  <c r="AB914" i="23"/>
  <c r="AZ983" i="23"/>
  <c r="BA967" i="23"/>
  <c r="BA969" i="23" a="1"/>
  <c r="BA969" i="23" s="1"/>
  <c r="BA972" i="23" s="1" a="1"/>
  <c r="BA972" i="23" s="1"/>
  <c r="BA983" i="23" s="1"/>
  <c r="AQ708" i="23" a="1"/>
  <c r="AQ708" i="23" s="1"/>
  <c r="AQ711" i="23" s="1" a="1"/>
  <c r="AQ711" i="23" s="1"/>
  <c r="AQ722" i="23" s="1"/>
  <c r="J916" i="23" a="1"/>
  <c r="J916" i="23" s="1"/>
  <c r="J919" i="23" s="1" a="1"/>
  <c r="J919" i="23" s="1"/>
  <c r="K903" i="23" s="1" a="1"/>
  <c r="K903" i="23" s="1"/>
  <c r="M778" i="23" a="1"/>
  <c r="M778" i="23" s="1"/>
  <c r="M789" i="23" s="1"/>
  <c r="N759" i="23"/>
  <c r="AY998" i="23" a="1"/>
  <c r="AY998" i="23" s="1"/>
  <c r="J914" i="23"/>
  <c r="AM1037" i="23" a="1"/>
  <c r="AM1037" i="23" s="1"/>
  <c r="AM1048" i="23" s="1"/>
  <c r="BB933" i="23" a="1"/>
  <c r="BB933" i="23" s="1"/>
  <c r="BB945" i="23" s="1" a="1"/>
  <c r="BB945" i="23" s="1"/>
  <c r="S708" i="23" a="1"/>
  <c r="S708" i="23" s="1"/>
  <c r="S711" i="23" s="1" a="1"/>
  <c r="S711" i="23" s="1"/>
  <c r="T695" i="23" s="1" a="1"/>
  <c r="T695" i="23" s="1"/>
  <c r="BC914" i="23"/>
  <c r="BB930" i="23"/>
  <c r="BJ969" i="23" a="1"/>
  <c r="BJ969" i="23" s="1"/>
  <c r="BJ972" i="23" s="1" a="1"/>
  <c r="BJ972" i="23" s="1"/>
  <c r="BJ986" i="23" s="1" a="1"/>
  <c r="BJ986" i="23" s="1"/>
  <c r="BJ967" i="23"/>
  <c r="AA1037" i="23" a="1"/>
  <c r="AA1037" i="23" s="1"/>
  <c r="AA1049" i="23" s="1" a="1"/>
  <c r="AA1049" i="23" s="1"/>
  <c r="AB1018" i="23"/>
  <c r="AG933" i="23" a="1"/>
  <c r="AG933" i="23" s="1"/>
  <c r="AG945" i="23" s="1" a="1"/>
  <c r="AG945" i="23" s="1"/>
  <c r="AD894" i="23" a="1"/>
  <c r="AD894" i="23" s="1"/>
  <c r="BI983" i="23"/>
  <c r="BA748" i="23" a="1"/>
  <c r="BA748" i="23" s="1"/>
  <c r="AZ775" i="23"/>
  <c r="AZ759" i="23"/>
  <c r="Z956" i="23" a="1"/>
  <c r="Z956" i="23" s="1"/>
  <c r="Y986" i="23" s="1" a="1"/>
  <c r="Y986" i="23" s="1"/>
  <c r="Y997" i="23" s="1"/>
  <c r="AB706" i="23"/>
  <c r="AQ706" i="23"/>
  <c r="AT708" i="23" a="1"/>
  <c r="AT708" i="23" s="1"/>
  <c r="AT711" i="23" s="1" a="1"/>
  <c r="AT711" i="23" s="1"/>
  <c r="AT722" i="23" s="1"/>
  <c r="R685" i="23"/>
  <c r="AT706" i="23"/>
  <c r="M775" i="23"/>
  <c r="AA725" i="23" a="1"/>
  <c r="AA725" i="23" s="1"/>
  <c r="AA736" i="23" s="1"/>
  <c r="BC865" i="23" a="1"/>
  <c r="BC865" i="23" s="1"/>
  <c r="BC868" i="23" s="1" a="1"/>
  <c r="BC868" i="23" s="1"/>
  <c r="BD852" i="23" s="1" a="1"/>
  <c r="BD852" i="23" s="1"/>
  <c r="AN1020" i="23" a="1"/>
  <c r="AN1020" i="23" s="1"/>
  <c r="AN1023" i="23" s="1" a="1"/>
  <c r="AN1023" i="23" s="1"/>
  <c r="AO1007" i="23" s="1" a="1"/>
  <c r="AO1007" i="23" s="1"/>
  <c r="BB882" i="23" a="1"/>
  <c r="BB882" i="23" s="1"/>
  <c r="BB894" i="23" s="1" a="1"/>
  <c r="BB894" i="23" s="1"/>
  <c r="H655" i="23"/>
  <c r="BB621" i="23" a="1"/>
  <c r="BB621" i="23" s="1"/>
  <c r="BB633" i="23" s="1" a="1"/>
  <c r="BB633" i="23" s="1"/>
  <c r="BC602" i="23"/>
  <c r="S706" i="23"/>
  <c r="AU551" i="23"/>
  <c r="BH997" i="23"/>
  <c r="AT570" i="23" a="1"/>
  <c r="AT570" i="23" s="1"/>
  <c r="AT582" i="23" s="1" a="1"/>
  <c r="AT582" i="23" s="1"/>
  <c r="AT916" i="23" a="1"/>
  <c r="AT916" i="23" s="1"/>
  <c r="AT919" i="23" s="1" a="1"/>
  <c r="AT919" i="23" s="1"/>
  <c r="AU903" i="23" s="1" a="1"/>
  <c r="AU903" i="23" s="1"/>
  <c r="R1037" i="23" a="1"/>
  <c r="R1037" i="23" s="1"/>
  <c r="R1048" i="23" s="1"/>
  <c r="AH914" i="23"/>
  <c r="S1018" i="23"/>
  <c r="AM882" i="23" a="1"/>
  <c r="AM882" i="23" s="1"/>
  <c r="AN865" i="23" a="1"/>
  <c r="AN865" i="23" s="1"/>
  <c r="AN868" i="23" s="1" a="1"/>
  <c r="AN868" i="23" s="1"/>
  <c r="AO852" i="23" s="1" a="1"/>
  <c r="AO852" i="23" s="1"/>
  <c r="AO863" i="23" s="1"/>
  <c r="BC983" i="23"/>
  <c r="AT567" i="23"/>
  <c r="AS581" i="23"/>
  <c r="G674" i="23" a="1"/>
  <c r="G674" i="23" s="1"/>
  <c r="G686" i="23" s="1" a="1"/>
  <c r="G686" i="23" s="1"/>
  <c r="BB582" i="23" a="1"/>
  <c r="BB582" i="23" s="1"/>
  <c r="G671" i="23"/>
  <c r="BE685" i="23"/>
  <c r="AP986" i="23" a="1"/>
  <c r="AP986" i="23" s="1"/>
  <c r="AQ969" i="23" a="1"/>
  <c r="AQ969" i="23" s="1"/>
  <c r="AQ972" i="23" s="1" a="1"/>
  <c r="AQ972" i="23" s="1"/>
  <c r="AQ967" i="23"/>
  <c r="BE930" i="23"/>
  <c r="P604" i="23" a="1"/>
  <c r="P604" i="23" s="1"/>
  <c r="P607" i="23" s="1" a="1"/>
  <c r="P607" i="23" s="1"/>
  <c r="Q591" i="23" s="1" a="1"/>
  <c r="Q591" i="23" s="1"/>
  <c r="P602" i="23"/>
  <c r="R933" i="23" a="1"/>
  <c r="R933" i="23" s="1"/>
  <c r="R945" i="23" s="1" a="1"/>
  <c r="R945" i="23" s="1"/>
  <c r="AE602" i="23"/>
  <c r="AD621" i="23" a="1"/>
  <c r="AD621" i="23" s="1"/>
  <c r="AD633" i="23" s="1" a="1"/>
  <c r="AD633" i="23" s="1"/>
  <c r="S914" i="23"/>
  <c r="Q852" i="23" a="1"/>
  <c r="Q852" i="23" s="1"/>
  <c r="P879" i="23"/>
  <c r="AB969" i="23" a="1"/>
  <c r="AB969" i="23" s="1"/>
  <c r="AB972" i="23" s="1" a="1"/>
  <c r="AB972" i="23" s="1"/>
  <c r="AB967" i="23"/>
  <c r="AA986" i="23" a="1"/>
  <c r="AA986" i="23" s="1"/>
  <c r="V567" i="23"/>
  <c r="V570" i="23" a="1"/>
  <c r="V570" i="23" s="1"/>
  <c r="V581" i="23" s="1"/>
  <c r="J810" i="23"/>
  <c r="W553" i="23" a="1"/>
  <c r="W553" i="23" s="1"/>
  <c r="W556" i="23" s="1" a="1"/>
  <c r="W556" i="23" s="1"/>
  <c r="W570" i="23" s="1" a="1"/>
  <c r="W570" i="23" s="1"/>
  <c r="J812" i="23" a="1"/>
  <c r="J812" i="23" s="1"/>
  <c r="J815" i="23" s="1" a="1"/>
  <c r="J815" i="23" s="1"/>
  <c r="K799" i="23" s="1" a="1"/>
  <c r="K799" i="23" s="1"/>
  <c r="Y1020" i="23" a="1"/>
  <c r="Y1020" i="23" s="1"/>
  <c r="Y1023" i="23" s="1" a="1"/>
  <c r="Y1023" i="23" s="1"/>
  <c r="Z1007" i="23" s="1" a="1"/>
  <c r="Z1007" i="23" s="1"/>
  <c r="L789" i="23"/>
  <c r="BG644" i="23" a="1"/>
  <c r="BG644" i="23" s="1"/>
  <c r="BF674" i="23" s="1" a="1"/>
  <c r="BF674" i="23" s="1"/>
  <c r="G914" i="23"/>
  <c r="BE829" i="23" a="1"/>
  <c r="BE829" i="23" s="1"/>
  <c r="BE841" i="23" s="1" a="1"/>
  <c r="BE841" i="23" s="1"/>
  <c r="V551" i="23"/>
  <c r="U570" i="23" a="1"/>
  <c r="U570" i="23" s="1"/>
  <c r="G916" i="23" a="1"/>
  <c r="G916" i="23" s="1"/>
  <c r="G919" i="23" s="1" a="1"/>
  <c r="G919" i="23" s="1"/>
  <c r="H903" i="23" s="1" a="1"/>
  <c r="H903" i="23" s="1"/>
  <c r="S671" i="23"/>
  <c r="Q644" i="23" a="1"/>
  <c r="Q644" i="23" s="1"/>
  <c r="X1037" i="23" a="1"/>
  <c r="X1037" i="23" s="1"/>
  <c r="X1048" i="23" s="1"/>
  <c r="J759" i="23"/>
  <c r="Y604" i="23" a="1"/>
  <c r="Y604" i="23" s="1"/>
  <c r="Y607" i="23" s="1" a="1"/>
  <c r="Y607" i="23" s="1"/>
  <c r="Z591" i="23" s="1" a="1"/>
  <c r="Z591" i="23" s="1"/>
  <c r="AG829" i="23" a="1"/>
  <c r="AG829" i="23" s="1"/>
  <c r="AG841" i="23" s="1" a="1"/>
  <c r="AG841" i="23" s="1"/>
  <c r="AH810" i="23"/>
  <c r="AE706" i="23"/>
  <c r="AD725" i="23" a="1"/>
  <c r="AD725" i="23" s="1"/>
  <c r="AD736" i="23" s="1"/>
  <c r="AS933" i="23" a="1"/>
  <c r="AS933" i="23" s="1"/>
  <c r="AS944" i="23" s="1"/>
  <c r="BF810" i="23"/>
  <c r="BB829" i="23" a="1"/>
  <c r="BB829" i="23" s="1"/>
  <c r="BB841" i="23" s="1" a="1"/>
  <c r="BB841" i="23" s="1"/>
  <c r="BC810" i="23"/>
  <c r="X997" i="23"/>
  <c r="AE810" i="23"/>
  <c r="AY570" i="23" a="1"/>
  <c r="AY570" i="23" s="1"/>
  <c r="AY582" i="23" s="1" a="1"/>
  <c r="AY582" i="23" s="1"/>
  <c r="AZ551" i="23"/>
  <c r="BB674" i="23" a="1"/>
  <c r="BB674" i="23" s="1"/>
  <c r="BB685" i="23" s="1"/>
  <c r="AD829" i="23" a="1"/>
  <c r="AD829" i="23" s="1"/>
  <c r="AD841" i="23" s="1" a="1"/>
  <c r="AD841" i="23" s="1"/>
  <c r="AW706" i="23"/>
  <c r="Q1068" i="23"/>
  <c r="AV725" i="23" a="1"/>
  <c r="AV725" i="23" s="1"/>
  <c r="AV737" i="23" s="1" a="1"/>
  <c r="AV737" i="23" s="1"/>
  <c r="J761" i="23" a="1"/>
  <c r="J761" i="23" s="1"/>
  <c r="J764" i="23" s="1" a="1"/>
  <c r="J764" i="23" s="1"/>
  <c r="K748" i="23" s="1" a="1"/>
  <c r="K748" i="23" s="1"/>
  <c r="AG633" i="23" a="1"/>
  <c r="AG633" i="23" s="1"/>
  <c r="O686" i="23" a="1"/>
  <c r="O686" i="23" s="1"/>
  <c r="R582" i="23" a="1"/>
  <c r="R582" i="23" s="1"/>
  <c r="BC657" i="23" a="1"/>
  <c r="BC657" i="23" s="1"/>
  <c r="BC660" i="23" s="1" a="1"/>
  <c r="BC660" i="23" s="1"/>
  <c r="BC671" i="23" s="1"/>
  <c r="D1068" i="23"/>
  <c r="G863" i="23"/>
  <c r="G553" i="23" a="1"/>
  <c r="G553" i="23" s="1"/>
  <c r="G556" i="23" s="1" a="1"/>
  <c r="G556" i="23" s="1"/>
  <c r="G567" i="23" s="1"/>
  <c r="BF602" i="23"/>
  <c r="BF604" i="23" a="1"/>
  <c r="BF604" i="23" s="1"/>
  <c r="BF607" i="23" s="1" a="1"/>
  <c r="BF607" i="23" s="1"/>
  <c r="BF618" i="23" s="1"/>
  <c r="V916" i="23" a="1"/>
  <c r="V916" i="23" s="1"/>
  <c r="V919" i="23" s="1" a="1"/>
  <c r="V919" i="23" s="1"/>
  <c r="V930" i="23" s="1"/>
  <c r="X621" i="23" a="1"/>
  <c r="X621" i="23" s="1"/>
  <c r="X632" i="23" s="1"/>
  <c r="BC567" i="23"/>
  <c r="G865" i="23" a="1"/>
  <c r="G865" i="23" s="1"/>
  <c r="G868" i="23" s="1" a="1"/>
  <c r="G868" i="23" s="1"/>
  <c r="H852" i="23" s="1" a="1"/>
  <c r="H852" i="23" s="1"/>
  <c r="F930" i="23"/>
  <c r="AH761" i="23" a="1"/>
  <c r="AH761" i="23" s="1"/>
  <c r="AH764" i="23" s="1" a="1"/>
  <c r="AH764" i="23" s="1"/>
  <c r="AH775" i="23" s="1"/>
  <c r="AH759" i="23"/>
  <c r="G551" i="23"/>
  <c r="BC761" i="23" a="1"/>
  <c r="BC761" i="23" s="1"/>
  <c r="BC764" i="23" s="1" a="1"/>
  <c r="BC764" i="23" s="1"/>
  <c r="BC775" i="23" s="1"/>
  <c r="BB778" i="23" a="1"/>
  <c r="BB778" i="23" s="1"/>
  <c r="BB789" i="23" s="1"/>
  <c r="Y708" i="23" a="1"/>
  <c r="Y708" i="23" s="1"/>
  <c r="Y711" i="23" s="1" a="1"/>
  <c r="Y711" i="23" s="1"/>
  <c r="Z695" i="23" s="1" a="1"/>
  <c r="Z695" i="23" s="1"/>
  <c r="AS986" i="23" a="1"/>
  <c r="AS986" i="23" s="1"/>
  <c r="AT969" i="23" a="1"/>
  <c r="AT969" i="23" s="1"/>
  <c r="AT972" i="23" s="1" a="1"/>
  <c r="AT972" i="23" s="1"/>
  <c r="AT967" i="23"/>
  <c r="AQ863" i="23"/>
  <c r="AQ865" i="23" a="1"/>
  <c r="AQ865" i="23" s="1"/>
  <c r="AQ868" i="23" s="1" a="1"/>
  <c r="AQ868" i="23" s="1"/>
  <c r="AP882" i="23" a="1"/>
  <c r="AP882" i="23" s="1"/>
  <c r="Y706" i="23"/>
  <c r="Y553" i="23" a="1"/>
  <c r="Y553" i="23" s="1"/>
  <c r="Y556" i="23" s="1" a="1"/>
  <c r="Y556" i="23" s="1"/>
  <c r="X570" i="23" a="1"/>
  <c r="X570" i="23" s="1"/>
  <c r="Y551" i="23"/>
  <c r="AK916" i="23" a="1"/>
  <c r="AK916" i="23" s="1"/>
  <c r="AK919" i="23" s="1" a="1"/>
  <c r="AK919" i="23" s="1"/>
  <c r="AK930" i="23" s="1"/>
  <c r="AN553" i="23" a="1"/>
  <c r="AN553" i="23" s="1"/>
  <c r="AN556" i="23" s="1" a="1"/>
  <c r="AN556" i="23" s="1"/>
  <c r="AO540" i="23" s="1" a="1"/>
  <c r="AO540" i="23" s="1"/>
  <c r="J671" i="23"/>
  <c r="K644" i="23" a="1"/>
  <c r="K644" i="23" s="1"/>
  <c r="AJ986" i="23" a="1"/>
  <c r="AJ986" i="23" s="1"/>
  <c r="AK969" i="23" a="1"/>
  <c r="AK969" i="23" s="1"/>
  <c r="AK972" i="23" s="1" a="1"/>
  <c r="AK972" i="23" s="1"/>
  <c r="AK967" i="23"/>
  <c r="L986" i="23" a="1"/>
  <c r="L986" i="23" s="1"/>
  <c r="M967" i="23"/>
  <c r="M969" i="23" a="1"/>
  <c r="M969" i="23" s="1"/>
  <c r="M972" i="23" s="1" a="1"/>
  <c r="M972" i="23" s="1"/>
  <c r="AW969" i="23" a="1"/>
  <c r="AW969" i="23" s="1"/>
  <c r="AW972" i="23" s="1" a="1"/>
  <c r="AW972" i="23" s="1"/>
  <c r="AV986" i="23" a="1"/>
  <c r="AV986" i="23" s="1"/>
  <c r="AW967" i="23"/>
  <c r="S969" i="23" a="1"/>
  <c r="S969" i="23" s="1"/>
  <c r="S972" i="23" s="1" a="1"/>
  <c r="S972" i="23" s="1"/>
  <c r="S967" i="23"/>
  <c r="R986" i="23" a="1"/>
  <c r="R986" i="23" s="1"/>
  <c r="AZ865" i="23" a="1"/>
  <c r="AZ865" i="23" s="1"/>
  <c r="AZ868" i="23" s="1" a="1"/>
  <c r="AZ868" i="23" s="1"/>
  <c r="AY882" i="23" a="1"/>
  <c r="AY882" i="23" s="1"/>
  <c r="AZ863" i="23"/>
  <c r="Q748" i="23" a="1"/>
  <c r="Q748" i="23" s="1"/>
  <c r="P775" i="23"/>
  <c r="AN551" i="23"/>
  <c r="AB553" i="23" a="1"/>
  <c r="AB553" i="23" s="1"/>
  <c r="AB556" i="23" s="1" a="1"/>
  <c r="AB556" i="23" s="1"/>
  <c r="AA570" i="23" a="1"/>
  <c r="AA570" i="23" s="1"/>
  <c r="AB551" i="23"/>
  <c r="AQ761" i="23" a="1"/>
  <c r="AQ761" i="23" s="1"/>
  <c r="AQ764" i="23" s="1" a="1"/>
  <c r="AQ764" i="23" s="1"/>
  <c r="AQ759" i="23"/>
  <c r="AP778" i="23" a="1"/>
  <c r="AP778" i="23" s="1"/>
  <c r="O789" i="23"/>
  <c r="O790" i="23" a="1"/>
  <c r="O790" i="23" s="1"/>
  <c r="AA882" i="23" a="1"/>
  <c r="AA882" i="23" s="1"/>
  <c r="AB863" i="23"/>
  <c r="AB865" i="23" a="1"/>
  <c r="AB865" i="23" s="1"/>
  <c r="AB868" i="23" s="1" a="1"/>
  <c r="AB868" i="23" s="1"/>
  <c r="AG686" i="23" a="1"/>
  <c r="AG686" i="23" s="1"/>
  <c r="AG685" i="23"/>
  <c r="S761" i="23" a="1"/>
  <c r="S761" i="23" s="1"/>
  <c r="S764" i="23" s="1" a="1"/>
  <c r="S764" i="23" s="1"/>
  <c r="R778" i="23" a="1"/>
  <c r="R778" i="23" s="1"/>
  <c r="S759" i="23"/>
  <c r="AH671" i="23"/>
  <c r="AI644" i="23" a="1"/>
  <c r="AI644" i="23" s="1"/>
  <c r="AQ657" i="23" a="1"/>
  <c r="AQ657" i="23" s="1"/>
  <c r="AQ660" i="23" s="1" a="1"/>
  <c r="AQ660" i="23" s="1"/>
  <c r="AP674" i="23" a="1"/>
  <c r="AP674" i="23" s="1"/>
  <c r="AQ655" i="23"/>
  <c r="F893" i="23"/>
  <c r="F894" i="23" a="1"/>
  <c r="F894" i="23" s="1"/>
  <c r="P903" i="23" a="1"/>
  <c r="P903" i="23" s="1"/>
  <c r="O930" i="23"/>
  <c r="AN903" i="23" a="1"/>
  <c r="AN903" i="23" s="1"/>
  <c r="AM930" i="23"/>
  <c r="BI551" i="23"/>
  <c r="BH570" i="23" a="1"/>
  <c r="BH570" i="23" s="1"/>
  <c r="BI553" i="23" a="1"/>
  <c r="BI553" i="23" s="1"/>
  <c r="BI556" i="23" s="1" a="1"/>
  <c r="BI556" i="23" s="1"/>
  <c r="AE553" i="23" a="1"/>
  <c r="AE553" i="23" s="1"/>
  <c r="AE556" i="23" s="1" a="1"/>
  <c r="AE556" i="23" s="1"/>
  <c r="AD570" i="23" a="1"/>
  <c r="AD570" i="23" s="1"/>
  <c r="AE551" i="23"/>
  <c r="AG581" i="23"/>
  <c r="AG582" i="23" a="1"/>
  <c r="AG582" i="23" s="1"/>
  <c r="BH674" i="23" a="1"/>
  <c r="BH674" i="23" s="1"/>
  <c r="BI657" i="23" a="1"/>
  <c r="BI657" i="23" s="1"/>
  <c r="BI660" i="23" s="1" a="1"/>
  <c r="BI660" i="23" s="1"/>
  <c r="BI655" i="23"/>
  <c r="AU748" i="23" a="1"/>
  <c r="AU748" i="23" s="1"/>
  <c r="AT775" i="23"/>
  <c r="AV582" i="23" a="1"/>
  <c r="AV582" i="23" s="1"/>
  <c r="AV581" i="23"/>
  <c r="AS674" i="23" a="1"/>
  <c r="AS674" i="23" s="1"/>
  <c r="AT657" i="23" a="1"/>
  <c r="AT657" i="23" s="1"/>
  <c r="AT660" i="23" s="1" a="1"/>
  <c r="AT660" i="23" s="1"/>
  <c r="AT655" i="23"/>
  <c r="AA778" i="23" a="1"/>
  <c r="AA778" i="23" s="1"/>
  <c r="AB761" i="23" a="1"/>
  <c r="AB761" i="23" s="1"/>
  <c r="AB764" i="23" s="1" a="1"/>
  <c r="AB764" i="23" s="1"/>
  <c r="AB759" i="23"/>
  <c r="BF761" i="23" a="1"/>
  <c r="BF761" i="23" s="1"/>
  <c r="BF764" i="23" s="1" a="1"/>
  <c r="BF764" i="23" s="1"/>
  <c r="BF759" i="23"/>
  <c r="BE778" i="23" a="1"/>
  <c r="BE778" i="23" s="1"/>
  <c r="BG540" i="23" a="1"/>
  <c r="BG540" i="23" s="1"/>
  <c r="BF567" i="23"/>
  <c r="X882" i="23" a="1"/>
  <c r="X882" i="23" s="1"/>
  <c r="Y865" i="23" a="1"/>
  <c r="Y865" i="23" s="1"/>
  <c r="Y868" i="23" s="1" a="1"/>
  <c r="Y868" i="23" s="1"/>
  <c r="Y863" i="23"/>
  <c r="C47" i="23" a="1"/>
  <c r="C47" i="23" s="1"/>
  <c r="C44" i="23"/>
  <c r="C356" i="23"/>
  <c r="C359" i="23" a="1"/>
  <c r="C359" i="23" s="1"/>
  <c r="U674" i="23" a="1"/>
  <c r="U674" i="23" s="1"/>
  <c r="V657" i="23" a="1"/>
  <c r="V657" i="23" s="1"/>
  <c r="V660" i="23" s="1" a="1"/>
  <c r="V660" i="23" s="1"/>
  <c r="V655" i="23"/>
  <c r="U789" i="23"/>
  <c r="U790" i="23" a="1"/>
  <c r="U790" i="23" s="1"/>
  <c r="BE582" i="23" a="1"/>
  <c r="BE582" i="23" s="1"/>
  <c r="BE581" i="23"/>
  <c r="AE655" i="23"/>
  <c r="AD674" i="23" a="1"/>
  <c r="AD674" i="23" s="1"/>
  <c r="AE657" i="23" a="1"/>
  <c r="AE657" i="23" s="1"/>
  <c r="AE660" i="23" s="1" a="1"/>
  <c r="AE660" i="23" s="1"/>
  <c r="AB657" i="23" a="1"/>
  <c r="AB657" i="23" s="1"/>
  <c r="AB660" i="23" s="1" a="1"/>
  <c r="AB660" i="23" s="1"/>
  <c r="AB655" i="23"/>
  <c r="AA674" i="23" a="1"/>
  <c r="AA674" i="23" s="1"/>
  <c r="AG882" i="23" a="1"/>
  <c r="AG882" i="23" s="1"/>
  <c r="AH865" i="23" a="1"/>
  <c r="AH865" i="23" s="1"/>
  <c r="AH868" i="23" s="1" a="1"/>
  <c r="AH868" i="23" s="1"/>
  <c r="AH863" i="23"/>
  <c r="AZ657" i="23" a="1"/>
  <c r="AZ657" i="23" s="1"/>
  <c r="AZ660" i="23" s="1" a="1"/>
  <c r="AZ660" i="23" s="1"/>
  <c r="AY674" i="23" a="1"/>
  <c r="AY674" i="23" s="1"/>
  <c r="AZ655" i="23"/>
  <c r="AJ778" i="23" a="1"/>
  <c r="AJ778" i="23" s="1"/>
  <c r="AK761" i="23" a="1"/>
  <c r="AK761" i="23" s="1"/>
  <c r="AK764" i="23" s="1" a="1"/>
  <c r="AK764" i="23" s="1"/>
  <c r="AK759" i="23"/>
  <c r="AW655" i="23"/>
  <c r="AW657" i="23" a="1"/>
  <c r="AW657" i="23" s="1"/>
  <c r="AW660" i="23" s="1" a="1"/>
  <c r="AW660" i="23" s="1"/>
  <c r="AV674" i="23" a="1"/>
  <c r="AV674" i="23" s="1"/>
  <c r="M553" i="23" a="1"/>
  <c r="M553" i="23" s="1"/>
  <c r="M556" i="23" s="1" a="1"/>
  <c r="M556" i="23" s="1"/>
  <c r="L570" i="23" a="1"/>
  <c r="L570" i="23" s="1"/>
  <c r="M551" i="23"/>
  <c r="W748" i="23" a="1"/>
  <c r="W748" i="23" s="1"/>
  <c r="V775" i="23"/>
  <c r="AK657" i="23" a="1"/>
  <c r="AK657" i="23" s="1"/>
  <c r="AK660" i="23" s="1" a="1"/>
  <c r="AK660" i="23" s="1"/>
  <c r="AJ674" i="23" a="1"/>
  <c r="AJ674" i="23" s="1"/>
  <c r="AK655" i="23"/>
  <c r="M657" i="23" a="1"/>
  <c r="M657" i="23" s="1"/>
  <c r="M660" i="23" s="1" a="1"/>
  <c r="M660" i="23" s="1"/>
  <c r="M655" i="23"/>
  <c r="L674" i="23" a="1"/>
  <c r="L674" i="23" s="1"/>
  <c r="AW865" i="23" a="1"/>
  <c r="AW865" i="23" s="1"/>
  <c r="AW868" i="23" s="1" a="1"/>
  <c r="AW868" i="23" s="1"/>
  <c r="AW863" i="23"/>
  <c r="AV882" i="23" a="1"/>
  <c r="AV882" i="23" s="1"/>
  <c r="M865" i="23" a="1"/>
  <c r="M865" i="23" s="1"/>
  <c r="M868" i="23" s="1" a="1"/>
  <c r="M868" i="23" s="1"/>
  <c r="L882" i="23" a="1"/>
  <c r="L882" i="23" s="1"/>
  <c r="M863" i="23"/>
  <c r="I790" i="23" a="1"/>
  <c r="I790" i="23" s="1"/>
  <c r="I789" i="23"/>
  <c r="AQ551" i="23"/>
  <c r="AQ553" i="23" a="1"/>
  <c r="AQ553" i="23" s="1"/>
  <c r="AQ556" i="23" s="1" a="1"/>
  <c r="AQ556" i="23" s="1"/>
  <c r="AP570" i="23" a="1"/>
  <c r="AP570" i="23" s="1"/>
  <c r="V914" i="23"/>
  <c r="AN799" i="23" a="1"/>
  <c r="AN799" i="23" s="1"/>
  <c r="AM826" i="23"/>
  <c r="I882" i="23" a="1"/>
  <c r="I882" i="23" s="1"/>
  <c r="J865" i="23" a="1"/>
  <c r="J865" i="23" s="1"/>
  <c r="J868" i="23" s="1" a="1"/>
  <c r="J868" i="23" s="1"/>
  <c r="J863" i="23"/>
  <c r="Y759" i="23"/>
  <c r="Y761" i="23" a="1"/>
  <c r="Y761" i="23" s="1"/>
  <c r="Y764" i="23" s="1" a="1"/>
  <c r="Y764" i="23" s="1"/>
  <c r="X778" i="23" a="1"/>
  <c r="X778" i="23" s="1"/>
  <c r="C148" i="23"/>
  <c r="C151" i="23" a="1"/>
  <c r="C151" i="23" s="1"/>
  <c r="Y657" i="23" a="1"/>
  <c r="Y657" i="23" s="1"/>
  <c r="Y660" i="23" s="1" a="1"/>
  <c r="Y660" i="23" s="1"/>
  <c r="Y655" i="23"/>
  <c r="X674" i="23" a="1"/>
  <c r="X674" i="23" s="1"/>
  <c r="AG790" i="23" a="1"/>
  <c r="AG790" i="23" s="1"/>
  <c r="AG789" i="23"/>
  <c r="C252" i="23"/>
  <c r="C255" i="23" a="1"/>
  <c r="C255" i="23" s="1"/>
  <c r="AK865" i="23" a="1"/>
  <c r="AK865" i="23" s="1"/>
  <c r="AK868" i="23" s="1" a="1"/>
  <c r="AK868" i="23" s="1"/>
  <c r="AK863" i="23"/>
  <c r="AJ882" i="23" a="1"/>
  <c r="AJ882" i="23" s="1"/>
  <c r="P553" i="23" a="1"/>
  <c r="P553" i="23" s="1"/>
  <c r="P556" i="23" s="1" a="1"/>
  <c r="P556" i="23" s="1"/>
  <c r="P551" i="23"/>
  <c r="O570" i="23" a="1"/>
  <c r="O570" i="23" s="1"/>
  <c r="P799" i="23" a="1"/>
  <c r="P799" i="23" s="1"/>
  <c r="O826" i="23"/>
  <c r="BI863" i="23"/>
  <c r="BH882" i="23" a="1"/>
  <c r="BH882" i="23" s="1"/>
  <c r="BI865" i="23" a="1"/>
  <c r="BI865" i="23" s="1"/>
  <c r="BI868" i="23" s="1" a="1"/>
  <c r="BI868" i="23" s="1"/>
  <c r="AM581" i="23"/>
  <c r="AM582" i="23" a="1"/>
  <c r="AM582" i="23" s="1"/>
  <c r="AN655" i="23"/>
  <c r="AN657" i="23" a="1"/>
  <c r="AN657" i="23" s="1"/>
  <c r="AN660" i="23" s="1" a="1"/>
  <c r="AN660" i="23" s="1"/>
  <c r="AM674" i="23" a="1"/>
  <c r="AM674" i="23" s="1"/>
  <c r="AZ567" i="23"/>
  <c r="BA540" i="23" a="1"/>
  <c r="BA540" i="23" s="1"/>
  <c r="F581" i="23"/>
  <c r="F582" i="23" a="1"/>
  <c r="F582" i="23" s="1"/>
  <c r="AS882" i="23" a="1"/>
  <c r="AS882" i="23" s="1"/>
  <c r="AT865" i="23" a="1"/>
  <c r="AT865" i="23" s="1"/>
  <c r="AT868" i="23" s="1" a="1"/>
  <c r="AT868" i="23" s="1"/>
  <c r="AT863" i="23"/>
  <c r="AD778" i="23" a="1"/>
  <c r="AD778" i="23" s="1"/>
  <c r="AE761" i="23" a="1"/>
  <c r="AE761" i="23" s="1"/>
  <c r="AE764" i="23" s="1" a="1"/>
  <c r="AE764" i="23" s="1"/>
  <c r="AE759" i="23"/>
  <c r="AI540" i="23" a="1"/>
  <c r="AI540" i="23" s="1"/>
  <c r="AH567" i="23"/>
  <c r="G761" i="23" a="1"/>
  <c r="G761" i="23" s="1"/>
  <c r="G764" i="23" s="1" a="1"/>
  <c r="G764" i="23" s="1"/>
  <c r="G759" i="23"/>
  <c r="F778" i="23" a="1"/>
  <c r="F778" i="23" s="1"/>
  <c r="BI761" i="23" a="1"/>
  <c r="BI761" i="23" s="1"/>
  <c r="BI764" i="23" s="1" a="1"/>
  <c r="BI764" i="23" s="1"/>
  <c r="BH778" i="23" a="1"/>
  <c r="BH778" i="23" s="1"/>
  <c r="BI759" i="23"/>
  <c r="AS789" i="23"/>
  <c r="AS790" i="23" a="1"/>
  <c r="AS790" i="23" s="1"/>
  <c r="AJ570" i="23" a="1"/>
  <c r="AJ570" i="23" s="1"/>
  <c r="AK553" i="23" a="1"/>
  <c r="AK553" i="23" s="1"/>
  <c r="AK556" i="23" s="1" a="1"/>
  <c r="AK556" i="23" s="1"/>
  <c r="AK551" i="23"/>
  <c r="AW567" i="23"/>
  <c r="AX540" i="23" a="1"/>
  <c r="AX540" i="23" s="1"/>
  <c r="AJ933" i="23" a="1"/>
  <c r="AJ933" i="23" s="1"/>
  <c r="AJ945" i="23" s="1" a="1"/>
  <c r="AJ945" i="23" s="1"/>
  <c r="X826" i="23"/>
  <c r="U633" i="23" a="1"/>
  <c r="U633" i="23" s="1"/>
  <c r="C930" i="23"/>
  <c r="D903" i="23" a="1"/>
  <c r="D903" i="23" s="1"/>
  <c r="AZ604" i="23" a="1"/>
  <c r="AZ604" i="23" s="1"/>
  <c r="AZ607" i="23" s="1" a="1"/>
  <c r="AZ607" i="23" s="1"/>
  <c r="BA591" i="23" s="1" a="1"/>
  <c r="BA591" i="23" s="1"/>
  <c r="AZ602" i="23"/>
  <c r="C607" i="23" a="1"/>
  <c r="C607" i="23" s="1"/>
  <c r="D591" i="23" s="1" a="1"/>
  <c r="D591" i="23" s="1"/>
  <c r="AX775" i="23"/>
  <c r="AX778" i="23" a="1"/>
  <c r="AX778" i="23" s="1"/>
  <c r="AW790" i="23" a="1"/>
  <c r="AW790" i="23" s="1"/>
  <c r="AW789" i="23"/>
  <c r="AO695" i="23" a="1"/>
  <c r="AO695" i="23" s="1"/>
  <c r="AN722" i="23"/>
  <c r="AU591" i="23" a="1"/>
  <c r="AU591" i="23" s="1"/>
  <c r="AT618" i="23"/>
  <c r="BG1007" i="23" a="1"/>
  <c r="BG1007" i="23" s="1"/>
  <c r="BF1034" i="23"/>
  <c r="G618" i="23"/>
  <c r="H591" i="23" a="1"/>
  <c r="H591" i="23" s="1"/>
  <c r="V722" i="23"/>
  <c r="W695" i="23" a="1"/>
  <c r="W695" i="23" s="1"/>
  <c r="M695" i="23" a="1"/>
  <c r="M695" i="23" s="1"/>
  <c r="L722" i="23"/>
  <c r="J722" i="23"/>
  <c r="K695" i="23" a="1"/>
  <c r="K695" i="23" s="1"/>
  <c r="F945" i="23" a="1"/>
  <c r="F945" i="23" s="1"/>
  <c r="F944" i="23"/>
  <c r="AK618" i="23"/>
  <c r="AL591" i="23" a="1"/>
  <c r="AL591" i="23" s="1"/>
  <c r="P695" i="23" a="1"/>
  <c r="P695" i="23" s="1"/>
  <c r="O722" i="23"/>
  <c r="BE633" i="23" a="1"/>
  <c r="BE633" i="23" s="1"/>
  <c r="BE632" i="23"/>
  <c r="BE933" i="23" a="1"/>
  <c r="BE933" i="23" s="1"/>
  <c r="BF914" i="23"/>
  <c r="BF916" i="23" a="1"/>
  <c r="BF916" i="23" s="1"/>
  <c r="BF919" i="23" s="1" a="1"/>
  <c r="BF919" i="23" s="1"/>
  <c r="AI604" i="23" a="1"/>
  <c r="AI604" i="23" s="1"/>
  <c r="AI607" i="23" s="1" a="1"/>
  <c r="AI607" i="23" s="1"/>
  <c r="AI602" i="23"/>
  <c r="AH621" i="23" a="1"/>
  <c r="AH621" i="23" s="1"/>
  <c r="BE1049" i="23" a="1"/>
  <c r="BE1049" i="23" s="1"/>
  <c r="BE1048" i="23"/>
  <c r="AO983" i="23"/>
  <c r="AO986" i="23" a="1"/>
  <c r="AO986" i="23" s="1"/>
  <c r="AG725" i="23" a="1"/>
  <c r="AG725" i="23" s="1"/>
  <c r="AH706" i="23"/>
  <c r="AH708" i="23" a="1"/>
  <c r="AH708" i="23" s="1"/>
  <c r="AH711" i="23" s="1" a="1"/>
  <c r="AH711" i="23" s="1"/>
  <c r="C736" i="23"/>
  <c r="AS633" i="23" a="1"/>
  <c r="AS633" i="23" s="1"/>
  <c r="AS632" i="23"/>
  <c r="G695" i="23" a="1"/>
  <c r="G695" i="23" s="1"/>
  <c r="F722" i="23"/>
  <c r="AX591" i="23" a="1"/>
  <c r="AX591" i="23" s="1"/>
  <c r="AW618" i="23"/>
  <c r="AF903" i="23" a="1"/>
  <c r="AF903" i="23" s="1"/>
  <c r="AE930" i="23"/>
  <c r="AN998" i="23" a="1"/>
  <c r="AN998" i="23" s="1"/>
  <c r="AN997" i="23"/>
  <c r="M591" i="23" a="1"/>
  <c r="M591" i="23" s="1"/>
  <c r="L618" i="23"/>
  <c r="AJ632" i="23"/>
  <c r="AJ633" i="23" a="1"/>
  <c r="AJ633" i="23" s="1"/>
  <c r="H799" i="23" a="1"/>
  <c r="H799" i="23" s="1"/>
  <c r="G826" i="23"/>
  <c r="AZ799" i="23" a="1"/>
  <c r="AZ799" i="23" s="1"/>
  <c r="AY826" i="23"/>
  <c r="AZ695" i="23" a="1"/>
  <c r="AZ695" i="23" s="1"/>
  <c r="AY722" i="23"/>
  <c r="X317" i="23"/>
  <c r="X318" i="23" a="1"/>
  <c r="X318" i="23" s="1"/>
  <c r="X321" i="23" s="1"/>
  <c r="I736" i="23"/>
  <c r="I737" i="23" a="1"/>
  <c r="I737" i="23" s="1"/>
  <c r="Y812" i="23" a="1"/>
  <c r="Y812" i="23" s="1"/>
  <c r="Y815" i="23" s="1" a="1"/>
  <c r="Y815" i="23" s="1"/>
  <c r="X829" i="23" a="1"/>
  <c r="X829" i="23" s="1"/>
  <c r="Y810" i="23"/>
  <c r="F841" i="23" a="1"/>
  <c r="F841" i="23" s="1"/>
  <c r="F840" i="23"/>
  <c r="BI591" i="23" a="1"/>
  <c r="BI591" i="23" s="1"/>
  <c r="BH618" i="23"/>
  <c r="F633" i="23" a="1"/>
  <c r="F633" i="23" s="1"/>
  <c r="F632" i="23"/>
  <c r="Z903" i="23" a="1"/>
  <c r="Z903" i="23" s="1"/>
  <c r="Y930" i="23"/>
  <c r="AF983" i="23"/>
  <c r="AF986" i="23" a="1"/>
  <c r="AF986" i="23" s="1"/>
  <c r="AM736" i="23"/>
  <c r="AM737" i="23" a="1"/>
  <c r="AM737" i="23" s="1"/>
  <c r="BJ1007" i="23" a="1"/>
  <c r="BJ1007" i="23" s="1"/>
  <c r="BI1034" i="23"/>
  <c r="W799" i="23" a="1"/>
  <c r="W799" i="23" s="1"/>
  <c r="V826" i="23"/>
  <c r="AD945" i="23" a="1"/>
  <c r="AD945" i="23" s="1"/>
  <c r="AD944" i="23"/>
  <c r="F1034" i="23"/>
  <c r="G1007" i="23" a="1"/>
  <c r="G1007" i="23" s="1"/>
  <c r="X944" i="23"/>
  <c r="X945" i="23" a="1"/>
  <c r="X945" i="23" s="1"/>
  <c r="V998" i="23" a="1"/>
  <c r="V998" i="23" s="1"/>
  <c r="V997" i="23"/>
  <c r="BD969" i="23" a="1"/>
  <c r="BD969" i="23" s="1"/>
  <c r="BD972" i="23" s="1" a="1"/>
  <c r="BD972" i="23" s="1"/>
  <c r="BD967" i="23"/>
  <c r="BC986" i="23" a="1"/>
  <c r="BC986" i="23" s="1"/>
  <c r="T657" i="23" a="1"/>
  <c r="T657" i="23" s="1"/>
  <c r="T660" i="23" s="1" a="1"/>
  <c r="T660" i="23" s="1"/>
  <c r="S674" i="23" a="1"/>
  <c r="S674" i="23" s="1"/>
  <c r="T655" i="23"/>
  <c r="U841" i="23" a="1"/>
  <c r="U841" i="23" s="1"/>
  <c r="U840" i="23"/>
  <c r="AB810" i="23"/>
  <c r="AA829" i="23" a="1"/>
  <c r="AA829" i="23" s="1"/>
  <c r="AB812" i="23" a="1"/>
  <c r="AB812" i="23" s="1"/>
  <c r="AB815" i="23" s="1" a="1"/>
  <c r="AB815" i="23" s="1"/>
  <c r="V621" i="23" a="1"/>
  <c r="V621" i="23" s="1"/>
  <c r="W602" i="23"/>
  <c r="W604" i="23" a="1"/>
  <c r="W604" i="23" s="1"/>
  <c r="W607" i="23" s="1" a="1"/>
  <c r="W607" i="23" s="1"/>
  <c r="BC695" i="23" a="1"/>
  <c r="BC695" i="23" s="1"/>
  <c r="BB722" i="23"/>
  <c r="AS737" i="23" a="1"/>
  <c r="AS737" i="23" s="1"/>
  <c r="AS736" i="23"/>
  <c r="U944" i="23"/>
  <c r="U945" i="23" a="1"/>
  <c r="U945" i="23" s="1"/>
  <c r="J591" i="23" a="1"/>
  <c r="J591" i="23" s="1"/>
  <c r="I618" i="23"/>
  <c r="BH1049" i="23" a="1"/>
  <c r="BH1049" i="23" s="1"/>
  <c r="BH1048" i="23"/>
  <c r="AV633" i="23" a="1"/>
  <c r="AV633" i="23" s="1"/>
  <c r="AV632" i="23"/>
  <c r="AX695" i="23" a="1"/>
  <c r="AX695" i="23" s="1"/>
  <c r="AW722" i="23"/>
  <c r="U736" i="23"/>
  <c r="U737" i="23" a="1"/>
  <c r="U737" i="23" s="1"/>
  <c r="L110" i="23" a="1"/>
  <c r="L110" i="23" s="1"/>
  <c r="L113" i="23" s="1"/>
  <c r="L109" i="23"/>
  <c r="L213" i="23"/>
  <c r="L214" i="23" a="1"/>
  <c r="L214" i="23" s="1"/>
  <c r="L217" i="23" s="1"/>
  <c r="BD551" i="23"/>
  <c r="BD553" i="23" a="1"/>
  <c r="BD553" i="23" s="1"/>
  <c r="BD556" i="23" s="1" a="1"/>
  <c r="BD556" i="23" s="1"/>
  <c r="BC570" i="23" a="1"/>
  <c r="BC570" i="23" s="1"/>
  <c r="AF591" i="23" a="1"/>
  <c r="AF591" i="23" s="1"/>
  <c r="AE618" i="23"/>
  <c r="W1007" i="23" a="1"/>
  <c r="W1007" i="23" s="1"/>
  <c r="V1034" i="23"/>
  <c r="N775" i="23"/>
  <c r="N778" i="23" a="1"/>
  <c r="N778" i="23" s="1"/>
  <c r="AR799" i="23" a="1"/>
  <c r="AR799" i="23" s="1"/>
  <c r="AQ826" i="23"/>
  <c r="AR591" i="23" a="1"/>
  <c r="AR591" i="23" s="1"/>
  <c r="AQ618" i="23"/>
  <c r="AI1007" i="23" a="1"/>
  <c r="AI1007" i="23" s="1"/>
  <c r="AH1034" i="23"/>
  <c r="AL1007" i="23" a="1"/>
  <c r="AL1007" i="23" s="1"/>
  <c r="AK1034" i="23"/>
  <c r="AF1007" i="23" a="1"/>
  <c r="AF1007" i="23" s="1"/>
  <c r="AE1034" i="23"/>
  <c r="N903" i="23" a="1"/>
  <c r="N903" i="23" s="1"/>
  <c r="M930" i="23"/>
  <c r="AR1007" i="23" a="1"/>
  <c r="AR1007" i="23" s="1"/>
  <c r="AQ1034" i="23"/>
  <c r="AC591" i="23" a="1"/>
  <c r="AC591" i="23" s="1"/>
  <c r="AB618" i="23"/>
  <c r="BA903" i="23" a="1"/>
  <c r="BA903" i="23" s="1"/>
  <c r="AZ930" i="23"/>
  <c r="T799" i="23" a="1"/>
  <c r="T799" i="23" s="1"/>
  <c r="S826" i="23"/>
  <c r="AL695" i="23" a="1"/>
  <c r="AL695" i="23" s="1"/>
  <c r="AK722" i="23"/>
  <c r="BJ799" i="23" a="1"/>
  <c r="BJ799" i="23" s="1"/>
  <c r="BI826" i="23"/>
  <c r="BD799" i="23" a="1"/>
  <c r="BD799" i="23" s="1"/>
  <c r="BC826" i="23"/>
  <c r="AU570" i="23" a="1"/>
  <c r="AU570" i="23" s="1"/>
  <c r="AU567" i="23"/>
  <c r="AF695" i="23" a="1"/>
  <c r="AF695" i="23" s="1"/>
  <c r="AE722" i="23"/>
  <c r="N1007" i="23" a="1"/>
  <c r="N1007" i="23" s="1"/>
  <c r="M1034" i="23"/>
  <c r="BG695" i="23" a="1"/>
  <c r="BG695" i="23" s="1"/>
  <c r="BF722" i="23"/>
  <c r="BD903" i="23" a="1"/>
  <c r="BD903" i="23" s="1"/>
  <c r="BC930" i="23"/>
  <c r="AS841" i="23" a="1"/>
  <c r="AS841" i="23" s="1"/>
  <c r="AS840" i="23"/>
  <c r="AL799" i="23" a="1"/>
  <c r="AL799" i="23" s="1"/>
  <c r="AK826" i="23"/>
  <c r="AP945" i="23" a="1"/>
  <c r="AP945" i="23" s="1"/>
  <c r="AP944" i="23"/>
  <c r="AU1007" i="23" a="1"/>
  <c r="AU1007" i="23" s="1"/>
  <c r="AT1034" i="23"/>
  <c r="BJ695" i="23" a="1"/>
  <c r="BJ695" i="23" s="1"/>
  <c r="BI722" i="23"/>
  <c r="W865" i="23" a="1"/>
  <c r="W865" i="23" s="1"/>
  <c r="W868" i="23" s="1" a="1"/>
  <c r="W868" i="23" s="1"/>
  <c r="W863" i="23"/>
  <c r="V882" i="23" a="1"/>
  <c r="V882" i="23" s="1"/>
  <c r="AU799" i="23" a="1"/>
  <c r="AU799" i="23" s="1"/>
  <c r="AT826" i="23"/>
  <c r="AR903" i="23" a="1"/>
  <c r="AR903" i="23" s="1"/>
  <c r="AQ930" i="23"/>
  <c r="BG799" i="23" a="1"/>
  <c r="BG799" i="23" s="1"/>
  <c r="BF826" i="23"/>
  <c r="AX1007" i="23" a="1"/>
  <c r="AX1007" i="23" s="1"/>
  <c r="AW1034" i="23"/>
  <c r="T903" i="23" a="1"/>
  <c r="T903" i="23" s="1"/>
  <c r="S930" i="23"/>
  <c r="L945" i="23" a="1"/>
  <c r="L945" i="23" s="1"/>
  <c r="L944" i="23"/>
  <c r="T570" i="23" a="1"/>
  <c r="T570" i="23" s="1"/>
  <c r="T567" i="23"/>
  <c r="O1049" i="23" a="1"/>
  <c r="O1049" i="23" s="1"/>
  <c r="O1048" i="23"/>
  <c r="AV841" i="23" a="1"/>
  <c r="AV841" i="23" s="1"/>
  <c r="AV840" i="23"/>
  <c r="BI998" i="23" a="1"/>
  <c r="BI998" i="23" s="1"/>
  <c r="BI997" i="23"/>
  <c r="AV944" i="23"/>
  <c r="AV945" i="23" a="1"/>
  <c r="AV945" i="23" s="1"/>
  <c r="AY1048" i="23"/>
  <c r="AY1049" i="23" a="1"/>
  <c r="AY1049" i="23" s="1"/>
  <c r="AM632" i="23"/>
  <c r="AM633" i="23" a="1"/>
  <c r="AM633" i="23" s="1"/>
  <c r="X737" i="23" a="1"/>
  <c r="X737" i="23" s="1"/>
  <c r="X736" i="23"/>
  <c r="AP841" i="23" a="1"/>
  <c r="AP841" i="23" s="1"/>
  <c r="AP840" i="23"/>
  <c r="K1007" i="23" a="1"/>
  <c r="K1007" i="23" s="1"/>
  <c r="J1034" i="23"/>
  <c r="AY944" i="23"/>
  <c r="AY945" i="23" a="1"/>
  <c r="AY945" i="23" s="1"/>
  <c r="AC1007" i="23" a="1"/>
  <c r="AC1007" i="23" s="1"/>
  <c r="AB1034" i="23"/>
  <c r="AD1049" i="23" a="1"/>
  <c r="AD1049" i="23" s="1"/>
  <c r="AD1048" i="23"/>
  <c r="AI799" i="23" a="1"/>
  <c r="AI799" i="23" s="1"/>
  <c r="AH826" i="23"/>
  <c r="AV1048" i="23"/>
  <c r="AV1049" i="23" a="1"/>
  <c r="AV1049" i="23" s="1"/>
  <c r="BE736" i="23"/>
  <c r="BE737" i="23" a="1"/>
  <c r="BE737" i="23" s="1"/>
  <c r="AZ998" i="23" a="1"/>
  <c r="AZ998" i="23" s="1"/>
  <c r="AZ997" i="23"/>
  <c r="AF799" i="23" a="1"/>
  <c r="AF799" i="23" s="1"/>
  <c r="AE826" i="23"/>
  <c r="AP1049" i="23" a="1"/>
  <c r="AP1049" i="23" s="1"/>
  <c r="AP1048" i="23"/>
  <c r="AO591" i="23" a="1"/>
  <c r="AO591" i="23" s="1"/>
  <c r="AN618" i="23"/>
  <c r="Q1007" i="23" a="1"/>
  <c r="Q1007" i="23" s="1"/>
  <c r="P1034" i="23"/>
  <c r="AX799" i="23" a="1"/>
  <c r="AX799" i="23" s="1"/>
  <c r="AW826" i="23"/>
  <c r="AC695" i="23" a="1"/>
  <c r="AC695" i="23" s="1"/>
  <c r="AB722" i="23"/>
  <c r="AY632" i="23"/>
  <c r="AY633" i="23" a="1"/>
  <c r="AY633" i="23" s="1"/>
  <c r="U1049" i="23" a="1"/>
  <c r="U1049" i="23" s="1"/>
  <c r="U1048" i="23"/>
  <c r="L1049" i="23" a="1"/>
  <c r="L1049" i="23" s="1"/>
  <c r="L1048" i="23"/>
  <c r="S582" i="23" a="1"/>
  <c r="S582" i="23" s="1"/>
  <c r="S581" i="23"/>
  <c r="T1007" i="23" a="1"/>
  <c r="T1007" i="23" s="1"/>
  <c r="S1034" i="23"/>
  <c r="AJ737" i="23" a="1"/>
  <c r="AJ737" i="23" s="1"/>
  <c r="AJ736" i="23"/>
  <c r="C153" i="20" a="1"/>
  <c r="C153" i="20" s="1"/>
  <c r="D164" i="20" s="1"/>
  <c r="C172" i="20" s="1" a="1"/>
  <c r="C172" i="20" s="1"/>
  <c r="C237" i="20" a="1"/>
  <c r="C237" i="20" s="1"/>
  <c r="K255" i="20" a="1"/>
  <c r="K255" i="20" s="1"/>
  <c r="BH841" i="23" a="1"/>
  <c r="BH841" i="23" s="1"/>
  <c r="BH840" i="23"/>
  <c r="R632" i="23"/>
  <c r="R633" i="23" a="1"/>
  <c r="R633" i="23" s="1"/>
  <c r="R841" i="23" a="1"/>
  <c r="R841" i="23" s="1"/>
  <c r="R840" i="23"/>
  <c r="H674" i="23" a="1"/>
  <c r="H674" i="23" s="1"/>
  <c r="H671" i="23"/>
  <c r="AA632" i="23"/>
  <c r="AA633" i="23" a="1"/>
  <c r="AA633" i="23" s="1"/>
  <c r="BA1007" i="23" a="1"/>
  <c r="BA1007" i="23" s="1"/>
  <c r="AZ1034" i="23"/>
  <c r="AJ1049" i="23" a="1"/>
  <c r="AJ1049" i="23" s="1"/>
  <c r="AJ1048" i="23"/>
  <c r="O633" i="23" a="1"/>
  <c r="O633" i="23" s="1"/>
  <c r="O632" i="23"/>
  <c r="E237" i="20" a="1"/>
  <c r="E237" i="20" s="1"/>
  <c r="M255" i="20" a="1"/>
  <c r="M255" i="20" s="1"/>
  <c r="AJ841" i="23" a="1"/>
  <c r="AJ841" i="23" s="1"/>
  <c r="AJ840" i="23"/>
  <c r="AP632" i="23"/>
  <c r="AP633" i="23" a="1"/>
  <c r="AP633" i="23" s="1"/>
  <c r="I944" i="23"/>
  <c r="I945" i="23" a="1"/>
  <c r="I945" i="23" s="1"/>
  <c r="AP736" i="23"/>
  <c r="AP737" i="23" a="1"/>
  <c r="AP737" i="23" s="1"/>
  <c r="BH737" i="23" a="1"/>
  <c r="BH737" i="23" s="1"/>
  <c r="BH736" i="23"/>
  <c r="P997" i="23"/>
  <c r="P998" i="23" a="1"/>
  <c r="P998" i="23" s="1"/>
  <c r="N799" i="23" a="1"/>
  <c r="N799" i="23" s="1"/>
  <c r="M826" i="23"/>
  <c r="C98" i="23" a="1"/>
  <c r="C98" i="23" s="1"/>
  <c r="C95" i="23"/>
  <c r="S893" i="23"/>
  <c r="S894" i="23" a="1"/>
  <c r="S894" i="23" s="1"/>
  <c r="AX903" i="23" a="1"/>
  <c r="AX903" i="23" s="1"/>
  <c r="AW930" i="23"/>
  <c r="AC903" i="23" a="1"/>
  <c r="AC903" i="23" s="1"/>
  <c r="AB930" i="23"/>
  <c r="T591" i="23" a="1"/>
  <c r="T591" i="23" s="1"/>
  <c r="S618" i="23"/>
  <c r="AS1049" i="23" a="1"/>
  <c r="AS1049" i="23" s="1"/>
  <c r="AS1048" i="23"/>
  <c r="I840" i="23"/>
  <c r="I841" i="23" a="1"/>
  <c r="I841" i="23" s="1"/>
  <c r="I1049" i="23" a="1"/>
  <c r="I1049" i="23" s="1"/>
  <c r="I1048" i="23"/>
  <c r="L841" i="23" a="1"/>
  <c r="L841" i="23" s="1"/>
  <c r="L840" i="23"/>
  <c r="BD591" i="23" a="1"/>
  <c r="BD591" i="23" s="1"/>
  <c r="BC618" i="23"/>
  <c r="R736" i="23"/>
  <c r="R737" i="23" a="1"/>
  <c r="R737" i="23" s="1"/>
  <c r="AI903" i="23" a="1"/>
  <c r="AI903" i="23" s="1"/>
  <c r="AH930" i="23"/>
  <c r="F241" i="5" l="1" a="1"/>
  <c r="F241" i="5" s="1"/>
  <c r="F252" i="5" s="1"/>
  <c r="C225" i="5" a="1"/>
  <c r="C225" i="5" s="1"/>
  <c r="G241" i="5" s="1" a="1"/>
  <c r="G241" i="5" s="1"/>
  <c r="G252" i="5" s="1"/>
  <c r="F237" i="20" a="1"/>
  <c r="F237" i="20" s="1"/>
  <c r="N255" i="20" a="1"/>
  <c r="N255" i="20" s="1"/>
  <c r="E1020" i="23" a="1"/>
  <c r="E1020" i="23" s="1"/>
  <c r="E1023" i="23" s="1" a="1"/>
  <c r="E1023" i="23" s="1"/>
  <c r="E1034" i="23" s="1"/>
  <c r="D1037" i="23" a="1"/>
  <c r="D1037" i="23" s="1"/>
  <c r="D1048" i="23" s="1"/>
  <c r="D1051" i="23"/>
  <c r="D1034" i="23"/>
  <c r="R1066" i="23"/>
  <c r="S1066" i="23" s="1"/>
  <c r="C1052" i="23"/>
  <c r="D810" i="23"/>
  <c r="C740" i="23"/>
  <c r="D553" i="23" a="1"/>
  <c r="D553" i="23" s="1"/>
  <c r="T1066" i="23"/>
  <c r="C478" i="23"/>
  <c r="I1066" i="23"/>
  <c r="AY317" i="23"/>
  <c r="O422" i="23" a="1"/>
  <c r="O422" i="23" s="1"/>
  <c r="O425" i="23" s="1"/>
  <c r="F213" i="23"/>
  <c r="O214" i="23" a="1"/>
  <c r="O214" i="23" s="1"/>
  <c r="O217" i="23" s="1"/>
  <c r="BB214" i="23" a="1"/>
  <c r="BB214" i="23" s="1"/>
  <c r="F421" i="23"/>
  <c r="AJ318" i="23" a="1"/>
  <c r="AJ318" i="23" s="1"/>
  <c r="T1064" i="23" s="1"/>
  <c r="E270" i="23"/>
  <c r="AG214" i="23" a="1"/>
  <c r="AG214" i="23" s="1"/>
  <c r="E373" i="23"/>
  <c r="E374" i="23" s="1"/>
  <c r="D374" i="23"/>
  <c r="C1048" i="23"/>
  <c r="I110" i="23" a="1"/>
  <c r="I110" i="23" s="1"/>
  <c r="I113" i="23" s="1"/>
  <c r="E165" i="23"/>
  <c r="E166" i="23" s="1"/>
  <c r="E167" i="23"/>
  <c r="D711" i="23" a="1"/>
  <c r="D711" i="23" s="1"/>
  <c r="E695" i="23" s="1" a="1"/>
  <c r="E695" i="23" s="1"/>
  <c r="C829" i="23" a="1"/>
  <c r="C829" i="23" s="1"/>
  <c r="C840" i="23" s="1"/>
  <c r="D812" i="23" a="1"/>
  <c r="D812" i="23" s="1"/>
  <c r="D815" i="23" s="1" a="1"/>
  <c r="D815" i="23" s="1"/>
  <c r="E799" i="23" s="1" a="1"/>
  <c r="E799" i="23" s="1"/>
  <c r="E812" i="23" s="1" a="1"/>
  <c r="E812" i="23" s="1"/>
  <c r="T879" i="23"/>
  <c r="C671" i="23"/>
  <c r="C879" i="23"/>
  <c r="W983" i="23"/>
  <c r="AI969" i="23" a="1"/>
  <c r="AI969" i="23" s="1"/>
  <c r="AI972" i="23" s="1" a="1"/>
  <c r="AI972" i="23" s="1"/>
  <c r="AI983" i="23" s="1"/>
  <c r="AI967" i="23"/>
  <c r="C570" i="23" a="1"/>
  <c r="C570" i="23" s="1"/>
  <c r="C582" i="23" s="1" a="1"/>
  <c r="C582" i="23" s="1"/>
  <c r="C983" i="23"/>
  <c r="D551" i="23"/>
  <c r="J986" i="23" a="1"/>
  <c r="J986" i="23" s="1"/>
  <c r="J998" i="23" s="1" a="1"/>
  <c r="J998" i="23" s="1"/>
  <c r="K969" i="23" a="1"/>
  <c r="K969" i="23" s="1"/>
  <c r="K972" i="23" s="1" a="1"/>
  <c r="K972" i="23" s="1"/>
  <c r="K983" i="23" s="1"/>
  <c r="AH997" i="23"/>
  <c r="C775" i="23"/>
  <c r="K570" i="23" a="1"/>
  <c r="K570" i="23" s="1"/>
  <c r="K582" i="23" s="1" a="1"/>
  <c r="K582" i="23" s="1"/>
  <c r="BF997" i="23"/>
  <c r="Z967" i="23"/>
  <c r="C474" i="23"/>
  <c r="BG983" i="23"/>
  <c r="AD997" i="23"/>
  <c r="H983" i="23"/>
  <c r="AE997" i="23"/>
  <c r="G986" i="23" a="1"/>
  <c r="G986" i="23" s="1"/>
  <c r="G997" i="23" s="1"/>
  <c r="H967" i="23"/>
  <c r="F997" i="23"/>
  <c r="E479" i="23"/>
  <c r="E477" i="23"/>
  <c r="D478" i="23"/>
  <c r="I582" i="23" a="1"/>
  <c r="I582" i="23" s="1"/>
  <c r="AA424" i="23"/>
  <c r="Z425" i="23"/>
  <c r="AG321" i="23"/>
  <c r="J581" i="23"/>
  <c r="Q983" i="23"/>
  <c r="AJ320" i="23"/>
  <c r="AK320" i="23" s="1"/>
  <c r="AI321" i="23"/>
  <c r="AH321" i="23"/>
  <c r="AE321" i="23"/>
  <c r="AF321" i="23"/>
  <c r="F271" i="23"/>
  <c r="F269" i="23"/>
  <c r="BI914" i="23"/>
  <c r="U216" i="23"/>
  <c r="T217" i="23"/>
  <c r="BH933" i="23" a="1"/>
  <c r="BH933" i="23" s="1"/>
  <c r="BH944" i="23" s="1"/>
  <c r="V113" i="23"/>
  <c r="E61" i="23"/>
  <c r="F61" i="23" s="1"/>
  <c r="G61" i="23" s="1"/>
  <c r="D62" i="23"/>
  <c r="X112" i="23"/>
  <c r="W113" i="23"/>
  <c r="T113" i="23"/>
  <c r="U113" i="23"/>
  <c r="BG879" i="23"/>
  <c r="R894" i="23" a="1"/>
  <c r="R894" i="23" s="1"/>
  <c r="BG863" i="23"/>
  <c r="BF879" i="23"/>
  <c r="BF882" i="23" a="1"/>
  <c r="BF882" i="23" s="1"/>
  <c r="AO759" i="23"/>
  <c r="AO778" i="23" a="1"/>
  <c r="AO778" i="23" s="1"/>
  <c r="AO789" i="23" s="1"/>
  <c r="AN778" i="23" a="1"/>
  <c r="AN778" i="23" s="1"/>
  <c r="AN790" i="23" s="1" a="1"/>
  <c r="AN790" i="23" s="1"/>
  <c r="Y998" i="23" a="1"/>
  <c r="Y998" i="23" s="1"/>
  <c r="BB1049" i="23" a="1"/>
  <c r="BB1049" i="23" s="1"/>
  <c r="AR695" i="23" a="1"/>
  <c r="AR695" i="23" s="1"/>
  <c r="AQ725" i="23" s="1" a="1"/>
  <c r="AQ725" i="23" s="1"/>
  <c r="AG1048" i="23"/>
  <c r="BC1034" i="23"/>
  <c r="S722" i="23"/>
  <c r="AA945" i="23" a="1"/>
  <c r="AA945" i="23" s="1"/>
  <c r="M790" i="23" a="1"/>
  <c r="M790" i="23" s="1"/>
  <c r="BA986" i="23" a="1"/>
  <c r="BA986" i="23" s="1"/>
  <c r="BA998" i="23" s="1" a="1"/>
  <c r="BA998" i="23" s="1"/>
  <c r="AA1048" i="23"/>
  <c r="AM1049" i="23" a="1"/>
  <c r="AM1049" i="23" s="1"/>
  <c r="BB893" i="23"/>
  <c r="AG944" i="23"/>
  <c r="BB944" i="23"/>
  <c r="BJ983" i="23"/>
  <c r="I685" i="23"/>
  <c r="J930" i="23"/>
  <c r="G685" i="23"/>
  <c r="BB632" i="23"/>
  <c r="AN1034" i="23"/>
  <c r="AY790" i="23" a="1"/>
  <c r="AY790" i="23" s="1"/>
  <c r="AY789" i="23"/>
  <c r="Z969" i="23" a="1"/>
  <c r="Z969" i="23" s="1"/>
  <c r="Z972" i="23" s="1" a="1"/>
  <c r="Z972" i="23" s="1"/>
  <c r="Z983" i="23" s="1"/>
  <c r="BC879" i="23"/>
  <c r="X1049" i="23" a="1"/>
  <c r="X1049" i="23" s="1"/>
  <c r="AS945" i="23" a="1"/>
  <c r="AS945" i="23" s="1"/>
  <c r="W903" i="23" a="1"/>
  <c r="W903" i="23" s="1"/>
  <c r="V933" i="23" s="1" a="1"/>
  <c r="V933" i="23" s="1"/>
  <c r="AT930" i="23"/>
  <c r="BE840" i="23"/>
  <c r="AT581" i="23"/>
  <c r="R1049" i="23" a="1"/>
  <c r="R1049" i="23" s="1"/>
  <c r="AA737" i="23" a="1"/>
  <c r="AA737" i="23" s="1"/>
  <c r="AO865" i="23" a="1"/>
  <c r="AO865" i="23" s="1"/>
  <c r="AO868" i="23" s="1" a="1"/>
  <c r="AO868" i="23" s="1"/>
  <c r="AO882" i="23" s="1" a="1"/>
  <c r="AO882" i="23" s="1"/>
  <c r="AN882" i="23" a="1"/>
  <c r="AN882" i="23" s="1"/>
  <c r="AN893" i="23" s="1"/>
  <c r="BA761" i="23" a="1"/>
  <c r="BA761" i="23" s="1"/>
  <c r="BA764" i="23" s="1" a="1"/>
  <c r="BA764" i="23" s="1"/>
  <c r="AZ778" i="23" a="1"/>
  <c r="AZ778" i="23" s="1"/>
  <c r="BA759" i="23"/>
  <c r="AU695" i="23" a="1"/>
  <c r="AU695" i="23" s="1"/>
  <c r="AU708" i="23" s="1" a="1"/>
  <c r="AU708" i="23" s="1"/>
  <c r="AU711" i="23" s="1" a="1"/>
  <c r="AU711" i="23" s="1"/>
  <c r="AG840" i="23"/>
  <c r="BB790" i="23" a="1"/>
  <c r="BB790" i="23" s="1"/>
  <c r="Y1034" i="23"/>
  <c r="AM894" i="23" a="1"/>
  <c r="AM894" i="23" s="1"/>
  <c r="AM893" i="23"/>
  <c r="AN879" i="23"/>
  <c r="H540" i="23" a="1"/>
  <c r="H540" i="23" s="1"/>
  <c r="H553" i="23" s="1" a="1"/>
  <c r="H553" i="23" s="1"/>
  <c r="H556" i="23" s="1" a="1"/>
  <c r="H556" i="23" s="1"/>
  <c r="G930" i="23"/>
  <c r="R944" i="23"/>
  <c r="Y722" i="23"/>
  <c r="V582" i="23" a="1"/>
  <c r="V582" i="23" s="1"/>
  <c r="AD737" i="23" a="1"/>
  <c r="AD737" i="23" s="1"/>
  <c r="AY581" i="23"/>
  <c r="AD632" i="23"/>
  <c r="X633" i="23" a="1"/>
  <c r="X633" i="23" s="1"/>
  <c r="AQ983" i="23"/>
  <c r="AR956" i="23" a="1"/>
  <c r="AR956" i="23" s="1"/>
  <c r="BG657" i="23" a="1"/>
  <c r="BG657" i="23" s="1"/>
  <c r="BG660" i="23" s="1" a="1"/>
  <c r="BG660" i="23" s="1"/>
  <c r="BG671" i="23" s="1"/>
  <c r="AP998" i="23" a="1"/>
  <c r="AP998" i="23" s="1"/>
  <c r="AP997" i="23"/>
  <c r="BB840" i="23"/>
  <c r="P618" i="23"/>
  <c r="Q863" i="23"/>
  <c r="P882" i="23" a="1"/>
  <c r="P882" i="23" s="1"/>
  <c r="Q865" i="23" a="1"/>
  <c r="Q865" i="23" s="1"/>
  <c r="Q868" i="23" s="1" a="1"/>
  <c r="Q868" i="23" s="1"/>
  <c r="AA998" i="23" a="1"/>
  <c r="AA998" i="23" s="1"/>
  <c r="AA997" i="23"/>
  <c r="AC956" i="23" a="1"/>
  <c r="AC956" i="23" s="1"/>
  <c r="AB983" i="23"/>
  <c r="AV736" i="23"/>
  <c r="BG655" i="23"/>
  <c r="BD644" i="23" a="1"/>
  <c r="BD644" i="23" s="1"/>
  <c r="BD655" i="23" s="1"/>
  <c r="AD840" i="23"/>
  <c r="W567" i="23"/>
  <c r="BB686" i="23" a="1"/>
  <c r="BB686" i="23" s="1"/>
  <c r="J826" i="23"/>
  <c r="Y618" i="23"/>
  <c r="BD748" i="23" a="1"/>
  <c r="BD748" i="23" s="1"/>
  <c r="BD761" i="23" s="1" a="1"/>
  <c r="BD761" i="23" s="1"/>
  <c r="BD764" i="23" s="1" a="1"/>
  <c r="BD764" i="23" s="1"/>
  <c r="U582" i="23" a="1"/>
  <c r="U582" i="23" s="1"/>
  <c r="U581" i="23"/>
  <c r="G879" i="23"/>
  <c r="P674" i="23" a="1"/>
  <c r="P674" i="23" s="1"/>
  <c r="Q655" i="23"/>
  <c r="Q657" i="23" a="1"/>
  <c r="Q657" i="23" s="1"/>
  <c r="Q660" i="23" s="1" a="1"/>
  <c r="Q660" i="23" s="1"/>
  <c r="J775" i="23"/>
  <c r="BG591" i="23" a="1"/>
  <c r="BG591" i="23" s="1"/>
  <c r="BG604" i="23" s="1" a="1"/>
  <c r="BG604" i="23" s="1"/>
  <c r="BG607" i="23" s="1" a="1"/>
  <c r="BG607" i="23" s="1"/>
  <c r="AL903" i="23" a="1"/>
  <c r="AL903" i="23" s="1"/>
  <c r="AL914" i="23" s="1"/>
  <c r="AI748" i="23" a="1"/>
  <c r="AI748" i="23" s="1"/>
  <c r="AI761" i="23" s="1" a="1"/>
  <c r="AI761" i="23" s="1"/>
  <c r="AI764" i="23" s="1" a="1"/>
  <c r="AI764" i="23" s="1"/>
  <c r="AZ618" i="23"/>
  <c r="AJ944" i="23"/>
  <c r="AP894" i="23" a="1"/>
  <c r="AP894" i="23" s="1"/>
  <c r="AP893" i="23"/>
  <c r="AR852" i="23" a="1"/>
  <c r="AR852" i="23" s="1"/>
  <c r="AQ879" i="23"/>
  <c r="AN567" i="23"/>
  <c r="Z540" i="23" a="1"/>
  <c r="Z540" i="23" s="1"/>
  <c r="Y567" i="23"/>
  <c r="AT983" i="23"/>
  <c r="AU956" i="23" a="1"/>
  <c r="AU956" i="23" s="1"/>
  <c r="X582" i="23" a="1"/>
  <c r="X582" i="23" s="1"/>
  <c r="X581" i="23"/>
  <c r="AS998" i="23" a="1"/>
  <c r="AS998" i="23" s="1"/>
  <c r="AS997" i="23"/>
  <c r="AP790" i="23" a="1"/>
  <c r="AP790" i="23" s="1"/>
  <c r="AP789" i="23"/>
  <c r="Q759" i="23"/>
  <c r="Q761" i="23" a="1"/>
  <c r="Q761" i="23" s="1"/>
  <c r="Q764" i="23" s="1" a="1"/>
  <c r="Q764" i="23" s="1"/>
  <c r="P778" i="23" a="1"/>
  <c r="P778" i="23" s="1"/>
  <c r="C986" i="23" a="1"/>
  <c r="C986" i="23" s="1"/>
  <c r="D967" i="23"/>
  <c r="D969" i="23" a="1"/>
  <c r="D969" i="23" s="1"/>
  <c r="D972" i="23" s="1" a="1"/>
  <c r="D972" i="23" s="1"/>
  <c r="AQ775" i="23"/>
  <c r="AR748" i="23" a="1"/>
  <c r="AR748" i="23" s="1"/>
  <c r="AY893" i="23"/>
  <c r="AY894" i="23" a="1"/>
  <c r="AY894" i="23" s="1"/>
  <c r="AV998" i="23" a="1"/>
  <c r="AV998" i="23" s="1"/>
  <c r="AV997" i="23"/>
  <c r="AL956" i="23" a="1"/>
  <c r="AL956" i="23" s="1"/>
  <c r="AK983" i="23"/>
  <c r="BA852" i="23" a="1"/>
  <c r="BA852" i="23" s="1"/>
  <c r="AZ879" i="23"/>
  <c r="AW983" i="23"/>
  <c r="AX956" i="23" a="1"/>
  <c r="AX956" i="23" s="1"/>
  <c r="AJ997" i="23"/>
  <c r="AJ998" i="23" a="1"/>
  <c r="AJ998" i="23" s="1"/>
  <c r="AA582" i="23" a="1"/>
  <c r="AA582" i="23" s="1"/>
  <c r="AA581" i="23"/>
  <c r="R998" i="23" a="1"/>
  <c r="R998" i="23" s="1"/>
  <c r="R997" i="23"/>
  <c r="N956" i="23" a="1"/>
  <c r="N956" i="23" s="1"/>
  <c r="M983" i="23"/>
  <c r="AC540" i="23" a="1"/>
  <c r="AC540" i="23" s="1"/>
  <c r="AB567" i="23"/>
  <c r="BC882" i="23" a="1"/>
  <c r="BC882" i="23" s="1"/>
  <c r="BD863" i="23"/>
  <c r="BD865" i="23" a="1"/>
  <c r="BD865" i="23" s="1"/>
  <c r="BD868" i="23" s="1" a="1"/>
  <c r="BD868" i="23" s="1"/>
  <c r="T956" i="23" a="1"/>
  <c r="T956" i="23" s="1"/>
  <c r="S983" i="23"/>
  <c r="L998" i="23" a="1"/>
  <c r="L998" i="23" s="1"/>
  <c r="L997" i="23"/>
  <c r="K657" i="23" a="1"/>
  <c r="K657" i="23" s="1"/>
  <c r="K660" i="23" s="1" a="1"/>
  <c r="K660" i="23" s="1"/>
  <c r="J674" i="23" a="1"/>
  <c r="J674" i="23" s="1"/>
  <c r="K655" i="23"/>
  <c r="R789" i="23"/>
  <c r="R790" i="23" a="1"/>
  <c r="R790" i="23" s="1"/>
  <c r="AP686" i="23" a="1"/>
  <c r="AP686" i="23" s="1"/>
  <c r="AP685" i="23"/>
  <c r="T748" i="23" a="1"/>
  <c r="T748" i="23" s="1"/>
  <c r="S775" i="23"/>
  <c r="AR644" i="23" a="1"/>
  <c r="AR644" i="23" s="1"/>
  <c r="AQ671" i="23"/>
  <c r="AN914" i="23"/>
  <c r="AM933" i="23" a="1"/>
  <c r="AM933" i="23" s="1"/>
  <c r="AN916" i="23" a="1"/>
  <c r="AN916" i="23" s="1"/>
  <c r="AN919" i="23" s="1" a="1"/>
  <c r="AN919" i="23" s="1"/>
  <c r="AI657" i="23" a="1"/>
  <c r="AI657" i="23" s="1"/>
  <c r="AI660" i="23" s="1" a="1"/>
  <c r="AI660" i="23" s="1"/>
  <c r="AI655" i="23"/>
  <c r="AH674" i="23" a="1"/>
  <c r="AH674" i="23" s="1"/>
  <c r="AB879" i="23"/>
  <c r="AC852" i="23" a="1"/>
  <c r="AC852" i="23" s="1"/>
  <c r="P914" i="23"/>
  <c r="P916" i="23" a="1"/>
  <c r="P916" i="23" s="1"/>
  <c r="P919" i="23" s="1" a="1"/>
  <c r="P919" i="23" s="1"/>
  <c r="O933" i="23" a="1"/>
  <c r="O933" i="23" s="1"/>
  <c r="H863" i="23"/>
  <c r="H865" i="23" a="1"/>
  <c r="H865" i="23" s="1"/>
  <c r="H868" i="23" s="1" a="1"/>
  <c r="H868" i="23" s="1"/>
  <c r="G882" i="23" a="1"/>
  <c r="G882" i="23" s="1"/>
  <c r="AA894" i="23" a="1"/>
  <c r="AA894" i="23" s="1"/>
  <c r="AA893" i="23"/>
  <c r="BA644" i="23" a="1"/>
  <c r="BA644" i="23" s="1"/>
  <c r="AZ671" i="23"/>
  <c r="N644" i="23" a="1"/>
  <c r="N644" i="23" s="1"/>
  <c r="M671" i="23"/>
  <c r="AS893" i="23"/>
  <c r="AS894" i="23" a="1"/>
  <c r="AS894" i="23" s="1"/>
  <c r="P812" i="23" a="1"/>
  <c r="P812" i="23" s="1"/>
  <c r="P815" i="23" s="1" a="1"/>
  <c r="P815" i="23" s="1"/>
  <c r="P810" i="23"/>
  <c r="O829" i="23" a="1"/>
  <c r="O829" i="23" s="1"/>
  <c r="C267" i="23" a="1"/>
  <c r="C267" i="23" s="1"/>
  <c r="C266" i="23"/>
  <c r="I893" i="23"/>
  <c r="I894" i="23" a="1"/>
  <c r="I894" i="23" s="1"/>
  <c r="AV686" i="23" a="1"/>
  <c r="AV686" i="23" s="1"/>
  <c r="AV685" i="23"/>
  <c r="AL748" i="23" a="1"/>
  <c r="AL748" i="23" s="1"/>
  <c r="AK775" i="23"/>
  <c r="AG893" i="23"/>
  <c r="AG894" i="23" a="1"/>
  <c r="AG894" i="23" s="1"/>
  <c r="C371" i="23" a="1"/>
  <c r="C371" i="23" s="1"/>
  <c r="C370" i="23"/>
  <c r="X894" i="23" a="1"/>
  <c r="X894" i="23" s="1"/>
  <c r="X893" i="23"/>
  <c r="AA790" i="23" a="1"/>
  <c r="AA790" i="23" s="1"/>
  <c r="AA789" i="23"/>
  <c r="BI567" i="23"/>
  <c r="BJ540" i="23" a="1"/>
  <c r="BJ540" i="23" s="1"/>
  <c r="BH789" i="23"/>
  <c r="BH790" i="23" a="1"/>
  <c r="BH790" i="23" s="1"/>
  <c r="X790" i="23" a="1"/>
  <c r="X790" i="23" s="1"/>
  <c r="X789" i="23"/>
  <c r="AJ686" i="23" a="1"/>
  <c r="AJ686" i="23" s="1"/>
  <c r="AJ685" i="23"/>
  <c r="AX644" i="23" a="1"/>
  <c r="AX644" i="23" s="1"/>
  <c r="AW671" i="23"/>
  <c r="AJ789" i="23"/>
  <c r="AJ790" i="23" a="1"/>
  <c r="AJ790" i="23" s="1"/>
  <c r="AA685" i="23"/>
  <c r="AA686" i="23" a="1"/>
  <c r="AA686" i="23" s="1"/>
  <c r="BJ644" i="23" a="1"/>
  <c r="BJ644" i="23" s="1"/>
  <c r="BI671" i="23"/>
  <c r="BH582" i="23" a="1"/>
  <c r="BH582" i="23" s="1"/>
  <c r="BH581" i="23"/>
  <c r="AL540" i="23" a="1"/>
  <c r="AL540" i="23" s="1"/>
  <c r="AK567" i="23"/>
  <c r="BJ748" i="23" a="1"/>
  <c r="BJ748" i="23" s="1"/>
  <c r="BI775" i="23"/>
  <c r="AI553" i="23" a="1"/>
  <c r="AI553" i="23" s="1"/>
  <c r="AI556" i="23" s="1" a="1"/>
  <c r="AI556" i="23" s="1"/>
  <c r="AH570" i="23" a="1"/>
  <c r="AH570" i="23" s="1"/>
  <c r="AI551" i="23"/>
  <c r="O582" i="23" a="1"/>
  <c r="O582" i="23" s="1"/>
  <c r="O581" i="23"/>
  <c r="Y775" i="23"/>
  <c r="Z748" i="23" a="1"/>
  <c r="Z748" i="23" s="1"/>
  <c r="AM829" i="23" a="1"/>
  <c r="AM829" i="23" s="1"/>
  <c r="AN810" i="23"/>
  <c r="AN812" i="23" a="1"/>
  <c r="AN812" i="23" s="1"/>
  <c r="AN815" i="23" s="1" a="1"/>
  <c r="AN815" i="23" s="1"/>
  <c r="L893" i="23"/>
  <c r="L894" i="23" a="1"/>
  <c r="L894" i="23" s="1"/>
  <c r="L686" i="23" a="1"/>
  <c r="L686" i="23" s="1"/>
  <c r="L685" i="23"/>
  <c r="AL644" i="23" a="1"/>
  <c r="AL644" i="23" s="1"/>
  <c r="AK671" i="23"/>
  <c r="BF570" i="23" a="1"/>
  <c r="BF570" i="23" s="1"/>
  <c r="BG551" i="23"/>
  <c r="BG553" i="23" a="1"/>
  <c r="BG553" i="23" s="1"/>
  <c r="BG556" i="23" s="1" a="1"/>
  <c r="BG556" i="23" s="1"/>
  <c r="AU644" i="23" a="1"/>
  <c r="AU644" i="23" s="1"/>
  <c r="AT671" i="23"/>
  <c r="BH685" i="23"/>
  <c r="BH686" i="23" a="1"/>
  <c r="BH686" i="23" s="1"/>
  <c r="AJ582" i="23" a="1"/>
  <c r="AJ582" i="23" s="1"/>
  <c r="AJ581" i="23"/>
  <c r="F789" i="23"/>
  <c r="F790" i="23" a="1"/>
  <c r="F790" i="23" s="1"/>
  <c r="AZ570" i="23" a="1"/>
  <c r="AZ570" i="23" s="1"/>
  <c r="BA553" i="23" a="1"/>
  <c r="BA553" i="23" s="1"/>
  <c r="BA556" i="23" s="1" a="1"/>
  <c r="BA556" i="23" s="1"/>
  <c r="BA551" i="23"/>
  <c r="N852" i="23" a="1"/>
  <c r="N852" i="23" s="1"/>
  <c r="M879" i="23"/>
  <c r="AY686" i="23" a="1"/>
  <c r="AY686" i="23" s="1"/>
  <c r="AY685" i="23"/>
  <c r="AB671" i="23"/>
  <c r="AC644" i="23" a="1"/>
  <c r="AC644" i="23" s="1"/>
  <c r="C58" i="23"/>
  <c r="C59" i="23" a="1"/>
  <c r="C59" i="23" s="1"/>
  <c r="BE789" i="23"/>
  <c r="BE790" i="23" a="1"/>
  <c r="BE790" i="23" s="1"/>
  <c r="AS686" i="23" a="1"/>
  <c r="AS686" i="23" s="1"/>
  <c r="AS685" i="23"/>
  <c r="H748" i="23" a="1"/>
  <c r="H748" i="23" s="1"/>
  <c r="G775" i="23"/>
  <c r="AF748" i="23" a="1"/>
  <c r="AF748" i="23" s="1"/>
  <c r="AE775" i="23"/>
  <c r="BI879" i="23"/>
  <c r="BJ852" i="23" a="1"/>
  <c r="BJ852" i="23" s="1"/>
  <c r="Q540" i="23" a="1"/>
  <c r="Q540" i="23" s="1"/>
  <c r="P567" i="23"/>
  <c r="X685" i="23"/>
  <c r="X686" i="23" a="1"/>
  <c r="X686" i="23" s="1"/>
  <c r="AP581" i="23"/>
  <c r="AP582" i="23" a="1"/>
  <c r="AP582" i="23" s="1"/>
  <c r="AV894" i="23" a="1"/>
  <c r="AV894" i="23" s="1"/>
  <c r="AV893" i="23"/>
  <c r="W761" i="23" a="1"/>
  <c r="W761" i="23" s="1"/>
  <c r="W764" i="23" s="1" a="1"/>
  <c r="W764" i="23" s="1"/>
  <c r="V778" i="23" a="1"/>
  <c r="V778" i="23" s="1"/>
  <c r="W759" i="23"/>
  <c r="K761" i="23" a="1"/>
  <c r="K761" i="23" s="1"/>
  <c r="K764" i="23" s="1" a="1"/>
  <c r="K764" i="23" s="1"/>
  <c r="J778" i="23" a="1"/>
  <c r="J778" i="23" s="1"/>
  <c r="K759" i="23"/>
  <c r="AO551" i="23"/>
  <c r="AO553" i="23" a="1"/>
  <c r="AO553" i="23" s="1"/>
  <c r="AO556" i="23" s="1" a="1"/>
  <c r="AO556" i="23" s="1"/>
  <c r="AN570" i="23" a="1"/>
  <c r="AN570" i="23" s="1"/>
  <c r="AD789" i="23"/>
  <c r="AD790" i="23" a="1"/>
  <c r="AD790" i="23" s="1"/>
  <c r="AM685" i="23"/>
  <c r="AM686" i="23" a="1"/>
  <c r="AM686" i="23" s="1"/>
  <c r="BH894" i="23" a="1"/>
  <c r="BH894" i="23" s="1"/>
  <c r="BH893" i="23"/>
  <c r="AJ893" i="23"/>
  <c r="AJ894" i="23" a="1"/>
  <c r="AJ894" i="23" s="1"/>
  <c r="AR540" i="23" a="1"/>
  <c r="AR540" i="23" s="1"/>
  <c r="AQ567" i="23"/>
  <c r="D865" i="23" a="1"/>
  <c r="D865" i="23" s="1"/>
  <c r="D868" i="23" s="1" a="1"/>
  <c r="D868" i="23" s="1"/>
  <c r="C882" i="23" a="1"/>
  <c r="C882" i="23" s="1"/>
  <c r="D863" i="23"/>
  <c r="D761" i="23" a="1"/>
  <c r="D761" i="23" s="1"/>
  <c r="D792" i="23" s="1"/>
  <c r="D759" i="23"/>
  <c r="C778" i="23" a="1"/>
  <c r="C778" i="23" s="1"/>
  <c r="BG748" i="23" a="1"/>
  <c r="BG748" i="23" s="1"/>
  <c r="BF775" i="23"/>
  <c r="D657" i="23" a="1"/>
  <c r="D657" i="23" s="1"/>
  <c r="D660" i="23" s="1" a="1"/>
  <c r="D660" i="23" s="1"/>
  <c r="D655" i="23"/>
  <c r="C674" i="23" a="1"/>
  <c r="C674" i="23" s="1"/>
  <c r="AO644" i="23" a="1"/>
  <c r="AO644" i="23" s="1"/>
  <c r="AN671" i="23"/>
  <c r="Z644" i="23" a="1"/>
  <c r="Z644" i="23" s="1"/>
  <c r="Y671" i="23"/>
  <c r="AW879" i="23"/>
  <c r="AX852" i="23" a="1"/>
  <c r="AX852" i="23" s="1"/>
  <c r="L582" i="23" a="1"/>
  <c r="L582" i="23" s="1"/>
  <c r="L581" i="23"/>
  <c r="AF644" i="23" a="1"/>
  <c r="AF644" i="23" s="1"/>
  <c r="AE671" i="23"/>
  <c r="W644" i="23" a="1"/>
  <c r="W644" i="23" s="1"/>
  <c r="V671" i="23"/>
  <c r="AD582" i="23" a="1"/>
  <c r="AD582" i="23" s="1"/>
  <c r="AD581" i="23"/>
  <c r="AW570" i="23" a="1"/>
  <c r="AW570" i="23" s="1"/>
  <c r="AX551" i="23"/>
  <c r="AX553" i="23" a="1"/>
  <c r="AX553" i="23" s="1"/>
  <c r="AX556" i="23" s="1" a="1"/>
  <c r="AX556" i="23" s="1"/>
  <c r="AU852" i="23" a="1"/>
  <c r="AU852" i="23" s="1"/>
  <c r="AT879" i="23"/>
  <c r="AL852" i="23" a="1"/>
  <c r="AL852" i="23" s="1"/>
  <c r="AK879" i="23"/>
  <c r="C163" i="23" a="1"/>
  <c r="C163" i="23" s="1"/>
  <c r="C162" i="23"/>
  <c r="J879" i="23"/>
  <c r="K852" i="23" a="1"/>
  <c r="K852" i="23" s="1"/>
  <c r="N540" i="23" a="1"/>
  <c r="N540" i="23" s="1"/>
  <c r="M567" i="23"/>
  <c r="AI852" i="23" a="1"/>
  <c r="AI852" i="23" s="1"/>
  <c r="AH879" i="23"/>
  <c r="AD686" i="23" a="1"/>
  <c r="AD686" i="23" s="1"/>
  <c r="AD685" i="23"/>
  <c r="U685" i="23"/>
  <c r="U686" i="23" a="1"/>
  <c r="U686" i="23" s="1"/>
  <c r="Y879" i="23"/>
  <c r="Z852" i="23" a="1"/>
  <c r="Z852" i="23" s="1"/>
  <c r="AC748" i="23" a="1"/>
  <c r="AC748" i="23" s="1"/>
  <c r="AB775" i="23"/>
  <c r="AU761" i="23" a="1"/>
  <c r="AU761" i="23" s="1"/>
  <c r="AU764" i="23" s="1" a="1"/>
  <c r="AU764" i="23" s="1"/>
  <c r="AU759" i="23"/>
  <c r="AT778" i="23" a="1"/>
  <c r="AT778" i="23" s="1"/>
  <c r="AF540" i="23" a="1"/>
  <c r="AF540" i="23" s="1"/>
  <c r="AE567" i="23"/>
  <c r="C618" i="23"/>
  <c r="C933" i="23" a="1"/>
  <c r="C933" i="23" s="1"/>
  <c r="D916" i="23" a="1"/>
  <c r="D916" i="23" s="1"/>
  <c r="D947" i="23" s="1"/>
  <c r="D914" i="23"/>
  <c r="BJ903" i="23" a="1"/>
  <c r="BJ903" i="23" s="1"/>
  <c r="BI930" i="23"/>
  <c r="AX789" i="23"/>
  <c r="AX790" i="23" a="1"/>
  <c r="AX790" i="23" s="1"/>
  <c r="BD986" i="23" a="1"/>
  <c r="BD986" i="23" s="1"/>
  <c r="BD983" i="23"/>
  <c r="Z799" i="23" a="1"/>
  <c r="Z799" i="23" s="1"/>
  <c r="Y826" i="23"/>
  <c r="H914" i="23"/>
  <c r="H916" i="23" a="1"/>
  <c r="H916" i="23" s="1"/>
  <c r="H919" i="23" s="1" a="1"/>
  <c r="H919" i="23" s="1"/>
  <c r="G933" i="23" a="1"/>
  <c r="G933" i="23" s="1"/>
  <c r="W618" i="23"/>
  <c r="W621" i="23" a="1"/>
  <c r="W621" i="23" s="1"/>
  <c r="AZ708" i="23" a="1"/>
  <c r="AZ708" i="23" s="1"/>
  <c r="AZ711" i="23" s="1" a="1"/>
  <c r="AZ711" i="23" s="1"/>
  <c r="AY725" i="23" a="1"/>
  <c r="AY725" i="23" s="1"/>
  <c r="AZ706" i="23"/>
  <c r="K706" i="23"/>
  <c r="J725" i="23" a="1"/>
  <c r="J725" i="23" s="1"/>
  <c r="K708" i="23" a="1"/>
  <c r="K708" i="23" s="1"/>
  <c r="K711" i="23" s="1" a="1"/>
  <c r="K711" i="23" s="1"/>
  <c r="BC998" i="23" a="1"/>
  <c r="BC998" i="23" s="1"/>
  <c r="BC997" i="23"/>
  <c r="X841" i="23" a="1"/>
  <c r="X841" i="23" s="1"/>
  <c r="X840" i="23"/>
  <c r="AO998" i="23" a="1"/>
  <c r="AO998" i="23" s="1"/>
  <c r="AO997" i="23"/>
  <c r="J604" i="23" a="1"/>
  <c r="J604" i="23" s="1"/>
  <c r="J607" i="23" s="1" a="1"/>
  <c r="J607" i="23" s="1"/>
  <c r="I621" i="23" a="1"/>
  <c r="I621" i="23" s="1"/>
  <c r="J602" i="23"/>
  <c r="AE933" i="23" a="1"/>
  <c r="AE933" i="23" s="1"/>
  <c r="AF916" i="23" a="1"/>
  <c r="AF916" i="23" s="1"/>
  <c r="AF919" i="23" s="1" a="1"/>
  <c r="AF919" i="23" s="1"/>
  <c r="AF914" i="23"/>
  <c r="G708" i="23" a="1"/>
  <c r="G708" i="23" s="1"/>
  <c r="G711" i="23" s="1" a="1"/>
  <c r="G711" i="23" s="1"/>
  <c r="F725" i="23" a="1"/>
  <c r="F725" i="23" s="1"/>
  <c r="G706" i="23"/>
  <c r="L725" i="23" a="1"/>
  <c r="L725" i="23" s="1"/>
  <c r="M706" i="23"/>
  <c r="M708" i="23" a="1"/>
  <c r="M708" i="23" s="1"/>
  <c r="M711" i="23" s="1" a="1"/>
  <c r="M711" i="23" s="1"/>
  <c r="AU914" i="23"/>
  <c r="AU916" i="23" a="1"/>
  <c r="AU916" i="23" s="1"/>
  <c r="AU919" i="23" s="1" a="1"/>
  <c r="AU919" i="23" s="1"/>
  <c r="AT933" i="23" a="1"/>
  <c r="AT933" i="23" s="1"/>
  <c r="AT621" i="23" a="1"/>
  <c r="AT621" i="23" s="1"/>
  <c r="AU602" i="23"/>
  <c r="AU604" i="23" a="1"/>
  <c r="AU604" i="23" s="1"/>
  <c r="AU607" i="23" s="1" a="1"/>
  <c r="AU607" i="23" s="1"/>
  <c r="V633" i="23" a="1"/>
  <c r="V633" i="23" s="1"/>
  <c r="V632" i="23"/>
  <c r="Z916" i="23" a="1"/>
  <c r="Z916" i="23" s="1"/>
  <c r="Z919" i="23" s="1" a="1"/>
  <c r="Z919" i="23" s="1"/>
  <c r="Y933" i="23" a="1"/>
  <c r="Y933" i="23" s="1"/>
  <c r="Z914" i="23"/>
  <c r="AY829" i="23" a="1"/>
  <c r="AY829" i="23" s="1"/>
  <c r="AZ810" i="23"/>
  <c r="AZ812" i="23" a="1"/>
  <c r="AZ812" i="23" s="1"/>
  <c r="AZ815" i="23" s="1" a="1"/>
  <c r="AZ815" i="23" s="1"/>
  <c r="AI695" i="23" a="1"/>
  <c r="AI695" i="23" s="1"/>
  <c r="AH722" i="23"/>
  <c r="AI618" i="23"/>
  <c r="AI621" i="23" a="1"/>
  <c r="AI621" i="23" s="1"/>
  <c r="W706" i="23"/>
  <c r="W708" i="23" a="1"/>
  <c r="W708" i="23" s="1"/>
  <c r="W711" i="23" s="1" a="1"/>
  <c r="W711" i="23" s="1"/>
  <c r="V725" i="23" a="1"/>
  <c r="V725" i="23" s="1"/>
  <c r="AC799" i="23" a="1"/>
  <c r="AC799" i="23" s="1"/>
  <c r="AB826" i="23"/>
  <c r="L621" i="23" a="1"/>
  <c r="L621" i="23" s="1"/>
  <c r="M602" i="23"/>
  <c r="M604" i="23" a="1"/>
  <c r="M604" i="23" s="1"/>
  <c r="M607" i="23" s="1" a="1"/>
  <c r="M607" i="23" s="1"/>
  <c r="AX604" i="23" a="1"/>
  <c r="AX604" i="23" s="1"/>
  <c r="AX607" i="23" s="1" a="1"/>
  <c r="AX607" i="23" s="1"/>
  <c r="AX602" i="23"/>
  <c r="AW621" i="23" a="1"/>
  <c r="AW621" i="23" s="1"/>
  <c r="BG903" i="23" a="1"/>
  <c r="BG903" i="23" s="1"/>
  <c r="BF930" i="23"/>
  <c r="O725" i="23" a="1"/>
  <c r="O725" i="23" s="1"/>
  <c r="P708" i="23" a="1"/>
  <c r="P708" i="23" s="1"/>
  <c r="P711" i="23" s="1" a="1"/>
  <c r="P711" i="23" s="1"/>
  <c r="P706" i="23"/>
  <c r="AO706" i="23"/>
  <c r="AN725" i="23" a="1"/>
  <c r="AN725" i="23" s="1"/>
  <c r="AO708" i="23" a="1"/>
  <c r="AO708" i="23" s="1"/>
  <c r="AO711" i="23" s="1" a="1"/>
  <c r="AO711" i="23" s="1"/>
  <c r="BH621" i="23" a="1"/>
  <c r="BH621" i="23" s="1"/>
  <c r="BI602" i="23"/>
  <c r="BI604" i="23" a="1"/>
  <c r="BI604" i="23" s="1"/>
  <c r="BI607" i="23" s="1" a="1"/>
  <c r="BI607" i="23" s="1"/>
  <c r="BC708" i="23" a="1"/>
  <c r="BC708" i="23" s="1"/>
  <c r="BC711" i="23" s="1" a="1"/>
  <c r="BC711" i="23" s="1"/>
  <c r="BC706" i="23"/>
  <c r="BB725" i="23" a="1"/>
  <c r="BB725" i="23" s="1"/>
  <c r="AH633" i="23" a="1"/>
  <c r="AH633" i="23" s="1"/>
  <c r="AH632" i="23"/>
  <c r="BC582" i="23" a="1"/>
  <c r="BC582" i="23" s="1"/>
  <c r="BC581" i="23"/>
  <c r="AX708" i="23" a="1"/>
  <c r="AX708" i="23" s="1"/>
  <c r="AX711" i="23" s="1" a="1"/>
  <c r="AX711" i="23" s="1"/>
  <c r="AX706" i="23"/>
  <c r="AW725" i="23" a="1"/>
  <c r="AW725" i="23" s="1"/>
  <c r="S686" i="23" a="1"/>
  <c r="S686" i="23" s="1"/>
  <c r="S685" i="23"/>
  <c r="AF997" i="23"/>
  <c r="AF998" i="23" a="1"/>
  <c r="AF998" i="23" s="1"/>
  <c r="AA841" i="23" a="1"/>
  <c r="AA841" i="23" s="1"/>
  <c r="AA840" i="23"/>
  <c r="T674" i="23" a="1"/>
  <c r="T674" i="23" s="1"/>
  <c r="T671" i="23"/>
  <c r="W812" i="23" a="1"/>
  <c r="W812" i="23" s="1"/>
  <c r="W815" i="23" s="1" a="1"/>
  <c r="W815" i="23" s="1"/>
  <c r="V829" i="23" a="1"/>
  <c r="V829" i="23" s="1"/>
  <c r="W810" i="23"/>
  <c r="Y621" i="23" a="1"/>
  <c r="Y621" i="23" s="1"/>
  <c r="Z602" i="23"/>
  <c r="Z604" i="23" a="1"/>
  <c r="Z604" i="23" s="1"/>
  <c r="Z607" i="23" s="1" a="1"/>
  <c r="Z607" i="23" s="1"/>
  <c r="AG736" i="23"/>
  <c r="AG737" i="23" a="1"/>
  <c r="AG737" i="23" s="1"/>
  <c r="AK621" i="23" a="1"/>
  <c r="AK621" i="23" s="1"/>
  <c r="AL602" i="23"/>
  <c r="AL604" i="23" a="1"/>
  <c r="AL604" i="23" s="1"/>
  <c r="AL607" i="23" s="1" a="1"/>
  <c r="AL607" i="23" s="1"/>
  <c r="BJ1020" i="23" a="1"/>
  <c r="BJ1020" i="23" s="1"/>
  <c r="BJ1023" i="23" s="1" a="1"/>
  <c r="BJ1023" i="23" s="1"/>
  <c r="BJ1018" i="23"/>
  <c r="BI1037" i="23" a="1"/>
  <c r="BI1037" i="23" s="1"/>
  <c r="H602" i="23"/>
  <c r="H604" i="23" a="1"/>
  <c r="H604" i="23" s="1"/>
  <c r="H607" i="23" s="1" a="1"/>
  <c r="H607" i="23" s="1"/>
  <c r="G621" i="23" a="1"/>
  <c r="G621" i="23" s="1"/>
  <c r="G829" i="23" a="1"/>
  <c r="G829" i="23" s="1"/>
  <c r="H812" i="23" a="1"/>
  <c r="H812" i="23" s="1"/>
  <c r="H815" i="23" s="1" a="1"/>
  <c r="H815" i="23" s="1"/>
  <c r="H810" i="23"/>
  <c r="BD567" i="23"/>
  <c r="BD570" i="23" a="1"/>
  <c r="BD570" i="23" s="1"/>
  <c r="G1018" i="23"/>
  <c r="F1037" i="23" a="1"/>
  <c r="F1037" i="23" s="1"/>
  <c r="G1020" i="23" a="1"/>
  <c r="G1020" i="23" s="1"/>
  <c r="G1023" i="23" s="1" a="1"/>
  <c r="G1023" i="23" s="1"/>
  <c r="BE944" i="23"/>
  <c r="BE945" i="23" a="1"/>
  <c r="BE945" i="23" s="1"/>
  <c r="BF1037" i="23" a="1"/>
  <c r="BF1037" i="23" s="1"/>
  <c r="BG1018" i="23"/>
  <c r="BG1020" i="23" a="1"/>
  <c r="BG1020" i="23" s="1"/>
  <c r="BG1023" i="23" s="1" a="1"/>
  <c r="BG1023" i="23" s="1"/>
  <c r="W997" i="23"/>
  <c r="W998" i="23" a="1"/>
  <c r="W998" i="23" s="1"/>
  <c r="W879" i="23"/>
  <c r="W882" i="23" a="1"/>
  <c r="W882" i="23" s="1"/>
  <c r="BD602" i="23"/>
  <c r="BD604" i="23" a="1"/>
  <c r="BD604" i="23" s="1"/>
  <c r="BD607" i="23" s="1" a="1"/>
  <c r="BD607" i="23" s="1"/>
  <c r="BC621" i="23" a="1"/>
  <c r="BC621" i="23" s="1"/>
  <c r="H686" i="23" a="1"/>
  <c r="H686" i="23" s="1"/>
  <c r="H685" i="23"/>
  <c r="N789" i="23"/>
  <c r="N790" i="23" a="1"/>
  <c r="N790" i="23" s="1"/>
  <c r="AF810" i="23"/>
  <c r="AF812" i="23" a="1"/>
  <c r="AF812" i="23" s="1"/>
  <c r="AF815" i="23" s="1" a="1"/>
  <c r="AF815" i="23" s="1"/>
  <c r="AE829" i="23" a="1"/>
  <c r="AE829" i="23" s="1"/>
  <c r="AX1020" i="23" a="1"/>
  <c r="AX1020" i="23" s="1"/>
  <c r="AX1023" i="23" s="1" a="1"/>
  <c r="AX1023" i="23" s="1"/>
  <c r="AX1018" i="23"/>
  <c r="AW1037" i="23" a="1"/>
  <c r="AW1037" i="23" s="1"/>
  <c r="BI725" i="23" a="1"/>
  <c r="BI725" i="23" s="1"/>
  <c r="BJ706" i="23"/>
  <c r="BJ708" i="23" a="1"/>
  <c r="BJ708" i="23" s="1"/>
  <c r="BJ711" i="23" s="1" a="1"/>
  <c r="BJ711" i="23" s="1"/>
  <c r="AR916" i="23" a="1"/>
  <c r="AR916" i="23" s="1"/>
  <c r="AR919" i="23" s="1" a="1"/>
  <c r="AR919" i="23" s="1"/>
  <c r="AR914" i="23"/>
  <c r="AQ933" i="23" a="1"/>
  <c r="AQ933" i="23" s="1"/>
  <c r="BG998" i="23" a="1"/>
  <c r="BG998" i="23" s="1"/>
  <c r="BG997" i="23"/>
  <c r="BJ998" i="23" a="1"/>
  <c r="BJ998" i="23" s="1"/>
  <c r="BJ997" i="23"/>
  <c r="AU582" i="23" a="1"/>
  <c r="AU582" i="23" s="1"/>
  <c r="AU581" i="23"/>
  <c r="BD812" i="23" a="1"/>
  <c r="BD812" i="23" s="1"/>
  <c r="BD815" i="23" s="1" a="1"/>
  <c r="BD815" i="23" s="1"/>
  <c r="BC829" i="23" a="1"/>
  <c r="BC829" i="23" s="1"/>
  <c r="BD810" i="23"/>
  <c r="D604" i="23" a="1"/>
  <c r="D604" i="23" s="1"/>
  <c r="D635" i="23" s="1"/>
  <c r="C621" i="23" a="1"/>
  <c r="C621" i="23" s="1"/>
  <c r="D602" i="23"/>
  <c r="S725" i="23" a="1"/>
  <c r="S725" i="23" s="1"/>
  <c r="T708" i="23" a="1"/>
  <c r="T708" i="23" s="1"/>
  <c r="T711" i="23" s="1" a="1"/>
  <c r="T711" i="23" s="1"/>
  <c r="T706" i="23"/>
  <c r="AL708" i="23" a="1"/>
  <c r="AL708" i="23" s="1"/>
  <c r="AL711" i="23" s="1" a="1"/>
  <c r="AL711" i="23" s="1"/>
  <c r="AL706" i="23"/>
  <c r="AK725" i="23" a="1"/>
  <c r="AK725" i="23" s="1"/>
  <c r="BA914" i="23"/>
  <c r="BA916" i="23" a="1"/>
  <c r="BA916" i="23" s="1"/>
  <c r="BA919" i="23" s="1" a="1"/>
  <c r="BA919" i="23" s="1"/>
  <c r="AZ933" i="23" a="1"/>
  <c r="AZ933" i="23" s="1"/>
  <c r="Q997" i="23"/>
  <c r="Q998" i="23" a="1"/>
  <c r="Q998" i="23" s="1"/>
  <c r="N916" i="23" a="1"/>
  <c r="N916" i="23" s="1"/>
  <c r="N919" i="23" s="1" a="1"/>
  <c r="N919" i="23" s="1"/>
  <c r="M933" i="23" a="1"/>
  <c r="M933" i="23" s="1"/>
  <c r="N914" i="23"/>
  <c r="Q602" i="23"/>
  <c r="P621" i="23" a="1"/>
  <c r="P621" i="23" s="1"/>
  <c r="Q604" i="23" a="1"/>
  <c r="Q604" i="23" s="1"/>
  <c r="Q607" i="23" s="1" a="1"/>
  <c r="Q607" i="23" s="1"/>
  <c r="AF1018" i="23"/>
  <c r="AF1020" i="23" a="1"/>
  <c r="AF1020" i="23" s="1"/>
  <c r="AF1023" i="23" s="1" a="1"/>
  <c r="AF1023" i="23" s="1"/>
  <c r="AE1037" i="23" a="1"/>
  <c r="AE1037" i="23" s="1"/>
  <c r="AI1018" i="23"/>
  <c r="AI1020" i="23" a="1"/>
  <c r="AI1020" i="23" s="1"/>
  <c r="AI1023" i="23" s="1" a="1"/>
  <c r="AI1023" i="23" s="1"/>
  <c r="AH1037" i="23" a="1"/>
  <c r="AH1037" i="23" s="1"/>
  <c r="AR812" i="23" a="1"/>
  <c r="AR812" i="23" s="1"/>
  <c r="AR815" i="23" s="1" a="1"/>
  <c r="AR815" i="23" s="1"/>
  <c r="AR810" i="23"/>
  <c r="AQ829" i="23" a="1"/>
  <c r="AQ829" i="23" s="1"/>
  <c r="AC914" i="23"/>
  <c r="AC916" i="23" a="1"/>
  <c r="AC916" i="23" s="1"/>
  <c r="AC919" i="23" s="1" a="1"/>
  <c r="AC919" i="23" s="1"/>
  <c r="AB933" i="23" a="1"/>
  <c r="AB933" i="23" s="1"/>
  <c r="AZ1037" i="23" a="1"/>
  <c r="AZ1037" i="23" s="1"/>
  <c r="BA1018" i="23"/>
  <c r="BA1020" i="23" a="1"/>
  <c r="BA1020" i="23" s="1"/>
  <c r="BA1023" i="23" s="1" a="1"/>
  <c r="BA1023" i="23" s="1"/>
  <c r="O255" i="20" a="1"/>
  <c r="O255" i="20" s="1"/>
  <c r="G237" i="20" a="1"/>
  <c r="G237" i="20" s="1"/>
  <c r="T1020" i="23" a="1"/>
  <c r="T1020" i="23" s="1"/>
  <c r="T1023" i="23" s="1" a="1"/>
  <c r="T1023" i="23" s="1"/>
  <c r="S1037" i="23" a="1"/>
  <c r="S1037" i="23" s="1"/>
  <c r="T1018" i="23"/>
  <c r="BG893" i="23"/>
  <c r="BG894" i="23" a="1"/>
  <c r="BG894" i="23" s="1"/>
  <c r="H998" i="23" a="1"/>
  <c r="H998" i="23" s="1"/>
  <c r="H997" i="23"/>
  <c r="AW933" i="23" a="1"/>
  <c r="AW933" i="23" s="1"/>
  <c r="AX916" i="23" a="1"/>
  <c r="AX916" i="23" s="1"/>
  <c r="AX919" i="23" s="1" a="1"/>
  <c r="AX919" i="23" s="1"/>
  <c r="AX914" i="23"/>
  <c r="K914" i="23"/>
  <c r="J933" i="23" a="1"/>
  <c r="J933" i="23" s="1"/>
  <c r="K916" i="23" a="1"/>
  <c r="K916" i="23" s="1"/>
  <c r="K919" i="23" s="1" a="1"/>
  <c r="K919" i="23" s="1"/>
  <c r="AX812" i="23" a="1"/>
  <c r="AX812" i="23" s="1"/>
  <c r="AX815" i="23" s="1" a="1"/>
  <c r="AX815" i="23" s="1"/>
  <c r="AW829" i="23" a="1"/>
  <c r="AW829" i="23" s="1"/>
  <c r="AX810" i="23"/>
  <c r="AH829" i="23" a="1"/>
  <c r="AH829" i="23" s="1"/>
  <c r="AI810" i="23"/>
  <c r="AI812" i="23" a="1"/>
  <c r="AI812" i="23" s="1"/>
  <c r="AI815" i="23" s="1" a="1"/>
  <c r="AI815" i="23" s="1"/>
  <c r="AC1020" i="23" a="1"/>
  <c r="AC1020" i="23" s="1"/>
  <c r="AC1023" i="23" s="1" a="1"/>
  <c r="AC1023" i="23" s="1"/>
  <c r="AB1037" i="23" a="1"/>
  <c r="AB1037" i="23" s="1"/>
  <c r="AC1018" i="23"/>
  <c r="D248" i="20"/>
  <c r="F248" i="20"/>
  <c r="G248" i="20"/>
  <c r="E248" i="20"/>
  <c r="C248" i="20"/>
  <c r="Q1020" i="23" a="1"/>
  <c r="Q1020" i="23" s="1"/>
  <c r="Q1023" i="23" s="1" a="1"/>
  <c r="Q1023" i="23" s="1"/>
  <c r="P1037" i="23" a="1"/>
  <c r="P1037" i="23" s="1"/>
  <c r="Q1018" i="23"/>
  <c r="K1020" i="23" a="1"/>
  <c r="K1020" i="23" s="1"/>
  <c r="K1023" i="23" s="1" a="1"/>
  <c r="K1023" i="23" s="1"/>
  <c r="J1037" i="23" a="1"/>
  <c r="J1037" i="23" s="1"/>
  <c r="K1018" i="23"/>
  <c r="BI829" i="23" a="1"/>
  <c r="BI829" i="23" s="1"/>
  <c r="BJ812" i="23" a="1"/>
  <c r="BJ812" i="23" s="1"/>
  <c r="BJ815" i="23" s="1" a="1"/>
  <c r="BJ815" i="23" s="1"/>
  <c r="BJ810" i="23"/>
  <c r="W582" i="23" a="1"/>
  <c r="W582" i="23" s="1"/>
  <c r="W581" i="23"/>
  <c r="BD1020" i="23" a="1"/>
  <c r="BD1020" i="23" s="1"/>
  <c r="BD1023" i="23" s="1" a="1"/>
  <c r="BD1023" i="23" s="1"/>
  <c r="BD1018" i="23"/>
  <c r="BC1037" i="23" a="1"/>
  <c r="BC1037" i="23" s="1"/>
  <c r="AR1020" i="23" a="1"/>
  <c r="AR1020" i="23" s="1"/>
  <c r="AR1023" i="23" s="1" a="1"/>
  <c r="AR1023" i="23" s="1"/>
  <c r="AR1018" i="23"/>
  <c r="AQ1037" i="23" a="1"/>
  <c r="AQ1037" i="23" s="1"/>
  <c r="AQ621" i="23" a="1"/>
  <c r="AQ621" i="23" s="1"/>
  <c r="AR604" i="23" a="1"/>
  <c r="AR604" i="23" s="1"/>
  <c r="AR607" i="23" s="1" a="1"/>
  <c r="AR607" i="23" s="1"/>
  <c r="AR602" i="23"/>
  <c r="W1018" i="23"/>
  <c r="W1020" i="23" a="1"/>
  <c r="W1020" i="23" s="1"/>
  <c r="W1023" i="23" s="1" a="1"/>
  <c r="W1023" i="23" s="1"/>
  <c r="V1037" i="23" a="1"/>
  <c r="V1037" i="23" s="1"/>
  <c r="AE725" i="23" a="1"/>
  <c r="AE725" i="23" s="1"/>
  <c r="AF708" i="23" a="1"/>
  <c r="AF708" i="23" s="1"/>
  <c r="AF711" i="23" s="1" a="1"/>
  <c r="AF711" i="23" s="1"/>
  <c r="AF706" i="23"/>
  <c r="T812" i="23" a="1"/>
  <c r="T812" i="23" s="1"/>
  <c r="T815" i="23" s="1" a="1"/>
  <c r="T815" i="23" s="1"/>
  <c r="S829" i="23" a="1"/>
  <c r="S829" i="23" s="1"/>
  <c r="T810" i="23"/>
  <c r="AZ621" i="23" a="1"/>
  <c r="AZ621" i="23" s="1"/>
  <c r="BA604" i="23" a="1"/>
  <c r="BA604" i="23" s="1"/>
  <c r="BA607" i="23" s="1" a="1"/>
  <c r="BA607" i="23" s="1"/>
  <c r="BA602" i="23"/>
  <c r="AL1020" i="23" a="1"/>
  <c r="AL1020" i="23" s="1"/>
  <c r="AL1023" i="23" s="1" a="1"/>
  <c r="AL1023" i="23" s="1"/>
  <c r="AL1018" i="23"/>
  <c r="AK1037" i="23" a="1"/>
  <c r="AK1037" i="23" s="1"/>
  <c r="AI914" i="23"/>
  <c r="AI916" i="23" a="1"/>
  <c r="AI916" i="23" s="1"/>
  <c r="AI919" i="23" s="1" a="1"/>
  <c r="AI919" i="23" s="1"/>
  <c r="AH933" i="23" a="1"/>
  <c r="AH933" i="23" s="1"/>
  <c r="J829" i="23" a="1"/>
  <c r="J829" i="23" s="1"/>
  <c r="K810" i="23"/>
  <c r="K812" i="23" a="1"/>
  <c r="K812" i="23" s="1"/>
  <c r="K815" i="23" s="1" a="1"/>
  <c r="K815" i="23" s="1"/>
  <c r="V894" i="23" a="1"/>
  <c r="V894" i="23" s="1"/>
  <c r="V893" i="23"/>
  <c r="BF685" i="23"/>
  <c r="BF686" i="23" a="1"/>
  <c r="BF686" i="23" s="1"/>
  <c r="T582" i="23" a="1"/>
  <c r="T582" i="23" s="1"/>
  <c r="T581" i="23"/>
  <c r="AK829" i="23" a="1"/>
  <c r="AK829" i="23" s="1"/>
  <c r="AL810" i="23"/>
  <c r="AL812" i="23" a="1"/>
  <c r="AL812" i="23" s="1"/>
  <c r="AL815" i="23" s="1" a="1"/>
  <c r="AL815" i="23" s="1"/>
  <c r="BG706" i="23"/>
  <c r="BF725" i="23" a="1"/>
  <c r="BF725" i="23" s="1"/>
  <c r="BG708" i="23" a="1"/>
  <c r="BG708" i="23" s="1"/>
  <c r="BG711" i="23" s="1" a="1"/>
  <c r="BG711" i="23" s="1"/>
  <c r="AB621" i="23" a="1"/>
  <c r="AB621" i="23" s="1"/>
  <c r="AC602" i="23"/>
  <c r="AC604" i="23" a="1"/>
  <c r="AC604" i="23" s="1"/>
  <c r="AC607" i="23" s="1" a="1"/>
  <c r="AC607" i="23" s="1"/>
  <c r="C110" i="23" a="1"/>
  <c r="C110" i="23" s="1"/>
  <c r="C109" i="23"/>
  <c r="T602" i="23"/>
  <c r="S621" i="23" a="1"/>
  <c r="S621" i="23" s="1"/>
  <c r="T604" i="23" a="1"/>
  <c r="T604" i="23" s="1"/>
  <c r="T607" i="23" s="1" a="1"/>
  <c r="T607" i="23" s="1"/>
  <c r="M829" i="23" a="1"/>
  <c r="M829" i="23" s="1"/>
  <c r="N812" i="23" a="1"/>
  <c r="N812" i="23" s="1"/>
  <c r="N815" i="23" s="1" a="1"/>
  <c r="N815" i="23" s="1"/>
  <c r="N810" i="23"/>
  <c r="L255" i="20" a="1"/>
  <c r="L255" i="20" s="1"/>
  <c r="D237" i="20" a="1"/>
  <c r="D237" i="20" s="1"/>
  <c r="AC706" i="23"/>
  <c r="AC708" i="23" a="1"/>
  <c r="AC708" i="23" s="1"/>
  <c r="AC711" i="23" s="1" a="1"/>
  <c r="AC711" i="23" s="1"/>
  <c r="AB725" i="23" a="1"/>
  <c r="AB725" i="23" s="1"/>
  <c r="AO602" i="23"/>
  <c r="AN621" i="23" a="1"/>
  <c r="AN621" i="23" s="1"/>
  <c r="AO604" i="23" a="1"/>
  <c r="AO604" i="23" s="1"/>
  <c r="AO607" i="23" s="1" a="1"/>
  <c r="AO607" i="23" s="1"/>
  <c r="Z706" i="23"/>
  <c r="Z708" i="23" a="1"/>
  <c r="Z708" i="23" s="1"/>
  <c r="Z711" i="23" s="1" a="1"/>
  <c r="Z711" i="23" s="1"/>
  <c r="Y725" i="23" a="1"/>
  <c r="Y725" i="23" s="1"/>
  <c r="T916" i="23" a="1"/>
  <c r="T916" i="23" s="1"/>
  <c r="T919" i="23" s="1" a="1"/>
  <c r="T919" i="23" s="1"/>
  <c r="T914" i="23"/>
  <c r="S933" i="23" a="1"/>
  <c r="S933" i="23" s="1"/>
  <c r="BF829" i="23" a="1"/>
  <c r="BF829" i="23" s="1"/>
  <c r="BG810" i="23"/>
  <c r="BG812" i="23" a="1"/>
  <c r="BG812" i="23" s="1"/>
  <c r="BG815" i="23" s="1" a="1"/>
  <c r="BG815" i="23" s="1"/>
  <c r="AT829" i="23" a="1"/>
  <c r="AT829" i="23" s="1"/>
  <c r="AU812" i="23" a="1"/>
  <c r="AU812" i="23" s="1"/>
  <c r="AU815" i="23" s="1" a="1"/>
  <c r="AU815" i="23" s="1"/>
  <c r="AU810" i="23"/>
  <c r="AU1018" i="23"/>
  <c r="AT1037" i="23" a="1"/>
  <c r="AT1037" i="23" s="1"/>
  <c r="AU1020" i="23" a="1"/>
  <c r="AU1020" i="23" s="1"/>
  <c r="AU1023" i="23" s="1" a="1"/>
  <c r="AU1023" i="23" s="1"/>
  <c r="BD916" i="23" a="1"/>
  <c r="BD916" i="23" s="1"/>
  <c r="BD919" i="23" s="1" a="1"/>
  <c r="BD919" i="23" s="1"/>
  <c r="BD914" i="23"/>
  <c r="BC933" i="23" a="1"/>
  <c r="BC933" i="23" s="1"/>
  <c r="N1020" i="23" a="1"/>
  <c r="N1020" i="23" s="1"/>
  <c r="N1023" i="23" s="1" a="1"/>
  <c r="N1023" i="23" s="1"/>
  <c r="M1037" i="23" a="1"/>
  <c r="M1037" i="23" s="1"/>
  <c r="N1018" i="23"/>
  <c r="AN1037" i="23" a="1"/>
  <c r="AN1037" i="23" s="1"/>
  <c r="AO1020" i="23" a="1"/>
  <c r="AO1020" i="23" s="1"/>
  <c r="AO1023" i="23" s="1" a="1"/>
  <c r="AO1023" i="23" s="1"/>
  <c r="AO1018" i="23"/>
  <c r="Z1020" i="23" a="1"/>
  <c r="Z1020" i="23" s="1"/>
  <c r="Z1023" i="23" s="1" a="1"/>
  <c r="Z1023" i="23" s="1"/>
  <c r="Y1037" i="23" a="1"/>
  <c r="Y1037" i="23" s="1"/>
  <c r="Z1018" i="23"/>
  <c r="T893" i="23"/>
  <c r="T894" i="23" a="1"/>
  <c r="T894" i="23" s="1"/>
  <c r="AF602" i="23"/>
  <c r="AE621" i="23" a="1"/>
  <c r="AE621" i="23" s="1"/>
  <c r="AF604" i="23" a="1"/>
  <c r="AF604" i="23" s="1"/>
  <c r="AF607" i="23" s="1" a="1"/>
  <c r="AF607" i="23" s="1"/>
  <c r="D556" i="23" l="1" a="1"/>
  <c r="D556" i="23" s="1"/>
  <c r="E540" i="23" s="1" a="1"/>
  <c r="E540" i="23" s="1"/>
  <c r="L1076" i="23" s="1"/>
  <c r="E1051" i="23"/>
  <c r="F1051" i="23" s="1"/>
  <c r="G1051" i="23" s="1"/>
  <c r="D1049" i="23" a="1"/>
  <c r="D1049" i="23" s="1"/>
  <c r="D1052" i="23" s="1"/>
  <c r="D584" i="23"/>
  <c r="E708" i="23" a="1"/>
  <c r="E708" i="23" s="1"/>
  <c r="E739" i="23" s="1"/>
  <c r="F739" i="23" s="1"/>
  <c r="G739" i="23" s="1"/>
  <c r="C585" i="23"/>
  <c r="T1065" i="23"/>
  <c r="C374" i="23"/>
  <c r="I1065" i="23"/>
  <c r="C270" i="23"/>
  <c r="I1064" i="23"/>
  <c r="T1063" i="23"/>
  <c r="C166" i="23"/>
  <c r="I1063" i="23"/>
  <c r="C113" i="23"/>
  <c r="T1062" i="23"/>
  <c r="C62" i="23"/>
  <c r="I1062" i="23"/>
  <c r="F373" i="23"/>
  <c r="G375" i="23" s="1"/>
  <c r="F375" i="23"/>
  <c r="D826" i="23"/>
  <c r="F165" i="23"/>
  <c r="G165" i="23" s="1"/>
  <c r="F167" i="23"/>
  <c r="D725" i="23" a="1"/>
  <c r="D725" i="23" s="1"/>
  <c r="D736" i="23" s="1"/>
  <c r="E706" i="23"/>
  <c r="D722" i="23"/>
  <c r="D829" i="23" a="1"/>
  <c r="D829" i="23" s="1"/>
  <c r="D840" i="23" s="1"/>
  <c r="E810" i="23"/>
  <c r="C841" i="23" a="1"/>
  <c r="C841" i="23" s="1"/>
  <c r="D843" i="23"/>
  <c r="E843" i="23" s="1"/>
  <c r="F843" i="23" s="1"/>
  <c r="K581" i="23"/>
  <c r="AI986" i="23" a="1"/>
  <c r="AI986" i="23" s="1"/>
  <c r="AI997" i="23" s="1"/>
  <c r="J997" i="23"/>
  <c r="K986" i="23" a="1"/>
  <c r="K986" i="23" s="1"/>
  <c r="K997" i="23" s="1"/>
  <c r="C581" i="23"/>
  <c r="D1000" i="23"/>
  <c r="D896" i="23"/>
  <c r="D688" i="23"/>
  <c r="G998" i="23" a="1"/>
  <c r="G998" i="23" s="1"/>
  <c r="F479" i="23"/>
  <c r="F477" i="23"/>
  <c r="E478" i="23"/>
  <c r="AB424" i="23"/>
  <c r="AA425" i="23"/>
  <c r="AL320" i="23"/>
  <c r="AK321" i="23"/>
  <c r="AJ321" i="23"/>
  <c r="G271" i="23"/>
  <c r="G269" i="23"/>
  <c r="F270" i="23"/>
  <c r="BH945" i="23" a="1"/>
  <c r="BH945" i="23" s="1"/>
  <c r="V216" i="23"/>
  <c r="U217" i="23"/>
  <c r="AO790" i="23" a="1"/>
  <c r="AO790" i="23" s="1"/>
  <c r="E62" i="23"/>
  <c r="F63" i="23"/>
  <c r="Y112" i="23"/>
  <c r="X113" i="23"/>
  <c r="H61" i="23"/>
  <c r="H63" i="23"/>
  <c r="F62" i="23"/>
  <c r="G63" i="23"/>
  <c r="G62" i="23"/>
  <c r="AN789" i="23"/>
  <c r="AR708" i="23" a="1"/>
  <c r="AR708" i="23" s="1"/>
  <c r="AR711" i="23" s="1" a="1"/>
  <c r="AR711" i="23" s="1"/>
  <c r="AR725" i="23" s="1" a="1"/>
  <c r="AR725" i="23" s="1"/>
  <c r="AR706" i="23"/>
  <c r="BF894" i="23" a="1"/>
  <c r="BF894" i="23" s="1"/>
  <c r="BF893" i="23"/>
  <c r="BA997" i="23"/>
  <c r="W916" i="23" a="1"/>
  <c r="W916" i="23" s="1"/>
  <c r="W919" i="23" s="1" a="1"/>
  <c r="W919" i="23" s="1"/>
  <c r="W930" i="23" s="1"/>
  <c r="W914" i="23"/>
  <c r="AN894" i="23" a="1"/>
  <c r="AN894" i="23" s="1"/>
  <c r="Z986" i="23" a="1"/>
  <c r="Z986" i="23" s="1"/>
  <c r="Z998" i="23" s="1" a="1"/>
  <c r="Z998" i="23" s="1"/>
  <c r="AO879" i="23"/>
  <c r="AT725" i="23" a="1"/>
  <c r="AT725" i="23" s="1"/>
  <c r="AT737" i="23" s="1" a="1"/>
  <c r="AT737" i="23" s="1"/>
  <c r="AU706" i="23"/>
  <c r="AZ789" i="23"/>
  <c r="AZ790" i="23" a="1"/>
  <c r="AZ790" i="23" s="1"/>
  <c r="BA775" i="23"/>
  <c r="BA778" i="23" a="1"/>
  <c r="BA778" i="23" s="1"/>
  <c r="BD759" i="23"/>
  <c r="BC778" i="23" a="1"/>
  <c r="BC778" i="23" s="1"/>
  <c r="BC790" i="23" s="1" a="1"/>
  <c r="BC790" i="23" s="1"/>
  <c r="H551" i="23"/>
  <c r="G570" i="23" a="1"/>
  <c r="G570" i="23" s="1"/>
  <c r="G582" i="23" s="1" a="1"/>
  <c r="G582" i="23" s="1"/>
  <c r="AL916" i="23" a="1"/>
  <c r="AL916" i="23" s="1"/>
  <c r="AL919" i="23" s="1" a="1"/>
  <c r="AL919" i="23" s="1"/>
  <c r="AL930" i="23" s="1"/>
  <c r="BC674" i="23" a="1"/>
  <c r="BC674" i="23" s="1"/>
  <c r="BC686" i="23" s="1" a="1"/>
  <c r="BC686" i="23" s="1"/>
  <c r="BD657" i="23" a="1"/>
  <c r="BD657" i="23" s="1"/>
  <c r="BD660" i="23" s="1" a="1"/>
  <c r="BD660" i="23" s="1"/>
  <c r="BD671" i="23" s="1"/>
  <c r="BG674" i="23" a="1"/>
  <c r="BG674" i="23" s="1"/>
  <c r="BG685" i="23" s="1"/>
  <c r="AR969" i="23" a="1"/>
  <c r="AR969" i="23" s="1"/>
  <c r="AR972" i="23" s="1" a="1"/>
  <c r="AR972" i="23" s="1"/>
  <c r="AQ986" i="23" a="1"/>
  <c r="AQ986" i="23" s="1"/>
  <c r="AR967" i="23"/>
  <c r="Q879" i="23"/>
  <c r="Q882" i="23" a="1"/>
  <c r="Q882" i="23" s="1"/>
  <c r="P893" i="23"/>
  <c r="P894" i="23" a="1"/>
  <c r="P894" i="23" s="1"/>
  <c r="AC967" i="23"/>
  <c r="AC969" i="23" a="1"/>
  <c r="AC969" i="23" s="1"/>
  <c r="AC972" i="23" s="1" a="1"/>
  <c r="AC972" i="23" s="1"/>
  <c r="AB986" i="23" a="1"/>
  <c r="AB986" i="23" s="1"/>
  <c r="AK933" i="23" a="1"/>
  <c r="AK933" i="23" s="1"/>
  <c r="AK945" i="23" s="1" a="1"/>
  <c r="AK945" i="23" s="1"/>
  <c r="E1037" i="23" a="1"/>
  <c r="E1037" i="23" s="1"/>
  <c r="E1049" i="23" s="1" a="1"/>
  <c r="E1049" i="23" s="1"/>
  <c r="AI759" i="23"/>
  <c r="AH778" i="23" a="1"/>
  <c r="AH778" i="23" s="1"/>
  <c r="AH789" i="23" s="1"/>
  <c r="BF621" i="23" a="1"/>
  <c r="BF621" i="23" s="1"/>
  <c r="BF632" i="23" s="1"/>
  <c r="BG602" i="23"/>
  <c r="Q671" i="23"/>
  <c r="Q674" i="23" a="1"/>
  <c r="Q674" i="23" s="1"/>
  <c r="P686" i="23" a="1"/>
  <c r="P686" i="23" s="1"/>
  <c r="P685" i="23"/>
  <c r="Z553" i="23" a="1"/>
  <c r="Z553" i="23" s="1"/>
  <c r="Z556" i="23" s="1" a="1"/>
  <c r="Z556" i="23" s="1"/>
  <c r="Y570" i="23" a="1"/>
  <c r="Y570" i="23" s="1"/>
  <c r="Z551" i="23"/>
  <c r="AR865" i="23" a="1"/>
  <c r="AR865" i="23" s="1"/>
  <c r="AR868" i="23" s="1" a="1"/>
  <c r="AR868" i="23" s="1"/>
  <c r="AQ882" i="23" a="1"/>
  <c r="AQ882" i="23" s="1"/>
  <c r="AR863" i="23"/>
  <c r="AU969" i="23" a="1"/>
  <c r="AU969" i="23" s="1"/>
  <c r="AU972" i="23" s="1" a="1"/>
  <c r="AU972" i="23" s="1"/>
  <c r="AT986" i="23" a="1"/>
  <c r="AT986" i="23" s="1"/>
  <c r="AU967" i="23"/>
  <c r="E956" i="23" a="1"/>
  <c r="E956" i="23" s="1"/>
  <c r="D983" i="23"/>
  <c r="J685" i="23"/>
  <c r="J686" i="23" a="1"/>
  <c r="J686" i="23" s="1"/>
  <c r="BC894" i="23" a="1"/>
  <c r="BC894" i="23" s="1"/>
  <c r="BC893" i="23"/>
  <c r="AL969" i="23" a="1"/>
  <c r="AL969" i="23" s="1"/>
  <c r="AL972" i="23" s="1" a="1"/>
  <c r="AL972" i="23" s="1"/>
  <c r="AL967" i="23"/>
  <c r="AK986" i="23" a="1"/>
  <c r="AK986" i="23" s="1"/>
  <c r="K671" i="23"/>
  <c r="K674" i="23" a="1"/>
  <c r="K674" i="23" s="1"/>
  <c r="C997" i="23"/>
  <c r="C998" i="23" a="1"/>
  <c r="C998" i="23" s="1"/>
  <c r="AC553" i="23" a="1"/>
  <c r="AC553" i="23" s="1"/>
  <c r="AC556" i="23" s="1" a="1"/>
  <c r="AC556" i="23" s="1"/>
  <c r="AB570" i="23" a="1"/>
  <c r="AB570" i="23" s="1"/>
  <c r="AC551" i="23"/>
  <c r="P790" i="23" a="1"/>
  <c r="P790" i="23" s="1"/>
  <c r="P789" i="23"/>
  <c r="AX969" i="23" a="1"/>
  <c r="AX969" i="23" s="1"/>
  <c r="AX972" i="23" s="1" a="1"/>
  <c r="AX972" i="23" s="1"/>
  <c r="AW986" i="23" a="1"/>
  <c r="AW986" i="23" s="1"/>
  <c r="AX967" i="23"/>
  <c r="Q775" i="23"/>
  <c r="Q778" i="23" a="1"/>
  <c r="Q778" i="23" s="1"/>
  <c r="N969" i="23" a="1"/>
  <c r="N969" i="23" s="1"/>
  <c r="N972" i="23" s="1" a="1"/>
  <c r="N972" i="23" s="1"/>
  <c r="N967" i="23"/>
  <c r="M986" i="23" a="1"/>
  <c r="M986" i="23" s="1"/>
  <c r="T967" i="23"/>
  <c r="S986" i="23" a="1"/>
  <c r="S986" i="23" s="1"/>
  <c r="T969" i="23" a="1"/>
  <c r="T969" i="23" s="1"/>
  <c r="T972" i="23" s="1" a="1"/>
  <c r="T972" i="23" s="1"/>
  <c r="AQ778" i="23" a="1"/>
  <c r="AQ778" i="23" s="1"/>
  <c r="AR759" i="23"/>
  <c r="AR761" i="23" a="1"/>
  <c r="AR761" i="23" s="1"/>
  <c r="AR764" i="23" s="1" a="1"/>
  <c r="AR764" i="23" s="1"/>
  <c r="BD879" i="23"/>
  <c r="BD882" i="23" a="1"/>
  <c r="BD882" i="23" s="1"/>
  <c r="BA865" i="23" a="1"/>
  <c r="BA865" i="23" s="1"/>
  <c r="BA868" i="23" s="1" a="1"/>
  <c r="BA868" i="23" s="1"/>
  <c r="AZ882" i="23" a="1"/>
  <c r="AZ882" i="23" s="1"/>
  <c r="BA863" i="23"/>
  <c r="G893" i="23"/>
  <c r="G894" i="23" a="1"/>
  <c r="G894" i="23" s="1"/>
  <c r="AH685" i="23"/>
  <c r="AH686" i="23" a="1"/>
  <c r="AH686" i="23" s="1"/>
  <c r="AR655" i="23"/>
  <c r="AQ674" i="23" a="1"/>
  <c r="AQ674" i="23" s="1"/>
  <c r="AR657" i="23" a="1"/>
  <c r="AR657" i="23" s="1"/>
  <c r="AR660" i="23" s="1" a="1"/>
  <c r="AR660" i="23" s="1"/>
  <c r="H882" i="23" a="1"/>
  <c r="H882" i="23" s="1"/>
  <c r="H879" i="23"/>
  <c r="AI671" i="23"/>
  <c r="AI674" i="23" a="1"/>
  <c r="AI674" i="23" s="1"/>
  <c r="T761" i="23" a="1"/>
  <c r="T761" i="23" s="1"/>
  <c r="T764" i="23" s="1" a="1"/>
  <c r="T764" i="23" s="1"/>
  <c r="T759" i="23"/>
  <c r="S778" i="23" a="1"/>
  <c r="S778" i="23" s="1"/>
  <c r="O944" i="23"/>
  <c r="O945" i="23" a="1"/>
  <c r="O945" i="23" s="1"/>
  <c r="AO903" i="23" a="1"/>
  <c r="AO903" i="23" s="1"/>
  <c r="AN930" i="23"/>
  <c r="P930" i="23"/>
  <c r="Q903" i="23" a="1"/>
  <c r="Q903" i="23" s="1"/>
  <c r="AM944" i="23"/>
  <c r="AM945" i="23" a="1"/>
  <c r="AM945" i="23" s="1"/>
  <c r="AB882" i="23" a="1"/>
  <c r="AB882" i="23" s="1"/>
  <c r="AC863" i="23"/>
  <c r="AC865" i="23" a="1"/>
  <c r="AC865" i="23" s="1"/>
  <c r="AC868" i="23" s="1" a="1"/>
  <c r="AC868" i="23" s="1"/>
  <c r="Y882" i="23" a="1"/>
  <c r="Y882" i="23" s="1"/>
  <c r="Z863" i="23"/>
  <c r="Z865" i="23" a="1"/>
  <c r="Z865" i="23" s="1"/>
  <c r="Z868" i="23" s="1" a="1"/>
  <c r="Z868" i="23" s="1"/>
  <c r="AO657" i="23" a="1"/>
  <c r="AO657" i="23" s="1"/>
  <c r="AO660" i="23" s="1" a="1"/>
  <c r="AO660" i="23" s="1"/>
  <c r="AO655" i="23"/>
  <c r="AN674" i="23" a="1"/>
  <c r="AN674" i="23" s="1"/>
  <c r="D764" i="23" a="1"/>
  <c r="D764" i="23" s="1"/>
  <c r="N865" i="23" a="1"/>
  <c r="N865" i="23" s="1"/>
  <c r="N868" i="23" s="1" a="1"/>
  <c r="N868" i="23" s="1"/>
  <c r="M882" i="23" a="1"/>
  <c r="M882" i="23" s="1"/>
  <c r="N863" i="23"/>
  <c r="AO799" i="23" a="1"/>
  <c r="AO799" i="23" s="1"/>
  <c r="AN826" i="23"/>
  <c r="AH582" i="23" a="1"/>
  <c r="AH582" i="23" s="1"/>
  <c r="AH581" i="23"/>
  <c r="BJ553" i="23" a="1"/>
  <c r="BJ553" i="23" s="1"/>
  <c r="BJ556" i="23" s="1" a="1"/>
  <c r="BJ556" i="23" s="1"/>
  <c r="BJ551" i="23"/>
  <c r="BI570" i="23" a="1"/>
  <c r="BI570" i="23" s="1"/>
  <c r="N553" i="23" a="1"/>
  <c r="N553" i="23" s="1"/>
  <c r="N556" i="23" s="1" a="1"/>
  <c r="N556" i="23" s="1"/>
  <c r="M570" i="23" a="1"/>
  <c r="M570" i="23" s="1"/>
  <c r="N551" i="23"/>
  <c r="AU865" i="23" a="1"/>
  <c r="AU865" i="23" s="1"/>
  <c r="AU868" i="23" s="1" a="1"/>
  <c r="AU868" i="23" s="1"/>
  <c r="AU863" i="23"/>
  <c r="AT882" i="23" a="1"/>
  <c r="AT882" i="23" s="1"/>
  <c r="C685" i="23"/>
  <c r="C686" i="23" a="1"/>
  <c r="C686" i="23" s="1"/>
  <c r="BF582" i="23" a="1"/>
  <c r="BF582" i="23" s="1"/>
  <c r="BF581" i="23"/>
  <c r="AI567" i="23"/>
  <c r="AI570" i="23" a="1"/>
  <c r="AI570" i="23" s="1"/>
  <c r="BJ655" i="23"/>
  <c r="BI674" i="23" a="1"/>
  <c r="BI674" i="23" s="1"/>
  <c r="BJ657" i="23" a="1"/>
  <c r="BJ657" i="23" s="1"/>
  <c r="BJ660" i="23" s="1" a="1"/>
  <c r="BJ660" i="23" s="1"/>
  <c r="AF551" i="23"/>
  <c r="AF553" i="23" a="1"/>
  <c r="AF553" i="23" s="1"/>
  <c r="AF556" i="23" s="1" a="1"/>
  <c r="AF556" i="23" s="1"/>
  <c r="AE570" i="23" a="1"/>
  <c r="AE570" i="23" s="1"/>
  <c r="J882" i="23" a="1"/>
  <c r="J882" i="23" s="1"/>
  <c r="K865" i="23" a="1"/>
  <c r="K865" i="23" s="1"/>
  <c r="K868" i="23" s="1" a="1"/>
  <c r="K868" i="23" s="1"/>
  <c r="K863" i="23"/>
  <c r="AX567" i="23"/>
  <c r="AX570" i="23" a="1"/>
  <c r="AX570" i="23" s="1"/>
  <c r="AI778" i="23" a="1"/>
  <c r="AI778" i="23" s="1"/>
  <c r="AI775" i="23"/>
  <c r="C894" i="23" a="1"/>
  <c r="C894" i="23" s="1"/>
  <c r="C893" i="23"/>
  <c r="J789" i="23"/>
  <c r="J790" i="23" a="1"/>
  <c r="J790" i="23" s="1"/>
  <c r="AF761" i="23" a="1"/>
  <c r="AF761" i="23" s="1"/>
  <c r="AF764" i="23" s="1" a="1"/>
  <c r="AF764" i="23" s="1"/>
  <c r="AE778" i="23" a="1"/>
  <c r="AE778" i="23" s="1"/>
  <c r="AF759" i="23"/>
  <c r="H570" i="23" a="1"/>
  <c r="H570" i="23" s="1"/>
  <c r="H567" i="23"/>
  <c r="AM841" i="23" a="1"/>
  <c r="AM841" i="23" s="1"/>
  <c r="AM840" i="23"/>
  <c r="O841" i="23" a="1"/>
  <c r="O841" i="23" s="1"/>
  <c r="O840" i="23"/>
  <c r="AT790" i="23" a="1"/>
  <c r="AT790" i="23" s="1"/>
  <c r="AT789" i="23"/>
  <c r="W655" i="23"/>
  <c r="V674" i="23" a="1"/>
  <c r="V674" i="23" s="1"/>
  <c r="W657" i="23" a="1"/>
  <c r="W657" i="23" s="1"/>
  <c r="W660" i="23" s="1" a="1"/>
  <c r="W660" i="23" s="1"/>
  <c r="AX863" i="23"/>
  <c r="AX865" i="23" a="1"/>
  <c r="AX865" i="23" s="1"/>
  <c r="AX868" i="23" s="1" a="1"/>
  <c r="AX868" i="23" s="1"/>
  <c r="AW882" i="23" a="1"/>
  <c r="AW882" i="23" s="1"/>
  <c r="E644" i="23" a="1"/>
  <c r="E644" i="23" s="1"/>
  <c r="D671" i="23"/>
  <c r="E852" i="23" a="1"/>
  <c r="E852" i="23" s="1"/>
  <c r="D879" i="23"/>
  <c r="K775" i="23"/>
  <c r="K778" i="23" a="1"/>
  <c r="K778" i="23" s="1"/>
  <c r="AC657" i="23" a="1"/>
  <c r="AC657" i="23" s="1"/>
  <c r="AC660" i="23" s="1" a="1"/>
  <c r="AC660" i="23" s="1"/>
  <c r="AB674" i="23" a="1"/>
  <c r="AB674" i="23" s="1"/>
  <c r="AC655" i="23"/>
  <c r="AK674" i="23" a="1"/>
  <c r="AK674" i="23" s="1"/>
  <c r="AL657" i="23" a="1"/>
  <c r="AL657" i="23" s="1"/>
  <c r="AL660" i="23" s="1" a="1"/>
  <c r="AL660" i="23" s="1"/>
  <c r="AL655" i="23"/>
  <c r="Z759" i="23"/>
  <c r="Z761" i="23" a="1"/>
  <c r="Z761" i="23" s="1"/>
  <c r="Z764" i="23" s="1" a="1"/>
  <c r="Z764" i="23" s="1"/>
  <c r="Y778" i="23" a="1"/>
  <c r="Y778" i="23" s="1"/>
  <c r="BJ761" i="23" a="1"/>
  <c r="BJ761" i="23" s="1"/>
  <c r="BJ764" i="23" s="1" a="1"/>
  <c r="BJ764" i="23" s="1"/>
  <c r="BI778" i="23" a="1"/>
  <c r="BI778" i="23" s="1"/>
  <c r="BJ759" i="23"/>
  <c r="AL759" i="23"/>
  <c r="AL761" i="23" a="1"/>
  <c r="AL761" i="23" s="1"/>
  <c r="AL764" i="23" s="1" a="1"/>
  <c r="AL764" i="23" s="1"/>
  <c r="AK778" i="23" a="1"/>
  <c r="AK778" i="23" s="1"/>
  <c r="N657" i="23" a="1"/>
  <c r="N657" i="23" s="1"/>
  <c r="N660" i="23" s="1" a="1"/>
  <c r="N660" i="23" s="1"/>
  <c r="N655" i="23"/>
  <c r="M674" i="23" a="1"/>
  <c r="M674" i="23" s="1"/>
  <c r="AW581" i="23"/>
  <c r="AW582" i="23" a="1"/>
  <c r="AW582" i="23" s="1"/>
  <c r="G778" i="23" a="1"/>
  <c r="G778" i="23" s="1"/>
  <c r="H759" i="23"/>
  <c r="H761" i="23" a="1"/>
  <c r="H761" i="23" s="1"/>
  <c r="H764" i="23" s="1" a="1"/>
  <c r="H764" i="23" s="1"/>
  <c r="Q799" i="23" a="1"/>
  <c r="Q799" i="23" s="1"/>
  <c r="P826" i="23"/>
  <c r="AU778" i="23" a="1"/>
  <c r="AU778" i="23" s="1"/>
  <c r="AU775" i="23"/>
  <c r="AE674" i="23" a="1"/>
  <c r="AE674" i="23" s="1"/>
  <c r="AF655" i="23"/>
  <c r="AF657" i="23" a="1"/>
  <c r="AF657" i="23" s="1"/>
  <c r="AF660" i="23" s="1" a="1"/>
  <c r="AF660" i="23" s="1"/>
  <c r="BG761" i="23" a="1"/>
  <c r="BG761" i="23" s="1"/>
  <c r="BG764" i="23" s="1" a="1"/>
  <c r="BG764" i="23" s="1"/>
  <c r="BF778" i="23" a="1"/>
  <c r="BF778" i="23" s="1"/>
  <c r="BG759" i="23"/>
  <c r="AQ570" i="23" a="1"/>
  <c r="AQ570" i="23" s="1"/>
  <c r="AR551" i="23"/>
  <c r="AR553" i="23" a="1"/>
  <c r="AR553" i="23" s="1"/>
  <c r="AR556" i="23" s="1" a="1"/>
  <c r="AR556" i="23" s="1"/>
  <c r="V789" i="23"/>
  <c r="V790" i="23" a="1"/>
  <c r="V790" i="23" s="1"/>
  <c r="BA567" i="23"/>
  <c r="BA570" i="23" a="1"/>
  <c r="BA570" i="23" s="1"/>
  <c r="AK570" i="23" a="1"/>
  <c r="AK570" i="23" s="1"/>
  <c r="AL551" i="23"/>
  <c r="AL553" i="23" a="1"/>
  <c r="AL553" i="23" s="1"/>
  <c r="AL556" i="23" s="1" a="1"/>
  <c r="AL556" i="23" s="1"/>
  <c r="AZ674" i="23" a="1"/>
  <c r="AZ674" i="23" s="1"/>
  <c r="BA655" i="23"/>
  <c r="BA657" i="23" a="1"/>
  <c r="BA657" i="23" s="1"/>
  <c r="BA660" i="23" s="1" a="1"/>
  <c r="BA660" i="23" s="1"/>
  <c r="BD775" i="23"/>
  <c r="BD778" i="23" a="1"/>
  <c r="BD778" i="23" s="1"/>
  <c r="Y674" i="23" a="1"/>
  <c r="Y674" i="23" s="1"/>
  <c r="Z655" i="23"/>
  <c r="Z657" i="23" a="1"/>
  <c r="Z657" i="23" s="1"/>
  <c r="Z660" i="23" s="1" a="1"/>
  <c r="Z660" i="23" s="1"/>
  <c r="C790" i="23" a="1"/>
  <c r="C790" i="23" s="1"/>
  <c r="C789" i="23"/>
  <c r="AN582" i="23" a="1"/>
  <c r="AN582" i="23" s="1"/>
  <c r="AN581" i="23"/>
  <c r="W775" i="23"/>
  <c r="W778" i="23" a="1"/>
  <c r="W778" i="23" s="1"/>
  <c r="Q553" i="23" a="1"/>
  <c r="Q553" i="23" s="1"/>
  <c r="Q556" i="23" s="1" a="1"/>
  <c r="Q556" i="23" s="1"/>
  <c r="P570" i="23" a="1"/>
  <c r="P570" i="23" s="1"/>
  <c r="Q551" i="23"/>
  <c r="AZ582" i="23" a="1"/>
  <c r="AZ582" i="23" s="1"/>
  <c r="AZ581" i="23"/>
  <c r="AT674" i="23" a="1"/>
  <c r="AT674" i="23" s="1"/>
  <c r="AU655" i="23"/>
  <c r="AU657" i="23" a="1"/>
  <c r="AU657" i="23" s="1"/>
  <c r="AU660" i="23" s="1" a="1"/>
  <c r="AU660" i="23" s="1"/>
  <c r="AC759" i="23"/>
  <c r="AC761" i="23" a="1"/>
  <c r="AC761" i="23" s="1"/>
  <c r="AC764" i="23" s="1" a="1"/>
  <c r="AC764" i="23" s="1"/>
  <c r="AB778" i="23" a="1"/>
  <c r="AB778" i="23" s="1"/>
  <c r="AI865" i="23" a="1"/>
  <c r="AI865" i="23" s="1"/>
  <c r="AI868" i="23" s="1" a="1"/>
  <c r="AI868" i="23" s="1"/>
  <c r="AH882" i="23" a="1"/>
  <c r="AH882" i="23" s="1"/>
  <c r="AI863" i="23"/>
  <c r="AL865" i="23" a="1"/>
  <c r="AL865" i="23" s="1"/>
  <c r="AL868" i="23" s="1" a="1"/>
  <c r="AL868" i="23" s="1"/>
  <c r="AK882" i="23" a="1"/>
  <c r="AK882" i="23" s="1"/>
  <c r="AL863" i="23"/>
  <c r="AO567" i="23"/>
  <c r="AO570" i="23" a="1"/>
  <c r="AO570" i="23" s="1"/>
  <c r="BI882" i="23" a="1"/>
  <c r="BI882" i="23" s="1"/>
  <c r="BJ863" i="23"/>
  <c r="BJ865" i="23" a="1"/>
  <c r="BJ865" i="23" s="1"/>
  <c r="BJ868" i="23" s="1" a="1"/>
  <c r="BJ868" i="23" s="1"/>
  <c r="BG570" i="23" a="1"/>
  <c r="BG570" i="23" s="1"/>
  <c r="BG567" i="23"/>
  <c r="AX657" i="23" a="1"/>
  <c r="AX657" i="23" s="1"/>
  <c r="AX660" i="23" s="1" a="1"/>
  <c r="AX660" i="23" s="1"/>
  <c r="AW674" i="23" a="1"/>
  <c r="AW674" i="23" s="1"/>
  <c r="AX655" i="23"/>
  <c r="E553" i="23" a="1"/>
  <c r="E553" i="23" s="1"/>
  <c r="D570" i="23" a="1"/>
  <c r="D570" i="23" s="1"/>
  <c r="E551" i="23"/>
  <c r="BJ914" i="23"/>
  <c r="BJ916" i="23" a="1"/>
  <c r="BJ916" i="23" s="1"/>
  <c r="BJ919" i="23" s="1" a="1"/>
  <c r="BJ919" i="23" s="1"/>
  <c r="BI933" i="23" a="1"/>
  <c r="BI933" i="23" s="1"/>
  <c r="D919" i="23" a="1"/>
  <c r="D919" i="23" s="1"/>
  <c r="C944" i="23"/>
  <c r="C945" i="23" a="1"/>
  <c r="C945" i="23" s="1"/>
  <c r="E815" i="23" a="1"/>
  <c r="E815" i="23" s="1"/>
  <c r="E826" i="23" s="1"/>
  <c r="D607" i="23" a="1"/>
  <c r="D607" i="23" s="1"/>
  <c r="D618" i="23" s="1"/>
  <c r="H829" i="23" a="1"/>
  <c r="H829" i="23" s="1"/>
  <c r="H826" i="23"/>
  <c r="H933" i="23" a="1"/>
  <c r="H933" i="23" s="1"/>
  <c r="H930" i="23"/>
  <c r="AU618" i="23"/>
  <c r="AU621" i="23" a="1"/>
  <c r="AU621" i="23" s="1"/>
  <c r="AU725" i="23" a="1"/>
  <c r="AU725" i="23" s="1"/>
  <c r="AU722" i="23"/>
  <c r="AZ826" i="23"/>
  <c r="BA799" i="23" a="1"/>
  <c r="BA799" i="23" s="1"/>
  <c r="W725" i="23" a="1"/>
  <c r="W725" i="23" s="1"/>
  <c r="W722" i="23"/>
  <c r="BI1048" i="23"/>
  <c r="BI1049" i="23" a="1"/>
  <c r="BI1049" i="23" s="1"/>
  <c r="BA695" i="23" a="1"/>
  <c r="BA695" i="23" s="1"/>
  <c r="AZ722" i="23"/>
  <c r="AK632" i="23"/>
  <c r="AK633" i="23" a="1"/>
  <c r="AK633" i="23" s="1"/>
  <c r="BJ591" i="23" a="1"/>
  <c r="BJ591" i="23" s="1"/>
  <c r="BI618" i="23"/>
  <c r="AX621" i="23" a="1"/>
  <c r="AX621" i="23" s="1"/>
  <c r="AX618" i="23"/>
  <c r="AE945" i="23" a="1"/>
  <c r="AE945" i="23" s="1"/>
  <c r="AE944" i="23"/>
  <c r="W829" i="23" a="1"/>
  <c r="W829" i="23" s="1"/>
  <c r="W826" i="23"/>
  <c r="O736" i="23"/>
  <c r="O737" i="23" a="1"/>
  <c r="O737" i="23" s="1"/>
  <c r="AI632" i="23"/>
  <c r="AI633" i="23" a="1"/>
  <c r="AI633" i="23" s="1"/>
  <c r="AW737" i="23" a="1"/>
  <c r="AW737" i="23" s="1"/>
  <c r="AW736" i="23"/>
  <c r="AC810" i="23"/>
  <c r="AB829" i="23" a="1"/>
  <c r="AB829" i="23" s="1"/>
  <c r="AC812" i="23" a="1"/>
  <c r="AC812" i="23" s="1"/>
  <c r="AC815" i="23" s="1" a="1"/>
  <c r="AC815" i="23" s="1"/>
  <c r="AT633" i="23" a="1"/>
  <c r="AT633" i="23" s="1"/>
  <c r="AT632" i="23"/>
  <c r="F1048" i="23"/>
  <c r="F1049" i="23" a="1"/>
  <c r="F1049" i="23" s="1"/>
  <c r="G632" i="23"/>
  <c r="G633" i="23" a="1"/>
  <c r="G633" i="23" s="1"/>
  <c r="T686" i="23" a="1"/>
  <c r="T686" i="23" s="1"/>
  <c r="T685" i="23"/>
  <c r="BD695" i="23" a="1"/>
  <c r="BD695" i="23" s="1"/>
  <c r="BC722" i="23"/>
  <c r="BH632" i="23"/>
  <c r="BH633" i="23" a="1"/>
  <c r="BH633" i="23" s="1"/>
  <c r="BG916" i="23" a="1"/>
  <c r="BG916" i="23" s="1"/>
  <c r="BG919" i="23" s="1" a="1"/>
  <c r="BG919" i="23" s="1"/>
  <c r="BG914" i="23"/>
  <c r="BF933" i="23" a="1"/>
  <c r="BF933" i="23" s="1"/>
  <c r="Z930" i="23"/>
  <c r="Z933" i="23" a="1"/>
  <c r="Z933" i="23" s="1"/>
  <c r="K591" i="23" a="1"/>
  <c r="K591" i="23" s="1"/>
  <c r="J618" i="23"/>
  <c r="J737" i="23" a="1"/>
  <c r="J737" i="23" s="1"/>
  <c r="J736" i="23"/>
  <c r="V945" i="23" a="1"/>
  <c r="V945" i="23" s="1"/>
  <c r="V944" i="23"/>
  <c r="Y829" i="23" a="1"/>
  <c r="Y829" i="23" s="1"/>
  <c r="Z810" i="23"/>
  <c r="Z812" i="23" a="1"/>
  <c r="Z812" i="23" s="1"/>
  <c r="Z815" i="23" s="1" a="1"/>
  <c r="Z815" i="23" s="1"/>
  <c r="AL618" i="23"/>
  <c r="AL621" i="23" a="1"/>
  <c r="AL621" i="23" s="1"/>
  <c r="G944" i="23"/>
  <c r="G945" i="23" a="1"/>
  <c r="G945" i="23" s="1"/>
  <c r="BD582" i="23" a="1"/>
  <c r="BD582" i="23" s="1"/>
  <c r="BD581" i="23"/>
  <c r="M722" i="23"/>
  <c r="N695" i="23" a="1"/>
  <c r="N695" i="23" s="1"/>
  <c r="AY736" i="23"/>
  <c r="AY737" i="23" a="1"/>
  <c r="AY737" i="23" s="1"/>
  <c r="H1007" i="23" a="1"/>
  <c r="G1034" i="23"/>
  <c r="BB737" i="23" a="1"/>
  <c r="BB737" i="23" s="1"/>
  <c r="BB736" i="23"/>
  <c r="N591" i="23" a="1"/>
  <c r="N591" i="23" s="1"/>
  <c r="M618" i="23"/>
  <c r="Y945" i="23" a="1"/>
  <c r="Y945" i="23" s="1"/>
  <c r="Y944" i="23"/>
  <c r="L737" i="23" a="1"/>
  <c r="L737" i="23" s="1"/>
  <c r="L736" i="23"/>
  <c r="I632" i="23"/>
  <c r="I633" i="23" a="1"/>
  <c r="I633" i="23" s="1"/>
  <c r="H618" i="23"/>
  <c r="H621" i="23" a="1"/>
  <c r="H621" i="23" s="1"/>
  <c r="AX725" i="23" a="1"/>
  <c r="AX725" i="23" s="1"/>
  <c r="AX722" i="23"/>
  <c r="AO722" i="23"/>
  <c r="AO725" i="23" a="1"/>
  <c r="AO725" i="23" s="1"/>
  <c r="L632" i="23"/>
  <c r="L633" i="23" a="1"/>
  <c r="L633" i="23" s="1"/>
  <c r="AI708" i="23" a="1"/>
  <c r="AI708" i="23" s="1"/>
  <c r="AI711" i="23" s="1" a="1"/>
  <c r="AI711" i="23" s="1"/>
  <c r="AI706" i="23"/>
  <c r="AH725" i="23" a="1"/>
  <c r="AH725" i="23" s="1"/>
  <c r="AT944" i="23"/>
  <c r="AT945" i="23" a="1"/>
  <c r="AT945" i="23" s="1"/>
  <c r="F737" i="23" a="1"/>
  <c r="F737" i="23" s="1"/>
  <c r="F736" i="23"/>
  <c r="W633" i="23" a="1"/>
  <c r="W633" i="23" s="1"/>
  <c r="W632" i="23"/>
  <c r="AO893" i="23"/>
  <c r="AO894" i="23" a="1"/>
  <c r="AO894" i="23" s="1"/>
  <c r="Z621" i="23" a="1"/>
  <c r="Z621" i="23" s="1"/>
  <c r="Z618" i="23"/>
  <c r="AW632" i="23"/>
  <c r="AW633" i="23" a="1"/>
  <c r="AW633" i="23" s="1"/>
  <c r="G841" i="23" a="1"/>
  <c r="G841" i="23" s="1"/>
  <c r="G840" i="23"/>
  <c r="AF933" i="23" a="1"/>
  <c r="AF933" i="23" s="1"/>
  <c r="AF930" i="23"/>
  <c r="BG1034" i="23"/>
  <c r="BG1037" i="23" a="1"/>
  <c r="BG1037" i="23" s="1"/>
  <c r="BJ1034" i="23"/>
  <c r="BJ1037" i="23" a="1"/>
  <c r="BJ1037" i="23" s="1"/>
  <c r="V840" i="23"/>
  <c r="V841" i="23" a="1"/>
  <c r="V841" i="23" s="1"/>
  <c r="Q695" i="23" a="1"/>
  <c r="Q695" i="23" s="1"/>
  <c r="P722" i="23"/>
  <c r="AY840" i="23"/>
  <c r="AY841" i="23" a="1"/>
  <c r="AY841" i="23" s="1"/>
  <c r="BF1049" i="23" a="1"/>
  <c r="BF1049" i="23" s="1"/>
  <c r="BF1048" i="23"/>
  <c r="K722" i="23"/>
  <c r="K725" i="23" a="1"/>
  <c r="K725" i="23" s="1"/>
  <c r="Y633" i="23" a="1"/>
  <c r="Y633" i="23" s="1"/>
  <c r="Y632" i="23"/>
  <c r="AN736" i="23"/>
  <c r="AN737" i="23" a="1"/>
  <c r="AN737" i="23" s="1"/>
  <c r="V737" i="23" a="1"/>
  <c r="V737" i="23" s="1"/>
  <c r="V736" i="23"/>
  <c r="AU930" i="23"/>
  <c r="AU933" i="23" a="1"/>
  <c r="AU933" i="23" s="1"/>
  <c r="H695" i="23" a="1"/>
  <c r="H695" i="23" s="1"/>
  <c r="G722" i="23"/>
  <c r="BG621" i="23" a="1"/>
  <c r="BG621" i="23" s="1"/>
  <c r="BG618" i="23"/>
  <c r="BD997" i="23"/>
  <c r="BD998" i="23" a="1"/>
  <c r="BD998" i="23" s="1"/>
  <c r="BJ829" i="23" a="1"/>
  <c r="BJ829" i="23" s="1"/>
  <c r="BJ826" i="23"/>
  <c r="T725" i="23" a="1"/>
  <c r="T725" i="23" s="1"/>
  <c r="T722" i="23"/>
  <c r="AU829" i="23" a="1"/>
  <c r="AU829" i="23" s="1"/>
  <c r="AU826" i="23"/>
  <c r="K826" i="23"/>
  <c r="K829" i="23" a="1"/>
  <c r="K829" i="23" s="1"/>
  <c r="AU1034" i="23"/>
  <c r="AU1037" i="23" a="1"/>
  <c r="AU1037" i="23" s="1"/>
  <c r="T826" i="23"/>
  <c r="T829" i="23" a="1"/>
  <c r="T829" i="23" s="1"/>
  <c r="BD621" i="23" a="1"/>
  <c r="BD621" i="23" s="1"/>
  <c r="BD618" i="23"/>
  <c r="BG725" i="23" a="1"/>
  <c r="BG725" i="23" s="1"/>
  <c r="BG722" i="23"/>
  <c r="BA930" i="23"/>
  <c r="BA933" i="23" a="1"/>
  <c r="BA933" i="23" s="1"/>
  <c r="BD826" i="23"/>
  <c r="BD829" i="23" a="1"/>
  <c r="BD829" i="23" s="1"/>
  <c r="N933" i="23" a="1"/>
  <c r="N933" i="23" s="1"/>
  <c r="N930" i="23"/>
  <c r="AX930" i="23"/>
  <c r="AX933" i="23" a="1"/>
  <c r="AX933" i="23" s="1"/>
  <c r="BG826" i="23"/>
  <c r="BG829" i="23" a="1"/>
  <c r="BG829" i="23" s="1"/>
  <c r="AC930" i="23"/>
  <c r="AC933" i="23" a="1"/>
  <c r="AC933" i="23" s="1"/>
  <c r="AF621" i="23" a="1"/>
  <c r="AF621" i="23" s="1"/>
  <c r="AF618" i="23"/>
  <c r="Z1034" i="23"/>
  <c r="Z1037" i="23" a="1"/>
  <c r="Z1037" i="23" s="1"/>
  <c r="AL826" i="23"/>
  <c r="AL829" i="23" a="1"/>
  <c r="AL829" i="23" s="1"/>
  <c r="BA1037" i="23" a="1"/>
  <c r="BA1037" i="23" s="1"/>
  <c r="BA1034" i="23"/>
  <c r="AR826" i="23"/>
  <c r="AR829" i="23" a="1"/>
  <c r="AR829" i="23" s="1"/>
  <c r="AR933" i="23" a="1"/>
  <c r="AR933" i="23" s="1"/>
  <c r="AR930" i="23"/>
  <c r="AO1037" i="23" a="1"/>
  <c r="AO1037" i="23" s="1"/>
  <c r="AO1034" i="23"/>
  <c r="AO618" i="23"/>
  <c r="AO621" i="23" a="1"/>
  <c r="AO621" i="23" s="1"/>
  <c r="T933" i="23" a="1"/>
  <c r="T933" i="23" s="1"/>
  <c r="T930" i="23"/>
  <c r="T621" i="23" a="1"/>
  <c r="T621" i="23" s="1"/>
  <c r="T618" i="23"/>
  <c r="Q1034" i="23"/>
  <c r="Q1037" i="23" a="1"/>
  <c r="Q1037" i="23" s="1"/>
  <c r="Z725" i="23" a="1"/>
  <c r="Z725" i="23" s="1"/>
  <c r="Z722" i="23"/>
  <c r="AE736" i="23"/>
  <c r="AE737" i="23" a="1"/>
  <c r="AE737" i="23" s="1"/>
  <c r="AH1049" i="23" a="1"/>
  <c r="AH1049" i="23" s="1"/>
  <c r="AH1048" i="23"/>
  <c r="BC840" i="23"/>
  <c r="BC841" i="23" a="1"/>
  <c r="BC841" i="23" s="1"/>
  <c r="N1034" i="23"/>
  <c r="N1037" i="23" a="1"/>
  <c r="N1037" i="23" s="1"/>
  <c r="AK1049" i="23" a="1"/>
  <c r="AK1049" i="23" s="1"/>
  <c r="AK1048" i="23"/>
  <c r="AQ1048" i="23"/>
  <c r="AQ1049" i="23" a="1"/>
  <c r="AQ1049" i="23" s="1"/>
  <c r="K1034" i="23"/>
  <c r="K1037" i="23" a="1"/>
  <c r="K1037" i="23" s="1"/>
  <c r="AH841" i="23" a="1"/>
  <c r="AH841" i="23" s="1"/>
  <c r="AH840" i="23"/>
  <c r="C632" i="23"/>
  <c r="C633" i="23" a="1"/>
  <c r="C633" i="23" s="1"/>
  <c r="BI737" i="23" a="1"/>
  <c r="BI737" i="23" s="1"/>
  <c r="BI736" i="23"/>
  <c r="AF829" i="23" a="1"/>
  <c r="AF829" i="23" s="1"/>
  <c r="AF826" i="23"/>
  <c r="AE632" i="23"/>
  <c r="AE633" i="23" a="1"/>
  <c r="AE633" i="23" s="1"/>
  <c r="AN1048" i="23"/>
  <c r="AN1049" i="23" a="1"/>
  <c r="AN1049" i="23" s="1"/>
  <c r="AT841" i="23" a="1"/>
  <c r="AT841" i="23" s="1"/>
  <c r="AT840" i="23"/>
  <c r="S840" i="23"/>
  <c r="S841" i="23" a="1"/>
  <c r="S841" i="23" s="1"/>
  <c r="AX829" i="23" a="1"/>
  <c r="AX829" i="23" s="1"/>
  <c r="AX826" i="23"/>
  <c r="J945" i="23" a="1"/>
  <c r="J945" i="23" s="1"/>
  <c r="J944" i="23"/>
  <c r="P633" i="23" a="1"/>
  <c r="P633" i="23" s="1"/>
  <c r="P632" i="23"/>
  <c r="AQ945" i="23" a="1"/>
  <c r="AQ945" i="23" s="1"/>
  <c r="AQ944" i="23"/>
  <c r="AW1049" i="23" a="1"/>
  <c r="AW1049" i="23" s="1"/>
  <c r="AW1048" i="23"/>
  <c r="AI930" i="23"/>
  <c r="AI933" i="23" a="1"/>
  <c r="AI933" i="23" s="1"/>
  <c r="Q618" i="23"/>
  <c r="Q621" i="23" a="1"/>
  <c r="Q621" i="23" s="1"/>
  <c r="J1049" i="23" a="1"/>
  <c r="J1049" i="23" s="1"/>
  <c r="J1048" i="23"/>
  <c r="AI1034" i="23"/>
  <c r="AI1037" i="23" a="1"/>
  <c r="AI1037" i="23" s="1"/>
  <c r="AL725" i="23" a="1"/>
  <c r="AL725" i="23" s="1"/>
  <c r="AL722" i="23"/>
  <c r="BD930" i="23"/>
  <c r="BD933" i="23" a="1"/>
  <c r="BD933" i="23" s="1"/>
  <c r="BC633" i="23" a="1"/>
  <c r="BC633" i="23" s="1"/>
  <c r="BC632" i="23"/>
  <c r="BD1037" i="23" a="1"/>
  <c r="BD1037" i="23" s="1"/>
  <c r="BD1034" i="23"/>
  <c r="AQ736" i="23"/>
  <c r="AQ737" i="23" a="1"/>
  <c r="AQ737" i="23" s="1"/>
  <c r="AX1034" i="23"/>
  <c r="AX1037" i="23" a="1"/>
  <c r="AX1037" i="23" s="1"/>
  <c r="AB736" i="23"/>
  <c r="AB737" i="23" a="1"/>
  <c r="AB737" i="23" s="1"/>
  <c r="M1048" i="23"/>
  <c r="M1049" i="23" a="1"/>
  <c r="M1049" i="23" s="1"/>
  <c r="AC618" i="23"/>
  <c r="AC621" i="23" a="1"/>
  <c r="AC621" i="23" s="1"/>
  <c r="AR1034" i="23"/>
  <c r="AR1037" i="23" a="1"/>
  <c r="AR1037" i="23" s="1"/>
  <c r="P1048" i="23"/>
  <c r="P1049" i="23" a="1"/>
  <c r="P1049" i="23" s="1"/>
  <c r="N829" i="23" a="1"/>
  <c r="N829" i="23" s="1"/>
  <c r="N826" i="23"/>
  <c r="J840" i="23"/>
  <c r="J841" i="23" a="1"/>
  <c r="J841" i="23" s="1"/>
  <c r="AW840" i="23"/>
  <c r="AW841" i="23" a="1"/>
  <c r="AW841" i="23" s="1"/>
  <c r="AQ840" i="23"/>
  <c r="AQ841" i="23" a="1"/>
  <c r="AQ841" i="23" s="1"/>
  <c r="AZ945" i="23" a="1"/>
  <c r="AZ945" i="23" s="1"/>
  <c r="AZ944" i="23"/>
  <c r="BC945" i="23" a="1"/>
  <c r="BC945" i="23" s="1"/>
  <c r="BC944" i="23"/>
  <c r="AH945" i="23" a="1"/>
  <c r="AH945" i="23" s="1"/>
  <c r="AH944" i="23"/>
  <c r="W1034" i="23"/>
  <c r="W1037" i="23" a="1"/>
  <c r="W1037" i="23" s="1"/>
  <c r="AE1048" i="23"/>
  <c r="AE1049" i="23" a="1"/>
  <c r="AE1049" i="23" s="1"/>
  <c r="M944" i="23"/>
  <c r="M945" i="23" a="1"/>
  <c r="M945" i="23" s="1"/>
  <c r="AZ632" i="23"/>
  <c r="AZ633" i="23" a="1"/>
  <c r="AZ633" i="23" s="1"/>
  <c r="AB945" i="23" a="1"/>
  <c r="AB945" i="23" s="1"/>
  <c r="AB944" i="23"/>
  <c r="AK737" i="23" a="1"/>
  <c r="AK737" i="23" s="1"/>
  <c r="AK736" i="23"/>
  <c r="AT1048" i="23"/>
  <c r="AT1049" i="23" a="1"/>
  <c r="AT1049" i="23" s="1"/>
  <c r="AL1037" i="23" a="1"/>
  <c r="AL1037" i="23" s="1"/>
  <c r="AL1034" i="23"/>
  <c r="AC1034" i="23"/>
  <c r="AC1037" i="23" a="1"/>
  <c r="AC1037" i="23" s="1"/>
  <c r="AC725" i="23" a="1"/>
  <c r="AC725" i="23" s="1"/>
  <c r="AC722" i="23"/>
  <c r="S632" i="23"/>
  <c r="S633" i="23" a="1"/>
  <c r="S633" i="23" s="1"/>
  <c r="AB1048" i="23"/>
  <c r="AB1049" i="23" a="1"/>
  <c r="AB1049" i="23" s="1"/>
  <c r="T1034" i="23"/>
  <c r="T1037" i="23" a="1"/>
  <c r="T1037" i="23" s="1"/>
  <c r="AF1034" i="23"/>
  <c r="AF1037" i="23" a="1"/>
  <c r="AF1037" i="23" s="1"/>
  <c r="BF841" i="23" a="1"/>
  <c r="BF841" i="23" s="1"/>
  <c r="BF840" i="23"/>
  <c r="M841" i="23" a="1"/>
  <c r="M841" i="23" s="1"/>
  <c r="M840" i="23"/>
  <c r="AB632" i="23"/>
  <c r="AB633" i="23" a="1"/>
  <c r="AB633" i="23" s="1"/>
  <c r="BA618" i="23"/>
  <c r="BA621" i="23" a="1"/>
  <c r="BA621" i="23" s="1"/>
  <c r="AF725" i="23" a="1"/>
  <c r="AF725" i="23" s="1"/>
  <c r="AF722" i="23"/>
  <c r="V1048" i="23"/>
  <c r="V1049" i="23" a="1"/>
  <c r="V1049" i="23" s="1"/>
  <c r="BI840" i="23"/>
  <c r="BI841" i="23" a="1"/>
  <c r="BI841" i="23" s="1"/>
  <c r="AW945" i="23" a="1"/>
  <c r="AW945" i="23" s="1"/>
  <c r="AW944" i="23"/>
  <c r="S1048" i="23"/>
  <c r="S1049" i="23" a="1"/>
  <c r="S1049" i="23" s="1"/>
  <c r="BJ725" i="23" a="1"/>
  <c r="BJ725" i="23" s="1"/>
  <c r="BJ722" i="23"/>
  <c r="AE840" i="23"/>
  <c r="AE841" i="23" a="1"/>
  <c r="AE841" i="23" s="1"/>
  <c r="W893" i="23"/>
  <c r="W894" i="23" a="1"/>
  <c r="W894" i="23" s="1"/>
  <c r="AK841" i="23" a="1"/>
  <c r="AK841" i="23" s="1"/>
  <c r="AK840" i="23"/>
  <c r="AR621" i="23" a="1"/>
  <c r="AR621" i="23" s="1"/>
  <c r="AR618" i="23"/>
  <c r="AI826" i="23"/>
  <c r="AI829" i="23" a="1"/>
  <c r="AI829" i="23" s="1"/>
  <c r="K930" i="23"/>
  <c r="K933" i="23" a="1"/>
  <c r="K933" i="23" s="1"/>
  <c r="Y1049" i="23" a="1"/>
  <c r="Y1049" i="23" s="1"/>
  <c r="Y1048" i="23"/>
  <c r="BF736" i="23"/>
  <c r="BF737" i="23" a="1"/>
  <c r="BF737" i="23" s="1"/>
  <c r="BC1048" i="23"/>
  <c r="BC1049" i="23" a="1"/>
  <c r="BC1049" i="23" s="1"/>
  <c r="S945" i="23" a="1"/>
  <c r="S945" i="23" s="1"/>
  <c r="S944" i="23"/>
  <c r="Y736" i="23"/>
  <c r="Y737" i="23" a="1"/>
  <c r="Y737" i="23" s="1"/>
  <c r="AN632" i="23"/>
  <c r="AN633" i="23" a="1"/>
  <c r="AN633" i="23" s="1"/>
  <c r="AQ632" i="23"/>
  <c r="AQ633" i="23" a="1"/>
  <c r="AQ633" i="23" s="1"/>
  <c r="AZ1049" i="23" a="1"/>
  <c r="AZ1049" i="23" s="1"/>
  <c r="AZ1048" i="23"/>
  <c r="S736" i="23"/>
  <c r="S737" i="23" a="1"/>
  <c r="S737" i="23" s="1"/>
  <c r="D1076" i="23" l="1"/>
  <c r="K1076" i="23"/>
  <c r="D567" i="23"/>
  <c r="F1052" i="23"/>
  <c r="E1052" i="23"/>
  <c r="E584" i="23"/>
  <c r="F586" i="23" s="1"/>
  <c r="G586" i="23" s="1"/>
  <c r="E711" i="23" a="1"/>
  <c r="E711" i="23" s="1"/>
  <c r="E722" i="23" s="1"/>
  <c r="F740" i="23"/>
  <c r="H1007" i="23"/>
  <c r="W1080" i="23" s="1"/>
  <c r="K1080" i="23"/>
  <c r="L1080" i="23"/>
  <c r="C1001" i="23"/>
  <c r="C948" i="23"/>
  <c r="K1079" i="23"/>
  <c r="L1079" i="23"/>
  <c r="C897" i="23"/>
  <c r="W1078" i="23"/>
  <c r="V1078" i="23"/>
  <c r="C844" i="23"/>
  <c r="C793" i="23"/>
  <c r="W1077" i="23"/>
  <c r="V1077" i="23"/>
  <c r="K1077" i="23"/>
  <c r="L1077" i="23"/>
  <c r="C689" i="23"/>
  <c r="C636" i="23"/>
  <c r="F374" i="23"/>
  <c r="G373" i="23"/>
  <c r="G374" i="23" s="1"/>
  <c r="D737" i="23" a="1"/>
  <c r="D737" i="23" s="1"/>
  <c r="D841" i="23" a="1"/>
  <c r="D841" i="23" s="1"/>
  <c r="D844" i="23" s="1"/>
  <c r="F166" i="23"/>
  <c r="G167" i="23"/>
  <c r="AI998" i="23" a="1"/>
  <c r="AI998" i="23" s="1"/>
  <c r="K998" i="23" a="1"/>
  <c r="K998" i="23" s="1"/>
  <c r="G843" i="23"/>
  <c r="H843" i="23" s="1"/>
  <c r="I843" i="23" s="1"/>
  <c r="F844" i="23"/>
  <c r="G479" i="23"/>
  <c r="G477" i="23"/>
  <c r="F478" i="23"/>
  <c r="AR722" i="23"/>
  <c r="AC424" i="23"/>
  <c r="AB425" i="23"/>
  <c r="AM320" i="23"/>
  <c r="AL321" i="23"/>
  <c r="H271" i="23"/>
  <c r="H269" i="23"/>
  <c r="G270" i="23"/>
  <c r="W216" i="23"/>
  <c r="V217" i="23"/>
  <c r="H167" i="23"/>
  <c r="H165" i="23"/>
  <c r="G166" i="23"/>
  <c r="Z112" i="23"/>
  <c r="Y113" i="23"/>
  <c r="H62" i="23"/>
  <c r="I63" i="23"/>
  <c r="I61" i="23"/>
  <c r="W933" i="23" a="1"/>
  <c r="W933" i="23" s="1"/>
  <c r="W945" i="23" s="1" a="1"/>
  <c r="W945" i="23" s="1"/>
  <c r="BC789" i="23"/>
  <c r="AT736" i="23"/>
  <c r="Z997" i="23"/>
  <c r="BD674" i="23" a="1"/>
  <c r="BD674" i="23" s="1"/>
  <c r="BD686" i="23" s="1" a="1"/>
  <c r="BD686" i="23" s="1"/>
  <c r="AL933" i="23" a="1"/>
  <c r="AL933" i="23" s="1"/>
  <c r="AL945" i="23" s="1" a="1"/>
  <c r="AL945" i="23" s="1"/>
  <c r="BG686" i="23" a="1"/>
  <c r="BG686" i="23" s="1"/>
  <c r="BA789" i="23"/>
  <c r="BA790" i="23" a="1"/>
  <c r="BA790" i="23" s="1"/>
  <c r="G581" i="23"/>
  <c r="BC685" i="23"/>
  <c r="E1048" i="23"/>
  <c r="AK944" i="23"/>
  <c r="AQ998" i="23" a="1"/>
  <c r="AQ998" i="23" s="1"/>
  <c r="AQ997" i="23"/>
  <c r="AR986" i="23" a="1"/>
  <c r="AR986" i="23" s="1"/>
  <c r="AR983" i="23"/>
  <c r="Q893" i="23"/>
  <c r="Q894" i="23" a="1"/>
  <c r="Q894" i="23" s="1"/>
  <c r="AB998" i="23" a="1"/>
  <c r="AB998" i="23" s="1"/>
  <c r="AB997" i="23"/>
  <c r="AC986" i="23" a="1"/>
  <c r="AC986" i="23" s="1"/>
  <c r="AC983" i="23"/>
  <c r="AH790" i="23" a="1"/>
  <c r="AH790" i="23" s="1"/>
  <c r="BF633" i="23" a="1"/>
  <c r="BF633" i="23" s="1"/>
  <c r="Q685" i="23"/>
  <c r="Q686" i="23" a="1"/>
  <c r="Q686" i="23" s="1"/>
  <c r="E591" i="23" a="1"/>
  <c r="E591" i="23" s="1"/>
  <c r="W1076" i="23" s="1"/>
  <c r="AT997" i="23"/>
  <c r="AT998" i="23" a="1"/>
  <c r="AT998" i="23" s="1"/>
  <c r="AU986" i="23" a="1"/>
  <c r="AU986" i="23" s="1"/>
  <c r="AU983" i="23"/>
  <c r="AQ894" i="23" a="1"/>
  <c r="AQ894" i="23" s="1"/>
  <c r="AQ893" i="23"/>
  <c r="AR882" i="23" a="1"/>
  <c r="AR882" i="23" s="1"/>
  <c r="AR879" i="23"/>
  <c r="Y582" i="23" a="1"/>
  <c r="Y582" i="23" s="1"/>
  <c r="Y581" i="23"/>
  <c r="Z570" i="23" a="1"/>
  <c r="Z570" i="23" s="1"/>
  <c r="Z567" i="23"/>
  <c r="AR775" i="23"/>
  <c r="AR778" i="23" a="1"/>
  <c r="AR778" i="23" s="1"/>
  <c r="N986" i="23" a="1"/>
  <c r="N986" i="23" s="1"/>
  <c r="N983" i="23"/>
  <c r="Q789" i="23"/>
  <c r="Q790" i="23" a="1"/>
  <c r="Q790" i="23" s="1"/>
  <c r="AB582" i="23" a="1"/>
  <c r="AB582" i="23" s="1"/>
  <c r="AB581" i="23"/>
  <c r="AL983" i="23"/>
  <c r="AL986" i="23" a="1"/>
  <c r="AL986" i="23" s="1"/>
  <c r="AQ790" i="23" a="1"/>
  <c r="AQ790" i="23" s="1"/>
  <c r="AQ789" i="23"/>
  <c r="AC567" i="23"/>
  <c r="AC570" i="23" a="1"/>
  <c r="AC570" i="23" s="1"/>
  <c r="T986" i="23" a="1"/>
  <c r="T986" i="23" s="1"/>
  <c r="T983" i="23"/>
  <c r="AZ893" i="23"/>
  <c r="AZ894" i="23" a="1"/>
  <c r="AZ894" i="23" s="1"/>
  <c r="S997" i="23"/>
  <c r="S998" i="23" a="1"/>
  <c r="S998" i="23" s="1"/>
  <c r="AW997" i="23"/>
  <c r="AW998" i="23" a="1"/>
  <c r="AW998" i="23" s="1"/>
  <c r="BA879" i="23"/>
  <c r="BA882" i="23" a="1"/>
  <c r="BA882" i="23" s="1"/>
  <c r="AX983" i="23"/>
  <c r="AX986" i="23" a="1"/>
  <c r="AX986" i="23" s="1"/>
  <c r="K686" i="23" a="1"/>
  <c r="K686" i="23" s="1"/>
  <c r="K685" i="23"/>
  <c r="BD893" i="23"/>
  <c r="BD894" i="23" a="1"/>
  <c r="BD894" i="23" s="1"/>
  <c r="M998" i="23" a="1"/>
  <c r="M998" i="23" s="1"/>
  <c r="M997" i="23"/>
  <c r="AK997" i="23"/>
  <c r="AK998" i="23" a="1"/>
  <c r="AK998" i="23" s="1"/>
  <c r="E967" i="23"/>
  <c r="D986" i="23" a="1"/>
  <c r="D986" i="23" s="1"/>
  <c r="E969" i="23" a="1"/>
  <c r="E969" i="23" s="1"/>
  <c r="E972" i="23" s="1" a="1"/>
  <c r="E972" i="23" s="1"/>
  <c r="H893" i="23"/>
  <c r="H894" i="23" a="1"/>
  <c r="H894" i="23" s="1"/>
  <c r="AB893" i="23"/>
  <c r="AB894" i="23" a="1"/>
  <c r="AB894" i="23" s="1"/>
  <c r="AR671" i="23"/>
  <c r="AR674" i="23" a="1"/>
  <c r="AR674" i="23" s="1"/>
  <c r="S789" i="23"/>
  <c r="S790" i="23" a="1"/>
  <c r="S790" i="23" s="1"/>
  <c r="AQ685" i="23"/>
  <c r="AQ686" i="23" a="1"/>
  <c r="AQ686" i="23" s="1"/>
  <c r="P933" i="23" a="1"/>
  <c r="P933" i="23" s="1"/>
  <c r="Q916" i="23" a="1"/>
  <c r="Q916" i="23" s="1"/>
  <c r="Q919" i="23" s="1" a="1"/>
  <c r="Q919" i="23" s="1"/>
  <c r="Q914" i="23"/>
  <c r="T778" i="23" a="1"/>
  <c r="T778" i="23" s="1"/>
  <c r="T775" i="23"/>
  <c r="AI685" i="23"/>
  <c r="AI686" i="23" a="1"/>
  <c r="AI686" i="23" s="1"/>
  <c r="AC879" i="23"/>
  <c r="AC882" i="23" a="1"/>
  <c r="AC882" i="23" s="1"/>
  <c r="AO916" i="23" a="1"/>
  <c r="AO916" i="23" s="1"/>
  <c r="AO919" i="23" s="1" a="1"/>
  <c r="AO919" i="23" s="1"/>
  <c r="AO914" i="23"/>
  <c r="AN933" i="23" a="1"/>
  <c r="AN933" i="23" s="1"/>
  <c r="D581" i="23"/>
  <c r="D582" i="23" a="1"/>
  <c r="D582" i="23" s="1"/>
  <c r="BG582" i="23" a="1"/>
  <c r="BG582" i="23" s="1"/>
  <c r="BG581" i="23"/>
  <c r="AL879" i="23"/>
  <c r="AL882" i="23" a="1"/>
  <c r="AL882" i="23" s="1"/>
  <c r="BD790" i="23" a="1"/>
  <c r="BD790" i="23" s="1"/>
  <c r="BD789" i="23"/>
  <c r="BA581" i="23"/>
  <c r="BA582" i="23" a="1"/>
  <c r="BA582" i="23" s="1"/>
  <c r="BF790" i="23" a="1"/>
  <c r="BF790" i="23" s="1"/>
  <c r="BF789" i="23"/>
  <c r="BI789" i="23"/>
  <c r="BI790" i="23" a="1"/>
  <c r="BI790" i="23" s="1"/>
  <c r="E657" i="23" a="1"/>
  <c r="E657" i="23" s="1"/>
  <c r="E688" i="23" s="1"/>
  <c r="D674" i="23" a="1"/>
  <c r="D674" i="23" s="1"/>
  <c r="E655" i="23"/>
  <c r="AE790" i="23" a="1"/>
  <c r="AE790" i="23" s="1"/>
  <c r="AE789" i="23"/>
  <c r="AX581" i="23"/>
  <c r="AX582" i="23" a="1"/>
  <c r="AX582" i="23" s="1"/>
  <c r="BJ671" i="23"/>
  <c r="BJ674" i="23" a="1"/>
  <c r="BJ674" i="23" s="1"/>
  <c r="BJ879" i="23"/>
  <c r="BJ882" i="23" a="1"/>
  <c r="BJ882" i="23" s="1"/>
  <c r="BG775" i="23"/>
  <c r="BG778" i="23" a="1"/>
  <c r="BG778" i="23" s="1"/>
  <c r="AU789" i="23"/>
  <c r="AU790" i="23" a="1"/>
  <c r="AU790" i="23" s="1"/>
  <c r="M685" i="23"/>
  <c r="M686" i="23" a="1"/>
  <c r="M686" i="23" s="1"/>
  <c r="BJ778" i="23" a="1"/>
  <c r="BJ778" i="23" s="1"/>
  <c r="BJ775" i="23"/>
  <c r="AB686" i="23" a="1"/>
  <c r="AB686" i="23" s="1"/>
  <c r="AB685" i="23"/>
  <c r="AW893" i="23"/>
  <c r="AW894" i="23" a="1"/>
  <c r="AW894" i="23" s="1"/>
  <c r="AF775" i="23"/>
  <c r="AF778" i="23" a="1"/>
  <c r="AF778" i="23" s="1"/>
  <c r="BI686" i="23" a="1"/>
  <c r="BI686" i="23" s="1"/>
  <c r="BI685" i="23"/>
  <c r="M582" i="23" a="1"/>
  <c r="M582" i="23" s="1"/>
  <c r="M581" i="23"/>
  <c r="E748" i="23" a="1"/>
  <c r="E748" i="23" s="1"/>
  <c r="D775" i="23"/>
  <c r="E556" i="23" a="1"/>
  <c r="E556" i="23" s="1"/>
  <c r="E1076" i="23" a="1"/>
  <c r="E1076" i="23" s="1"/>
  <c r="AT685" i="23"/>
  <c r="AT686" i="23" a="1"/>
  <c r="AT686" i="23" s="1"/>
  <c r="AH894" i="23" a="1"/>
  <c r="AH894" i="23" s="1"/>
  <c r="AH893" i="23"/>
  <c r="BA674" i="23" a="1"/>
  <c r="BA674" i="23" s="1"/>
  <c r="BA671" i="23"/>
  <c r="Y790" i="23" a="1"/>
  <c r="Y790" i="23" s="1"/>
  <c r="Y789" i="23"/>
  <c r="AC674" i="23" a="1"/>
  <c r="AC674" i="23" s="1"/>
  <c r="AC671" i="23"/>
  <c r="AX879" i="23"/>
  <c r="AX882" i="23" a="1"/>
  <c r="AX882" i="23" s="1"/>
  <c r="N570" i="23" a="1"/>
  <c r="N570" i="23" s="1"/>
  <c r="N567" i="23"/>
  <c r="AN686" i="23" a="1"/>
  <c r="AN686" i="23" s="1"/>
  <c r="AN685" i="23"/>
  <c r="AN829" i="23" a="1"/>
  <c r="AN829" i="23" s="1"/>
  <c r="AO812" i="23" a="1"/>
  <c r="AO812" i="23" s="1"/>
  <c r="AO815" i="23" s="1" a="1"/>
  <c r="AO815" i="23" s="1"/>
  <c r="AO810" i="23"/>
  <c r="AR570" i="23" a="1"/>
  <c r="AR570" i="23" s="1"/>
  <c r="AR567" i="23"/>
  <c r="H775" i="23"/>
  <c r="H778" i="23" a="1"/>
  <c r="H778" i="23" s="1"/>
  <c r="AK789" i="23"/>
  <c r="AK790" i="23" a="1"/>
  <c r="AK790" i="23" s="1"/>
  <c r="W671" i="23"/>
  <c r="W674" i="23" a="1"/>
  <c r="W674" i="23" s="1"/>
  <c r="J893" i="23"/>
  <c r="J894" i="23" a="1"/>
  <c r="J894" i="23" s="1"/>
  <c r="AO671" i="23"/>
  <c r="AO674" i="23" a="1"/>
  <c r="AO674" i="23" s="1"/>
  <c r="BI894" i="23" a="1"/>
  <c r="BI894" i="23" s="1"/>
  <c r="BI893" i="23"/>
  <c r="Z775" i="23"/>
  <c r="Z778" i="23" a="1"/>
  <c r="Z778" i="23" s="1"/>
  <c r="AI582" i="23" a="1"/>
  <c r="AI582" i="23" s="1"/>
  <c r="AI581" i="23"/>
  <c r="AB790" i="23" a="1"/>
  <c r="AB790" i="23" s="1"/>
  <c r="AB789" i="23"/>
  <c r="AW686" i="23" a="1"/>
  <c r="AW686" i="23" s="1"/>
  <c r="AW685" i="23"/>
  <c r="AC778" i="23" a="1"/>
  <c r="AC778" i="23" s="1"/>
  <c r="AC775" i="23"/>
  <c r="P582" i="23" a="1"/>
  <c r="P582" i="23" s="1"/>
  <c r="P581" i="23"/>
  <c r="Z674" i="23" a="1"/>
  <c r="Z674" i="23" s="1"/>
  <c r="Z671" i="23"/>
  <c r="AL567" i="23"/>
  <c r="AL570" i="23" a="1"/>
  <c r="AL570" i="23" s="1"/>
  <c r="AE686" i="23" a="1"/>
  <c r="AE686" i="23" s="1"/>
  <c r="AE685" i="23"/>
  <c r="AL778" i="23" a="1"/>
  <c r="AL778" i="23" s="1"/>
  <c r="AL775" i="23"/>
  <c r="V686" i="23" a="1"/>
  <c r="V686" i="23" s="1"/>
  <c r="V685" i="23"/>
  <c r="AE582" i="23" a="1"/>
  <c r="AE582" i="23" s="1"/>
  <c r="AE581" i="23"/>
  <c r="AT893" i="23"/>
  <c r="AT894" i="23" a="1"/>
  <c r="AT894" i="23" s="1"/>
  <c r="BI582" i="23" a="1"/>
  <c r="BI582" i="23" s="1"/>
  <c r="BI581" i="23"/>
  <c r="M893" i="23"/>
  <c r="M894" i="23" a="1"/>
  <c r="M894" i="23" s="1"/>
  <c r="Z879" i="23"/>
  <c r="Z882" i="23" a="1"/>
  <c r="Z882" i="23" s="1"/>
  <c r="AI882" i="23" a="1"/>
  <c r="AI882" i="23" s="1"/>
  <c r="AI879" i="23"/>
  <c r="N674" i="23" a="1"/>
  <c r="N674" i="23" s="1"/>
  <c r="N671" i="23"/>
  <c r="K789" i="23"/>
  <c r="K790" i="23" a="1"/>
  <c r="K790" i="23" s="1"/>
  <c r="AO582" i="23" a="1"/>
  <c r="AO582" i="23" s="1"/>
  <c r="AO581" i="23"/>
  <c r="AX674" i="23" a="1"/>
  <c r="AX674" i="23" s="1"/>
  <c r="AX671" i="23"/>
  <c r="Q570" i="23" a="1"/>
  <c r="Q570" i="23" s="1"/>
  <c r="Q567" i="23"/>
  <c r="AQ582" i="23" a="1"/>
  <c r="AQ582" i="23" s="1"/>
  <c r="AQ581" i="23"/>
  <c r="G789" i="23"/>
  <c r="G790" i="23" a="1"/>
  <c r="G790" i="23" s="1"/>
  <c r="AL674" i="23" a="1"/>
  <c r="AL674" i="23" s="1"/>
  <c r="AL671" i="23"/>
  <c r="E863" i="23"/>
  <c r="E865" i="23" a="1"/>
  <c r="E865" i="23" s="1"/>
  <c r="E896" i="23" s="1"/>
  <c r="D882" i="23" a="1"/>
  <c r="D882" i="23" s="1"/>
  <c r="H582" i="23" a="1"/>
  <c r="H582" i="23" s="1"/>
  <c r="H581" i="23"/>
  <c r="AF570" i="23" a="1"/>
  <c r="AF570" i="23" s="1"/>
  <c r="AF567" i="23"/>
  <c r="N879" i="23"/>
  <c r="N882" i="23" a="1"/>
  <c r="N882" i="23" s="1"/>
  <c r="AF671" i="23"/>
  <c r="AF674" i="23" a="1"/>
  <c r="AF674" i="23" s="1"/>
  <c r="Q812" i="23" a="1"/>
  <c r="Q812" i="23" s="1"/>
  <c r="Q815" i="23" s="1" a="1"/>
  <c r="Q815" i="23" s="1"/>
  <c r="Q810" i="23"/>
  <c r="P829" i="23" a="1"/>
  <c r="P829" i="23" s="1"/>
  <c r="K882" i="23" a="1"/>
  <c r="K882" i="23" s="1"/>
  <c r="K879" i="23"/>
  <c r="AZ686" i="23" a="1"/>
  <c r="AZ686" i="23" s="1"/>
  <c r="AZ685" i="23"/>
  <c r="AK894" i="23" a="1"/>
  <c r="AK894" i="23" s="1"/>
  <c r="AK893" i="23"/>
  <c r="AU674" i="23" a="1"/>
  <c r="AU674" i="23" s="1"/>
  <c r="AU671" i="23"/>
  <c r="W789" i="23"/>
  <c r="W790" i="23" a="1"/>
  <c r="W790" i="23" s="1"/>
  <c r="Y685" i="23"/>
  <c r="Y686" i="23" a="1"/>
  <c r="Y686" i="23" s="1"/>
  <c r="AK582" i="23" a="1"/>
  <c r="AK582" i="23" s="1"/>
  <c r="AK581" i="23"/>
  <c r="AK685" i="23"/>
  <c r="AK686" i="23" a="1"/>
  <c r="AK686" i="23" s="1"/>
  <c r="AI789" i="23"/>
  <c r="AI790" i="23" a="1"/>
  <c r="AI790" i="23" s="1"/>
  <c r="AU882" i="23" a="1"/>
  <c r="AU882" i="23" s="1"/>
  <c r="AU879" i="23"/>
  <c r="BJ567" i="23"/>
  <c r="BJ570" i="23" a="1"/>
  <c r="BJ570" i="23" s="1"/>
  <c r="Y894" i="23" a="1"/>
  <c r="Y894" i="23" s="1"/>
  <c r="Y893" i="23"/>
  <c r="E829" i="23" a="1"/>
  <c r="E829" i="23" s="1"/>
  <c r="E840" i="23" s="1"/>
  <c r="D930" i="23"/>
  <c r="E903" i="23" a="1"/>
  <c r="E903" i="23" s="1"/>
  <c r="BI944" i="23"/>
  <c r="BI945" i="23" a="1"/>
  <c r="BI945" i="23" s="1"/>
  <c r="BJ930" i="23"/>
  <c r="BJ933" i="23" a="1"/>
  <c r="BJ933" i="23" s="1"/>
  <c r="AC826" i="23"/>
  <c r="AC829" i="23" a="1"/>
  <c r="AC829" i="23" s="1"/>
  <c r="AO736" i="23"/>
  <c r="AO737" i="23" a="1"/>
  <c r="AO737" i="23" s="1"/>
  <c r="BA708" i="23" a="1"/>
  <c r="BA708" i="23" s="1"/>
  <c r="BA711" i="23" s="1" a="1"/>
  <c r="BA711" i="23" s="1"/>
  <c r="AZ725" i="23" a="1"/>
  <c r="AZ725" i="23" s="1"/>
  <c r="BA706" i="23"/>
  <c r="Z632" i="23"/>
  <c r="Z633" i="23" a="1"/>
  <c r="Z633" i="23" s="1"/>
  <c r="AU632" i="23"/>
  <c r="AU633" i="23" a="1"/>
  <c r="AU633" i="23" s="1"/>
  <c r="BG632" i="23"/>
  <c r="BG633" i="23" a="1"/>
  <c r="BG633" i="23" s="1"/>
  <c r="K736" i="23"/>
  <c r="K737" i="23" a="1"/>
  <c r="K737" i="23" s="1"/>
  <c r="BJ1049" i="23" a="1"/>
  <c r="BJ1049" i="23" s="1"/>
  <c r="BJ1048" i="23"/>
  <c r="AI725" i="23" a="1"/>
  <c r="AI725" i="23" s="1"/>
  <c r="AI722" i="23"/>
  <c r="Z944" i="23"/>
  <c r="Z945" i="23" a="1"/>
  <c r="Z945" i="23" s="1"/>
  <c r="BD706" i="23"/>
  <c r="BD708" i="23" a="1"/>
  <c r="BD708" i="23" s="1"/>
  <c r="BC725" i="23" a="1"/>
  <c r="BC725" i="23" s="1"/>
  <c r="W841" i="23" a="1"/>
  <c r="W841" i="23" s="1"/>
  <c r="W840" i="23"/>
  <c r="W737" i="23" a="1"/>
  <c r="W737" i="23" s="1"/>
  <c r="W736" i="23"/>
  <c r="H945" i="23" a="1"/>
  <c r="H945" i="23" s="1"/>
  <c r="H944" i="23"/>
  <c r="AU736" i="23"/>
  <c r="AU737" i="23" a="1"/>
  <c r="AU737" i="23" s="1"/>
  <c r="P725" i="23" a="1"/>
  <c r="P725" i="23" s="1"/>
  <c r="Q706" i="23"/>
  <c r="Q708" i="23" a="1"/>
  <c r="Q708" i="23" s="1"/>
  <c r="Q711" i="23" s="1" a="1"/>
  <c r="Q711" i="23" s="1"/>
  <c r="AH736" i="23"/>
  <c r="AH737" i="23" a="1"/>
  <c r="AH737" i="23" s="1"/>
  <c r="H633" i="23" a="1"/>
  <c r="H633" i="23" s="1"/>
  <c r="H632" i="23"/>
  <c r="K602" i="23"/>
  <c r="J621" i="23" a="1"/>
  <c r="J621" i="23" s="1"/>
  <c r="K604" i="23" a="1"/>
  <c r="K604" i="23" s="1"/>
  <c r="K607" i="23" s="1" a="1"/>
  <c r="K607" i="23" s="1"/>
  <c r="G725" i="23" a="1"/>
  <c r="G725" i="23" s="1"/>
  <c r="H708" i="23" a="1"/>
  <c r="H708" i="23" s="1"/>
  <c r="H739" i="23" s="1"/>
  <c r="I739" i="23" s="1"/>
  <c r="H706" i="23"/>
  <c r="Y840" i="23"/>
  <c r="Y841" i="23" a="1"/>
  <c r="Y841" i="23" s="1"/>
  <c r="AZ829" i="23" a="1"/>
  <c r="AZ829" i="23" s="1"/>
  <c r="BA812" i="23" a="1"/>
  <c r="BA812" i="23" s="1"/>
  <c r="BA810" i="23"/>
  <c r="N706" i="23"/>
  <c r="M725" i="23" a="1"/>
  <c r="M725" i="23" s="1"/>
  <c r="N708" i="23" a="1"/>
  <c r="N708" i="23" s="1"/>
  <c r="N711" i="23" s="1" a="1"/>
  <c r="N711" i="23" s="1"/>
  <c r="BG933" i="23" a="1"/>
  <c r="BG933" i="23" s="1"/>
  <c r="BG930" i="23"/>
  <c r="AX632" i="23"/>
  <c r="AX633" i="23" a="1"/>
  <c r="AX633" i="23" s="1"/>
  <c r="AF944" i="23"/>
  <c r="AF945" i="23" a="1"/>
  <c r="AF945" i="23" s="1"/>
  <c r="AL632" i="23"/>
  <c r="AL633" i="23" a="1"/>
  <c r="AL633" i="23" s="1"/>
  <c r="AB841" i="23" a="1"/>
  <c r="AB841" i="23" s="1"/>
  <c r="AB840" i="23"/>
  <c r="AX736" i="23"/>
  <c r="AX737" i="23" a="1"/>
  <c r="AX737" i="23" s="1"/>
  <c r="BI621" i="23" a="1"/>
  <c r="BI621" i="23" s="1"/>
  <c r="BJ602" i="23"/>
  <c r="BJ604" i="23" a="1"/>
  <c r="BJ604" i="23" s="1"/>
  <c r="BJ607" i="23" s="1" a="1"/>
  <c r="BJ607" i="23" s="1"/>
  <c r="Z826" i="23"/>
  <c r="Z829" i="23" a="1"/>
  <c r="Z829" i="23" s="1"/>
  <c r="AU945" i="23" a="1"/>
  <c r="AU945" i="23" s="1"/>
  <c r="AU944" i="23"/>
  <c r="BG1049" i="23" a="1"/>
  <c r="BG1049" i="23" s="1"/>
  <c r="BG1048" i="23"/>
  <c r="N604" i="23" a="1"/>
  <c r="N604" i="23" s="1"/>
  <c r="N607" i="23" s="1" a="1"/>
  <c r="N607" i="23" s="1"/>
  <c r="M621" i="23" a="1"/>
  <c r="M621" i="23" s="1"/>
  <c r="N602" i="23"/>
  <c r="BF945" i="23" a="1"/>
  <c r="BF945" i="23" s="1"/>
  <c r="BF944" i="23"/>
  <c r="H841" i="23" a="1"/>
  <c r="H841" i="23" s="1"/>
  <c r="H840" i="23"/>
  <c r="BG841" i="23" a="1"/>
  <c r="BG841" i="23" s="1"/>
  <c r="BG840" i="23"/>
  <c r="BD841" i="23" a="1"/>
  <c r="BD841" i="23" s="1"/>
  <c r="BD840" i="23"/>
  <c r="T841" i="23" a="1"/>
  <c r="T841" i="23" s="1"/>
  <c r="T840" i="23"/>
  <c r="AC1049" i="23" a="1"/>
  <c r="AC1049" i="23" s="1"/>
  <c r="AC1048" i="23"/>
  <c r="AI944" i="23"/>
  <c r="AI945" i="23" a="1"/>
  <c r="AI945" i="23" s="1"/>
  <c r="T632" i="23"/>
  <c r="T633" i="23" a="1"/>
  <c r="T633" i="23" s="1"/>
  <c r="BD633" i="23" a="1"/>
  <c r="BD633" i="23" s="1"/>
  <c r="BD632" i="23"/>
  <c r="AI1049" i="23" a="1"/>
  <c r="AI1049" i="23" s="1"/>
  <c r="AI1048" i="23"/>
  <c r="AR632" i="23"/>
  <c r="AR633" i="23" a="1"/>
  <c r="AR633" i="23" s="1"/>
  <c r="AX841" i="23" a="1"/>
  <c r="AX841" i="23" s="1"/>
  <c r="AX840" i="23"/>
  <c r="T944" i="23"/>
  <c r="T945" i="23" a="1"/>
  <c r="T945" i="23" s="1"/>
  <c r="AX1049" i="23" a="1"/>
  <c r="AX1049" i="23" s="1"/>
  <c r="AX1048" i="23"/>
  <c r="BD944" i="23"/>
  <c r="BD945" i="23" a="1"/>
  <c r="BD945" i="23" s="1"/>
  <c r="K1049" i="23" a="1"/>
  <c r="K1049" i="23" s="1"/>
  <c r="K1048" i="23"/>
  <c r="N1049" i="23" a="1"/>
  <c r="N1049" i="23" s="1"/>
  <c r="N1048" i="23"/>
  <c r="AO632" i="23"/>
  <c r="AO633" i="23" a="1"/>
  <c r="AO633" i="23" s="1"/>
  <c r="Z1049" i="23" a="1"/>
  <c r="Z1049" i="23" s="1"/>
  <c r="Z1048" i="23"/>
  <c r="BA944" i="23"/>
  <c r="BA945" i="23" a="1"/>
  <c r="BA945" i="23" s="1"/>
  <c r="AU1049" i="23" a="1"/>
  <c r="AU1049" i="23" s="1"/>
  <c r="AU1048" i="23"/>
  <c r="AI841" i="23" a="1"/>
  <c r="AI841" i="23" s="1"/>
  <c r="AI840" i="23"/>
  <c r="BD1048" i="23"/>
  <c r="BD1049" i="23" a="1"/>
  <c r="BD1049" i="23" s="1"/>
  <c r="BA1049" i="23" a="1"/>
  <c r="BA1049" i="23" s="1"/>
  <c r="BA1048" i="23"/>
  <c r="AU841" i="23" a="1"/>
  <c r="AU841" i="23" s="1"/>
  <c r="AU840" i="23"/>
  <c r="AR1049" i="23" a="1"/>
  <c r="AR1049" i="23" s="1"/>
  <c r="AR1048" i="23"/>
  <c r="AC632" i="23"/>
  <c r="AC633" i="23" a="1"/>
  <c r="AC633" i="23" s="1"/>
  <c r="AF737" i="23" a="1"/>
  <c r="AF737" i="23" s="1"/>
  <c r="AF736" i="23"/>
  <c r="AF841" i="23" a="1"/>
  <c r="AF841" i="23" s="1"/>
  <c r="AF840" i="23"/>
  <c r="Z736" i="23"/>
  <c r="Z737" i="23" a="1"/>
  <c r="Z737" i="23" s="1"/>
  <c r="T737" i="23" a="1"/>
  <c r="T737" i="23" s="1"/>
  <c r="T736" i="23"/>
  <c r="AC944" i="23"/>
  <c r="AC945" i="23" a="1"/>
  <c r="AC945" i="23" s="1"/>
  <c r="AL737" i="23" a="1"/>
  <c r="AL737" i="23" s="1"/>
  <c r="AL736" i="23"/>
  <c r="AR945" i="23" a="1"/>
  <c r="AR945" i="23" s="1"/>
  <c r="AR944" i="23"/>
  <c r="K944" i="23"/>
  <c r="K945" i="23" a="1"/>
  <c r="K945" i="23" s="1"/>
  <c r="BA632" i="23"/>
  <c r="BA633" i="23" a="1"/>
  <c r="BA633" i="23" s="1"/>
  <c r="W1049" i="23" a="1"/>
  <c r="W1049" i="23" s="1"/>
  <c r="W1048" i="23"/>
  <c r="Q632" i="23"/>
  <c r="Q633" i="23" a="1"/>
  <c r="Q633" i="23" s="1"/>
  <c r="Q1049" i="23" a="1"/>
  <c r="Q1049" i="23" s="1"/>
  <c r="Q1048" i="23"/>
  <c r="AR841" i="23" a="1"/>
  <c r="AR841" i="23" s="1"/>
  <c r="AR840" i="23"/>
  <c r="AX945" i="23" a="1"/>
  <c r="AX945" i="23" s="1"/>
  <c r="AX944" i="23"/>
  <c r="K841" i="23" a="1"/>
  <c r="K841" i="23" s="1"/>
  <c r="K840" i="23"/>
  <c r="T1049" i="23" a="1"/>
  <c r="T1049" i="23" s="1"/>
  <c r="T1048" i="23"/>
  <c r="N945" i="23" a="1"/>
  <c r="N945" i="23" s="1"/>
  <c r="N944" i="23"/>
  <c r="AL841" i="23" a="1"/>
  <c r="AL841" i="23" s="1"/>
  <c r="AL840" i="23"/>
  <c r="BJ737" i="23" a="1"/>
  <c r="BJ737" i="23" s="1"/>
  <c r="BJ736" i="23"/>
  <c r="AL1048" i="23"/>
  <c r="AL1049" i="23" a="1"/>
  <c r="AL1049" i="23" s="1"/>
  <c r="AF1049" i="23" a="1"/>
  <c r="AF1049" i="23" s="1"/>
  <c r="AF1048" i="23"/>
  <c r="AC737" i="23" a="1"/>
  <c r="AC737" i="23" s="1"/>
  <c r="AC736" i="23"/>
  <c r="N841" i="23" a="1"/>
  <c r="N841" i="23" s="1"/>
  <c r="N840" i="23"/>
  <c r="AR736" i="23"/>
  <c r="AR737" i="23" a="1"/>
  <c r="AR737" i="23" s="1"/>
  <c r="AO1049" i="23" a="1"/>
  <c r="AO1049" i="23" s="1"/>
  <c r="AO1048" i="23"/>
  <c r="AF633" i="23" a="1"/>
  <c r="AF633" i="23" s="1"/>
  <c r="AF632" i="23"/>
  <c r="BG737" i="23" a="1"/>
  <c r="BG737" i="23" s="1"/>
  <c r="BG736" i="23"/>
  <c r="BJ841" i="23" a="1"/>
  <c r="BJ841" i="23" s="1"/>
  <c r="BJ840" i="23"/>
  <c r="F584" i="23" l="1"/>
  <c r="G584" i="23" s="1"/>
  <c r="H586" i="23"/>
  <c r="E725" i="23" a="1"/>
  <c r="E725" i="23" s="1"/>
  <c r="E737" i="23" s="1" a="1"/>
  <c r="E737" i="23" s="1"/>
  <c r="E740" i="23" s="1"/>
  <c r="G1037" i="23" a="1"/>
  <c r="G1037" i="23" s="1"/>
  <c r="G1049" i="23" s="1" a="1"/>
  <c r="G1049" i="23" s="1"/>
  <c r="H1018" i="23"/>
  <c r="H1020" i="23" a="1"/>
  <c r="H1020" i="23" s="1"/>
  <c r="Q1080" i="23" s="1" a="1"/>
  <c r="Q1080" i="23" s="1"/>
  <c r="V1080" i="23"/>
  <c r="V1079" i="23"/>
  <c r="W1079" i="23"/>
  <c r="K1078" i="23"/>
  <c r="L1078" i="23"/>
  <c r="D740" i="23"/>
  <c r="D621" i="23" a="1"/>
  <c r="D621" i="23" s="1"/>
  <c r="D633" i="23" s="1" a="1"/>
  <c r="D633" i="23" s="1"/>
  <c r="V1076" i="23"/>
  <c r="D585" i="23"/>
  <c r="H373" i="23"/>
  <c r="I375" i="23" s="1"/>
  <c r="H375" i="23"/>
  <c r="H844" i="23"/>
  <c r="E1000" i="23"/>
  <c r="F898" i="23"/>
  <c r="F896" i="23"/>
  <c r="G844" i="23"/>
  <c r="J843" i="23"/>
  <c r="I844" i="23"/>
  <c r="J739" i="23"/>
  <c r="I740" i="23"/>
  <c r="F690" i="23"/>
  <c r="F688" i="23"/>
  <c r="H479" i="23"/>
  <c r="H477" i="23"/>
  <c r="G478" i="23"/>
  <c r="AD424" i="23"/>
  <c r="AC425" i="23"/>
  <c r="AN320" i="23"/>
  <c r="AM321" i="23"/>
  <c r="I271" i="23"/>
  <c r="I269" i="23"/>
  <c r="H270" i="23"/>
  <c r="X216" i="23"/>
  <c r="W217" i="23"/>
  <c r="I167" i="23"/>
  <c r="I165" i="23"/>
  <c r="H166" i="23"/>
  <c r="AA112" i="23"/>
  <c r="Z113" i="23"/>
  <c r="J63" i="23"/>
  <c r="J61" i="23"/>
  <c r="I62" i="23"/>
  <c r="W944" i="23"/>
  <c r="BD685" i="23"/>
  <c r="AL944" i="23"/>
  <c r="AR997" i="23"/>
  <c r="AR998" i="23" a="1"/>
  <c r="AR998" i="23" s="1"/>
  <c r="AC998" i="23" a="1"/>
  <c r="AC998" i="23" s="1"/>
  <c r="AC997" i="23"/>
  <c r="E604" i="23" a="1"/>
  <c r="E604" i="23" s="1"/>
  <c r="E602" i="23"/>
  <c r="AR894" i="23" a="1"/>
  <c r="AR894" i="23" s="1"/>
  <c r="AR893" i="23"/>
  <c r="Z581" i="23"/>
  <c r="Z582" i="23" a="1"/>
  <c r="Z582" i="23" s="1"/>
  <c r="AU997" i="23"/>
  <c r="AU998" i="23" a="1"/>
  <c r="AU998" i="23" s="1"/>
  <c r="BA894" i="23" a="1"/>
  <c r="BA894" i="23" s="1"/>
  <c r="BA893" i="23"/>
  <c r="T997" i="23"/>
  <c r="T998" i="23" a="1"/>
  <c r="T998" i="23" s="1"/>
  <c r="E983" i="23"/>
  <c r="E986" i="23" a="1"/>
  <c r="E986" i="23" s="1"/>
  <c r="AC581" i="23"/>
  <c r="AC582" i="23" a="1"/>
  <c r="AC582" i="23" s="1"/>
  <c r="E1080" i="23" a="1"/>
  <c r="E1080" i="23" s="1"/>
  <c r="D1080" i="23"/>
  <c r="D997" i="23"/>
  <c r="D998" i="23" a="1"/>
  <c r="D998" i="23" s="1"/>
  <c r="N998" i="23" a="1"/>
  <c r="N998" i="23" s="1"/>
  <c r="N997" i="23"/>
  <c r="AX997" i="23"/>
  <c r="AX998" i="23" a="1"/>
  <c r="AX998" i="23" s="1"/>
  <c r="AL998" i="23" a="1"/>
  <c r="AL998" i="23" s="1"/>
  <c r="AL997" i="23"/>
  <c r="AR789" i="23"/>
  <c r="AR790" i="23" a="1"/>
  <c r="AR790" i="23" s="1"/>
  <c r="AN944" i="23"/>
  <c r="AN945" i="23" a="1"/>
  <c r="AN945" i="23" s="1"/>
  <c r="T790" i="23" a="1"/>
  <c r="T790" i="23" s="1"/>
  <c r="T789" i="23"/>
  <c r="AR685" i="23"/>
  <c r="AR686" i="23" a="1"/>
  <c r="AR686" i="23" s="1"/>
  <c r="AO930" i="23"/>
  <c r="AO933" i="23" a="1"/>
  <c r="AO933" i="23" s="1"/>
  <c r="Q933" i="23" a="1"/>
  <c r="Q933" i="23" s="1"/>
  <c r="Q930" i="23"/>
  <c r="AC894" i="23" a="1"/>
  <c r="AC894" i="23" s="1"/>
  <c r="AC893" i="23"/>
  <c r="P944" i="23"/>
  <c r="P945" i="23" a="1"/>
  <c r="P945" i="23" s="1"/>
  <c r="D894" i="23" a="1"/>
  <c r="D894" i="23" s="1"/>
  <c r="D893" i="23"/>
  <c r="Z685" i="23"/>
  <c r="Z686" i="23" a="1"/>
  <c r="Z686" i="23" s="1"/>
  <c r="BJ790" i="23" a="1"/>
  <c r="BJ790" i="23" s="1"/>
  <c r="BJ789" i="23"/>
  <c r="D686" i="23" a="1"/>
  <c r="D686" i="23" s="1"/>
  <c r="D685" i="23"/>
  <c r="AU893" i="23"/>
  <c r="AU894" i="23" a="1"/>
  <c r="AU894" i="23" s="1"/>
  <c r="N894" i="23" a="1"/>
  <c r="N894" i="23" s="1"/>
  <c r="N893" i="23"/>
  <c r="E1079" i="23" a="1"/>
  <c r="E1079" i="23" s="1"/>
  <c r="D1079" i="23"/>
  <c r="AO686" i="23" a="1"/>
  <c r="AO686" i="23" s="1"/>
  <c r="AO685" i="23"/>
  <c r="H789" i="23"/>
  <c r="H790" i="23" a="1"/>
  <c r="H790" i="23" s="1"/>
  <c r="AF790" i="23" a="1"/>
  <c r="AF790" i="23" s="1"/>
  <c r="AF789" i="23"/>
  <c r="BJ686" i="23" a="1"/>
  <c r="BJ686" i="23" s="1"/>
  <c r="BJ685" i="23"/>
  <c r="E660" i="23" a="1"/>
  <c r="E660" i="23" s="1"/>
  <c r="E1077" i="23" a="1"/>
  <c r="E1077" i="23" s="1"/>
  <c r="D1077" i="23"/>
  <c r="AL893" i="23"/>
  <c r="AL894" i="23" a="1"/>
  <c r="AL894" i="23" s="1"/>
  <c r="E570" i="23" a="1"/>
  <c r="E570" i="23" s="1"/>
  <c r="E567" i="23"/>
  <c r="E841" i="23" a="1"/>
  <c r="E841" i="23" s="1"/>
  <c r="E844" i="23" s="1"/>
  <c r="K894" i="23" a="1"/>
  <c r="K894" i="23" s="1"/>
  <c r="K893" i="23"/>
  <c r="Z790" i="23" a="1"/>
  <c r="Z790" i="23" s="1"/>
  <c r="Z789" i="23"/>
  <c r="N582" i="23" a="1"/>
  <c r="N582" i="23" s="1"/>
  <c r="N581" i="23"/>
  <c r="BA685" i="23"/>
  <c r="BA686" i="23" a="1"/>
  <c r="BA686" i="23" s="1"/>
  <c r="AC790" i="23" a="1"/>
  <c r="AC790" i="23" s="1"/>
  <c r="AC789" i="23"/>
  <c r="AX894" i="23" a="1"/>
  <c r="AX894" i="23" s="1"/>
  <c r="AX893" i="23"/>
  <c r="E761" i="23" a="1"/>
  <c r="E761" i="23" s="1"/>
  <c r="D778" i="23" a="1"/>
  <c r="D778" i="23" s="1"/>
  <c r="E759" i="23"/>
  <c r="N686" i="23" a="1"/>
  <c r="N686" i="23" s="1"/>
  <c r="N685" i="23"/>
  <c r="P841" i="23" a="1"/>
  <c r="P841" i="23" s="1"/>
  <c r="P840" i="23"/>
  <c r="AF581" i="23"/>
  <c r="AF582" i="23" a="1"/>
  <c r="AF582" i="23" s="1"/>
  <c r="AI893" i="23"/>
  <c r="AI894" i="23" a="1"/>
  <c r="AI894" i="23" s="1"/>
  <c r="AR581" i="23"/>
  <c r="AR582" i="23" a="1"/>
  <c r="AR582" i="23" s="1"/>
  <c r="AU685" i="23"/>
  <c r="AU686" i="23" a="1"/>
  <c r="AU686" i="23" s="1"/>
  <c r="Z894" i="23" a="1"/>
  <c r="Z894" i="23" s="1"/>
  <c r="Z893" i="23"/>
  <c r="AL582" i="23" a="1"/>
  <c r="AL582" i="23" s="1"/>
  <c r="AL581" i="23"/>
  <c r="W685" i="23"/>
  <c r="W686" i="23" a="1"/>
  <c r="W686" i="23" s="1"/>
  <c r="BG790" i="23" a="1"/>
  <c r="BG790" i="23" s="1"/>
  <c r="BG789" i="23"/>
  <c r="Q582" i="23" a="1"/>
  <c r="Q582" i="23" s="1"/>
  <c r="Q581" i="23"/>
  <c r="AX686" i="23" a="1"/>
  <c r="AX686" i="23" s="1"/>
  <c r="AX685" i="23"/>
  <c r="BJ581" i="23"/>
  <c r="BJ582" i="23" a="1"/>
  <c r="BJ582" i="23" s="1"/>
  <c r="Q826" i="23"/>
  <c r="Q829" i="23" a="1"/>
  <c r="Q829" i="23" s="1"/>
  <c r="AO829" i="23" a="1"/>
  <c r="AO829" i="23" s="1"/>
  <c r="AO826" i="23"/>
  <c r="AL790" i="23" a="1"/>
  <c r="AL790" i="23" s="1"/>
  <c r="AL789" i="23"/>
  <c r="AL686" i="23" a="1"/>
  <c r="AL686" i="23" s="1"/>
  <c r="AL685" i="23"/>
  <c r="AF686" i="23" a="1"/>
  <c r="AF686" i="23" s="1"/>
  <c r="AF685" i="23"/>
  <c r="E868" i="23" a="1"/>
  <c r="E868" i="23" s="1"/>
  <c r="AN841" i="23" a="1"/>
  <c r="AN841" i="23" s="1"/>
  <c r="AN840" i="23"/>
  <c r="AC685" i="23"/>
  <c r="AC686" i="23" a="1"/>
  <c r="AC686" i="23" s="1"/>
  <c r="BJ894" i="23" a="1"/>
  <c r="BJ894" i="23" s="1"/>
  <c r="BJ893" i="23"/>
  <c r="BJ945" i="23" a="1"/>
  <c r="BJ945" i="23" s="1"/>
  <c r="BJ944" i="23"/>
  <c r="D933" i="23" a="1"/>
  <c r="D933" i="23" s="1"/>
  <c r="E914" i="23"/>
  <c r="E916" i="23" a="1"/>
  <c r="E916" i="23" s="1"/>
  <c r="BA815" i="23" a="1"/>
  <c r="BA815" i="23" s="1"/>
  <c r="BA826" i="23" s="1"/>
  <c r="Q1078" i="23" a="1"/>
  <c r="Q1078" i="23" s="1"/>
  <c r="P1078" i="23"/>
  <c r="BD711" i="23" a="1"/>
  <c r="BD711" i="23" s="1"/>
  <c r="BD722" i="23" s="1"/>
  <c r="Q1077" i="23" a="1"/>
  <c r="Q1077" i="23" s="1"/>
  <c r="H711" i="23" a="1"/>
  <c r="H711" i="23" s="1"/>
  <c r="H725" i="23" s="1" a="1"/>
  <c r="H725" i="23" s="1"/>
  <c r="P1077" i="23"/>
  <c r="BJ621" i="23" a="1"/>
  <c r="BJ621" i="23" s="1"/>
  <c r="BJ618" i="23"/>
  <c r="M633" i="23" a="1"/>
  <c r="M633" i="23" s="1"/>
  <c r="M632" i="23"/>
  <c r="BA722" i="23"/>
  <c r="BA725" i="23" a="1"/>
  <c r="BA725" i="23" s="1"/>
  <c r="AZ841" i="23" a="1"/>
  <c r="AZ841" i="23" s="1"/>
  <c r="AZ840" i="23"/>
  <c r="BI633" i="23" a="1"/>
  <c r="BI633" i="23" s="1"/>
  <c r="BI632" i="23"/>
  <c r="N725" i="23" a="1"/>
  <c r="N725" i="23" s="1"/>
  <c r="N722" i="23"/>
  <c r="BC737" i="23" a="1"/>
  <c r="BC737" i="23" s="1"/>
  <c r="BC736" i="23"/>
  <c r="N618" i="23"/>
  <c r="N621" i="23" a="1"/>
  <c r="N621" i="23" s="1"/>
  <c r="K618" i="23"/>
  <c r="K621" i="23" a="1"/>
  <c r="K621" i="23" s="1"/>
  <c r="AZ736" i="23"/>
  <c r="AZ737" i="23" a="1"/>
  <c r="AZ737" i="23" s="1"/>
  <c r="BG944" i="23"/>
  <c r="BG945" i="23" a="1"/>
  <c r="BG945" i="23" s="1"/>
  <c r="P737" i="23" a="1"/>
  <c r="P737" i="23" s="1"/>
  <c r="P736" i="23"/>
  <c r="AC840" i="23"/>
  <c r="AC841" i="23" a="1"/>
  <c r="AC841" i="23" s="1"/>
  <c r="Z840" i="23"/>
  <c r="Z841" i="23" a="1"/>
  <c r="Z841" i="23" s="1"/>
  <c r="G737" i="23" a="1"/>
  <c r="G737" i="23" s="1"/>
  <c r="G740" i="23" s="1"/>
  <c r="G736" i="23"/>
  <c r="Q725" i="23" a="1"/>
  <c r="Q725" i="23" s="1"/>
  <c r="Q722" i="23"/>
  <c r="J633" i="23" a="1"/>
  <c r="J633" i="23" s="1"/>
  <c r="J632" i="23"/>
  <c r="M736" i="23"/>
  <c r="M737" i="23" a="1"/>
  <c r="M737" i="23" s="1"/>
  <c r="AI736" i="23"/>
  <c r="AI737" i="23" a="1"/>
  <c r="AI737" i="23" s="1"/>
  <c r="F585" i="23" l="1"/>
  <c r="E736" i="23"/>
  <c r="G1048" i="23"/>
  <c r="P1080" i="23"/>
  <c r="H1023" i="23" a="1"/>
  <c r="H1023" i="23" s="1"/>
  <c r="H1037" i="23" s="1" a="1"/>
  <c r="H1037" i="23" s="1"/>
  <c r="H1048" i="23" s="1"/>
  <c r="H1051" i="23"/>
  <c r="I1051" i="23" s="1"/>
  <c r="J1051" i="23" s="1"/>
  <c r="G1052" i="23"/>
  <c r="D1001" i="23"/>
  <c r="D897" i="23"/>
  <c r="D632" i="23"/>
  <c r="D689" i="23"/>
  <c r="D636" i="23"/>
  <c r="H374" i="23"/>
  <c r="I373" i="23"/>
  <c r="J373" i="23" s="1"/>
  <c r="F1002" i="23"/>
  <c r="F1000" i="23"/>
  <c r="G896" i="23"/>
  <c r="F897" i="23"/>
  <c r="H898" i="23"/>
  <c r="G898" i="23"/>
  <c r="Q1079" i="23" a="1"/>
  <c r="Q1079" i="23" s="1"/>
  <c r="E947" i="23"/>
  <c r="F947" i="23" s="1"/>
  <c r="K843" i="23"/>
  <c r="J844" i="23"/>
  <c r="E764" i="23" a="1"/>
  <c r="E764" i="23" s="1"/>
  <c r="E778" i="23" s="1" a="1"/>
  <c r="E778" i="23" s="1"/>
  <c r="E792" i="23"/>
  <c r="K739" i="23"/>
  <c r="J740" i="23"/>
  <c r="G688" i="23"/>
  <c r="F689" i="23"/>
  <c r="H690" i="23"/>
  <c r="G690" i="23"/>
  <c r="P1076" i="23"/>
  <c r="E635" i="23"/>
  <c r="F635" i="23" s="1"/>
  <c r="H584" i="23"/>
  <c r="I586" i="23" s="1"/>
  <c r="G585" i="23"/>
  <c r="I479" i="23"/>
  <c r="I477" i="23"/>
  <c r="H478" i="23"/>
  <c r="AE424" i="23"/>
  <c r="AD425" i="23"/>
  <c r="AO320" i="23"/>
  <c r="AN321" i="23"/>
  <c r="J271" i="23"/>
  <c r="J269" i="23"/>
  <c r="I270" i="23"/>
  <c r="Y216" i="23"/>
  <c r="X217" i="23"/>
  <c r="J167" i="23"/>
  <c r="J165" i="23"/>
  <c r="I166" i="23"/>
  <c r="AB112" i="23"/>
  <c r="AA113" i="23"/>
  <c r="K63" i="23"/>
  <c r="K61" i="23"/>
  <c r="J62" i="23"/>
  <c r="E607" i="23" a="1"/>
  <c r="E607" i="23" s="1"/>
  <c r="E618" i="23" s="1"/>
  <c r="Q1076" i="23" a="1"/>
  <c r="Q1076" i="23" s="1"/>
  <c r="E998" i="23" a="1"/>
  <c r="E998" i="23" s="1"/>
  <c r="E1001" i="23" s="1"/>
  <c r="E997" i="23"/>
  <c r="AO945" i="23" a="1"/>
  <c r="AO945" i="23" s="1"/>
  <c r="AO944" i="23"/>
  <c r="Q945" i="23" a="1"/>
  <c r="Q945" i="23" s="1"/>
  <c r="Q944" i="23"/>
  <c r="E582" i="23" a="1"/>
  <c r="E582" i="23" s="1"/>
  <c r="E581" i="23"/>
  <c r="E882" i="23" a="1"/>
  <c r="E882" i="23" s="1"/>
  <c r="E879" i="23"/>
  <c r="AO840" i="23"/>
  <c r="AO841" i="23" a="1"/>
  <c r="AO841" i="23" s="1"/>
  <c r="D1078" i="23"/>
  <c r="E1078" i="23" a="1"/>
  <c r="E1078" i="23" s="1"/>
  <c r="D1082" i="23" s="1"/>
  <c r="E674" i="23" a="1"/>
  <c r="E674" i="23" s="1"/>
  <c r="E671" i="23"/>
  <c r="D790" i="23" a="1"/>
  <c r="D790" i="23" s="1"/>
  <c r="D789" i="23"/>
  <c r="Q841" i="23" a="1"/>
  <c r="Q841" i="23" s="1"/>
  <c r="Q840" i="23"/>
  <c r="D945" i="23" a="1"/>
  <c r="D945" i="23" s="1"/>
  <c r="D944" i="23"/>
  <c r="E919" i="23" a="1"/>
  <c r="E919" i="23" s="1"/>
  <c r="P1079" i="23"/>
  <c r="BA829" i="23" a="1"/>
  <c r="BA829" i="23" s="1"/>
  <c r="BA841" i="23" s="1" a="1"/>
  <c r="BA841" i="23" s="1"/>
  <c r="BD725" i="23" a="1"/>
  <c r="BD725" i="23" s="1"/>
  <c r="BD737" i="23" s="1" a="1"/>
  <c r="BD737" i="23" s="1"/>
  <c r="H722" i="23"/>
  <c r="BA737" i="23" a="1"/>
  <c r="BA737" i="23" s="1"/>
  <c r="BA736" i="23"/>
  <c r="N633" i="23" a="1"/>
  <c r="N633" i="23" s="1"/>
  <c r="N632" i="23"/>
  <c r="K632" i="23"/>
  <c r="K633" i="23" a="1"/>
  <c r="K633" i="23" s="1"/>
  <c r="N736" i="23"/>
  <c r="N737" i="23" a="1"/>
  <c r="N737" i="23" s="1"/>
  <c r="H737" i="23" a="1"/>
  <c r="H737" i="23" s="1"/>
  <c r="H740" i="23" s="1"/>
  <c r="H736" i="23"/>
  <c r="Q736" i="23"/>
  <c r="Q737" i="23" a="1"/>
  <c r="Q737" i="23" s="1"/>
  <c r="BJ632" i="23"/>
  <c r="BJ633" i="23" a="1"/>
  <c r="BJ633" i="23" s="1"/>
  <c r="H1049" i="23" l="1" a="1"/>
  <c r="H1049" i="23" s="1"/>
  <c r="H1052" i="23" s="1"/>
  <c r="I1052" i="23"/>
  <c r="H1034" i="23"/>
  <c r="I1080" i="23"/>
  <c r="D948" i="23"/>
  <c r="T1078" i="23"/>
  <c r="D793" i="23"/>
  <c r="T1077" i="23"/>
  <c r="E585" i="23"/>
  <c r="I1076" i="23"/>
  <c r="I374" i="23"/>
  <c r="J375" i="23"/>
  <c r="Q1082" i="23"/>
  <c r="E775" i="23"/>
  <c r="G1000" i="23"/>
  <c r="F1001" i="23"/>
  <c r="H1002" i="23"/>
  <c r="G1002" i="23"/>
  <c r="K1051" i="23"/>
  <c r="J1052" i="23"/>
  <c r="H896" i="23"/>
  <c r="G897" i="23"/>
  <c r="G947" i="23"/>
  <c r="F948" i="23"/>
  <c r="L843" i="23"/>
  <c r="K844" i="23"/>
  <c r="F794" i="23"/>
  <c r="F792" i="23"/>
  <c r="L739" i="23"/>
  <c r="K740" i="23"/>
  <c r="H688" i="23"/>
  <c r="G689" i="23"/>
  <c r="J586" i="23"/>
  <c r="K586" i="23"/>
  <c r="G635" i="23"/>
  <c r="F636" i="23"/>
  <c r="I584" i="23"/>
  <c r="H585" i="23"/>
  <c r="J479" i="23"/>
  <c r="J477" i="23"/>
  <c r="I478" i="23"/>
  <c r="AF424" i="23"/>
  <c r="AE425" i="23"/>
  <c r="K375" i="23"/>
  <c r="K373" i="23"/>
  <c r="J374" i="23"/>
  <c r="AP320" i="23"/>
  <c r="AO321" i="23"/>
  <c r="K271" i="23"/>
  <c r="K269" i="23"/>
  <c r="J270" i="23"/>
  <c r="Z216" i="23"/>
  <c r="Y217" i="23"/>
  <c r="K167" i="23"/>
  <c r="K165" i="23"/>
  <c r="J166" i="23"/>
  <c r="AC112" i="23"/>
  <c r="AB113" i="23"/>
  <c r="L63" i="23"/>
  <c r="L61" i="23"/>
  <c r="K62" i="23"/>
  <c r="E621" i="23" a="1"/>
  <c r="E621" i="23" s="1"/>
  <c r="E633" i="23" s="1" a="1"/>
  <c r="E633" i="23" s="1"/>
  <c r="E789" i="23"/>
  <c r="E790" i="23" a="1"/>
  <c r="E790" i="23" s="1"/>
  <c r="E793" i="23" s="1"/>
  <c r="E894" i="23" a="1"/>
  <c r="E894" i="23" s="1"/>
  <c r="E893" i="23"/>
  <c r="E685" i="23"/>
  <c r="E686" i="23" a="1"/>
  <c r="E686" i="23" s="1"/>
  <c r="BD736" i="23"/>
  <c r="E930" i="23"/>
  <c r="E933" i="23" a="1"/>
  <c r="E933" i="23" s="1"/>
  <c r="BA840" i="23"/>
  <c r="T1080" i="23" l="1"/>
  <c r="E897" i="23"/>
  <c r="I1079" i="23"/>
  <c r="I1078" i="23"/>
  <c r="E689" i="23"/>
  <c r="I1077" i="23"/>
  <c r="E636" i="23"/>
  <c r="T1076" i="23"/>
  <c r="H1000" i="23"/>
  <c r="G1001" i="23"/>
  <c r="L1051" i="23"/>
  <c r="K1052" i="23"/>
  <c r="I898" i="23"/>
  <c r="I896" i="23"/>
  <c r="H897" i="23"/>
  <c r="H947" i="23"/>
  <c r="G948" i="23"/>
  <c r="M843" i="23"/>
  <c r="L844" i="23"/>
  <c r="G792" i="23"/>
  <c r="F793" i="23"/>
  <c r="H794" i="23"/>
  <c r="G794" i="23"/>
  <c r="M739" i="23"/>
  <c r="L740" i="23"/>
  <c r="I690" i="23"/>
  <c r="I688" i="23"/>
  <c r="H689" i="23"/>
  <c r="H635" i="23"/>
  <c r="G636" i="23"/>
  <c r="J584" i="23"/>
  <c r="I585" i="23"/>
  <c r="K479" i="23"/>
  <c r="K477" i="23"/>
  <c r="J478" i="23"/>
  <c r="AG424" i="23"/>
  <c r="AF425" i="23"/>
  <c r="L375" i="23"/>
  <c r="L373" i="23"/>
  <c r="K374" i="23"/>
  <c r="AQ320" i="23"/>
  <c r="AP321" i="23"/>
  <c r="L271" i="23"/>
  <c r="L269" i="23"/>
  <c r="K270" i="23"/>
  <c r="AA216" i="23"/>
  <c r="Z217" i="23"/>
  <c r="L167" i="23"/>
  <c r="L165" i="23"/>
  <c r="K166" i="23"/>
  <c r="AD112" i="23"/>
  <c r="AC113" i="23"/>
  <c r="M63" i="23"/>
  <c r="M61" i="23"/>
  <c r="L62" i="23"/>
  <c r="E632" i="23"/>
  <c r="E944" i="23"/>
  <c r="E945" i="23" a="1"/>
  <c r="E945" i="23" s="1"/>
  <c r="E948" i="23" l="1"/>
  <c r="T1079" i="23"/>
  <c r="I1002" i="23"/>
  <c r="I1000" i="23"/>
  <c r="H1001" i="23"/>
  <c r="M1051" i="23"/>
  <c r="L1052" i="23"/>
  <c r="J896" i="23"/>
  <c r="I897" i="23"/>
  <c r="K898" i="23"/>
  <c r="J898" i="23"/>
  <c r="I947" i="23"/>
  <c r="H948" i="23"/>
  <c r="N843" i="23"/>
  <c r="M844" i="23"/>
  <c r="H792" i="23"/>
  <c r="G793" i="23"/>
  <c r="N739" i="23"/>
  <c r="M740" i="23"/>
  <c r="J688" i="23"/>
  <c r="I689" i="23"/>
  <c r="K690" i="23"/>
  <c r="J690" i="23"/>
  <c r="I635" i="23"/>
  <c r="H636" i="23"/>
  <c r="K584" i="23"/>
  <c r="L586" i="23" s="1"/>
  <c r="J585" i="23"/>
  <c r="L479" i="23"/>
  <c r="L477" i="23"/>
  <c r="K478" i="23"/>
  <c r="AH424" i="23"/>
  <c r="AG425" i="23"/>
  <c r="M375" i="23"/>
  <c r="M373" i="23"/>
  <c r="L374" i="23"/>
  <c r="AR320" i="23"/>
  <c r="AQ321" i="23"/>
  <c r="M271" i="23"/>
  <c r="M269" i="23"/>
  <c r="L270" i="23"/>
  <c r="AB216" i="23"/>
  <c r="AA217" i="23"/>
  <c r="M167" i="23"/>
  <c r="M165" i="23"/>
  <c r="L166" i="23"/>
  <c r="AE112" i="23"/>
  <c r="AD113" i="23"/>
  <c r="N63" i="23"/>
  <c r="N61" i="23"/>
  <c r="M62" i="23"/>
  <c r="J1000" i="23" l="1"/>
  <c r="I1001" i="23"/>
  <c r="K1002" i="23"/>
  <c r="J1002" i="23"/>
  <c r="N1051" i="23"/>
  <c r="M1052" i="23"/>
  <c r="K896" i="23"/>
  <c r="J897" i="23"/>
  <c r="J947" i="23"/>
  <c r="I948" i="23"/>
  <c r="O843" i="23"/>
  <c r="N844" i="23"/>
  <c r="I794" i="23"/>
  <c r="I792" i="23"/>
  <c r="H793" i="23"/>
  <c r="O739" i="23"/>
  <c r="N740" i="23"/>
  <c r="K688" i="23"/>
  <c r="J689" i="23"/>
  <c r="M586" i="23"/>
  <c r="N586" i="23"/>
  <c r="J635" i="23"/>
  <c r="I636" i="23"/>
  <c r="L584" i="23"/>
  <c r="K585" i="23"/>
  <c r="M479" i="23"/>
  <c r="M477" i="23"/>
  <c r="L478" i="23"/>
  <c r="AI424" i="23"/>
  <c r="AH425" i="23"/>
  <c r="N375" i="23"/>
  <c r="N373" i="23"/>
  <c r="M374" i="23"/>
  <c r="AS320" i="23"/>
  <c r="AR321" i="23"/>
  <c r="N271" i="23"/>
  <c r="N269" i="23"/>
  <c r="M270" i="23"/>
  <c r="AC216" i="23"/>
  <c r="AB217" i="23"/>
  <c r="N167" i="23"/>
  <c r="N165" i="23"/>
  <c r="M166" i="23"/>
  <c r="AF112" i="23"/>
  <c r="AE113" i="23"/>
  <c r="O63" i="23"/>
  <c r="O61" i="23"/>
  <c r="N62" i="23"/>
  <c r="K1000" i="23" l="1"/>
  <c r="J1001" i="23"/>
  <c r="O1051" i="23"/>
  <c r="N1052" i="23"/>
  <c r="L898" i="23"/>
  <c r="L896" i="23"/>
  <c r="K897" i="23"/>
  <c r="K947" i="23"/>
  <c r="J948" i="23"/>
  <c r="P843" i="23"/>
  <c r="O844" i="23"/>
  <c r="J792" i="23"/>
  <c r="I793" i="23"/>
  <c r="K794" i="23"/>
  <c r="J794" i="23"/>
  <c r="P739" i="23"/>
  <c r="O740" i="23"/>
  <c r="L690" i="23"/>
  <c r="L688" i="23"/>
  <c r="K689" i="23"/>
  <c r="K635" i="23"/>
  <c r="J636" i="23"/>
  <c r="M584" i="23"/>
  <c r="L585" i="23"/>
  <c r="N479" i="23"/>
  <c r="N477" i="23"/>
  <c r="M478" i="23"/>
  <c r="AJ424" i="23"/>
  <c r="AI425" i="23"/>
  <c r="O375" i="23"/>
  <c r="O373" i="23"/>
  <c r="N374" i="23"/>
  <c r="AT320" i="23"/>
  <c r="AS321" i="23"/>
  <c r="O271" i="23"/>
  <c r="O269" i="23"/>
  <c r="N270" i="23"/>
  <c r="AD216" i="23"/>
  <c r="AC217" i="23"/>
  <c r="O167" i="23"/>
  <c r="O165" i="23"/>
  <c r="N166" i="23"/>
  <c r="AG112" i="23"/>
  <c r="AF113" i="23"/>
  <c r="P63" i="23"/>
  <c r="P61" i="23"/>
  <c r="O62" i="23"/>
  <c r="L1002" i="23" l="1"/>
  <c r="L1000" i="23"/>
  <c r="K1001" i="23"/>
  <c r="P1051" i="23"/>
  <c r="O1052" i="23"/>
  <c r="M896" i="23"/>
  <c r="L897" i="23"/>
  <c r="N898" i="23"/>
  <c r="M898" i="23"/>
  <c r="L947" i="23"/>
  <c r="K948" i="23"/>
  <c r="Q843" i="23"/>
  <c r="P844" i="23"/>
  <c r="K792" i="23"/>
  <c r="J793" i="23"/>
  <c r="Q739" i="23"/>
  <c r="P740" i="23"/>
  <c r="M688" i="23"/>
  <c r="L689" i="23"/>
  <c r="N690" i="23"/>
  <c r="M690" i="23"/>
  <c r="L635" i="23"/>
  <c r="K636" i="23"/>
  <c r="N584" i="23"/>
  <c r="O586" i="23" s="1"/>
  <c r="M585" i="23"/>
  <c r="O479" i="23"/>
  <c r="O477" i="23"/>
  <c r="N478" i="23"/>
  <c r="AK424" i="23"/>
  <c r="AJ425" i="23"/>
  <c r="P375" i="23"/>
  <c r="P373" i="23"/>
  <c r="O374" i="23"/>
  <c r="AU320" i="23"/>
  <c r="AT321" i="23"/>
  <c r="P271" i="23"/>
  <c r="P269" i="23"/>
  <c r="O270" i="23"/>
  <c r="AE216" i="23"/>
  <c r="AD217" i="23"/>
  <c r="P167" i="23"/>
  <c r="P165" i="23"/>
  <c r="O166" i="23"/>
  <c r="AH112" i="23"/>
  <c r="AG113" i="23"/>
  <c r="Q63" i="23"/>
  <c r="Q61" i="23"/>
  <c r="P62" i="23"/>
  <c r="M1000" i="23" l="1"/>
  <c r="L1001" i="23"/>
  <c r="N1002" i="23"/>
  <c r="M1002" i="23"/>
  <c r="Q1051" i="23"/>
  <c r="P1052" i="23"/>
  <c r="N896" i="23"/>
  <c r="M897" i="23"/>
  <c r="M947" i="23"/>
  <c r="L948" i="23"/>
  <c r="R843" i="23"/>
  <c r="Q844" i="23"/>
  <c r="L794" i="23"/>
  <c r="L792" i="23"/>
  <c r="K793" i="23"/>
  <c r="R739" i="23"/>
  <c r="Q740" i="23"/>
  <c r="N688" i="23"/>
  <c r="M689" i="23"/>
  <c r="Q586" i="23"/>
  <c r="P586" i="23"/>
  <c r="M635" i="23"/>
  <c r="L636" i="23"/>
  <c r="O584" i="23"/>
  <c r="N585" i="23"/>
  <c r="P479" i="23"/>
  <c r="P477" i="23"/>
  <c r="O478" i="23"/>
  <c r="AL424" i="23"/>
  <c r="AK425" i="23"/>
  <c r="Q375" i="23"/>
  <c r="Q373" i="23"/>
  <c r="P374" i="23"/>
  <c r="AV320" i="23"/>
  <c r="AU321" i="23"/>
  <c r="Q271" i="23"/>
  <c r="Q269" i="23"/>
  <c r="P270" i="23"/>
  <c r="AF216" i="23"/>
  <c r="AE217" i="23"/>
  <c r="Q167" i="23"/>
  <c r="Q165" i="23"/>
  <c r="P166" i="23"/>
  <c r="AI112" i="23"/>
  <c r="AH113" i="23"/>
  <c r="R63" i="23"/>
  <c r="R61" i="23"/>
  <c r="Q62" i="23"/>
  <c r="N1000" i="23" l="1"/>
  <c r="M1001" i="23"/>
  <c r="R1051" i="23"/>
  <c r="Q1052" i="23"/>
  <c r="O898" i="23"/>
  <c r="O896" i="23"/>
  <c r="N897" i="23"/>
  <c r="N947" i="23"/>
  <c r="M948" i="23"/>
  <c r="S843" i="23"/>
  <c r="R844" i="23"/>
  <c r="M792" i="23"/>
  <c r="L793" i="23"/>
  <c r="N794" i="23"/>
  <c r="M794" i="23"/>
  <c r="S739" i="23"/>
  <c r="R740" i="23"/>
  <c r="O690" i="23"/>
  <c r="O688" i="23"/>
  <c r="N689" i="23"/>
  <c r="N635" i="23"/>
  <c r="M636" i="23"/>
  <c r="P584" i="23"/>
  <c r="O585" i="23"/>
  <c r="Q479" i="23"/>
  <c r="Q477" i="23"/>
  <c r="P478" i="23"/>
  <c r="AM424" i="23"/>
  <c r="AL425" i="23"/>
  <c r="R375" i="23"/>
  <c r="R373" i="23"/>
  <c r="Q374" i="23"/>
  <c r="AW320" i="23"/>
  <c r="AV321" i="23"/>
  <c r="R271" i="23"/>
  <c r="R269" i="23"/>
  <c r="Q270" i="23"/>
  <c r="AG216" i="23"/>
  <c r="AF217" i="23"/>
  <c r="R167" i="23"/>
  <c r="R165" i="23"/>
  <c r="Q166" i="23"/>
  <c r="AJ112" i="23"/>
  <c r="AI113" i="23"/>
  <c r="S63" i="23"/>
  <c r="S61" i="23"/>
  <c r="R62" i="23"/>
  <c r="O1002" i="23" l="1"/>
  <c r="O1000" i="23"/>
  <c r="N1001" i="23"/>
  <c r="S1051" i="23"/>
  <c r="R1052" i="23"/>
  <c r="P896" i="23"/>
  <c r="O897" i="23"/>
  <c r="Q898" i="23"/>
  <c r="P898" i="23"/>
  <c r="O947" i="23"/>
  <c r="N948" i="23"/>
  <c r="T843" i="23"/>
  <c r="S844" i="23"/>
  <c r="N792" i="23"/>
  <c r="M793" i="23"/>
  <c r="T739" i="23"/>
  <c r="S740" i="23"/>
  <c r="P688" i="23"/>
  <c r="O689" i="23"/>
  <c r="Q690" i="23"/>
  <c r="P690" i="23"/>
  <c r="O635" i="23"/>
  <c r="N636" i="23"/>
  <c r="Q584" i="23"/>
  <c r="R586" i="23" s="1"/>
  <c r="P585" i="23"/>
  <c r="R479" i="23"/>
  <c r="R477" i="23"/>
  <c r="Q478" i="23"/>
  <c r="AN424" i="23"/>
  <c r="AM425" i="23"/>
  <c r="S375" i="23"/>
  <c r="S373" i="23"/>
  <c r="R374" i="23"/>
  <c r="AX320" i="23"/>
  <c r="AW321" i="23"/>
  <c r="S271" i="23"/>
  <c r="S269" i="23"/>
  <c r="R270" i="23"/>
  <c r="AH216" i="23"/>
  <c r="AG217" i="23"/>
  <c r="S167" i="23"/>
  <c r="S165" i="23"/>
  <c r="R166" i="23"/>
  <c r="AK112" i="23"/>
  <c r="AJ113" i="23"/>
  <c r="T63" i="23"/>
  <c r="T61" i="23"/>
  <c r="S62" i="23"/>
  <c r="P1000" i="23" l="1"/>
  <c r="O1001" i="23"/>
  <c r="Q1002" i="23"/>
  <c r="P1002" i="23"/>
  <c r="T1051" i="23"/>
  <c r="S1052" i="23"/>
  <c r="Q896" i="23"/>
  <c r="P897" i="23"/>
  <c r="P947" i="23"/>
  <c r="O948" i="23"/>
  <c r="U843" i="23"/>
  <c r="T844" i="23"/>
  <c r="O794" i="23"/>
  <c r="O792" i="23"/>
  <c r="N793" i="23"/>
  <c r="U739" i="23"/>
  <c r="T740" i="23"/>
  <c r="Q688" i="23"/>
  <c r="P689" i="23"/>
  <c r="S586" i="23"/>
  <c r="T586" i="23"/>
  <c r="P635" i="23"/>
  <c r="O636" i="23"/>
  <c r="R584" i="23"/>
  <c r="Q585" i="23"/>
  <c r="S479" i="23"/>
  <c r="S477" i="23"/>
  <c r="R478" i="23"/>
  <c r="AO424" i="23"/>
  <c r="AN425" i="23"/>
  <c r="T375" i="23"/>
  <c r="T373" i="23"/>
  <c r="S374" i="23"/>
  <c r="AY320" i="23"/>
  <c r="AX321" i="23"/>
  <c r="T271" i="23"/>
  <c r="T269" i="23"/>
  <c r="S270" i="23"/>
  <c r="AI216" i="23"/>
  <c r="AH217" i="23"/>
  <c r="T167" i="23"/>
  <c r="T165" i="23"/>
  <c r="S166" i="23"/>
  <c r="AL112" i="23"/>
  <c r="AK113" i="23"/>
  <c r="U63" i="23"/>
  <c r="U61" i="23"/>
  <c r="T62" i="23"/>
  <c r="Q1000" i="23" l="1"/>
  <c r="P1001" i="23"/>
  <c r="U1051" i="23"/>
  <c r="T1052" i="23"/>
  <c r="R898" i="23"/>
  <c r="R896" i="23"/>
  <c r="Q897" i="23"/>
  <c r="Q947" i="23"/>
  <c r="P948" i="23"/>
  <c r="V843" i="23"/>
  <c r="U844" i="23"/>
  <c r="P792" i="23"/>
  <c r="O793" i="23"/>
  <c r="P794" i="23"/>
  <c r="Q794" i="23"/>
  <c r="V739" i="23"/>
  <c r="U740" i="23"/>
  <c r="R690" i="23"/>
  <c r="R688" i="23"/>
  <c r="Q689" i="23"/>
  <c r="Q635" i="23"/>
  <c r="P636" i="23"/>
  <c r="S584" i="23"/>
  <c r="R585" i="23"/>
  <c r="T479" i="23"/>
  <c r="T477" i="23"/>
  <c r="S478" i="23"/>
  <c r="AP424" i="23"/>
  <c r="AO425" i="23"/>
  <c r="U375" i="23"/>
  <c r="U373" i="23"/>
  <c r="T374" i="23"/>
  <c r="AZ320" i="23"/>
  <c r="AY321" i="23"/>
  <c r="U271" i="23"/>
  <c r="U269" i="23"/>
  <c r="T270" i="23"/>
  <c r="AJ216" i="23"/>
  <c r="AI217" i="23"/>
  <c r="U167" i="23"/>
  <c r="U165" i="23"/>
  <c r="T166" i="23"/>
  <c r="AM112" i="23"/>
  <c r="AL113" i="23"/>
  <c r="V63" i="23"/>
  <c r="V61" i="23"/>
  <c r="U62" i="23"/>
  <c r="R1002" i="23" l="1"/>
  <c r="R1000" i="23"/>
  <c r="Q1001" i="23"/>
  <c r="V1051" i="23"/>
  <c r="U1052" i="23"/>
  <c r="S896" i="23"/>
  <c r="R897" i="23"/>
  <c r="T898" i="23"/>
  <c r="S898" i="23"/>
  <c r="R947" i="23"/>
  <c r="Q948" i="23"/>
  <c r="W843" i="23"/>
  <c r="V844" i="23"/>
  <c r="Q792" i="23"/>
  <c r="P793" i="23"/>
  <c r="W739" i="23"/>
  <c r="V740" i="23"/>
  <c r="S688" i="23"/>
  <c r="R689" i="23"/>
  <c r="T690" i="23"/>
  <c r="S690" i="23"/>
  <c r="R635" i="23"/>
  <c r="Q636" i="23"/>
  <c r="T584" i="23"/>
  <c r="U586" i="23" s="1"/>
  <c r="S585" i="23"/>
  <c r="U479" i="23"/>
  <c r="U477" i="23"/>
  <c r="T478" i="23"/>
  <c r="AQ424" i="23"/>
  <c r="AP425" i="23"/>
  <c r="V375" i="23"/>
  <c r="V373" i="23"/>
  <c r="U374" i="23"/>
  <c r="BA320" i="23"/>
  <c r="AZ321" i="23"/>
  <c r="V271" i="23"/>
  <c r="V269" i="23"/>
  <c r="U270" i="23"/>
  <c r="AK216" i="23"/>
  <c r="AJ217" i="23"/>
  <c r="V167" i="23"/>
  <c r="V165" i="23"/>
  <c r="U166" i="23"/>
  <c r="AN112" i="23"/>
  <c r="AM113" i="23"/>
  <c r="W63" i="23"/>
  <c r="V62" i="23"/>
  <c r="W61" i="23"/>
  <c r="S1000" i="23" l="1"/>
  <c r="R1001" i="23"/>
  <c r="T1002" i="23"/>
  <c r="S1002" i="23"/>
  <c r="W1051" i="23"/>
  <c r="V1052" i="23"/>
  <c r="T896" i="23"/>
  <c r="S897" i="23"/>
  <c r="S947" i="23"/>
  <c r="R948" i="23"/>
  <c r="X843" i="23"/>
  <c r="W844" i="23"/>
  <c r="R794" i="23"/>
  <c r="R792" i="23"/>
  <c r="Q793" i="23"/>
  <c r="X739" i="23"/>
  <c r="W740" i="23"/>
  <c r="T688" i="23"/>
  <c r="S689" i="23"/>
  <c r="V586" i="23"/>
  <c r="W586" i="23"/>
  <c r="S635" i="23"/>
  <c r="R636" i="23"/>
  <c r="U584" i="23"/>
  <c r="T585" i="23"/>
  <c r="V479" i="23"/>
  <c r="V477" i="23"/>
  <c r="U478" i="23"/>
  <c r="AR424" i="23"/>
  <c r="AQ425" i="23"/>
  <c r="W375" i="23"/>
  <c r="W373" i="23"/>
  <c r="V374" i="23"/>
  <c r="BB320" i="23"/>
  <c r="BA321" i="23"/>
  <c r="W271" i="23"/>
  <c r="W269" i="23"/>
  <c r="V270" i="23"/>
  <c r="AL216" i="23"/>
  <c r="AK217" i="23"/>
  <c r="W167" i="23"/>
  <c r="W165" i="23"/>
  <c r="V166" i="23"/>
  <c r="AO112" i="23"/>
  <c r="AN113" i="23"/>
  <c r="X63" i="23"/>
  <c r="X61" i="23"/>
  <c r="W62" i="23"/>
  <c r="T1000" i="23" l="1"/>
  <c r="S1001" i="23"/>
  <c r="X1051" i="23"/>
  <c r="W1052" i="23"/>
  <c r="U898" i="23"/>
  <c r="U896" i="23"/>
  <c r="T897" i="23"/>
  <c r="T947" i="23"/>
  <c r="S948" i="23"/>
  <c r="Y843" i="23"/>
  <c r="X844" i="23"/>
  <c r="S792" i="23"/>
  <c r="R793" i="23"/>
  <c r="T794" i="23"/>
  <c r="S794" i="23"/>
  <c r="Y739" i="23"/>
  <c r="X740" i="23"/>
  <c r="U690" i="23"/>
  <c r="U688" i="23"/>
  <c r="T689" i="23"/>
  <c r="T635" i="23"/>
  <c r="S636" i="23"/>
  <c r="V584" i="23"/>
  <c r="U585" i="23"/>
  <c r="W479" i="23"/>
  <c r="W477" i="23"/>
  <c r="V478" i="23"/>
  <c r="AS424" i="23"/>
  <c r="AR425" i="23"/>
  <c r="X375" i="23"/>
  <c r="X373" i="23"/>
  <c r="W374" i="23"/>
  <c r="BC320" i="23"/>
  <c r="BB321" i="23"/>
  <c r="X271" i="23"/>
  <c r="X269" i="23"/>
  <c r="W270" i="23"/>
  <c r="AM216" i="23"/>
  <c r="AL217" i="23"/>
  <c r="X167" i="23"/>
  <c r="X165" i="23"/>
  <c r="W166" i="23"/>
  <c r="AP112" i="23"/>
  <c r="AO113" i="23"/>
  <c r="Y63" i="23"/>
  <c r="Y61" i="23"/>
  <c r="X62" i="23"/>
  <c r="U1002" i="23" l="1"/>
  <c r="U1000" i="23"/>
  <c r="T1001" i="23"/>
  <c r="Y1051" i="23"/>
  <c r="X1052" i="23"/>
  <c r="V896" i="23"/>
  <c r="U897" i="23"/>
  <c r="V898" i="23"/>
  <c r="W898" i="23"/>
  <c r="U947" i="23"/>
  <c r="T948" i="23"/>
  <c r="Z843" i="23"/>
  <c r="Y844" i="23"/>
  <c r="T792" i="23"/>
  <c r="S793" i="23"/>
  <c r="Z739" i="23"/>
  <c r="Y740" i="23"/>
  <c r="V688" i="23"/>
  <c r="U689" i="23"/>
  <c r="V690" i="23"/>
  <c r="W690" i="23"/>
  <c r="U635" i="23"/>
  <c r="T636" i="23"/>
  <c r="W584" i="23"/>
  <c r="X586" i="23" s="1"/>
  <c r="V585" i="23"/>
  <c r="X479" i="23"/>
  <c r="X477" i="23"/>
  <c r="W478" i="23"/>
  <c r="AT424" i="23"/>
  <c r="AS425" i="23"/>
  <c r="Y375" i="23"/>
  <c r="Y373" i="23"/>
  <c r="X374" i="23"/>
  <c r="BD320" i="23"/>
  <c r="BC321" i="23"/>
  <c r="Y271" i="23"/>
  <c r="Y269" i="23"/>
  <c r="X270" i="23"/>
  <c r="AN216" i="23"/>
  <c r="AM217" i="23"/>
  <c r="Y167" i="23"/>
  <c r="Y165" i="23"/>
  <c r="X166" i="23"/>
  <c r="AQ112" i="23"/>
  <c r="AP113" i="23"/>
  <c r="Z63" i="23"/>
  <c r="Z61" i="23"/>
  <c r="Y62" i="23"/>
  <c r="V1000" i="23" l="1"/>
  <c r="U1001" i="23"/>
  <c r="V1002" i="23"/>
  <c r="W1002" i="23"/>
  <c r="Z1051" i="23"/>
  <c r="Y1052" i="23"/>
  <c r="W896" i="23"/>
  <c r="V897" i="23"/>
  <c r="V947" i="23"/>
  <c r="U948" i="23"/>
  <c r="AA843" i="23"/>
  <c r="Z844" i="23"/>
  <c r="U794" i="23"/>
  <c r="U792" i="23"/>
  <c r="T793" i="23"/>
  <c r="AA739" i="23"/>
  <c r="Z740" i="23"/>
  <c r="W688" i="23"/>
  <c r="V689" i="23"/>
  <c r="Y586" i="23"/>
  <c r="Z586" i="23"/>
  <c r="V635" i="23"/>
  <c r="U636" i="23"/>
  <c r="X584" i="23"/>
  <c r="W585" i="23"/>
  <c r="Y479" i="23"/>
  <c r="Y477" i="23"/>
  <c r="X478" i="23"/>
  <c r="AU424" i="23"/>
  <c r="AT425" i="23"/>
  <c r="Z375" i="23"/>
  <c r="Z373" i="23"/>
  <c r="Y374" i="23"/>
  <c r="BE320" i="23"/>
  <c r="BD321" i="23"/>
  <c r="Z271" i="23"/>
  <c r="Z269" i="23"/>
  <c r="Y270" i="23"/>
  <c r="AO216" i="23"/>
  <c r="AN217" i="23"/>
  <c r="Z167" i="23"/>
  <c r="Z165" i="23"/>
  <c r="Y166" i="23"/>
  <c r="AR112" i="23"/>
  <c r="AQ113" i="23"/>
  <c r="AA63" i="23"/>
  <c r="AA61" i="23"/>
  <c r="Z62" i="23"/>
  <c r="W1000" i="23" l="1"/>
  <c r="V1001" i="23"/>
  <c r="AA1051" i="23"/>
  <c r="Z1052" i="23"/>
  <c r="X898" i="23"/>
  <c r="X896" i="23"/>
  <c r="W897" i="23"/>
  <c r="W947" i="23"/>
  <c r="V948" i="23"/>
  <c r="AB843" i="23"/>
  <c r="AA844" i="23"/>
  <c r="V792" i="23"/>
  <c r="U793" i="23"/>
  <c r="V794" i="23"/>
  <c r="W794" i="23"/>
  <c r="AB739" i="23"/>
  <c r="AA740" i="23"/>
  <c r="X690" i="23"/>
  <c r="X688" i="23"/>
  <c r="W689" i="23"/>
  <c r="W635" i="23"/>
  <c r="V636" i="23"/>
  <c r="Y584" i="23"/>
  <c r="X585" i="23"/>
  <c r="Z479" i="23"/>
  <c r="Z477" i="23"/>
  <c r="Y478" i="23"/>
  <c r="AV424" i="23"/>
  <c r="AU425" i="23"/>
  <c r="AA375" i="23"/>
  <c r="AA373" i="23"/>
  <c r="Z374" i="23"/>
  <c r="BF320" i="23"/>
  <c r="BE321" i="23"/>
  <c r="AA271" i="23"/>
  <c r="AA269" i="23"/>
  <c r="Z270" i="23"/>
  <c r="AP216" i="23"/>
  <c r="AO217" i="23"/>
  <c r="AA167" i="23"/>
  <c r="AA165" i="23"/>
  <c r="Z166" i="23"/>
  <c r="AS112" i="23"/>
  <c r="AR113" i="23"/>
  <c r="AB63" i="23"/>
  <c r="AB61" i="23"/>
  <c r="AA62" i="23"/>
  <c r="X1002" i="23" l="1"/>
  <c r="X1000" i="23"/>
  <c r="W1001" i="23"/>
  <c r="AB1051" i="23"/>
  <c r="AA1052" i="23"/>
  <c r="Y896" i="23"/>
  <c r="X897" i="23"/>
  <c r="Z898" i="23"/>
  <c r="Y898" i="23"/>
  <c r="X947" i="23"/>
  <c r="W948" i="23"/>
  <c r="AC843" i="23"/>
  <c r="AB844" i="23"/>
  <c r="W792" i="23"/>
  <c r="V793" i="23"/>
  <c r="AC739" i="23"/>
  <c r="AB740" i="23"/>
  <c r="Y688" i="23"/>
  <c r="X689" i="23"/>
  <c r="Z690" i="23"/>
  <c r="Y690" i="23"/>
  <c r="X635" i="23"/>
  <c r="W636" i="23"/>
  <c r="Z584" i="23"/>
  <c r="AA586" i="23" s="1"/>
  <c r="Y585" i="23"/>
  <c r="AA479" i="23"/>
  <c r="AA477" i="23"/>
  <c r="Z478" i="23"/>
  <c r="AW424" i="23"/>
  <c r="AV425" i="23"/>
  <c r="AB375" i="23"/>
  <c r="AB373" i="23"/>
  <c r="AA374" i="23"/>
  <c r="BG320" i="23"/>
  <c r="BF321" i="23"/>
  <c r="AB271" i="23"/>
  <c r="AB269" i="23"/>
  <c r="AA270" i="23"/>
  <c r="AQ216" i="23"/>
  <c r="AP217" i="23"/>
  <c r="AB167" i="23"/>
  <c r="AB165" i="23"/>
  <c r="AA166" i="23"/>
  <c r="AT112" i="23"/>
  <c r="AS113" i="23"/>
  <c r="AC63" i="23"/>
  <c r="AC61" i="23"/>
  <c r="AB62" i="23"/>
  <c r="Y1000" i="23" l="1"/>
  <c r="X1001" i="23"/>
  <c r="Z1002" i="23"/>
  <c r="Y1002" i="23"/>
  <c r="AC1051" i="23"/>
  <c r="AB1052" i="23"/>
  <c r="Z896" i="23"/>
  <c r="Y897" i="23"/>
  <c r="Y947" i="23"/>
  <c r="X948" i="23"/>
  <c r="AD843" i="23"/>
  <c r="AC844" i="23"/>
  <c r="X794" i="23"/>
  <c r="X792" i="23"/>
  <c r="W793" i="23"/>
  <c r="AD739" i="23"/>
  <c r="AC740" i="23"/>
  <c r="Z688" i="23"/>
  <c r="Y689" i="23"/>
  <c r="AB586" i="23"/>
  <c r="AC586" i="23"/>
  <c r="Y635" i="23"/>
  <c r="X636" i="23"/>
  <c r="AA584" i="23"/>
  <c r="Z585" i="23"/>
  <c r="AB479" i="23"/>
  <c r="AB477" i="23"/>
  <c r="AA478" i="23"/>
  <c r="AX424" i="23"/>
  <c r="AW425" i="23"/>
  <c r="AC375" i="23"/>
  <c r="AC373" i="23"/>
  <c r="AB374" i="23"/>
  <c r="BH320" i="23"/>
  <c r="BG321" i="23"/>
  <c r="AC271" i="23"/>
  <c r="AC269" i="23"/>
  <c r="AB270" i="23"/>
  <c r="AR216" i="23"/>
  <c r="AQ217" i="23"/>
  <c r="AC167" i="23"/>
  <c r="AC165" i="23"/>
  <c r="AB166" i="23"/>
  <c r="AU112" i="23"/>
  <c r="AT113" i="23"/>
  <c r="AD63" i="23"/>
  <c r="AD61" i="23"/>
  <c r="AC62" i="23"/>
  <c r="Z1000" i="23" l="1"/>
  <c r="Y1001" i="23"/>
  <c r="AD1051" i="23"/>
  <c r="AC1052" i="23"/>
  <c r="AA898" i="23"/>
  <c r="AA896" i="23"/>
  <c r="Z897" i="23"/>
  <c r="Z947" i="23"/>
  <c r="Y948" i="23"/>
  <c r="AE843" i="23"/>
  <c r="AD844" i="23"/>
  <c r="Y792" i="23"/>
  <c r="X793" i="23"/>
  <c r="Z794" i="23"/>
  <c r="Y794" i="23"/>
  <c r="AE739" i="23"/>
  <c r="AD740" i="23"/>
  <c r="AA690" i="23"/>
  <c r="AA688" i="23"/>
  <c r="Z689" i="23"/>
  <c r="Z635" i="23"/>
  <c r="Y636" i="23"/>
  <c r="AB584" i="23"/>
  <c r="AA585" i="23"/>
  <c r="AC479" i="23"/>
  <c r="AC477" i="23"/>
  <c r="AB478" i="23"/>
  <c r="AY424" i="23"/>
  <c r="AX425" i="23"/>
  <c r="AD375" i="23"/>
  <c r="AD373" i="23"/>
  <c r="AC374" i="23"/>
  <c r="BI320" i="23"/>
  <c r="BH321" i="23"/>
  <c r="AD271" i="23"/>
  <c r="AD269" i="23"/>
  <c r="AC270" i="23"/>
  <c r="AS216" i="23"/>
  <c r="AR217" i="23"/>
  <c r="AD167" i="23"/>
  <c r="AD165" i="23"/>
  <c r="AC166" i="23"/>
  <c r="AV112" i="23"/>
  <c r="AU113" i="23"/>
  <c r="AE63" i="23"/>
  <c r="AE61" i="23"/>
  <c r="AD62" i="23"/>
  <c r="AA1002" i="23" l="1"/>
  <c r="AA1000" i="23"/>
  <c r="Z1001" i="23"/>
  <c r="AE1051" i="23"/>
  <c r="AD1052" i="23"/>
  <c r="AB896" i="23"/>
  <c r="AA897" i="23"/>
  <c r="AC898" i="23"/>
  <c r="AB898" i="23"/>
  <c r="AA947" i="23"/>
  <c r="Z948" i="23"/>
  <c r="AF843" i="23"/>
  <c r="AE844" i="23"/>
  <c r="Z792" i="23"/>
  <c r="Y793" i="23"/>
  <c r="AF739" i="23"/>
  <c r="AE740" i="23"/>
  <c r="AB688" i="23"/>
  <c r="AA689" i="23"/>
  <c r="AC690" i="23"/>
  <c r="AB690" i="23"/>
  <c r="AA635" i="23"/>
  <c r="Z636" i="23"/>
  <c r="AC584" i="23"/>
  <c r="AD586" i="23" s="1"/>
  <c r="AB585" i="23"/>
  <c r="AD479" i="23"/>
  <c r="AD477" i="23"/>
  <c r="AC478" i="23"/>
  <c r="AZ424" i="23"/>
  <c r="AY425" i="23"/>
  <c r="AE375" i="23"/>
  <c r="AE373" i="23"/>
  <c r="AD374" i="23"/>
  <c r="BJ320" i="23"/>
  <c r="BJ321" i="23" s="1"/>
  <c r="BI321" i="23"/>
  <c r="AE271" i="23"/>
  <c r="AE269" i="23"/>
  <c r="AD270" i="23"/>
  <c r="AT216" i="23"/>
  <c r="AS217" i="23"/>
  <c r="AE167" i="23"/>
  <c r="AE165" i="23"/>
  <c r="AD166" i="23"/>
  <c r="AW112" i="23"/>
  <c r="AV113" i="23"/>
  <c r="AF63" i="23"/>
  <c r="AF61" i="23"/>
  <c r="AE62" i="23"/>
  <c r="AB1000" i="23" l="1"/>
  <c r="AA1001" i="23"/>
  <c r="AC1002" i="23"/>
  <c r="AB1002" i="23"/>
  <c r="AF1051" i="23"/>
  <c r="AE1052" i="23"/>
  <c r="AC896" i="23"/>
  <c r="AB897" i="23"/>
  <c r="AB947" i="23"/>
  <c r="AA948" i="23"/>
  <c r="AG843" i="23"/>
  <c r="AF844" i="23"/>
  <c r="AA794" i="23"/>
  <c r="AA792" i="23"/>
  <c r="Z793" i="23"/>
  <c r="AG739" i="23"/>
  <c r="AF740" i="23"/>
  <c r="AC688" i="23"/>
  <c r="AB689" i="23"/>
  <c r="AE586" i="23"/>
  <c r="AF586" i="23"/>
  <c r="AB635" i="23"/>
  <c r="AA636" i="23"/>
  <c r="AD584" i="23"/>
  <c r="AC585" i="23"/>
  <c r="R1064" i="23"/>
  <c r="S1064" i="23" s="1"/>
  <c r="AE479" i="23"/>
  <c r="AE477" i="23"/>
  <c r="AD478" i="23"/>
  <c r="BA424" i="23"/>
  <c r="AZ425" i="23"/>
  <c r="AF375" i="23"/>
  <c r="AF373" i="23"/>
  <c r="AE374" i="23"/>
  <c r="AF271" i="23"/>
  <c r="AF269" i="23"/>
  <c r="AE270" i="23"/>
  <c r="AU216" i="23"/>
  <c r="AT217" i="23"/>
  <c r="AF167" i="23"/>
  <c r="AF165" i="23"/>
  <c r="AE166" i="23"/>
  <c r="AX112" i="23"/>
  <c r="AW113" i="23"/>
  <c r="AG63" i="23"/>
  <c r="AG61" i="23"/>
  <c r="AF62" i="23"/>
  <c r="AC1000" i="23" l="1"/>
  <c r="AB1001" i="23"/>
  <c r="AG1051" i="23"/>
  <c r="AF1052" i="23"/>
  <c r="AD898" i="23"/>
  <c r="AD896" i="23"/>
  <c r="AC897" i="23"/>
  <c r="AC947" i="23"/>
  <c r="AB948" i="23"/>
  <c r="AH843" i="23"/>
  <c r="AG844" i="23"/>
  <c r="AB792" i="23"/>
  <c r="AA793" i="23"/>
  <c r="AC794" i="23"/>
  <c r="AB794" i="23"/>
  <c r="AH739" i="23"/>
  <c r="AG740" i="23"/>
  <c r="AD690" i="23"/>
  <c r="AD688" i="23"/>
  <c r="AC689" i="23"/>
  <c r="AC635" i="23"/>
  <c r="AB636" i="23"/>
  <c r="AE584" i="23"/>
  <c r="AD585" i="23"/>
  <c r="AF479" i="23"/>
  <c r="AF477" i="23"/>
  <c r="AE478" i="23"/>
  <c r="BB424" i="23"/>
  <c r="BA425" i="23"/>
  <c r="AG375" i="23"/>
  <c r="AG373" i="23"/>
  <c r="AF374" i="23"/>
  <c r="AG271" i="23"/>
  <c r="AG269" i="23"/>
  <c r="AF270" i="23"/>
  <c r="AV216" i="23"/>
  <c r="AU217" i="23"/>
  <c r="AG167" i="23"/>
  <c r="AG165" i="23"/>
  <c r="AF166" i="23"/>
  <c r="AY112" i="23"/>
  <c r="AX113" i="23"/>
  <c r="AH63" i="23"/>
  <c r="AH61" i="23"/>
  <c r="AG62" i="23"/>
  <c r="AD1002" i="23" l="1"/>
  <c r="AD1000" i="23"/>
  <c r="AC1001" i="23"/>
  <c r="AH1051" i="23"/>
  <c r="AG1052" i="23"/>
  <c r="AE896" i="23"/>
  <c r="AD897" i="23"/>
  <c r="AF898" i="23"/>
  <c r="AE898" i="23"/>
  <c r="AD947" i="23"/>
  <c r="AC948" i="23"/>
  <c r="AI843" i="23"/>
  <c r="AH844" i="23"/>
  <c r="AC792" i="23"/>
  <c r="AB793" i="23"/>
  <c r="AI739" i="23"/>
  <c r="AH740" i="23"/>
  <c r="AE688" i="23"/>
  <c r="AD689" i="23"/>
  <c r="AF690" i="23"/>
  <c r="AE690" i="23"/>
  <c r="AD635" i="23"/>
  <c r="AC636" i="23"/>
  <c r="AF584" i="23"/>
  <c r="AG586" i="23" s="1"/>
  <c r="AE585" i="23"/>
  <c r="AG479" i="23"/>
  <c r="AG477" i="23"/>
  <c r="AF478" i="23"/>
  <c r="BC424" i="23"/>
  <c r="BB425" i="23"/>
  <c r="AH375" i="23"/>
  <c r="AH373" i="23"/>
  <c r="AG374" i="23"/>
  <c r="AH271" i="23"/>
  <c r="AH269" i="23"/>
  <c r="AG270" i="23"/>
  <c r="AW216" i="23"/>
  <c r="AV217" i="23"/>
  <c r="AH167" i="23"/>
  <c r="AH165" i="23"/>
  <c r="AG166" i="23"/>
  <c r="AZ112" i="23"/>
  <c r="AY113" i="23"/>
  <c r="AI63" i="23"/>
  <c r="AI61" i="23"/>
  <c r="AH62" i="23"/>
  <c r="AE1000" i="23" l="1"/>
  <c r="AD1001" i="23"/>
  <c r="AF1002" i="23"/>
  <c r="AE1002" i="23"/>
  <c r="AI1051" i="23"/>
  <c r="AH1052" i="23"/>
  <c r="AF896" i="23"/>
  <c r="AE897" i="23"/>
  <c r="AE947" i="23"/>
  <c r="AD948" i="23"/>
  <c r="AJ843" i="23"/>
  <c r="AI844" i="23"/>
  <c r="AD794" i="23"/>
  <c r="AD792" i="23"/>
  <c r="AC793" i="23"/>
  <c r="AJ739" i="23"/>
  <c r="AI740" i="23"/>
  <c r="AF688" i="23"/>
  <c r="AE689" i="23"/>
  <c r="AH586" i="23"/>
  <c r="AI586" i="23"/>
  <c r="AE635" i="23"/>
  <c r="AD636" i="23"/>
  <c r="AG584" i="23"/>
  <c r="AF585" i="23"/>
  <c r="AH479" i="23"/>
  <c r="AH477" i="23"/>
  <c r="AG478" i="23"/>
  <c r="BD424" i="23"/>
  <c r="BC425" i="23"/>
  <c r="AI375" i="23"/>
  <c r="AI373" i="23"/>
  <c r="AH374" i="23"/>
  <c r="AI271" i="23"/>
  <c r="AI269" i="23"/>
  <c r="AH270" i="23"/>
  <c r="AX216" i="23"/>
  <c r="AW217" i="23"/>
  <c r="AI167" i="23"/>
  <c r="AI165" i="23"/>
  <c r="AH166" i="23"/>
  <c r="BA112" i="23"/>
  <c r="AZ113" i="23"/>
  <c r="AJ63" i="23"/>
  <c r="AJ61" i="23"/>
  <c r="AI62" i="23"/>
  <c r="AF1000" i="23" l="1"/>
  <c r="AE1001" i="23"/>
  <c r="AJ1051" i="23"/>
  <c r="AI1052" i="23"/>
  <c r="AG898" i="23"/>
  <c r="AG896" i="23"/>
  <c r="AF897" i="23"/>
  <c r="AF947" i="23"/>
  <c r="AE948" i="23"/>
  <c r="AK843" i="23"/>
  <c r="AJ844" i="23"/>
  <c r="AE792" i="23"/>
  <c r="AD793" i="23"/>
  <c r="AE794" i="23"/>
  <c r="AF794" i="23"/>
  <c r="AK739" i="23"/>
  <c r="AJ740" i="23"/>
  <c r="AG690" i="23"/>
  <c r="AG688" i="23"/>
  <c r="AF689" i="23"/>
  <c r="AF635" i="23"/>
  <c r="AE636" i="23"/>
  <c r="AH584" i="23"/>
  <c r="AG585" i="23"/>
  <c r="AI479" i="23"/>
  <c r="AI477" i="23"/>
  <c r="AH478" i="23"/>
  <c r="BE424" i="23"/>
  <c r="BD425" i="23"/>
  <c r="AJ375" i="23"/>
  <c r="AJ373" i="23"/>
  <c r="AI374" i="23"/>
  <c r="AJ271" i="23"/>
  <c r="AJ269" i="23"/>
  <c r="AI270" i="23"/>
  <c r="AY216" i="23"/>
  <c r="AX217" i="23"/>
  <c r="AJ167" i="23"/>
  <c r="AJ165" i="23"/>
  <c r="AI166" i="23"/>
  <c r="BB112" i="23"/>
  <c r="BA113" i="23"/>
  <c r="AK63" i="23"/>
  <c r="AK61" i="23"/>
  <c r="AJ62" i="23"/>
  <c r="AG1002" i="23" l="1"/>
  <c r="AG1000" i="23"/>
  <c r="AF1001" i="23"/>
  <c r="AK1051" i="23"/>
  <c r="AJ1052" i="23"/>
  <c r="AH896" i="23"/>
  <c r="AG897" i="23"/>
  <c r="AI898" i="23"/>
  <c r="AH898" i="23"/>
  <c r="AG947" i="23"/>
  <c r="AF948" i="23"/>
  <c r="AL843" i="23"/>
  <c r="AK844" i="23"/>
  <c r="AF792" i="23"/>
  <c r="AE793" i="23"/>
  <c r="AL739" i="23"/>
  <c r="AK740" i="23"/>
  <c r="AH688" i="23"/>
  <c r="AG689" i="23"/>
  <c r="AI690" i="23"/>
  <c r="AH690" i="23"/>
  <c r="AG635" i="23"/>
  <c r="AF636" i="23"/>
  <c r="AI584" i="23"/>
  <c r="AJ586" i="23" s="1"/>
  <c r="AH585" i="23"/>
  <c r="AJ479" i="23"/>
  <c r="AJ477" i="23"/>
  <c r="AI478" i="23"/>
  <c r="BF424" i="23"/>
  <c r="BE425" i="23"/>
  <c r="AK375" i="23"/>
  <c r="AK373" i="23"/>
  <c r="AJ374" i="23"/>
  <c r="AK271" i="23"/>
  <c r="AK269" i="23"/>
  <c r="AJ270" i="23"/>
  <c r="AZ216" i="23"/>
  <c r="AY217" i="23"/>
  <c r="AK167" i="23"/>
  <c r="AK165" i="23"/>
  <c r="AJ166" i="23"/>
  <c r="BC112" i="23"/>
  <c r="BB113" i="23"/>
  <c r="AL63" i="23"/>
  <c r="AL61" i="23"/>
  <c r="AK62" i="23"/>
  <c r="AH1000" i="23" l="1"/>
  <c r="AG1001" i="23"/>
  <c r="AI1002" i="23"/>
  <c r="AH1002" i="23"/>
  <c r="AL1051" i="23"/>
  <c r="AK1052" i="23"/>
  <c r="AI896" i="23"/>
  <c r="AH897" i="23"/>
  <c r="AH947" i="23"/>
  <c r="AG948" i="23"/>
  <c r="AM843" i="23"/>
  <c r="AL844" i="23"/>
  <c r="AG794" i="23"/>
  <c r="AG792" i="23"/>
  <c r="AF793" i="23"/>
  <c r="AM739" i="23"/>
  <c r="AL740" i="23"/>
  <c r="AI688" i="23"/>
  <c r="AH689" i="23"/>
  <c r="AK586" i="23"/>
  <c r="AL586" i="23"/>
  <c r="AH635" i="23"/>
  <c r="AG636" i="23"/>
  <c r="AJ584" i="23"/>
  <c r="AI585" i="23"/>
  <c r="AK479" i="23"/>
  <c r="AK477" i="23"/>
  <c r="AJ478" i="23"/>
  <c r="BG424" i="23"/>
  <c r="BF425" i="23"/>
  <c r="AL375" i="23"/>
  <c r="AL373" i="23"/>
  <c r="AK374" i="23"/>
  <c r="AL271" i="23"/>
  <c r="AL269" i="23"/>
  <c r="AK270" i="23"/>
  <c r="BA216" i="23"/>
  <c r="AZ217" i="23"/>
  <c r="AL167" i="23"/>
  <c r="AL165" i="23"/>
  <c r="AK166" i="23"/>
  <c r="BD112" i="23"/>
  <c r="BC113" i="23"/>
  <c r="AM63" i="23"/>
  <c r="AM61" i="23"/>
  <c r="AL62" i="23"/>
  <c r="AI1000" i="23" l="1"/>
  <c r="AH1001" i="23"/>
  <c r="AM1051" i="23"/>
  <c r="AL1052" i="23"/>
  <c r="AJ898" i="23"/>
  <c r="AJ896" i="23"/>
  <c r="AI897" i="23"/>
  <c r="AI947" i="23"/>
  <c r="AH948" i="23"/>
  <c r="AN843" i="23"/>
  <c r="AM844" i="23"/>
  <c r="AH792" i="23"/>
  <c r="AG793" i="23"/>
  <c r="AI794" i="23"/>
  <c r="AH794" i="23"/>
  <c r="AN739" i="23"/>
  <c r="AM740" i="23"/>
  <c r="AJ690" i="23"/>
  <c r="AJ688" i="23"/>
  <c r="AI689" i="23"/>
  <c r="AI635" i="23"/>
  <c r="AH636" i="23"/>
  <c r="AK584" i="23"/>
  <c r="AJ585" i="23"/>
  <c r="AL479" i="23"/>
  <c r="AL477" i="23"/>
  <c r="AK478" i="23"/>
  <c r="BH424" i="23"/>
  <c r="BG425" i="23"/>
  <c r="AM375" i="23"/>
  <c r="AM373" i="23"/>
  <c r="AL374" i="23"/>
  <c r="AM271" i="23"/>
  <c r="AM269" i="23"/>
  <c r="AL270" i="23"/>
  <c r="BB216" i="23"/>
  <c r="BA217" i="23"/>
  <c r="AM167" i="23"/>
  <c r="AM165" i="23"/>
  <c r="AL166" i="23"/>
  <c r="BE112" i="23"/>
  <c r="BD113" i="23"/>
  <c r="AN63" i="23"/>
  <c r="AN61" i="23"/>
  <c r="AM62" i="23"/>
  <c r="AJ1002" i="23" l="1"/>
  <c r="AJ1000" i="23"/>
  <c r="AI1001" i="23"/>
  <c r="AN1051" i="23"/>
  <c r="AM1052" i="23"/>
  <c r="AK896" i="23"/>
  <c r="AJ897" i="23"/>
  <c r="AL898" i="23"/>
  <c r="AK898" i="23"/>
  <c r="AJ947" i="23"/>
  <c r="AI948" i="23"/>
  <c r="AO843" i="23"/>
  <c r="AN844" i="23"/>
  <c r="AI792" i="23"/>
  <c r="AH793" i="23"/>
  <c r="AO739" i="23"/>
  <c r="AN740" i="23"/>
  <c r="AK688" i="23"/>
  <c r="AJ689" i="23"/>
  <c r="AL690" i="23"/>
  <c r="AK690" i="23"/>
  <c r="AJ635" i="23"/>
  <c r="AI636" i="23"/>
  <c r="AL584" i="23"/>
  <c r="AM586" i="23" s="1"/>
  <c r="AK585" i="23"/>
  <c r="AM479" i="23"/>
  <c r="AM477" i="23"/>
  <c r="AL478" i="23"/>
  <c r="BI424" i="23"/>
  <c r="BH425" i="23"/>
  <c r="AN375" i="23"/>
  <c r="AN373" i="23"/>
  <c r="AM374" i="23"/>
  <c r="AN271" i="23"/>
  <c r="AN269" i="23"/>
  <c r="AM270" i="23"/>
  <c r="BC216" i="23"/>
  <c r="BB217" i="23"/>
  <c r="AN167" i="23"/>
  <c r="AN165" i="23"/>
  <c r="AM166" i="23"/>
  <c r="BF112" i="23"/>
  <c r="BE113" i="23"/>
  <c r="AO63" i="23"/>
  <c r="AO61" i="23"/>
  <c r="AN62" i="23"/>
  <c r="AK1000" i="23" l="1"/>
  <c r="AJ1001" i="23"/>
  <c r="AL1002" i="23"/>
  <c r="AK1002" i="23"/>
  <c r="AO1051" i="23"/>
  <c r="AN1052" i="23"/>
  <c r="AL896" i="23"/>
  <c r="AK897" i="23"/>
  <c r="AK947" i="23"/>
  <c r="AJ948" i="23"/>
  <c r="AP843" i="23"/>
  <c r="AO844" i="23"/>
  <c r="AJ794" i="23"/>
  <c r="AJ792" i="23"/>
  <c r="AI793" i="23"/>
  <c r="AP739" i="23"/>
  <c r="AO740" i="23"/>
  <c r="AL688" i="23"/>
  <c r="AK689" i="23"/>
  <c r="AO586" i="23"/>
  <c r="AN586" i="23"/>
  <c r="AK635" i="23"/>
  <c r="AJ636" i="23"/>
  <c r="AM584" i="23"/>
  <c r="AL585" i="23"/>
  <c r="AN479" i="23"/>
  <c r="AN477" i="23"/>
  <c r="AM478" i="23"/>
  <c r="BJ424" i="23"/>
  <c r="BJ425" i="23" s="1"/>
  <c r="BI425" i="23"/>
  <c r="AO375" i="23"/>
  <c r="AO373" i="23"/>
  <c r="AN374" i="23"/>
  <c r="AO271" i="23"/>
  <c r="AO269" i="23"/>
  <c r="AN270" i="23"/>
  <c r="BD216" i="23"/>
  <c r="BC217" i="23"/>
  <c r="AO167" i="23"/>
  <c r="AO165" i="23"/>
  <c r="AN166" i="23"/>
  <c r="BG112" i="23"/>
  <c r="BF113" i="23"/>
  <c r="AP63" i="23"/>
  <c r="AP61" i="23"/>
  <c r="AO62" i="23"/>
  <c r="AL1000" i="23" l="1"/>
  <c r="AK1001" i="23"/>
  <c r="AP1051" i="23"/>
  <c r="AO1052" i="23"/>
  <c r="AM898" i="23"/>
  <c r="AM896" i="23"/>
  <c r="AL897" i="23"/>
  <c r="AL947" i="23"/>
  <c r="AK948" i="23"/>
  <c r="AQ843" i="23"/>
  <c r="AP844" i="23"/>
  <c r="AK792" i="23"/>
  <c r="AJ793" i="23"/>
  <c r="AL794" i="23"/>
  <c r="AK794" i="23"/>
  <c r="AQ739" i="23"/>
  <c r="AP740" i="23"/>
  <c r="AM690" i="23"/>
  <c r="AM688" i="23"/>
  <c r="AL689" i="23"/>
  <c r="AL635" i="23"/>
  <c r="AK636" i="23"/>
  <c r="AN584" i="23"/>
  <c r="AM585" i="23"/>
  <c r="R1065" i="23"/>
  <c r="S1065" i="23" s="1"/>
  <c r="AO479" i="23"/>
  <c r="AO477" i="23"/>
  <c r="AN478" i="23"/>
  <c r="AP375" i="23"/>
  <c r="AP373" i="23"/>
  <c r="AO374" i="23"/>
  <c r="AP271" i="23"/>
  <c r="AP269" i="23"/>
  <c r="AO270" i="23"/>
  <c r="BE216" i="23"/>
  <c r="BD217" i="23"/>
  <c r="AP167" i="23"/>
  <c r="AP165" i="23"/>
  <c r="AO166" i="23"/>
  <c r="BH112" i="23"/>
  <c r="BG113" i="23"/>
  <c r="AQ63" i="23"/>
  <c r="AQ61" i="23"/>
  <c r="AP62" i="23"/>
  <c r="AM1002" i="23" l="1"/>
  <c r="AM1000" i="23"/>
  <c r="AL1001" i="23"/>
  <c r="AQ1051" i="23"/>
  <c r="AP1052" i="23"/>
  <c r="AN896" i="23"/>
  <c r="AM897" i="23"/>
  <c r="AO898" i="23"/>
  <c r="AN898" i="23"/>
  <c r="AM947" i="23"/>
  <c r="AL948" i="23"/>
  <c r="AR843" i="23"/>
  <c r="AQ844" i="23"/>
  <c r="AL792" i="23"/>
  <c r="AK793" i="23"/>
  <c r="AR739" i="23"/>
  <c r="AQ740" i="23"/>
  <c r="AN688" i="23"/>
  <c r="AM689" i="23"/>
  <c r="AO690" i="23"/>
  <c r="AN690" i="23"/>
  <c r="AM635" i="23"/>
  <c r="AL636" i="23"/>
  <c r="AO584" i="23"/>
  <c r="AP586" i="23" s="1"/>
  <c r="AN585" i="23"/>
  <c r="AP479" i="23"/>
  <c r="AP477" i="23"/>
  <c r="AO478" i="23"/>
  <c r="AQ375" i="23"/>
  <c r="AQ373" i="23"/>
  <c r="AP374" i="23"/>
  <c r="AQ271" i="23"/>
  <c r="AQ269" i="23"/>
  <c r="AP270" i="23"/>
  <c r="BF216" i="23"/>
  <c r="BE217" i="23"/>
  <c r="AQ167" i="23"/>
  <c r="AQ165" i="23"/>
  <c r="AP166" i="23"/>
  <c r="BI112" i="23"/>
  <c r="BH113" i="23"/>
  <c r="AR63" i="23"/>
  <c r="AR61" i="23"/>
  <c r="AQ62" i="23"/>
  <c r="AN1000" i="23" l="1"/>
  <c r="AM1001" i="23"/>
  <c r="AO1002" i="23"/>
  <c r="AN1002" i="23"/>
  <c r="AR1051" i="23"/>
  <c r="AQ1052" i="23"/>
  <c r="AO896" i="23"/>
  <c r="AN897" i="23"/>
  <c r="AN947" i="23"/>
  <c r="AM948" i="23"/>
  <c r="AS843" i="23"/>
  <c r="AR844" i="23"/>
  <c r="AM792" i="23"/>
  <c r="AM794" i="23"/>
  <c r="AL793" i="23"/>
  <c r="AS739" i="23"/>
  <c r="AR740" i="23"/>
  <c r="AO688" i="23"/>
  <c r="AN689" i="23"/>
  <c r="AQ586" i="23"/>
  <c r="AR586" i="23"/>
  <c r="AN635" i="23"/>
  <c r="AM636" i="23"/>
  <c r="AP584" i="23"/>
  <c r="AO585" i="23"/>
  <c r="AQ479" i="23"/>
  <c r="AQ477" i="23"/>
  <c r="AP478" i="23"/>
  <c r="AR375" i="23"/>
  <c r="AR373" i="23"/>
  <c r="AQ374" i="23"/>
  <c r="AR271" i="23"/>
  <c r="AR269" i="23"/>
  <c r="AQ270" i="23"/>
  <c r="BG216" i="23"/>
  <c r="BF217" i="23"/>
  <c r="AR167" i="23"/>
  <c r="AR165" i="23"/>
  <c r="AQ166" i="23"/>
  <c r="BJ112" i="23"/>
  <c r="BJ113" i="23" s="1"/>
  <c r="BI113" i="23"/>
  <c r="AS63" i="23"/>
  <c r="AS61" i="23"/>
  <c r="AR62" i="23"/>
  <c r="AO1000" i="23" l="1"/>
  <c r="AN1001" i="23"/>
  <c r="AS1051" i="23"/>
  <c r="AR1052" i="23"/>
  <c r="AP898" i="23"/>
  <c r="AP896" i="23"/>
  <c r="AO897" i="23"/>
  <c r="AO947" i="23"/>
  <c r="AN948" i="23"/>
  <c r="AT843" i="23"/>
  <c r="AS844" i="23"/>
  <c r="AO794" i="23"/>
  <c r="AN794" i="23"/>
  <c r="AN792" i="23"/>
  <c r="AM793" i="23"/>
  <c r="AT739" i="23"/>
  <c r="AS740" i="23"/>
  <c r="AP690" i="23"/>
  <c r="AP688" i="23"/>
  <c r="AO689" i="23"/>
  <c r="AO635" i="23"/>
  <c r="AN636" i="23"/>
  <c r="AQ584" i="23"/>
  <c r="AP585" i="23"/>
  <c r="R1062" i="23"/>
  <c r="S1062" i="23" s="1"/>
  <c r="AR479" i="23"/>
  <c r="AR477" i="23"/>
  <c r="AQ478" i="23"/>
  <c r="AS375" i="23"/>
  <c r="AS373" i="23"/>
  <c r="AR374" i="23"/>
  <c r="AS271" i="23"/>
  <c r="AS269" i="23"/>
  <c r="AR270" i="23"/>
  <c r="BH216" i="23"/>
  <c r="BG217" i="23"/>
  <c r="AS167" i="23"/>
  <c r="AS165" i="23"/>
  <c r="AR166" i="23"/>
  <c r="AT63" i="23"/>
  <c r="AT61" i="23"/>
  <c r="AS62" i="23"/>
  <c r="C1247" i="23" l="1"/>
  <c r="G1245" i="23"/>
  <c r="AP1002" i="23"/>
  <c r="AP1000" i="23"/>
  <c r="AO1001" i="23"/>
  <c r="AT1051" i="23"/>
  <c r="AS1052" i="23"/>
  <c r="AQ896" i="23"/>
  <c r="AP897" i="23"/>
  <c r="AR898" i="23"/>
  <c r="AQ898" i="23"/>
  <c r="AP947" i="23"/>
  <c r="AO948" i="23"/>
  <c r="AU843" i="23"/>
  <c r="AT844" i="23"/>
  <c r="AO792" i="23"/>
  <c r="AN793" i="23"/>
  <c r="AU739" i="23"/>
  <c r="AT740" i="23"/>
  <c r="AQ688" i="23"/>
  <c r="AP689" i="23"/>
  <c r="AR690" i="23"/>
  <c r="AQ690" i="23"/>
  <c r="AP635" i="23"/>
  <c r="AO636" i="23"/>
  <c r="AR584" i="23"/>
  <c r="AS586" i="23" s="1"/>
  <c r="AQ585" i="23"/>
  <c r="AS479" i="23"/>
  <c r="AS477" i="23"/>
  <c r="AR478" i="23"/>
  <c r="AT375" i="23"/>
  <c r="AT373" i="23"/>
  <c r="AS374" i="23"/>
  <c r="AT271" i="23"/>
  <c r="AT269" i="23"/>
  <c r="AS270" i="23"/>
  <c r="BI216" i="23"/>
  <c r="BH217" i="23"/>
  <c r="AT167" i="23"/>
  <c r="AT165" i="23"/>
  <c r="AS166" i="23"/>
  <c r="AU63" i="23"/>
  <c r="AU61" i="23"/>
  <c r="AT62" i="23"/>
  <c r="AQ1000" i="23" l="1"/>
  <c r="AP1001" i="23"/>
  <c r="AR1002" i="23"/>
  <c r="AQ1002" i="23"/>
  <c r="AU1051" i="23"/>
  <c r="AT1052" i="23"/>
  <c r="AR896" i="23"/>
  <c r="AQ897" i="23"/>
  <c r="AQ947" i="23"/>
  <c r="AP948" i="23"/>
  <c r="AV843" i="23"/>
  <c r="AU844" i="23"/>
  <c r="AP794" i="23"/>
  <c r="AP792" i="23"/>
  <c r="AO793" i="23"/>
  <c r="AV739" i="23"/>
  <c r="AU740" i="23"/>
  <c r="AR688" i="23"/>
  <c r="AQ689" i="23"/>
  <c r="AT586" i="23"/>
  <c r="AU586" i="23"/>
  <c r="AQ635" i="23"/>
  <c r="AP636" i="23"/>
  <c r="AS584" i="23"/>
  <c r="AR585" i="23"/>
  <c r="AT479" i="23"/>
  <c r="AT477" i="23"/>
  <c r="AS478" i="23"/>
  <c r="AU375" i="23"/>
  <c r="AU373" i="23"/>
  <c r="AT374" i="23"/>
  <c r="AU271" i="23"/>
  <c r="AU269" i="23"/>
  <c r="AT270" i="23"/>
  <c r="BJ216" i="23"/>
  <c r="BJ217" i="23" s="1"/>
  <c r="BI217" i="23"/>
  <c r="AU167" i="23"/>
  <c r="AU165" i="23"/>
  <c r="AT166" i="23"/>
  <c r="AV63" i="23"/>
  <c r="AV61" i="23"/>
  <c r="AU62" i="23"/>
  <c r="AR1000" i="23" l="1"/>
  <c r="AQ1001" i="23"/>
  <c r="AV1051" i="23"/>
  <c r="AU1052" i="23"/>
  <c r="AS898" i="23"/>
  <c r="AS896" i="23"/>
  <c r="AR897" i="23"/>
  <c r="AR947" i="23"/>
  <c r="AQ948" i="23"/>
  <c r="AW843" i="23"/>
  <c r="AV844" i="23"/>
  <c r="AQ792" i="23"/>
  <c r="AP793" i="23"/>
  <c r="AR794" i="23"/>
  <c r="AQ794" i="23"/>
  <c r="AW739" i="23"/>
  <c r="AV740" i="23"/>
  <c r="AS690" i="23"/>
  <c r="AS688" i="23"/>
  <c r="AR689" i="23"/>
  <c r="AR635" i="23"/>
  <c r="AQ636" i="23"/>
  <c r="AT584" i="23"/>
  <c r="AS585" i="23"/>
  <c r="R1063" i="23"/>
  <c r="S1063" i="23" s="1"/>
  <c r="Q1069" i="23" s="1"/>
  <c r="AU479" i="23"/>
  <c r="AU477" i="23"/>
  <c r="AT478" i="23"/>
  <c r="AV375" i="23"/>
  <c r="AV373" i="23"/>
  <c r="AU374" i="23"/>
  <c r="AV271" i="23"/>
  <c r="AV269" i="23"/>
  <c r="AU270" i="23"/>
  <c r="AV167" i="23"/>
  <c r="AV165" i="23"/>
  <c r="AU166" i="23"/>
  <c r="AW63" i="23"/>
  <c r="AW61" i="23"/>
  <c r="AV62" i="23"/>
  <c r="AS1002" i="23" l="1"/>
  <c r="AS1000" i="23"/>
  <c r="AR1001" i="23"/>
  <c r="AW1051" i="23"/>
  <c r="AV1052" i="23"/>
  <c r="AT896" i="23"/>
  <c r="AS897" i="23"/>
  <c r="AT898" i="23"/>
  <c r="AU898" i="23"/>
  <c r="AS947" i="23"/>
  <c r="AR948" i="23"/>
  <c r="AX843" i="23"/>
  <c r="AW844" i="23"/>
  <c r="AR792" i="23"/>
  <c r="AQ793" i="23"/>
  <c r="AX739" i="23"/>
  <c r="AW740" i="23"/>
  <c r="AT688" i="23"/>
  <c r="AS689" i="23"/>
  <c r="AT690" i="23"/>
  <c r="AU690" i="23"/>
  <c r="AS635" i="23"/>
  <c r="AR636" i="23"/>
  <c r="AU584" i="23"/>
  <c r="AV586" i="23" s="1"/>
  <c r="AT585" i="23"/>
  <c r="AV479" i="23"/>
  <c r="AV477" i="23"/>
  <c r="AU478" i="23"/>
  <c r="AW375" i="23"/>
  <c r="AW373" i="23"/>
  <c r="AV374" i="23"/>
  <c r="AW271" i="23"/>
  <c r="AW269" i="23"/>
  <c r="AV270" i="23"/>
  <c r="AW167" i="23"/>
  <c r="AW165" i="23"/>
  <c r="AV166" i="23"/>
  <c r="AX63" i="23"/>
  <c r="AX61" i="23"/>
  <c r="AW62" i="23"/>
  <c r="AT1000" i="23" l="1"/>
  <c r="AS1001" i="23"/>
  <c r="AT1002" i="23"/>
  <c r="AU1002" i="23"/>
  <c r="AX1051" i="23"/>
  <c r="AW1052" i="23"/>
  <c r="AU896" i="23"/>
  <c r="AT897" i="23"/>
  <c r="AT947" i="23"/>
  <c r="AS948" i="23"/>
  <c r="AY843" i="23"/>
  <c r="AX844" i="23"/>
  <c r="AS794" i="23"/>
  <c r="AS792" i="23"/>
  <c r="AR793" i="23"/>
  <c r="AY739" i="23"/>
  <c r="AX740" i="23"/>
  <c r="AU688" i="23"/>
  <c r="AT689" i="23"/>
  <c r="AW586" i="23"/>
  <c r="AX586" i="23"/>
  <c r="AT635" i="23"/>
  <c r="AS636" i="23"/>
  <c r="AV584" i="23"/>
  <c r="AU585" i="23"/>
  <c r="AW479" i="23"/>
  <c r="AW477" i="23"/>
  <c r="AV478" i="23"/>
  <c r="AX375" i="23"/>
  <c r="AX373" i="23"/>
  <c r="AW374" i="23"/>
  <c r="AX271" i="23"/>
  <c r="AX269" i="23"/>
  <c r="AW270" i="23"/>
  <c r="AX167" i="23"/>
  <c r="AX165" i="23"/>
  <c r="AW166" i="23"/>
  <c r="AY63" i="23"/>
  <c r="AY61" i="23"/>
  <c r="AX62" i="23"/>
  <c r="AU1000" i="23" l="1"/>
  <c r="AT1001" i="23"/>
  <c r="AY1051" i="23"/>
  <c r="AX1052" i="23"/>
  <c r="AV898" i="23"/>
  <c r="AV896" i="23"/>
  <c r="AU897" i="23"/>
  <c r="AU947" i="23"/>
  <c r="AT948" i="23"/>
  <c r="AZ843" i="23"/>
  <c r="AY844" i="23"/>
  <c r="AT792" i="23"/>
  <c r="AS793" i="23"/>
  <c r="AT794" i="23"/>
  <c r="AU794" i="23"/>
  <c r="AZ739" i="23"/>
  <c r="AY740" i="23"/>
  <c r="AV690" i="23"/>
  <c r="AV688" i="23"/>
  <c r="AU689" i="23"/>
  <c r="AU635" i="23"/>
  <c r="AT636" i="23"/>
  <c r="AW584" i="23"/>
  <c r="AV585" i="23"/>
  <c r="AX479" i="23"/>
  <c r="AX477" i="23"/>
  <c r="AW478" i="23"/>
  <c r="AY375" i="23"/>
  <c r="AY373" i="23"/>
  <c r="AX374" i="23"/>
  <c r="AY271" i="23"/>
  <c r="AY269" i="23"/>
  <c r="AX270" i="23"/>
  <c r="AY167" i="23"/>
  <c r="AY165" i="23"/>
  <c r="AX166" i="23"/>
  <c r="AZ63" i="23"/>
  <c r="AZ61" i="23"/>
  <c r="AY62" i="23"/>
  <c r="AV1002" i="23" l="1"/>
  <c r="AV1000" i="23"/>
  <c r="AU1001" i="23"/>
  <c r="AZ1051" i="23"/>
  <c r="AY1052" i="23"/>
  <c r="AW896" i="23"/>
  <c r="AV897" i="23"/>
  <c r="AX898" i="23"/>
  <c r="AW898" i="23"/>
  <c r="AV947" i="23"/>
  <c r="AU948" i="23"/>
  <c r="BA843" i="23"/>
  <c r="AZ844" i="23"/>
  <c r="AU792" i="23"/>
  <c r="AT793" i="23"/>
  <c r="BA739" i="23"/>
  <c r="AZ740" i="23"/>
  <c r="AW688" i="23"/>
  <c r="AV689" i="23"/>
  <c r="AX690" i="23"/>
  <c r="AW690" i="23"/>
  <c r="AV635" i="23"/>
  <c r="AU636" i="23"/>
  <c r="AX584" i="23"/>
  <c r="AY586" i="23" s="1"/>
  <c r="AW585" i="23"/>
  <c r="AY479" i="23"/>
  <c r="AY477" i="23"/>
  <c r="AX478" i="23"/>
  <c r="AZ375" i="23"/>
  <c r="AZ373" i="23"/>
  <c r="AY374" i="23"/>
  <c r="AZ271" i="23"/>
  <c r="AZ269" i="23"/>
  <c r="AY270" i="23"/>
  <c r="AZ167" i="23"/>
  <c r="AZ165" i="23"/>
  <c r="AY166" i="23"/>
  <c r="BA63" i="23"/>
  <c r="BA61" i="23"/>
  <c r="AZ62" i="23"/>
  <c r="AW1000" i="23" l="1"/>
  <c r="AV1001" i="23"/>
  <c r="AX1002" i="23"/>
  <c r="AW1002" i="23"/>
  <c r="BA1051" i="23"/>
  <c r="AZ1052" i="23"/>
  <c r="AX896" i="23"/>
  <c r="AW897" i="23"/>
  <c r="AW947" i="23"/>
  <c r="AV948" i="23"/>
  <c r="BB843" i="23"/>
  <c r="BA844" i="23"/>
  <c r="AV792" i="23"/>
  <c r="AV794" i="23"/>
  <c r="AU793" i="23"/>
  <c r="BB739" i="23"/>
  <c r="BA740" i="23"/>
  <c r="AX688" i="23"/>
  <c r="AW689" i="23"/>
  <c r="AZ586" i="23"/>
  <c r="BA586" i="23"/>
  <c r="AW635" i="23"/>
  <c r="AV636" i="23"/>
  <c r="AY584" i="23"/>
  <c r="AX585" i="23"/>
  <c r="AZ479" i="23"/>
  <c r="AZ477" i="23"/>
  <c r="AY478" i="23"/>
  <c r="BA375" i="23"/>
  <c r="BA373" i="23"/>
  <c r="AZ374" i="23"/>
  <c r="BA271" i="23"/>
  <c r="BA269" i="23"/>
  <c r="AZ270" i="23"/>
  <c r="BA167" i="23"/>
  <c r="BA165" i="23"/>
  <c r="AZ166" i="23"/>
  <c r="BB63" i="23"/>
  <c r="BB61" i="23"/>
  <c r="BA62" i="23"/>
  <c r="AX1000" i="23" l="1"/>
  <c r="AW1001" i="23"/>
  <c r="BB1051" i="23"/>
  <c r="BA1052" i="23"/>
  <c r="AY898" i="23"/>
  <c r="AY896" i="23"/>
  <c r="AX897" i="23"/>
  <c r="AX947" i="23"/>
  <c r="AW948" i="23"/>
  <c r="BC843" i="23"/>
  <c r="BB844" i="23"/>
  <c r="AW794" i="23"/>
  <c r="AX794" i="23"/>
  <c r="AW792" i="23"/>
  <c r="AV793" i="23"/>
  <c r="BC739" i="23"/>
  <c r="BB740" i="23"/>
  <c r="AY690" i="23"/>
  <c r="AY688" i="23"/>
  <c r="AX689" i="23"/>
  <c r="AX635" i="23"/>
  <c r="AW636" i="23"/>
  <c r="AZ584" i="23"/>
  <c r="AY585" i="23"/>
  <c r="BA479" i="23"/>
  <c r="BA477" i="23"/>
  <c r="AZ478" i="23"/>
  <c r="BB375" i="23"/>
  <c r="BB373" i="23"/>
  <c r="BA374" i="23"/>
  <c r="BB271" i="23"/>
  <c r="BB269" i="23"/>
  <c r="BA270" i="23"/>
  <c r="BB167" i="23"/>
  <c r="BB165" i="23"/>
  <c r="BA166" i="23"/>
  <c r="BC63" i="23"/>
  <c r="BC61" i="23"/>
  <c r="BB62" i="23"/>
  <c r="AY1002" i="23" l="1"/>
  <c r="AY1000" i="23"/>
  <c r="AX1001" i="23"/>
  <c r="BC1051" i="23"/>
  <c r="BB1052" i="23"/>
  <c r="AZ896" i="23"/>
  <c r="AY897" i="23"/>
  <c r="BA898" i="23"/>
  <c r="AZ898" i="23"/>
  <c r="AY947" i="23"/>
  <c r="AX948" i="23"/>
  <c r="BD843" i="23"/>
  <c r="BC844" i="23"/>
  <c r="AX792" i="23"/>
  <c r="AW793" i="23"/>
  <c r="BD739" i="23"/>
  <c r="BC740" i="23"/>
  <c r="AZ688" i="23"/>
  <c r="AY689" i="23"/>
  <c r="BA690" i="23"/>
  <c r="AZ690" i="23"/>
  <c r="AY635" i="23"/>
  <c r="AX636" i="23"/>
  <c r="BA584" i="23"/>
  <c r="BB586" i="23" s="1"/>
  <c r="AZ585" i="23"/>
  <c r="BB479" i="23"/>
  <c r="BB477" i="23"/>
  <c r="BA478" i="23"/>
  <c r="BC375" i="23"/>
  <c r="BC373" i="23"/>
  <c r="BB374" i="23"/>
  <c r="BC271" i="23"/>
  <c r="BC269" i="23"/>
  <c r="BB270" i="23"/>
  <c r="BC167" i="23"/>
  <c r="BC165" i="23"/>
  <c r="BB166" i="23"/>
  <c r="BD63" i="23"/>
  <c r="BD61" i="23"/>
  <c r="BC62" i="23"/>
  <c r="AZ1000" i="23" l="1"/>
  <c r="AY1001" i="23"/>
  <c r="BA1002" i="23"/>
  <c r="AZ1002" i="23"/>
  <c r="BD1051" i="23"/>
  <c r="BC1052" i="23"/>
  <c r="BA896" i="23"/>
  <c r="AZ897" i="23"/>
  <c r="AZ947" i="23"/>
  <c r="AY948" i="23"/>
  <c r="BE843" i="23"/>
  <c r="BD844" i="23"/>
  <c r="AY794" i="23"/>
  <c r="AY792" i="23"/>
  <c r="AX793" i="23"/>
  <c r="BE739" i="23"/>
  <c r="BD740" i="23"/>
  <c r="BA688" i="23"/>
  <c r="AZ689" i="23"/>
  <c r="BC586" i="23"/>
  <c r="BD586" i="23"/>
  <c r="AZ635" i="23"/>
  <c r="AY636" i="23"/>
  <c r="BB584" i="23"/>
  <c r="BA585" i="23"/>
  <c r="BC479" i="23"/>
  <c r="BC477" i="23"/>
  <c r="BB478" i="23"/>
  <c r="BD375" i="23"/>
  <c r="BD373" i="23"/>
  <c r="BC374" i="23"/>
  <c r="BD271" i="23"/>
  <c r="BD269" i="23"/>
  <c r="BC270" i="23"/>
  <c r="BD167" i="23"/>
  <c r="BD165" i="23"/>
  <c r="BC166" i="23"/>
  <c r="BE63" i="23"/>
  <c r="BE61" i="23"/>
  <c r="BD62" i="23"/>
  <c r="BA1000" i="23" l="1"/>
  <c r="AZ1001" i="23"/>
  <c r="BE1051" i="23"/>
  <c r="BD1052" i="23"/>
  <c r="BB898" i="23"/>
  <c r="BB896" i="23"/>
  <c r="BA897" i="23"/>
  <c r="BA947" i="23"/>
  <c r="AZ948" i="23"/>
  <c r="BF843" i="23"/>
  <c r="BE844" i="23"/>
  <c r="AZ792" i="23"/>
  <c r="AY793" i="23"/>
  <c r="BA794" i="23"/>
  <c r="AZ794" i="23"/>
  <c r="BF739" i="23"/>
  <c r="BE740" i="23"/>
  <c r="BB690" i="23"/>
  <c r="BB688" i="23"/>
  <c r="BA689" i="23"/>
  <c r="BA635" i="23"/>
  <c r="AZ636" i="23"/>
  <c r="BC584" i="23"/>
  <c r="BB585" i="23"/>
  <c r="BD479" i="23"/>
  <c r="BD477" i="23"/>
  <c r="BC478" i="23"/>
  <c r="BE375" i="23"/>
  <c r="BE373" i="23"/>
  <c r="BD374" i="23"/>
  <c r="BE271" i="23"/>
  <c r="BE269" i="23"/>
  <c r="BD270" i="23"/>
  <c r="BE167" i="23"/>
  <c r="BE165" i="23"/>
  <c r="BD166" i="23"/>
  <c r="BF63" i="23"/>
  <c r="BF61" i="23"/>
  <c r="BE62" i="23"/>
  <c r="BB1002" i="23" l="1"/>
  <c r="BB1000" i="23"/>
  <c r="BA1001" i="23"/>
  <c r="BF1051" i="23"/>
  <c r="BE1052" i="23"/>
  <c r="BC896" i="23"/>
  <c r="BB897" i="23"/>
  <c r="BD898" i="23"/>
  <c r="BC898" i="23"/>
  <c r="BB947" i="23"/>
  <c r="BA948" i="23"/>
  <c r="BG843" i="23"/>
  <c r="BF844" i="23"/>
  <c r="BA792" i="23"/>
  <c r="AZ793" i="23"/>
  <c r="BG739" i="23"/>
  <c r="BF740" i="23"/>
  <c r="BC688" i="23"/>
  <c r="BB689" i="23"/>
  <c r="BD690" i="23"/>
  <c r="BC690" i="23"/>
  <c r="BB635" i="23"/>
  <c r="BA636" i="23"/>
  <c r="BD584" i="23"/>
  <c r="BE586" i="23" s="1"/>
  <c r="BC585" i="23"/>
  <c r="BE479" i="23"/>
  <c r="BE477" i="23"/>
  <c r="BD478" i="23"/>
  <c r="BF375" i="23"/>
  <c r="BF373" i="23"/>
  <c r="BE374" i="23"/>
  <c r="BF271" i="23"/>
  <c r="BF269" i="23"/>
  <c r="BE270" i="23"/>
  <c r="BF167" i="23"/>
  <c r="BF165" i="23"/>
  <c r="BE166" i="23"/>
  <c r="BG63" i="23"/>
  <c r="BG61" i="23"/>
  <c r="BF62" i="23"/>
  <c r="BC1000" i="23" l="1"/>
  <c r="BB1001" i="23"/>
  <c r="BD1002" i="23"/>
  <c r="BC1002" i="23"/>
  <c r="BG1051" i="23"/>
  <c r="BF1052" i="23"/>
  <c r="BD896" i="23"/>
  <c r="BC897" i="23"/>
  <c r="BC947" i="23"/>
  <c r="BB948" i="23"/>
  <c r="BH843" i="23"/>
  <c r="BG844" i="23"/>
  <c r="BB794" i="23"/>
  <c r="BB792" i="23"/>
  <c r="BA793" i="23"/>
  <c r="BH739" i="23"/>
  <c r="BG740" i="23"/>
  <c r="BD688" i="23"/>
  <c r="BC689" i="23"/>
  <c r="BF586" i="23"/>
  <c r="BG586" i="23"/>
  <c r="BC635" i="23"/>
  <c r="BB636" i="23"/>
  <c r="BE584" i="23"/>
  <c r="BD585" i="23"/>
  <c r="BF479" i="23"/>
  <c r="BF477" i="23"/>
  <c r="BE478" i="23"/>
  <c r="BG375" i="23"/>
  <c r="BG373" i="23"/>
  <c r="BF374" i="23"/>
  <c r="BG271" i="23"/>
  <c r="BG269" i="23"/>
  <c r="BF270" i="23"/>
  <c r="BG167" i="23"/>
  <c r="BG165" i="23"/>
  <c r="BF166" i="23"/>
  <c r="BH63" i="23"/>
  <c r="BH61" i="23"/>
  <c r="BG62" i="23"/>
  <c r="BD1000" i="23" l="1"/>
  <c r="BC1001" i="23"/>
  <c r="BH1051" i="23"/>
  <c r="BG1052" i="23"/>
  <c r="BE898" i="23"/>
  <c r="BE896" i="23"/>
  <c r="BD897" i="23"/>
  <c r="BD947" i="23"/>
  <c r="BC948" i="23"/>
  <c r="BI843" i="23"/>
  <c r="BH844" i="23"/>
  <c r="BC792" i="23"/>
  <c r="BB793" i="23"/>
  <c r="BD794" i="23"/>
  <c r="BC794" i="23"/>
  <c r="BI739" i="23"/>
  <c r="BH740" i="23"/>
  <c r="BE690" i="23"/>
  <c r="BE688" i="23"/>
  <c r="BD689" i="23"/>
  <c r="BD635" i="23"/>
  <c r="BC636" i="23"/>
  <c r="BF584" i="23"/>
  <c r="BE585" i="23"/>
  <c r="BG479" i="23"/>
  <c r="BG477" i="23"/>
  <c r="BF478" i="23"/>
  <c r="BH375" i="23"/>
  <c r="BH373" i="23"/>
  <c r="BG374" i="23"/>
  <c r="BH271" i="23"/>
  <c r="BH269" i="23"/>
  <c r="BG270" i="23"/>
  <c r="BH167" i="23"/>
  <c r="BH165" i="23"/>
  <c r="BG166" i="23"/>
  <c r="BI63" i="23"/>
  <c r="BI61" i="23"/>
  <c r="BH62" i="23"/>
  <c r="BE1002" i="23" l="1"/>
  <c r="BE1000" i="23"/>
  <c r="BD1001" i="23"/>
  <c r="BI1051" i="23"/>
  <c r="BH1052" i="23"/>
  <c r="BF896" i="23"/>
  <c r="BE897" i="23"/>
  <c r="BG898" i="23"/>
  <c r="BF898" i="23"/>
  <c r="BE947" i="23"/>
  <c r="BD948" i="23"/>
  <c r="BJ843" i="23"/>
  <c r="BJ844" i="23" s="1"/>
  <c r="BI844" i="23"/>
  <c r="BD792" i="23"/>
  <c r="BC793" i="23"/>
  <c r="BJ739" i="23"/>
  <c r="BJ740" i="23" s="1"/>
  <c r="BI740" i="23"/>
  <c r="BF688" i="23"/>
  <c r="BE689" i="23"/>
  <c r="BG690" i="23"/>
  <c r="BF690" i="23"/>
  <c r="BE635" i="23"/>
  <c r="BD636" i="23"/>
  <c r="BG584" i="23"/>
  <c r="BH586" i="23" s="1"/>
  <c r="BF585" i="23"/>
  <c r="BH479" i="23"/>
  <c r="BH477" i="23"/>
  <c r="BG478" i="23"/>
  <c r="BI375" i="23"/>
  <c r="BI373" i="23"/>
  <c r="BH374" i="23"/>
  <c r="BI271" i="23"/>
  <c r="BI269" i="23"/>
  <c r="BH270" i="23"/>
  <c r="BI167" i="23"/>
  <c r="BI165" i="23"/>
  <c r="BH166" i="23"/>
  <c r="BJ63" i="23"/>
  <c r="G1062" i="23" s="1"/>
  <c r="BJ61" i="23"/>
  <c r="BJ62" i="23" s="1"/>
  <c r="BI62" i="23"/>
  <c r="R1077" i="23" l="1"/>
  <c r="R1078" i="23"/>
  <c r="S1078" i="23" s="1"/>
  <c r="BF1000" i="23"/>
  <c r="BE1001" i="23"/>
  <c r="BG1002" i="23"/>
  <c r="BF1002" i="23"/>
  <c r="BJ1051" i="23"/>
  <c r="BJ1052" i="23" s="1"/>
  <c r="BI1052" i="23"/>
  <c r="BG896" i="23"/>
  <c r="BF897" i="23"/>
  <c r="BF947" i="23"/>
  <c r="BE948" i="23"/>
  <c r="BE794" i="23"/>
  <c r="BE792" i="23"/>
  <c r="BD793" i="23"/>
  <c r="BG688" i="23"/>
  <c r="BF689" i="23"/>
  <c r="BI586" i="23"/>
  <c r="BJ586" i="23"/>
  <c r="BF635" i="23"/>
  <c r="BE636" i="23"/>
  <c r="BH584" i="23"/>
  <c r="BG585" i="23"/>
  <c r="F1062" i="23"/>
  <c r="H1062" i="23" s="1"/>
  <c r="BI479" i="23"/>
  <c r="BI477" i="23"/>
  <c r="BH478" i="23"/>
  <c r="BJ375" i="23"/>
  <c r="G1065" i="23" s="1"/>
  <c r="BJ373" i="23"/>
  <c r="BJ374" i="23" s="1"/>
  <c r="BI374" i="23"/>
  <c r="BJ271" i="23"/>
  <c r="G1064" i="23" s="1"/>
  <c r="BJ269" i="23"/>
  <c r="BJ270" i="23" s="1"/>
  <c r="BI270" i="23"/>
  <c r="BJ167" i="23"/>
  <c r="G1063" i="23" s="1"/>
  <c r="BJ165" i="23"/>
  <c r="BJ166" i="23" s="1"/>
  <c r="BI166" i="23"/>
  <c r="S1077" i="23" l="1"/>
  <c r="C1217" i="23"/>
  <c r="F1216" i="23" s="1"/>
  <c r="C1246" i="23"/>
  <c r="F1245" i="23" s="1"/>
  <c r="R1080" i="23"/>
  <c r="S1080" i="23" s="1"/>
  <c r="G1076" i="23"/>
  <c r="BG1000" i="23"/>
  <c r="BF1001" i="23"/>
  <c r="BH898" i="23"/>
  <c r="BH896" i="23"/>
  <c r="BG897" i="23"/>
  <c r="BG947" i="23"/>
  <c r="BF948" i="23"/>
  <c r="BF792" i="23"/>
  <c r="BE793" i="23"/>
  <c r="BG794" i="23"/>
  <c r="BF794" i="23"/>
  <c r="BH690" i="23"/>
  <c r="BH688" i="23"/>
  <c r="BG689" i="23"/>
  <c r="BG635" i="23"/>
  <c r="BF636" i="23"/>
  <c r="BI584" i="23"/>
  <c r="BH585" i="23"/>
  <c r="F1064" i="23"/>
  <c r="H1064" i="23" s="1"/>
  <c r="F1063" i="23"/>
  <c r="H1063" i="23" s="1"/>
  <c r="F1065" i="23"/>
  <c r="H1065" i="23" s="1"/>
  <c r="BJ479" i="23"/>
  <c r="G1066" i="23" s="1"/>
  <c r="BJ477" i="23"/>
  <c r="BJ478" i="23" s="1"/>
  <c r="BI478" i="23"/>
  <c r="BH1002" i="23" l="1"/>
  <c r="BH1000" i="23"/>
  <c r="BG1001" i="23"/>
  <c r="BI896" i="23"/>
  <c r="BH897" i="23"/>
  <c r="BJ898" i="23"/>
  <c r="BI898" i="23"/>
  <c r="BH947" i="23"/>
  <c r="BG948" i="23"/>
  <c r="BG792" i="23"/>
  <c r="BF793" i="23"/>
  <c r="BI688" i="23"/>
  <c r="BH689" i="23"/>
  <c r="BJ690" i="23"/>
  <c r="BI690" i="23"/>
  <c r="BH635" i="23"/>
  <c r="BG636" i="23"/>
  <c r="BJ584" i="23"/>
  <c r="BJ585" i="23" s="1"/>
  <c r="BI585" i="23"/>
  <c r="F1066" i="23"/>
  <c r="H1066" i="23" s="1"/>
  <c r="D1069" i="23" s="1"/>
  <c r="G1077" i="23" l="1"/>
  <c r="G1079" i="23"/>
  <c r="F1076" i="23"/>
  <c r="H1076" i="23" s="1"/>
  <c r="C1218" i="23" s="1"/>
  <c r="G1216" i="23" s="1"/>
  <c r="BI1000" i="23"/>
  <c r="BH1001" i="23"/>
  <c r="BJ1002" i="23"/>
  <c r="BI1002" i="23"/>
  <c r="BJ896" i="23"/>
  <c r="BJ897" i="23" s="1"/>
  <c r="BI897" i="23"/>
  <c r="BI947" i="23"/>
  <c r="BH948" i="23"/>
  <c r="BH794" i="23"/>
  <c r="BH792" i="23"/>
  <c r="BG793" i="23"/>
  <c r="BJ688" i="23"/>
  <c r="BJ689" i="23" s="1"/>
  <c r="BI689" i="23"/>
  <c r="BI635" i="23"/>
  <c r="BH636" i="23"/>
  <c r="F1079" i="23" l="1"/>
  <c r="H1079" i="23" s="1"/>
  <c r="F1077" i="23"/>
  <c r="G1080" i="23"/>
  <c r="BJ1000" i="23"/>
  <c r="BJ1001" i="23" s="1"/>
  <c r="BI1001" i="23"/>
  <c r="BJ947" i="23"/>
  <c r="BJ948" i="23" s="1"/>
  <c r="BI948" i="23"/>
  <c r="BI792" i="23"/>
  <c r="BH793" i="23"/>
  <c r="BJ794" i="23"/>
  <c r="BI794" i="23"/>
  <c r="BJ635" i="23"/>
  <c r="BJ636" i="23" s="1"/>
  <c r="BI636" i="23"/>
  <c r="H1077" i="23" l="1"/>
  <c r="R1076" i="23"/>
  <c r="S1076" i="23" s="1"/>
  <c r="G1078" i="23"/>
  <c r="R1079" i="23"/>
  <c r="F1080" i="23"/>
  <c r="H1080" i="23" s="1"/>
  <c r="BJ792" i="23"/>
  <c r="BJ793" i="23" s="1"/>
  <c r="BI793" i="23"/>
  <c r="S1079" i="23" l="1"/>
  <c r="F1078" i="23"/>
  <c r="Q1083" i="23" l="1"/>
  <c r="H1078" i="23"/>
  <c r="D1083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3" authorId="0" shapeId="0" xr:uid="{798F60CD-C821-434A-BCE7-7321B0881B76}">
      <text>
        <r>
          <rPr>
            <b/>
            <sz val="10"/>
            <color rgb="FF000000"/>
            <rFont val="Tahoma"/>
            <family val="2"/>
          </rPr>
          <t>All 60 Scenarios (Jan 17 to Dec 21) are saved in the Scenario Manager (Data &gt; What If &gt; Scenario Manager)</t>
        </r>
      </text>
    </comment>
    <comment ref="C218" authorId="0" shapeId="0" xr:uid="{F6CD69B5-6424-2746-9256-84B13D16D2CF}">
      <text>
        <r>
          <rPr>
            <b/>
            <sz val="10"/>
            <color rgb="FF000000"/>
            <rFont val="Tahoma"/>
            <family val="2"/>
          </rPr>
          <t>Raph: Not sure about the rational behind this 30% allocation... It's the same number used in his walkthrough</t>
        </r>
      </text>
    </comment>
    <comment ref="K257" authorId="0" shapeId="0" xr:uid="{2CD948D9-67D9-6F4F-A84A-3A24E953E970}">
      <text>
        <r>
          <rPr>
            <b/>
            <sz val="10"/>
            <color rgb="FF000000"/>
            <rFont val="Tahoma"/>
            <family val="2"/>
          </rPr>
          <t xml:space="preserve">Solver Macro for GMV based on dates in cell C4,C5
</t>
        </r>
        <r>
          <rPr>
            <b/>
            <sz val="10"/>
            <color rgb="FF000000"/>
            <rFont val="Tahoma"/>
            <family val="2"/>
          </rPr>
          <t>Output Table: C255:C264</t>
        </r>
      </text>
    </comment>
    <comment ref="K271" authorId="0" shapeId="0" xr:uid="{F549CD8E-88B8-314D-A18C-4850F75B6B42}">
      <text>
        <r>
          <rPr>
            <b/>
            <sz val="10"/>
            <color rgb="FF000000"/>
            <rFont val="Tahoma"/>
            <family val="2"/>
          </rPr>
          <t xml:space="preserve">Solver Macro to compute GMV for ALL scenarios
</t>
        </r>
        <r>
          <rPr>
            <b/>
            <sz val="10"/>
            <color rgb="FF000000"/>
            <rFont val="Tahoma"/>
            <family val="2"/>
          </rPr>
          <t xml:space="preserve">Output Range: C271:G929
</t>
        </r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Caution: Macro takes ~7-8 mins to run, press ESC to exit macro anytime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18" authorId="0" shapeId="0" xr:uid="{941607E6-C9D1-A348-803A-761E48A6F623}">
      <text>
        <r>
          <rPr>
            <b/>
            <sz val="10"/>
            <color rgb="FF000000"/>
            <rFont val="Tahoma"/>
            <family val="2"/>
          </rPr>
          <t>Raph: Not sure about the rational behind this 30% allocation... It's the same number used in his walkthrough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22" authorId="0" shapeId="0" xr:uid="{C0475A95-BBE3-AB4C-A642-1C425637E6E8}">
      <text>
        <r>
          <rPr>
            <b/>
            <sz val="10"/>
            <color rgb="FF000000"/>
            <rFont val="Tahoma"/>
            <family val="2"/>
          </rPr>
          <t>Raph: Not sure about the rational behind this 30% allocation... It's the same number used in his walkthrough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<sst xmlns="http://schemas.openxmlformats.org/spreadsheetml/2006/main" count="6274" uniqueCount="1305">
  <si>
    <t>PERMNO</t>
  </si>
  <si>
    <t>Names Date</t>
  </si>
  <si>
    <t>Ticker Symbol</t>
  </si>
  <si>
    <t>Company Name</t>
  </si>
  <si>
    <t>Returns</t>
  </si>
  <si>
    <t>IBM</t>
  </si>
  <si>
    <t>INTERNATIONAL BUSINESS MACHS COR</t>
  </si>
  <si>
    <t>CVX</t>
  </si>
  <si>
    <t>CHEVRON CORP NEW</t>
  </si>
  <si>
    <t>SO</t>
  </si>
  <si>
    <t>SOUTHERN CO</t>
  </si>
  <si>
    <t>MMM</t>
  </si>
  <si>
    <t>3M CO</t>
  </si>
  <si>
    <t>INTC</t>
  </si>
  <si>
    <t>INTEL CORP</t>
  </si>
  <si>
    <t>D</t>
  </si>
  <si>
    <t>DOMINION RESOURCES INC VA NEW</t>
  </si>
  <si>
    <t>DOMINION ENERGY INC</t>
  </si>
  <si>
    <t>MS</t>
  </si>
  <si>
    <t>MORGAN STANLEY DEAN WITTER &amp; CO</t>
  </si>
  <si>
    <t>CSCO</t>
  </si>
  <si>
    <t>CISCO SYSTEMS INC</t>
  </si>
  <si>
    <t>GILD</t>
  </si>
  <si>
    <t>GILEAD SCIENCES INC</t>
  </si>
  <si>
    <t>CCI</t>
  </si>
  <si>
    <t>CROWN CASTLE INTERNATIONAL CORP</t>
  </si>
  <si>
    <t>CROWN CASTLE INTL CORP NEW</t>
  </si>
  <si>
    <t xml:space="preserve"> </t>
  </si>
  <si>
    <t>S&amp;P 500</t>
  </si>
  <si>
    <t>Average</t>
  </si>
  <si>
    <t>STD</t>
  </si>
  <si>
    <t>Beta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</si>
  <si>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ei</t>
    </r>
  </si>
  <si>
    <t>Monthly / Excess Returns Table</t>
  </si>
  <si>
    <t>Monthly Return</t>
  </si>
  <si>
    <t>Excess Return</t>
  </si>
  <si>
    <t>Date</t>
  </si>
  <si>
    <t>Covariance - Traditional Sample Method</t>
  </si>
  <si>
    <t>Variance-Covariance Matrix</t>
  </si>
  <si>
    <t>Correlation Matrix</t>
  </si>
  <si>
    <t>Average Correlation</t>
  </si>
  <si>
    <t>Covariance - Constant Correlation Model</t>
  </si>
  <si>
    <t>Covariance - Single Index (Market) Model</t>
  </si>
  <si>
    <t>Single Index Model I (Applied to Covar only)</t>
  </si>
  <si>
    <t>Single Index Model II (Applied to both Var and Covar)</t>
  </si>
  <si>
    <t>Covariance - Shrinkage Technique (Traditional Method + Single Index Model)</t>
  </si>
  <si>
    <t>l</t>
  </si>
  <si>
    <t>- Denotes weight assigned to the Traditional Sample Method</t>
  </si>
  <si>
    <t>GMV Portfolio Weights</t>
  </si>
  <si>
    <t>Traditional Sample Method</t>
  </si>
  <si>
    <t>Constant Correlation Method</t>
  </si>
  <si>
    <t>Single Index</t>
  </si>
  <si>
    <t>Shrinkage Technique</t>
  </si>
  <si>
    <r>
      <t>Identity Matrix (</t>
    </r>
    <r>
      <rPr>
        <b/>
        <sz val="11"/>
        <color theme="1"/>
        <rFont val="Cambria (Headings)"/>
      </rPr>
      <t>i</t>
    </r>
    <r>
      <rPr>
        <b/>
        <sz val="11"/>
        <color theme="1"/>
        <rFont val="Calibri"/>
        <family val="2"/>
        <scheme val="minor"/>
      </rPr>
      <t>)</t>
    </r>
  </si>
  <si>
    <t>I</t>
  </si>
  <si>
    <t>II</t>
  </si>
  <si>
    <t>Check</t>
  </si>
  <si>
    <t>End of Sheet</t>
  </si>
  <si>
    <t>Calendar Date</t>
  </si>
  <si>
    <t>Backtesting - Monthly Rebalance</t>
  </si>
  <si>
    <t>Start Date</t>
  </si>
  <si>
    <t>End Date</t>
  </si>
  <si>
    <t>Date Range</t>
  </si>
  <si>
    <t>Input Data</t>
  </si>
  <si>
    <t>Dynamic Returns and Covariance</t>
  </si>
  <si>
    <t>$C$4</t>
  </si>
  <si>
    <t>$C$5</t>
  </si>
  <si>
    <t xml:space="preserve">
Modified by Microsoft Office User on 26/10/2022</t>
  </si>
  <si>
    <t>Scenario Summary</t>
  </si>
  <si>
    <t>Changing Cells:</t>
  </si>
  <si>
    <t>Result Cells:</t>
  </si>
  <si>
    <t>Notes: Current Values column represents values of changing cells at</t>
  </si>
  <si>
    <t>time Scenario Summary Report was created.  Changing cells for each</t>
  </si>
  <si>
    <t>scenario are highlighted in grey.</t>
  </si>
  <si>
    <t>Created by Microsoft Office User on 26/10/2022
Modified by Microsoft Office User on 26/10/2022</t>
  </si>
  <si>
    <t>Created by Microsoft Office User on 26/10/2022</t>
  </si>
  <si>
    <t>IBM_1</t>
  </si>
  <si>
    <t>IBM_2</t>
  </si>
  <si>
    <t>IBM_3</t>
  </si>
  <si>
    <t>CVX_1</t>
  </si>
  <si>
    <t>CVX_2</t>
  </si>
  <si>
    <t>CVX_3</t>
  </si>
  <si>
    <t>SO_1</t>
  </si>
  <si>
    <t>SO_2</t>
  </si>
  <si>
    <t>SO_3</t>
  </si>
  <si>
    <t>MMM_1</t>
  </si>
  <si>
    <t>MMM_2</t>
  </si>
  <si>
    <t>MMM_3</t>
  </si>
  <si>
    <t>INTC_1</t>
  </si>
  <si>
    <t>INTC_2</t>
  </si>
  <si>
    <t>INTC_3</t>
  </si>
  <si>
    <t>D_1</t>
  </si>
  <si>
    <t>D_2</t>
  </si>
  <si>
    <t>D_3</t>
  </si>
  <si>
    <t>MS_1</t>
  </si>
  <si>
    <t>MS_2</t>
  </si>
  <si>
    <t>MS_3</t>
  </si>
  <si>
    <t>CSCO_1</t>
  </si>
  <si>
    <t>CSCO_2</t>
  </si>
  <si>
    <t>CSCO_3</t>
  </si>
  <si>
    <t>GLID_1</t>
  </si>
  <si>
    <t>GLID_2</t>
  </si>
  <si>
    <t>GLID_3</t>
  </si>
  <si>
    <t>CCI_1</t>
  </si>
  <si>
    <t>CCI_2</t>
  </si>
  <si>
    <t>CCI_3</t>
  </si>
  <si>
    <t>IBM_4</t>
  </si>
  <si>
    <t>IBM_5</t>
  </si>
  <si>
    <t>CVX_4</t>
  </si>
  <si>
    <t>CVX_5</t>
  </si>
  <si>
    <t>SO_4</t>
  </si>
  <si>
    <t>SO_5</t>
  </si>
  <si>
    <t>MMM_4</t>
  </si>
  <si>
    <t>MMM_5</t>
  </si>
  <si>
    <t>INTC_4</t>
  </si>
  <si>
    <t>INTC_5</t>
  </si>
  <si>
    <t>D_4</t>
  </si>
  <si>
    <t>D_5</t>
  </si>
  <si>
    <t>MS_4</t>
  </si>
  <si>
    <t>MS_5</t>
  </si>
  <si>
    <t>CSCO_4</t>
  </si>
  <si>
    <t>CSCO_5</t>
  </si>
  <si>
    <t>GLID_4</t>
  </si>
  <si>
    <t>GLID_5</t>
  </si>
  <si>
    <t>CCI_4</t>
  </si>
  <si>
    <t>CCI_5</t>
  </si>
  <si>
    <t>GMV Portfolio Weights (with Short Sales)</t>
  </si>
  <si>
    <t>GMV Portfolio Weights (without Short Sales)</t>
  </si>
  <si>
    <t>Portfolio Variance</t>
  </si>
  <si>
    <t>Current Values:</t>
  </si>
  <si>
    <t>With Short Sales</t>
  </si>
  <si>
    <t>Without Short Sales</t>
  </si>
  <si>
    <t>Constant Correlation Model</t>
  </si>
  <si>
    <t>Single Index Model II (Applied to both Variance and Covariance)</t>
  </si>
  <si>
    <t>Single Index Model I (Applied to Covariance only)</t>
  </si>
  <si>
    <t>Solver Outputs (All GMVs)</t>
  </si>
  <si>
    <r>
      <t>r</t>
    </r>
    <r>
      <rPr>
        <b/>
        <vertAlign val="subscript"/>
        <sz val="14"/>
        <color theme="1"/>
        <rFont val="Calibri"/>
        <family val="2"/>
        <scheme val="minor"/>
      </rPr>
      <t>GMV</t>
    </r>
  </si>
  <si>
    <t>Rebalancing</t>
  </si>
  <si>
    <t>Turnover</t>
  </si>
  <si>
    <r>
      <t>W</t>
    </r>
    <r>
      <rPr>
        <b/>
        <i/>
        <vertAlign val="subscript"/>
        <sz val="14"/>
        <color theme="1"/>
        <rFont val="Calibri (Body)"/>
      </rPr>
      <t>GMV,Beg</t>
    </r>
  </si>
  <si>
    <r>
      <t>W</t>
    </r>
    <r>
      <rPr>
        <b/>
        <vertAlign val="subscript"/>
        <sz val="14"/>
        <color theme="1"/>
        <rFont val="Calibri (Body)"/>
      </rPr>
      <t>GMV,End</t>
    </r>
  </si>
  <si>
    <t>Monthly Rebalance</t>
  </si>
  <si>
    <t>Quarterly Rebalance</t>
  </si>
  <si>
    <t>Single Index Model I</t>
  </si>
  <si>
    <t>Single Index Model II</t>
  </si>
  <si>
    <t>Covariance - Shrinkage Technique (Traditional Method + Single Index Model II)</t>
  </si>
  <si>
    <t xml:space="preserve">Covariance-Shrinkage Technique </t>
  </si>
  <si>
    <t>Total Return</t>
  </si>
  <si>
    <t>Average Monthly Return</t>
  </si>
  <si>
    <t>Portfolio</t>
  </si>
  <si>
    <t>iShares MSCI USA Minimum Volatility Index Fund (USMV)</t>
  </si>
  <si>
    <t>SPDR Russell 1,000 Low Volatility ETF (ONEV)</t>
  </si>
  <si>
    <t>Ticker</t>
  </si>
  <si>
    <t>ONEV</t>
  </si>
  <si>
    <t>USMV</t>
  </si>
  <si>
    <t>Beginning Portfolio Value</t>
  </si>
  <si>
    <t>Transaction Cost</t>
  </si>
  <si>
    <t>Portfolio Value</t>
  </si>
  <si>
    <t>Shorting Cost</t>
  </si>
  <si>
    <t>Annualized Shorting Cost</t>
  </si>
  <si>
    <t>Best Performing Portfolio (excluding costs):</t>
  </si>
  <si>
    <t>Best Performing Portfolio (including costs):</t>
  </si>
  <si>
    <t>Shorting
Cost</t>
  </si>
  <si>
    <t>Transaction
Cost</t>
  </si>
  <si>
    <t>Total Return 
After Costs</t>
  </si>
  <si>
    <t>Average
Monthly Return</t>
  </si>
  <si>
    <t>Assumptions (Transaction &amp; Shorting Cost)</t>
  </si>
  <si>
    <t>t-Test: Paired Two Sample for Means</t>
  </si>
  <si>
    <t>Variable 1</t>
  </si>
  <si>
    <t>Variable 2</t>
  </si>
  <si>
    <t>Mean</t>
  </si>
  <si>
    <t>Variance</t>
  </si>
  <si>
    <t>Observations</t>
  </si>
  <si>
    <t>Pearson Correlation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</si>
  <si>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</si>
  <si>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</si>
  <si>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</si>
  <si>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</si>
  <si>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</si>
  <si>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</si>
  <si>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</si>
  <si>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Traditional Sample Method (Monthly with Shorting)</t>
  </si>
  <si>
    <t>Traditional Sample Method (Quarterly with Shorting)</t>
  </si>
  <si>
    <t>Traditional Sample Method (Monthly without Shorting)</t>
  </si>
  <si>
    <t>Tra saction Fee</t>
  </si>
  <si>
    <t>M1: Traditional Sample Method</t>
  </si>
  <si>
    <t>M2: Constant Correlation Model</t>
  </si>
  <si>
    <t>M3: Single Index Model I</t>
  </si>
  <si>
    <t>M4: Single Index Model II</t>
  </si>
  <si>
    <t xml:space="preserve">M5: Covariance-Shrinkage Technique </t>
  </si>
  <si>
    <t>M1 and M2</t>
  </si>
  <si>
    <t>M1 and M3</t>
  </si>
  <si>
    <t>M1 and M4</t>
  </si>
  <si>
    <t>M1 and M5</t>
  </si>
  <si>
    <t>M2 and M3</t>
  </si>
  <si>
    <t>M2 and M4</t>
  </si>
  <si>
    <t>M2 and M5</t>
  </si>
  <si>
    <t>M3 and M4</t>
  </si>
  <si>
    <t>M3 and M5</t>
  </si>
  <si>
    <t>M4 and M5</t>
  </si>
  <si>
    <t>M1</t>
  </si>
  <si>
    <t>M2</t>
  </si>
  <si>
    <t>M3</t>
  </si>
  <si>
    <t>M4</t>
  </si>
  <si>
    <t>M5</t>
  </si>
  <si>
    <t>Paired t-Tests</t>
  </si>
  <si>
    <t xml:space="preserve">Two-Tail p-value Matrix </t>
  </si>
  <si>
    <t>Significance Level, α = 0.10</t>
  </si>
  <si>
    <r>
      <t>Note that all two-tail p-values &gt; α = 0.10, we do not reject H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.</t>
    </r>
  </si>
  <si>
    <t>--&gt; Mean returns obtained by each estimation technique are not significantly different.</t>
  </si>
  <si>
    <r>
      <t>Null Hypothesis, H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: µ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=µ</t>
    </r>
    <r>
      <rPr>
        <vertAlign val="subscript"/>
        <sz val="11"/>
        <color theme="1"/>
        <rFont val="Calibri"/>
        <family val="2"/>
        <scheme val="minor"/>
      </rPr>
      <t>2</t>
    </r>
  </si>
  <si>
    <t>Conclusion: Without short sales allowed, every estimation techniques are indifferent from each other.</t>
  </si>
  <si>
    <t>Looking at the mean monthly returns of each estimation technique, we noticed that mean return obtained by Traditional Sample Method is the highest among others.</t>
  </si>
  <si>
    <t>Conclusion: With short sales allowed, Traditional Sample Method is superior to other estimation techniques.</t>
  </si>
  <si>
    <t>Portfolio Returns Summary</t>
  </si>
  <si>
    <t>Min</t>
  </si>
  <si>
    <t>Max</t>
  </si>
  <si>
    <t>Monthly Returns Summary</t>
  </si>
  <si>
    <t>#N/A</t>
  </si>
  <si>
    <t>IVW</t>
  </si>
  <si>
    <t>Single Stock Allocation</t>
  </si>
  <si>
    <t>Average Turnover</t>
  </si>
  <si>
    <t>S&amp;P 500 Data</t>
  </si>
  <si>
    <t>75th Percentile (Market Cap)</t>
  </si>
  <si>
    <t>Source: Bloomberg (caa 05/10/2022)</t>
  </si>
  <si>
    <t>Name</t>
  </si>
  <si>
    <t>Price (USD)</t>
  </si>
  <si>
    <t>IPO Date</t>
  </si>
  <si>
    <t xml:space="preserve">Dividend Indicated Yield
</t>
  </si>
  <si>
    <t xml:space="preserve">Market Cap (USD)
</t>
  </si>
  <si>
    <t xml:space="preserve">S&amp;P Global ESG Rank
</t>
  </si>
  <si>
    <t xml:space="preserve">MSCI ESG Rating
</t>
  </si>
  <si>
    <t>AAPL UW Equity</t>
  </si>
  <si>
    <t>Apple Inc</t>
  </si>
  <si>
    <t>A</t>
  </si>
  <si>
    <t>TSLA UW Equity</t>
  </si>
  <si>
    <t>Tesla Inc</t>
  </si>
  <si>
    <t>JNJ UN Equity</t>
  </si>
  <si>
    <t>Johnson &amp; Johnson</t>
  </si>
  <si>
    <t>V UN Equity</t>
  </si>
  <si>
    <t>Visa Inc</t>
  </si>
  <si>
    <t>JPM UN Equity</t>
  </si>
  <si>
    <t>JPMorgan Chase &amp; Co</t>
  </si>
  <si>
    <t>CVX UN Equity</t>
  </si>
  <si>
    <t>Chevron Corp</t>
  </si>
  <si>
    <t>BRK/B UN Equity</t>
  </si>
  <si>
    <t>Berkshire Hathaway Inc</t>
  </si>
  <si>
    <t>BB</t>
  </si>
  <si>
    <t>MA UN Equity</t>
  </si>
  <si>
    <t>Mastercard Inc</t>
  </si>
  <si>
    <t>BAC UN Equity</t>
  </si>
  <si>
    <t>Bank of America Corp</t>
  </si>
  <si>
    <t>PFE UN Equity</t>
  </si>
  <si>
    <t>Pfizer Inc</t>
  </si>
  <si>
    <t>COST UW Equity</t>
  </si>
  <si>
    <t>Costco Wholesale Corp</t>
  </si>
  <si>
    <t>DIS UN Equity</t>
  </si>
  <si>
    <t>Walt Disney Co/The</t>
  </si>
  <si>
    <t>ABT UN Equity</t>
  </si>
  <si>
    <t>Abbott Laboratories</t>
  </si>
  <si>
    <t>COP UN Equity</t>
  </si>
  <si>
    <t>ConocoPhillips</t>
  </si>
  <si>
    <t>UPS UN Equity</t>
  </si>
  <si>
    <t>United Parcel Service Inc</t>
  </si>
  <si>
    <t>LLY UN Equity</t>
  </si>
  <si>
    <t>Eli Lilly &amp; Co</t>
  </si>
  <si>
    <t>PG UN Equity</t>
  </si>
  <si>
    <t>Procter &amp; Gamble Co/The</t>
  </si>
  <si>
    <t>NKE UN Equity</t>
  </si>
  <si>
    <t>NIKE Inc</t>
  </si>
  <si>
    <t>QCOM UW Equity</t>
  </si>
  <si>
    <t>QUALCOMM Inc</t>
  </si>
  <si>
    <t>RTX UN Equity</t>
  </si>
  <si>
    <t>Raytheon Technologies Corp</t>
  </si>
  <si>
    <t>GS UN Equity</t>
  </si>
  <si>
    <t>Goldman Sachs Group Inc/The</t>
  </si>
  <si>
    <t>ABBV UN Equity</t>
  </si>
  <si>
    <t>AbbVie Inc</t>
  </si>
  <si>
    <t>BBB</t>
  </si>
  <si>
    <t>AMD UW Equity</t>
  </si>
  <si>
    <t>Advanced Micro Devices Inc</t>
  </si>
  <si>
    <t>DE UN Equity</t>
  </si>
  <si>
    <t>Deere &amp; Co</t>
  </si>
  <si>
    <t>PEP UW Equity</t>
  </si>
  <si>
    <t>PepsiCo Inc</t>
  </si>
  <si>
    <t>AA</t>
  </si>
  <si>
    <t>MRK UN Equity</t>
  </si>
  <si>
    <t>Merck &amp; Co Inc</t>
  </si>
  <si>
    <t>SBUX UW Equity</t>
  </si>
  <si>
    <t>Starbucks Corp</t>
  </si>
  <si>
    <t>PLD UN Equity</t>
  </si>
  <si>
    <t>Prologis Inc</t>
  </si>
  <si>
    <t>DHR UN Equity</t>
  </si>
  <si>
    <t>Danaher Corp</t>
  </si>
  <si>
    <t>AVGO UW Equity</t>
  </si>
  <si>
    <t>Broadcom Inc</t>
  </si>
  <si>
    <t>EL UN Equity</t>
  </si>
  <si>
    <t>Estee Lauder Cos Inc/The</t>
  </si>
  <si>
    <t>MDLZ UW Equity</t>
  </si>
  <si>
    <t>Mondelez International Inc</t>
  </si>
  <si>
    <t>VRTX UW Equity</t>
  </si>
  <si>
    <t>Vertex Pharmaceuticals Inc</t>
  </si>
  <si>
    <t>TJX UN Equity</t>
  </si>
  <si>
    <t>TJX Cos Inc/The</t>
  </si>
  <si>
    <t>SO UN Equity</t>
  </si>
  <si>
    <t>Southern Co/The</t>
  </si>
  <si>
    <t>ISRG UW Equity</t>
  </si>
  <si>
    <t>Intuitive Surgical Inc</t>
  </si>
  <si>
    <t>BKNG UW Equity</t>
  </si>
  <si>
    <t>Booking Holdings Inc</t>
  </si>
  <si>
    <t>VZ UN Equity</t>
  </si>
  <si>
    <t>Verizon Communications Inc</t>
  </si>
  <si>
    <t>WM UN Equity</t>
  </si>
  <si>
    <t>Waste Management Inc</t>
  </si>
  <si>
    <t>BDX UN Equity</t>
  </si>
  <si>
    <t>Becton Dickinson and Co</t>
  </si>
  <si>
    <t>HUM UN Equity</t>
  </si>
  <si>
    <t>Humana Inc</t>
  </si>
  <si>
    <t>FISV UW Equity</t>
  </si>
  <si>
    <t>Fiserv Inc</t>
  </si>
  <si>
    <t>TFC UN Equity</t>
  </si>
  <si>
    <t>Truist Financial Corp</t>
  </si>
  <si>
    <t>MU UW Equity</t>
  </si>
  <si>
    <t>Micron Technology Inc</t>
  </si>
  <si>
    <t>INTC UW Equity</t>
  </si>
  <si>
    <t>Intel Corp</t>
  </si>
  <si>
    <t>IBM UN Equity</t>
  </si>
  <si>
    <t>International Business Machines Corp</t>
  </si>
  <si>
    <t>MMM UN Equity</t>
  </si>
  <si>
    <t>3M Co</t>
  </si>
  <si>
    <t>AAA</t>
  </si>
  <si>
    <t>LIN UN Equity</t>
  </si>
  <si>
    <t>Linde PLC</t>
  </si>
  <si>
    <t>GILD UW Equity</t>
  </si>
  <si>
    <t>Gilead Sciences Inc</t>
  </si>
  <si>
    <t>CCI UN Equity</t>
  </si>
  <si>
    <t>Crown Castle Inc</t>
  </si>
  <si>
    <t>D UN Equity</t>
  </si>
  <si>
    <t>Dominion Energy Inc</t>
  </si>
  <si>
    <t>MS UN Equity</t>
  </si>
  <si>
    <t>Morgan Stanley</t>
  </si>
  <si>
    <t>PM UN Equity</t>
  </si>
  <si>
    <t>Philip Morris International Inc</t>
  </si>
  <si>
    <t>CVS UN Equity</t>
  </si>
  <si>
    <t>CVS Health Corp</t>
  </si>
  <si>
    <t>CSCO UW Equity</t>
  </si>
  <si>
    <t>Cisco Systems Inc</t>
  </si>
  <si>
    <t>AMGN UW Equity</t>
  </si>
  <si>
    <t>Amgen Inc</t>
  </si>
  <si>
    <t>BLK UN Equity</t>
  </si>
  <si>
    <t>BlackRock Inc</t>
  </si>
  <si>
    <t>KO UN Equity</t>
  </si>
  <si>
    <t>Coca-Cola Co/The</t>
  </si>
  <si>
    <t>HON UW Equity</t>
  </si>
  <si>
    <t>Honeywell International Inc</t>
  </si>
  <si>
    <t>BMY UN Equity</t>
  </si>
  <si>
    <t>Bristol-Myers Squibb Co</t>
  </si>
  <si>
    <t>TXN UW Equity</t>
  </si>
  <si>
    <t>Texas Instruments Inc</t>
  </si>
  <si>
    <t>T UN Equity</t>
  </si>
  <si>
    <t>AT&amp;T Inc</t>
  </si>
  <si>
    <t>HD UN Equity</t>
  </si>
  <si>
    <t>Home Depot Inc/The</t>
  </si>
  <si>
    <t>CL UN Equity</t>
  </si>
  <si>
    <t>Colgate-Palmolive Co</t>
  </si>
  <si>
    <t>LOW UN Equity</t>
  </si>
  <si>
    <t>Lowe's Cos Inc</t>
  </si>
  <si>
    <t>NEE UN Equity</t>
  </si>
  <si>
    <t>NextEra Energy Inc</t>
  </si>
  <si>
    <t>ADP UW Equity</t>
  </si>
  <si>
    <t>Automatic Data Processing Inc</t>
  </si>
  <si>
    <t>ACN UN Equity</t>
  </si>
  <si>
    <t>Accenture PLC</t>
  </si>
  <si>
    <t>MMC UN Equity</t>
  </si>
  <si>
    <t>Marsh &amp; McLennan Cos Inc</t>
  </si>
  <si>
    <t>SPGI UN Equity</t>
  </si>
  <si>
    <t>S&amp;P Global Inc</t>
  </si>
  <si>
    <t>LMT UN Equity</t>
  </si>
  <si>
    <t>Lockheed Martin Corp</t>
  </si>
  <si>
    <t>PYPL UW Equity</t>
  </si>
  <si>
    <t>PayPal Holdings Inc</t>
  </si>
  <si>
    <t>AXP UN Equity</t>
  </si>
  <si>
    <t>American Express Co</t>
  </si>
  <si>
    <t>AMT UN Equity</t>
  </si>
  <si>
    <t>American Tower Corp</t>
  </si>
  <si>
    <t>NOC UN Equity</t>
  </si>
  <si>
    <t>Northrop Grumman Corp</t>
  </si>
  <si>
    <t>UNH UN Equity</t>
  </si>
  <si>
    <t>UnitedHealth Group Inc</t>
  </si>
  <si>
    <t>AMAT UW Equity</t>
  </si>
  <si>
    <t>Applied Materials Inc</t>
  </si>
  <si>
    <t>CAT UN Equity</t>
  </si>
  <si>
    <t>Caterpillar Inc</t>
  </si>
  <si>
    <t>MSFT UW Equity</t>
  </si>
  <si>
    <t>Microsoft Corp</t>
  </si>
  <si>
    <t>CI UN Equity</t>
  </si>
  <si>
    <t>Cigna Corp</t>
  </si>
  <si>
    <t>C UN Equity</t>
  </si>
  <si>
    <t>Citigroup Inc</t>
  </si>
  <si>
    <t>ELV UN Equity</t>
  </si>
  <si>
    <t>Elevance Health Inc</t>
  </si>
  <si>
    <t>INTU UW Equity</t>
  </si>
  <si>
    <t>Intuit Inc</t>
  </si>
  <si>
    <t>NVDA UW Equity</t>
  </si>
  <si>
    <t>NVIDIA Corp</t>
  </si>
  <si>
    <t>ADBE UW Equity</t>
  </si>
  <si>
    <t>Adobe Inc</t>
  </si>
  <si>
    <t>CRM UN Equity</t>
  </si>
  <si>
    <t>Salesforce Inc</t>
  </si>
  <si>
    <t>NOW UN Equity</t>
  </si>
  <si>
    <t>ServiceNow Inc</t>
  </si>
  <si>
    <t>META UW Equity</t>
  </si>
  <si>
    <t>Meta Platforms Inc</t>
  </si>
  <si>
    <t>B</t>
  </si>
  <si>
    <t>TMUS UW Equity</t>
  </si>
  <si>
    <t>T-Mobile US Inc</t>
  </si>
  <si>
    <t>WFC UN Equity</t>
  </si>
  <si>
    <t>Wells Fargo &amp; Co</t>
  </si>
  <si>
    <t>NFLX UW Equity</t>
  </si>
  <si>
    <t>Netflix Inc</t>
  </si>
  <si>
    <t>GOOGL UW Equity</t>
  </si>
  <si>
    <t>Alphabet Inc</t>
  </si>
  <si>
    <t>GOOG UW Equity</t>
  </si>
  <si>
    <t>AMZN UW Equity</t>
  </si>
  <si>
    <t>Amazon.com Inc</t>
  </si>
  <si>
    <t>XOM UN Equity</t>
  </si>
  <si>
    <t>Exxon Mobil Corp</t>
  </si>
  <si>
    <t>WMT UN Equity</t>
  </si>
  <si>
    <t>Walmart Inc</t>
  </si>
  <si>
    <t>TMO UN Equity</t>
  </si>
  <si>
    <t>Thermo Fisher Scientific Inc</t>
  </si>
  <si>
    <t>DUK UN Equity</t>
  </si>
  <si>
    <t>Duke Energy Corp</t>
  </si>
  <si>
    <t>GE UN Equity</t>
  </si>
  <si>
    <t>General Electric Co</t>
  </si>
  <si>
    <t>ORCL UN Equity</t>
  </si>
  <si>
    <t>Oracle Corp</t>
  </si>
  <si>
    <t>MCD UN Equity</t>
  </si>
  <si>
    <t>McDonald's Corp</t>
  </si>
  <si>
    <t>ZTS UN Equity</t>
  </si>
  <si>
    <t>Zoetis Inc</t>
  </si>
  <si>
    <t>TGT UN Equity</t>
  </si>
  <si>
    <t>Target Corp</t>
  </si>
  <si>
    <t>SCHW UN Equity</t>
  </si>
  <si>
    <t>Charles Schwab Corp/The</t>
  </si>
  <si>
    <t>CMCSA UW Equity</t>
  </si>
  <si>
    <t>Comcast Corp</t>
  </si>
  <si>
    <t>UNP UN Equity</t>
  </si>
  <si>
    <t>Union Pacific Corp</t>
  </si>
  <si>
    <t>MDT UN Equity</t>
  </si>
  <si>
    <t>Medtronic PLC</t>
  </si>
  <si>
    <t>PNC UN Equity</t>
  </si>
  <si>
    <t>PNC Financial Services Group Inc/The</t>
  </si>
  <si>
    <t>SYK UN Equity</t>
  </si>
  <si>
    <t>Stryker Corp</t>
  </si>
  <si>
    <t>REGN UW Equity</t>
  </si>
  <si>
    <t>Regeneron Pharmaceuticals Inc</t>
  </si>
  <si>
    <t>CB UN Equity</t>
  </si>
  <si>
    <t>Chubb Ltd</t>
  </si>
  <si>
    <t>BA UN Equity</t>
  </si>
  <si>
    <t>Boeing Co/The</t>
  </si>
  <si>
    <t>USB UN Equity</t>
  </si>
  <si>
    <t>US Bancorp</t>
  </si>
  <si>
    <t>ADI UW Equity</t>
  </si>
  <si>
    <t>Analog Devices Inc</t>
  </si>
  <si>
    <t>GD UN Equity</t>
  </si>
  <si>
    <t>General Dynamics Corp</t>
  </si>
  <si>
    <t>MO UN Equity</t>
  </si>
  <si>
    <t>Altria Group Inc</t>
  </si>
  <si>
    <t>OXY UN Equity</t>
  </si>
  <si>
    <t>Occidental Petroleum Corp</t>
  </si>
  <si>
    <t>CHTR UW Equity</t>
  </si>
  <si>
    <t>Charter Communications Inc</t>
  </si>
  <si>
    <t>CSX UW Equity</t>
  </si>
  <si>
    <t>CSX Corp</t>
  </si>
  <si>
    <t>AON UN Equity</t>
  </si>
  <si>
    <t>Aon PLC</t>
  </si>
  <si>
    <t>EOG UN Equity</t>
  </si>
  <si>
    <t>EOG Resources Inc</t>
  </si>
  <si>
    <t>ITW UN Equity</t>
  </si>
  <si>
    <t>Illinois Tool Works Inc</t>
  </si>
  <si>
    <t>PGR UN Equity</t>
  </si>
  <si>
    <t>Progressive Corp/The</t>
  </si>
  <si>
    <t>CME UW Equity</t>
  </si>
  <si>
    <t>CME Group Inc</t>
  </si>
  <si>
    <t>BSX UN Equity</t>
  </si>
  <si>
    <t>Boston Scientific Corp</t>
  </si>
  <si>
    <t>ATVI UW Equity</t>
  </si>
  <si>
    <t>Activision Blizzard Inc</t>
  </si>
  <si>
    <t>HCA UN Equity</t>
  </si>
  <si>
    <t>HCA Healthcare Inc</t>
  </si>
  <si>
    <t>PXD UN Equity</t>
  </si>
  <si>
    <t>Pioneer Natural Resources Co</t>
  </si>
  <si>
    <t>ETN UN Equity</t>
  </si>
  <si>
    <t>Eaton Corp PLC</t>
  </si>
  <si>
    <t>SHW UN Equity</t>
  </si>
  <si>
    <t>Sherwin-Williams Co/The</t>
  </si>
  <si>
    <t>SLB UN Equity</t>
  </si>
  <si>
    <t>Schlumberger NV</t>
  </si>
  <si>
    <t>DG UN Equity</t>
  </si>
  <si>
    <t>Dollar General Corp</t>
  </si>
  <si>
    <t>APD UN Equity</t>
  </si>
  <si>
    <t>Air Products and Chemicals Inc</t>
  </si>
  <si>
    <t>LRCX UW Equity</t>
  </si>
  <si>
    <t>Lam Research Corp</t>
  </si>
  <si>
    <t>EW UN Equity</t>
  </si>
  <si>
    <t>Edwards Lifesciences Corp</t>
  </si>
  <si>
    <t>MPC UN Equity</t>
  </si>
  <si>
    <t>Marathon Petroleum Corp</t>
  </si>
  <si>
    <t>EQIX UW Equity</t>
  </si>
  <si>
    <t>Equinix Inc</t>
  </si>
  <si>
    <t>KDP UW Equity</t>
  </si>
  <si>
    <t>Keurig Dr Pepper Inc</t>
  </si>
  <si>
    <t>ICE UN Equity</t>
  </si>
  <si>
    <t>Intercontinental Exchange Inc</t>
  </si>
  <si>
    <t>NSC UN Equity</t>
  </si>
  <si>
    <t>Norfolk Southern Corp</t>
  </si>
  <si>
    <t>MET UN Equity</t>
  </si>
  <si>
    <t>MetLife Inc</t>
  </si>
  <si>
    <t>GM UN Equity</t>
  </si>
  <si>
    <t>General Motors Co</t>
  </si>
  <si>
    <t>PSA UN Equity</t>
  </si>
  <si>
    <t>Public Storage</t>
  </si>
  <si>
    <t>MCK UN Equity</t>
  </si>
  <si>
    <t>McKesson Corp</t>
  </si>
  <si>
    <t>F UN Equity</t>
  </si>
  <si>
    <t>Ford Motor Co</t>
  </si>
  <si>
    <t>SRE UN Equity</t>
  </si>
  <si>
    <t>Sempra Energy</t>
  </si>
  <si>
    <t>SNPS UW Equity</t>
  </si>
  <si>
    <t>Synopsys Inc</t>
  </si>
  <si>
    <t>MRNA UW Equity</t>
  </si>
  <si>
    <t>Moderna Inc</t>
  </si>
  <si>
    <t>FIS UN Equity</t>
  </si>
  <si>
    <t>Fidelity National Information Services Inc</t>
  </si>
  <si>
    <t>MNST UW Equity</t>
  </si>
  <si>
    <t>Monster Beverage Corp</t>
  </si>
  <si>
    <t>MCO UN Equity</t>
  </si>
  <si>
    <t>Moody's Corp</t>
  </si>
  <si>
    <t>ADM UN Equity</t>
  </si>
  <si>
    <t>Archer-Daniels-Midland Co</t>
  </si>
  <si>
    <t>MAR UW Equity</t>
  </si>
  <si>
    <t>Marriott International Inc/MD</t>
  </si>
  <si>
    <t>CDNS UW Equity</t>
  </si>
  <si>
    <t>Cadence Design Systems Inc</t>
  </si>
  <si>
    <t>GIS UN Equity</t>
  </si>
  <si>
    <t>General Mills Inc</t>
  </si>
  <si>
    <t>AEP UW Equity</t>
  </si>
  <si>
    <t>American Electric Power Co Inc</t>
  </si>
  <si>
    <t>KLAC UW Equity</t>
  </si>
  <si>
    <t>KLA Corp</t>
  </si>
  <si>
    <t>VLO UN Equity</t>
  </si>
  <si>
    <t>Valero Energy Corp</t>
  </si>
  <si>
    <t>EMR UN Equity</t>
  </si>
  <si>
    <t>Emerson Electric Co</t>
  </si>
  <si>
    <t>HSY UN Equity</t>
  </si>
  <si>
    <t>Hershey Co/The</t>
  </si>
  <si>
    <t>CNC UN Equity</t>
  </si>
  <si>
    <t>Centene Corp</t>
  </si>
  <si>
    <t>ORLY UW Equity</t>
  </si>
  <si>
    <t>O'Reilly Automotive Inc</t>
  </si>
  <si>
    <t>STZ UN Equity</t>
  </si>
  <si>
    <t>Constellation Brands Inc</t>
  </si>
  <si>
    <t>DVN UN Equity</t>
  </si>
  <si>
    <t>Devon Energy Corp</t>
  </si>
  <si>
    <t>RSG UN Equity</t>
  </si>
  <si>
    <t>Republic Services Inc</t>
  </si>
  <si>
    <t>CTVA UN Equity</t>
  </si>
  <si>
    <t>Corteva Inc</t>
  </si>
  <si>
    <t>FCX UN Equity</t>
  </si>
  <si>
    <t>Freeport-McMoRan Inc</t>
  </si>
  <si>
    <t>ECL UN Equity</t>
  </si>
  <si>
    <t>Ecolab Inc</t>
  </si>
  <si>
    <t>PSX UN Equity</t>
  </si>
  <si>
    <t>Phillips 66</t>
  </si>
  <si>
    <t>ADSK UW Equity</t>
  </si>
  <si>
    <t>Autodesk Inc</t>
  </si>
  <si>
    <t>AZO UN Equity</t>
  </si>
  <si>
    <t>AutoZone Inc</t>
  </si>
  <si>
    <t>LHX UN Equity</t>
  </si>
  <si>
    <t>L3Harris Technologies Inc</t>
  </si>
  <si>
    <t>CMG UN Equity</t>
  </si>
  <si>
    <t>Chipotle Mexican Grill Inc</t>
  </si>
  <si>
    <t>APH UN Equity</t>
  </si>
  <si>
    <t>Amphenol Corp</t>
  </si>
  <si>
    <t>KHC UW Equity</t>
  </si>
  <si>
    <t>Kraft Heinz Co/The</t>
  </si>
  <si>
    <t>NXPI UW Equity</t>
  </si>
  <si>
    <t>NXP Semiconductors NV</t>
  </si>
  <si>
    <t>CTAS UW Equity</t>
  </si>
  <si>
    <t>Cintas Corp</t>
  </si>
  <si>
    <t>PAYX UW Equity</t>
  </si>
  <si>
    <t>Paychex Inc</t>
  </si>
  <si>
    <t>FTNT UW Equity</t>
  </si>
  <si>
    <t>Fortinet Inc</t>
  </si>
  <si>
    <t>FDX UN Equity</t>
  </si>
  <si>
    <t>FedEx Corp</t>
  </si>
  <si>
    <t>ROP UN Equity</t>
  </si>
  <si>
    <t>Roper Technologies Inc</t>
  </si>
  <si>
    <t>KMI UN Equity</t>
  </si>
  <si>
    <t>Kinder Morgan Inc</t>
  </si>
  <si>
    <t>TWTR UN Equity</t>
  </si>
  <si>
    <t>Twitter Inc</t>
  </si>
  <si>
    <t>EXC UW Equity</t>
  </si>
  <si>
    <t>Exelon Corp</t>
  </si>
  <si>
    <t>AIG UN Equity</t>
  </si>
  <si>
    <t>American International Group Inc</t>
  </si>
  <si>
    <t>MSI UN Equity</t>
  </si>
  <si>
    <t>Motorola Solutions Inc</t>
  </si>
  <si>
    <t>KMB UN Equity</t>
  </si>
  <si>
    <t>Kimberly-Clark Corp</t>
  </si>
  <si>
    <t>ENPH UQ Equity</t>
  </si>
  <si>
    <t>Enphase Energy Inc</t>
  </si>
  <si>
    <t>A UN Equity</t>
  </si>
  <si>
    <t>Agilent Technologies Inc</t>
  </si>
  <si>
    <t>BIIB UW Equity</t>
  </si>
  <si>
    <t>Biogen Inc</t>
  </si>
  <si>
    <t>HES UN Equity</t>
  </si>
  <si>
    <t>Hess Corp</t>
  </si>
  <si>
    <t>COF UN Equity</t>
  </si>
  <si>
    <t>Capital One Financial Corp</t>
  </si>
  <si>
    <t>TRV UN Equity</t>
  </si>
  <si>
    <t>Travelers Cos Inc/The</t>
  </si>
  <si>
    <t>SYY UN Equity</t>
  </si>
  <si>
    <t>Sysco Corp</t>
  </si>
  <si>
    <t>AFL UN Equity</t>
  </si>
  <si>
    <t>Aflac Inc</t>
  </si>
  <si>
    <t>TEL UN Equity</t>
  </si>
  <si>
    <t>TE Connectivity Ltd</t>
  </si>
  <si>
    <t>AJG UN Equity</t>
  </si>
  <si>
    <t>Arthur J Gallagher &amp; Co</t>
  </si>
  <si>
    <t>WMB UN Equity</t>
  </si>
  <si>
    <t>Williams Cos Inc/The</t>
  </si>
  <si>
    <t>O UN Equity</t>
  </si>
  <si>
    <t>Realty Income Corp</t>
  </si>
  <si>
    <t>JCI UN Equity</t>
  </si>
  <si>
    <t>Johnson Controls International plc</t>
  </si>
  <si>
    <t>MCHP UW Equity</t>
  </si>
  <si>
    <t>Microchip Technology Inc</t>
  </si>
  <si>
    <t>ANET UN Equity</t>
  </si>
  <si>
    <t>Arista Networks Inc</t>
  </si>
  <si>
    <t>XEL UW Equity</t>
  </si>
  <si>
    <t>Xcel Energy Inc</t>
  </si>
  <si>
    <t>MSCI UN Equity</t>
  </si>
  <si>
    <t>MSCI Inc</t>
  </si>
  <si>
    <t>N.S.</t>
  </si>
  <si>
    <t>IQV UN Equity</t>
  </si>
  <si>
    <t>IQVIA Holdings Inc</t>
  </si>
  <si>
    <t>ALL UN Equity</t>
  </si>
  <si>
    <t>Allstate Corp/The</t>
  </si>
  <si>
    <t>TT UN Equity</t>
  </si>
  <si>
    <t>Trane Technologies PLC</t>
  </si>
  <si>
    <t>DXCM UW Equity</t>
  </si>
  <si>
    <t>Dexcom Inc</t>
  </si>
  <si>
    <t>NEM UN Equity</t>
  </si>
  <si>
    <t>Newmont Corp</t>
  </si>
  <si>
    <t>PRU UN Equity</t>
  </si>
  <si>
    <t>Prudential Financial Inc</t>
  </si>
  <si>
    <t>HLT UN Equity</t>
  </si>
  <si>
    <t>Hilton Worldwide Holdings Inc</t>
  </si>
  <si>
    <t>EA UW Equity</t>
  </si>
  <si>
    <t>Electronic Arts Inc</t>
  </si>
  <si>
    <t>PH UN Equity</t>
  </si>
  <si>
    <t>Parker-Hannifin Corp</t>
  </si>
  <si>
    <t>RMD UN Equity</t>
  </si>
  <si>
    <t>ResMed Inc</t>
  </si>
  <si>
    <t>DOW UN Equity</t>
  </si>
  <si>
    <t>Dow Inc</t>
  </si>
  <si>
    <t>BK UN Equity</t>
  </si>
  <si>
    <t>Bank of New York Mellon Corp/The</t>
  </si>
  <si>
    <t>ALB UN Equity</t>
  </si>
  <si>
    <t>Albemarle Corp</t>
  </si>
  <si>
    <t>BF/B UN Equity</t>
  </si>
  <si>
    <t>Brown-Forman Corp</t>
  </si>
  <si>
    <t>MTB UN Equity</t>
  </si>
  <si>
    <t>M&amp;T Bank Corp</t>
  </si>
  <si>
    <t>CARR UN Equity</t>
  </si>
  <si>
    <t>Carrier Global Corp</t>
  </si>
  <si>
    <t>ILMN UW Equity</t>
  </si>
  <si>
    <t>Illumina Inc</t>
  </si>
  <si>
    <t>GPN UN Equity</t>
  </si>
  <si>
    <t>Global Payments Inc</t>
  </si>
  <si>
    <t>LVS UN Equity</t>
  </si>
  <si>
    <t>Las Vegas Sands Corp</t>
  </si>
  <si>
    <t>KR UN Equity</t>
  </si>
  <si>
    <t>Kroger Co/The</t>
  </si>
  <si>
    <t>DLTR UW Equity</t>
  </si>
  <si>
    <t>Dollar Tree Inc</t>
  </si>
  <si>
    <t>YUM UN Equity</t>
  </si>
  <si>
    <t>Yum! Brands Inc</t>
  </si>
  <si>
    <t>SBAC UW Equity</t>
  </si>
  <si>
    <t>SBA Communications Corp</t>
  </si>
  <si>
    <t>ED UN Equity</t>
  </si>
  <si>
    <t>Consolidated Edison Inc</t>
  </si>
  <si>
    <t>CTSH UW Equity</t>
  </si>
  <si>
    <t>Cognizant Technology Solutions Corp</t>
  </si>
  <si>
    <t>SPG UN Equity</t>
  </si>
  <si>
    <t>Simon Property Group Inc</t>
  </si>
  <si>
    <t>PCAR UW Equity</t>
  </si>
  <si>
    <t>PACCAR Inc</t>
  </si>
  <si>
    <t>CMI UN Equity</t>
  </si>
  <si>
    <t>Cummins Inc</t>
  </si>
  <si>
    <t>NUE UN Equity</t>
  </si>
  <si>
    <t>Nucor Corp</t>
  </si>
  <si>
    <t>ROST UW Equity</t>
  </si>
  <si>
    <t>Ross Stores Inc</t>
  </si>
  <si>
    <t>TDG UN Equity</t>
  </si>
  <si>
    <t>TransDigm Group Inc</t>
  </si>
  <si>
    <t>ODFL UW Equity</t>
  </si>
  <si>
    <t>Old Dominion Freight Line Inc</t>
  </si>
  <si>
    <t>VICI UN Equity</t>
  </si>
  <si>
    <t>VICI Properties Inc</t>
  </si>
  <si>
    <t>KEYS UN Equity</t>
  </si>
  <si>
    <t>Keysight Technologies Inc</t>
  </si>
  <si>
    <t>AMP UN Equity</t>
  </si>
  <si>
    <t>Ameriprise Financial Inc</t>
  </si>
  <si>
    <t>DLR UN Equity</t>
  </si>
  <si>
    <t>Digital Realty Trust Inc</t>
  </si>
  <si>
    <t>WBD UW Equity</t>
  </si>
  <si>
    <t>Warner Bros Discovery Inc</t>
  </si>
  <si>
    <t>CSGP UW Equity</t>
  </si>
  <si>
    <t>CoStar Group Inc</t>
  </si>
  <si>
    <t>ON UW Equity</t>
  </si>
  <si>
    <t>ON Semiconductor Corp</t>
  </si>
  <si>
    <t>PEG UN Equity</t>
  </si>
  <si>
    <t>Public Service Enterprise Group Inc</t>
  </si>
  <si>
    <t>WELL UN Equity</t>
  </si>
  <si>
    <t>Welltower Inc</t>
  </si>
  <si>
    <t>ABC UN Equity</t>
  </si>
  <si>
    <t>AmerisourceBergen Corp</t>
  </si>
  <si>
    <t>NDAQ UW Equity</t>
  </si>
  <si>
    <t>Nasdaq Inc</t>
  </si>
  <si>
    <t>WEC UN Equity</t>
  </si>
  <si>
    <t>WEC Energy Group Inc</t>
  </si>
  <si>
    <t>CEG UW Equity</t>
  </si>
  <si>
    <t>Constellation Energy Corp</t>
  </si>
  <si>
    <t>IDXX UW Equity</t>
  </si>
  <si>
    <t>IDEXX Laboratories Inc</t>
  </si>
  <si>
    <t>BAX UN Equity</t>
  </si>
  <si>
    <t>Baxter International Inc</t>
  </si>
  <si>
    <t>WBA UW Equity</t>
  </si>
  <si>
    <t>Walgreens Boots Alliance Inc</t>
  </si>
  <si>
    <t>PCG UN Equity</t>
  </si>
  <si>
    <t>PG&amp;E Corp</t>
  </si>
  <si>
    <t>VRSK UW Equity</t>
  </si>
  <si>
    <t>Verisk Analytics Inc</t>
  </si>
  <si>
    <t>OTIS UN Equity</t>
  </si>
  <si>
    <t>Otis Worldwide Corp</t>
  </si>
  <si>
    <t>ES UN Equity</t>
  </si>
  <si>
    <t>Eversource Energy</t>
  </si>
  <si>
    <t>PPG UN Equity</t>
  </si>
  <si>
    <t>PPG Industries Inc</t>
  </si>
  <si>
    <t>FAST UW Equity</t>
  </si>
  <si>
    <t>Fastenal Co</t>
  </si>
  <si>
    <t>AME UN Equity</t>
  </si>
  <si>
    <t>AMETEK Inc</t>
  </si>
  <si>
    <t>DD UN Equity</t>
  </si>
  <si>
    <t>DuPont de Nemours Inc</t>
  </si>
  <si>
    <t>CPRT UW Equity</t>
  </si>
  <si>
    <t>Copart Inc</t>
  </si>
  <si>
    <t>HPQ UN Equity</t>
  </si>
  <si>
    <t>HP Inc</t>
  </si>
  <si>
    <t>ROK UN Equity</t>
  </si>
  <si>
    <t>Rockwell Automation Inc</t>
  </si>
  <si>
    <t>GLW UN Equity</t>
  </si>
  <si>
    <t>Corning Inc</t>
  </si>
  <si>
    <t>DFS UN Equity</t>
  </si>
  <si>
    <t>Discover Financial Services</t>
  </si>
  <si>
    <t>MTD UN Equity</t>
  </si>
  <si>
    <t>Mettler-Toledo International Inc</t>
  </si>
  <si>
    <t>GWW UN Equity</t>
  </si>
  <si>
    <t>WW Grainger Inc</t>
  </si>
  <si>
    <t>LYB UN Equity</t>
  </si>
  <si>
    <t>LyondellBasell Industries NV</t>
  </si>
  <si>
    <t>AVB UN Equity</t>
  </si>
  <si>
    <t>AvalonBay Communities Inc</t>
  </si>
  <si>
    <t>FRC UN Equity</t>
  </si>
  <si>
    <t>First Republic Bank/CA</t>
  </si>
  <si>
    <t>EQR UN Equity</t>
  </si>
  <si>
    <t>Equity Residential</t>
  </si>
  <si>
    <t>DHI UN Equity</t>
  </si>
  <si>
    <t>DR Horton Inc</t>
  </si>
  <si>
    <t>HRL UN Equity</t>
  </si>
  <si>
    <t>Hormel Foods Corp</t>
  </si>
  <si>
    <t>TROW UW Equity</t>
  </si>
  <si>
    <t>T Rowe Price Group Inc</t>
  </si>
  <si>
    <t>HAL UN Equity</t>
  </si>
  <si>
    <t>Halliburton Co</t>
  </si>
  <si>
    <t>OKE UN Equity</t>
  </si>
  <si>
    <t>ONEOK Inc</t>
  </si>
  <si>
    <t>AWK UN Equity</t>
  </si>
  <si>
    <t>American Water Works Co Inc</t>
  </si>
  <si>
    <t>K UN Equity</t>
  </si>
  <si>
    <t>Kellogg Co</t>
  </si>
  <si>
    <t>IFF UN Equity</t>
  </si>
  <si>
    <t>International Flavors &amp; Fragrances Inc</t>
  </si>
  <si>
    <t>TSN UN Equity</t>
  </si>
  <si>
    <t>Tyson Foods Inc</t>
  </si>
  <si>
    <t>FANG UW Equity</t>
  </si>
  <si>
    <t>Diamondback Energy Inc</t>
  </si>
  <si>
    <t>STT UN Equity</t>
  </si>
  <si>
    <t>State Street Corp</t>
  </si>
  <si>
    <t>EXR UN Equity</t>
  </si>
  <si>
    <t>Extra Space Storage Inc</t>
  </si>
  <si>
    <t>APTV UN Equity</t>
  </si>
  <si>
    <t>Aptiv PLC</t>
  </si>
  <si>
    <t>ARE UN Equity</t>
  </si>
  <si>
    <t>Alexandria Real Estate Equities Inc</t>
  </si>
  <si>
    <t>BKR UW Equity</t>
  </si>
  <si>
    <t>Baker Hughes Co</t>
  </si>
  <si>
    <t>CBRE UN Equity</t>
  </si>
  <si>
    <t>CBRE Group Inc</t>
  </si>
  <si>
    <t>BR UN Equity</t>
  </si>
  <si>
    <t>Broadridge Financial Solutions Inc</t>
  </si>
  <si>
    <t>FITB UW Equity</t>
  </si>
  <si>
    <t>Fifth Third Bancorp</t>
  </si>
  <si>
    <t>WTW UW Equity</t>
  </si>
  <si>
    <t>Willis Towers Watson PLC</t>
  </si>
  <si>
    <t>ZBH UN Equity</t>
  </si>
  <si>
    <t>Zimmer Biomet Holdings Inc</t>
  </si>
  <si>
    <t>IT UN Equity</t>
  </si>
  <si>
    <t>Gartner Inc</t>
  </si>
  <si>
    <t>RJF UN Equity</t>
  </si>
  <si>
    <t>Raymond James Financial Inc</t>
  </si>
  <si>
    <t>EIX UN Equity</t>
  </si>
  <si>
    <t>Edison International</t>
  </si>
  <si>
    <t>DTE UN Equity</t>
  </si>
  <si>
    <t>DTE Energy Co</t>
  </si>
  <si>
    <t>LEN UN Equity</t>
  </si>
  <si>
    <t>Lennar Corp</t>
  </si>
  <si>
    <t>CTRA UN Equity</t>
  </si>
  <si>
    <t>Coterra Energy Inc</t>
  </si>
  <si>
    <t>CDW UW Equity</t>
  </si>
  <si>
    <t>CDW Corp/DE</t>
  </si>
  <si>
    <t>EFX UN Equity</t>
  </si>
  <si>
    <t>Equifax Inc</t>
  </si>
  <si>
    <t>EPAM UN Equity</t>
  </si>
  <si>
    <t>EPAM Systems Inc</t>
  </si>
  <si>
    <t>FE UN Equity</t>
  </si>
  <si>
    <t>FirstEnergy Corp</t>
  </si>
  <si>
    <t>SIVB UW Equity</t>
  </si>
  <si>
    <t>SVB Financial Group</t>
  </si>
  <si>
    <t>FTV UN Equity</t>
  </si>
  <si>
    <t>Fortive Corp</t>
  </si>
  <si>
    <t>GPC UN Equity</t>
  </si>
  <si>
    <t>Genuine Parts Co</t>
  </si>
  <si>
    <t>WY UN Equity</t>
  </si>
  <si>
    <t>Weyerhaeuser Co</t>
  </si>
  <si>
    <t>TSCO UW Equity</t>
  </si>
  <si>
    <t>Tractor Supply Co</t>
  </si>
  <si>
    <t>VMC UN Equity</t>
  </si>
  <si>
    <t>Vulcan Materials Co</t>
  </si>
  <si>
    <t>AEE UN Equity</t>
  </si>
  <si>
    <t>Ameren Corp</t>
  </si>
  <si>
    <t>ETR UN Equity</t>
  </si>
  <si>
    <t>Entergy Corp</t>
  </si>
  <si>
    <t>INVH UN Equity</t>
  </si>
  <si>
    <t>Invitation Homes Inc</t>
  </si>
  <si>
    <t>HIG UN Equity</t>
  </si>
  <si>
    <t>Hartford Financial Services Group Inc/The</t>
  </si>
  <si>
    <t>EBAY UW Equity</t>
  </si>
  <si>
    <t>eBay Inc</t>
  </si>
  <si>
    <t>PAYC UN Equity</t>
  </si>
  <si>
    <t>Paycom Software Inc</t>
  </si>
  <si>
    <t>MLM UN Equity</t>
  </si>
  <si>
    <t>Martin Marietta Materials Inc</t>
  </si>
  <si>
    <t>CF UN Equity</t>
  </si>
  <si>
    <t>CF Industries Holdings Inc</t>
  </si>
  <si>
    <t>ULTA UW Equity</t>
  </si>
  <si>
    <t>Ulta Beauty Inc</t>
  </si>
  <si>
    <t>URI UN Equity</t>
  </si>
  <si>
    <t>United Rentals Inc</t>
  </si>
  <si>
    <t>ANSS UW Equity</t>
  </si>
  <si>
    <t>ANSYS Inc</t>
  </si>
  <si>
    <t>MOH UN Equity</t>
  </si>
  <si>
    <t>Molina Healthcare Inc</t>
  </si>
  <si>
    <t>HBAN UW Equity</t>
  </si>
  <si>
    <t>Huntington Bancshares Inc/OH</t>
  </si>
  <si>
    <t>MKC UN Equity</t>
  </si>
  <si>
    <t>McCormick &amp; Co Inc/MD</t>
  </si>
  <si>
    <t>RF UN Equity</t>
  </si>
  <si>
    <t>Regions Financial Corp</t>
  </si>
  <si>
    <t>DAL UN Equity</t>
  </si>
  <si>
    <t>Delta Air Lines Inc</t>
  </si>
  <si>
    <t>LUV UN Equity</t>
  </si>
  <si>
    <t>Southwest Airlines Co</t>
  </si>
  <si>
    <t>PFG UW Equity</t>
  </si>
  <si>
    <t>Principal Financial Group Inc</t>
  </si>
  <si>
    <t>VRSN UW Equity</t>
  </si>
  <si>
    <t>VeriSign Inc</t>
  </si>
  <si>
    <t>PPL UN Equity</t>
  </si>
  <si>
    <t>PPL Corp</t>
  </si>
  <si>
    <t>LH UN Equity</t>
  </si>
  <si>
    <t>Laboratory Corp of America Holdings</t>
  </si>
  <si>
    <t>PWR UN Equity</t>
  </si>
  <si>
    <t>Quanta Services Inc</t>
  </si>
  <si>
    <t>TTWO UW Equity</t>
  </si>
  <si>
    <t>Take-Two Interactive Software Inc</t>
  </si>
  <si>
    <t>WST UN Equity</t>
  </si>
  <si>
    <t>West Pharmaceutical Services Inc</t>
  </si>
  <si>
    <t>IR UN Equity</t>
  </si>
  <si>
    <t>Ingersoll Rand Inc</t>
  </si>
  <si>
    <t>NTRS UW Equity</t>
  </si>
  <si>
    <t>Northern Trust Corp</t>
  </si>
  <si>
    <t>CNP UN Equity</t>
  </si>
  <si>
    <t>CenterPoint Energy Inc</t>
  </si>
  <si>
    <t>LYV UN Equity</t>
  </si>
  <si>
    <t>Live Nation Entertainment Inc</t>
  </si>
  <si>
    <t>MPWR UW Equity</t>
  </si>
  <si>
    <t>Monolithic Power Systems Inc</t>
  </si>
  <si>
    <t>CAH UN Equity</t>
  </si>
  <si>
    <t>Cardinal Health Inc</t>
  </si>
  <si>
    <t>MAA UN Equity</t>
  </si>
  <si>
    <t>Mid-America Apartment Communities Inc</t>
  </si>
  <si>
    <t>ROL UN Equity</t>
  </si>
  <si>
    <t>Rollins Inc</t>
  </si>
  <si>
    <t>CFG UN Equity</t>
  </si>
  <si>
    <t>Citizens Financial Group Inc</t>
  </si>
  <si>
    <t>WRB UN Equity</t>
  </si>
  <si>
    <t>W R Berkley Corp</t>
  </si>
  <si>
    <t>MOS UN Equity</t>
  </si>
  <si>
    <t>Mosaic Co/The</t>
  </si>
  <si>
    <t>ALGN UW Equity</t>
  </si>
  <si>
    <t>Align Technology Inc</t>
  </si>
  <si>
    <t>MRO UN Equity</t>
  </si>
  <si>
    <t>Marathon Oil Corp</t>
  </si>
  <si>
    <t>BRO UN Equity</t>
  </si>
  <si>
    <t>Brown &amp; Brown Inc</t>
  </si>
  <si>
    <t>DOV UN Equity</t>
  </si>
  <si>
    <t>Dover Corp</t>
  </si>
  <si>
    <t>CHD UN Equity</t>
  </si>
  <si>
    <t>Church &amp; Dwight Co Inc</t>
  </si>
  <si>
    <t>STE UN Equity</t>
  </si>
  <si>
    <t>STERIS PLC</t>
  </si>
  <si>
    <t>CMS UN Equity</t>
  </si>
  <si>
    <t>CMS Energy Corp</t>
  </si>
  <si>
    <t>JBHT UW Equity</t>
  </si>
  <si>
    <t>JB Hunt Transport Services Inc</t>
  </si>
  <si>
    <t>WAT UN Equity</t>
  </si>
  <si>
    <t>Waters Corp</t>
  </si>
  <si>
    <t>FOXA UW Equity</t>
  </si>
  <si>
    <t>Fox Corp</t>
  </si>
  <si>
    <t>FOX UW Equity</t>
  </si>
  <si>
    <t>AES UN Equity</t>
  </si>
  <si>
    <t>AES Corp/The</t>
  </si>
  <si>
    <t>AMCR UN Equity</t>
  </si>
  <si>
    <t>Amcor PLC</t>
  </si>
  <si>
    <t>XYL UN Equity</t>
  </si>
  <si>
    <t>Xylem Inc/NY</t>
  </si>
  <si>
    <t>TDY UN Equity</t>
  </si>
  <si>
    <t>Teledyne Technologies Inc</t>
  </si>
  <si>
    <t>HOLX UW Equity</t>
  </si>
  <si>
    <t>Hologic Inc</t>
  </si>
  <si>
    <t>EQT UN Equity</t>
  </si>
  <si>
    <t>EQT Corp</t>
  </si>
  <si>
    <t>HPE UN Equity</t>
  </si>
  <si>
    <t>Hewlett Packard Enterprise Co</t>
  </si>
  <si>
    <t>VTR UN Equity</t>
  </si>
  <si>
    <t>Ventas Inc</t>
  </si>
  <si>
    <t>CAG UN Equity</t>
  </si>
  <si>
    <t>Conagra Brands Inc</t>
  </si>
  <si>
    <t>CLX UN Equity</t>
  </si>
  <si>
    <t>Clorox Co/The</t>
  </si>
  <si>
    <t>DRI UN Equity</t>
  </si>
  <si>
    <t>Darden Restaurants Inc</t>
  </si>
  <si>
    <t>PKI UN Equity</t>
  </si>
  <si>
    <t>PerkinElmer Inc</t>
  </si>
  <si>
    <t>GRMN UN Equity</t>
  </si>
  <si>
    <t>Garmin Ltd</t>
  </si>
  <si>
    <t>EXPE UW Equity</t>
  </si>
  <si>
    <t>Expedia Group Inc</t>
  </si>
  <si>
    <t>FDS UN Equity</t>
  </si>
  <si>
    <t>FactSet Research Systems Inc</t>
  </si>
  <si>
    <t>WAB UN Equity</t>
  </si>
  <si>
    <t>Westinghouse Air Brake Technologies Corp</t>
  </si>
  <si>
    <t>ESS UN Equity</t>
  </si>
  <si>
    <t>Essex Property Trust Inc</t>
  </si>
  <si>
    <t>KEY UN Equity</t>
  </si>
  <si>
    <t>KeyCorp</t>
  </si>
  <si>
    <t>IEX UN Equity</t>
  </si>
  <si>
    <t>IDEX Corp</t>
  </si>
  <si>
    <t>BALL UN Equity</t>
  </si>
  <si>
    <t>Ball Corp</t>
  </si>
  <si>
    <t>INCY UW Equity</t>
  </si>
  <si>
    <t>Incyte Corp</t>
  </si>
  <si>
    <t>CINF UW Equity</t>
  </si>
  <si>
    <t>Cincinnati Financial Corp</t>
  </si>
  <si>
    <t>SYF UN Equity</t>
  </si>
  <si>
    <t>Synchrony Financial</t>
  </si>
  <si>
    <t>BBY UN Equity</t>
  </si>
  <si>
    <t>Best Buy Co Inc</t>
  </si>
  <si>
    <t>SJM UN Equity</t>
  </si>
  <si>
    <t>J M Smucker Co/The</t>
  </si>
  <si>
    <t>TYL UN Equity</t>
  </si>
  <si>
    <t>Tyler Technologies Inc</t>
  </si>
  <si>
    <t>EXPD UW Equity</t>
  </si>
  <si>
    <t>Expeditors International of Washington Inc</t>
  </si>
  <si>
    <t>DGX UN Equity</t>
  </si>
  <si>
    <t>Quest Diagnostics Inc</t>
  </si>
  <si>
    <t>ATO UN Equity</t>
  </si>
  <si>
    <t>Atmos Energy Corp</t>
  </si>
  <si>
    <t>J UN Equity</t>
  </si>
  <si>
    <t>Jacobs Solutions Inc</t>
  </si>
  <si>
    <t>SWKS UW Equity</t>
  </si>
  <si>
    <t>Skyworks Solutions Inc</t>
  </si>
  <si>
    <t>ZBRA UW Equity</t>
  </si>
  <si>
    <t>Zebra Technologies Corp</t>
  </si>
  <si>
    <t>TRMB UW Equity</t>
  </si>
  <si>
    <t>Trimble Inc</t>
  </si>
  <si>
    <t>MTCH UW Equity</t>
  </si>
  <si>
    <t>Match Group Inc</t>
  </si>
  <si>
    <t>NTAP UW Equity</t>
  </si>
  <si>
    <t>NetApp Inc</t>
  </si>
  <si>
    <t>CPB UN Equity</t>
  </si>
  <si>
    <t>Campbell Soup Co</t>
  </si>
  <si>
    <t>CTLT UN Equity</t>
  </si>
  <si>
    <t>Catalent Inc</t>
  </si>
  <si>
    <t>EVRG UN Equity</t>
  </si>
  <si>
    <t>Evergy Inc</t>
  </si>
  <si>
    <t>NVR UN Equity</t>
  </si>
  <si>
    <t>NVR Inc</t>
  </si>
  <si>
    <t>FMC UN Equity</t>
  </si>
  <si>
    <t>FMC Corp</t>
  </si>
  <si>
    <t>FLT UN Equity</t>
  </si>
  <si>
    <t>FleetCor Technologies Inc</t>
  </si>
  <si>
    <t>AVY UN Equity</t>
  </si>
  <si>
    <t>Avery Dennison Corp</t>
  </si>
  <si>
    <t>ETSY UW Equity</t>
  </si>
  <si>
    <t>Etsy Inc</t>
  </si>
  <si>
    <t>NLOK UW Equity</t>
  </si>
  <si>
    <t>NortonLifeLock Inc</t>
  </si>
  <si>
    <t>HWM UN Equity</t>
  </si>
  <si>
    <t>Howmet Aerospace Inc</t>
  </si>
  <si>
    <t>AKAM UW Equity</t>
  </si>
  <si>
    <t>Akamai Technologies Inc</t>
  </si>
  <si>
    <t>IRM UN Equity</t>
  </si>
  <si>
    <t>Iron Mountain Inc</t>
  </si>
  <si>
    <t>LNT UW Equity</t>
  </si>
  <si>
    <t>Alliant Energy Corp</t>
  </si>
  <si>
    <t>LKQ UW Equity</t>
  </si>
  <si>
    <t>LKQ Corp</t>
  </si>
  <si>
    <t>COO UN Equity</t>
  </si>
  <si>
    <t>Cooper Cos Inc/The</t>
  </si>
  <si>
    <t>UDR UN Equity</t>
  </si>
  <si>
    <t>UDR Inc</t>
  </si>
  <si>
    <t>JKHY UW Equity</t>
  </si>
  <si>
    <t>Jack Henry &amp; Associates Inc</t>
  </si>
  <si>
    <t>OMC UN Equity</t>
  </si>
  <si>
    <t>Omnicom Group Inc</t>
  </si>
  <si>
    <t>SEDG UW Equity</t>
  </si>
  <si>
    <t>SolarEdge Technologies Inc</t>
  </si>
  <si>
    <t>TXT UN Equity</t>
  </si>
  <si>
    <t>Textron Inc</t>
  </si>
  <si>
    <t>BIO UN Equity</t>
  </si>
  <si>
    <t>Bio-Rad Laboratories Inc</t>
  </si>
  <si>
    <t>POOL UW Equity</t>
  </si>
  <si>
    <t>Pool Corp</t>
  </si>
  <si>
    <t>PTC UW Equity</t>
  </si>
  <si>
    <t>PTC Inc</t>
  </si>
  <si>
    <t>PARA UW Equity</t>
  </si>
  <si>
    <t>Paramount Global</t>
  </si>
  <si>
    <t>CPT UN Equity</t>
  </si>
  <si>
    <t>Camden Property Trust</t>
  </si>
  <si>
    <t>MGM UN Equity</t>
  </si>
  <si>
    <t>MGM Resorts International</t>
  </si>
  <si>
    <t>PEAK UN Equity</t>
  </si>
  <si>
    <t>Healthpeak Properties Inc</t>
  </si>
  <si>
    <t>NDSN UW Equity</t>
  </si>
  <si>
    <t>Nordson Corp</t>
  </si>
  <si>
    <t>L UN Equity</t>
  </si>
  <si>
    <t>Loews Corp</t>
  </si>
  <si>
    <t>TER UW Equity</t>
  </si>
  <si>
    <t>Teradyne Inc</t>
  </si>
  <si>
    <t>APA UW Equity</t>
  </si>
  <si>
    <t>APA Corp</t>
  </si>
  <si>
    <t>LDOS UN Equity</t>
  </si>
  <si>
    <t>Leidos Holdings Inc</t>
  </si>
  <si>
    <t>CBOE UF Equity</t>
  </si>
  <si>
    <t>Cboe Global Markets Inc</t>
  </si>
  <si>
    <t>CHRW UW Equity</t>
  </si>
  <si>
    <t>CH Robinson Worldwide Inc</t>
  </si>
  <si>
    <t>VFC UN Equity</t>
  </si>
  <si>
    <t>VF Corp</t>
  </si>
  <si>
    <t>SWK UN Equity</t>
  </si>
  <si>
    <t>Stanley Black &amp; Decker Inc</t>
  </si>
  <si>
    <t>TECH UW Equity</t>
  </si>
  <si>
    <t>Bio-Techne Corp</t>
  </si>
  <si>
    <t>BXP UN Equity</t>
  </si>
  <si>
    <t>Boston Properties Inc</t>
  </si>
  <si>
    <t>HST UW Equity</t>
  </si>
  <si>
    <t>Host Hotels &amp; Resorts Inc</t>
  </si>
  <si>
    <t>IP UN Equity</t>
  </si>
  <si>
    <t>International Paper Co</t>
  </si>
  <si>
    <t>ABMD UW Equity</t>
  </si>
  <si>
    <t>ABIOMED Inc</t>
  </si>
  <si>
    <t>KIM UN Equity</t>
  </si>
  <si>
    <t>Kimco Realty Corp</t>
  </si>
  <si>
    <t>DPZ UN Equity</t>
  </si>
  <si>
    <t>Domino's Pizza Inc</t>
  </si>
  <si>
    <t>STX UW Equity</t>
  </si>
  <si>
    <t>Seagate Technology Holdings PLC</t>
  </si>
  <si>
    <t>GNRC UN Equity</t>
  </si>
  <si>
    <t>Generac Holdings Inc</t>
  </si>
  <si>
    <t>BEN UN Equity</t>
  </si>
  <si>
    <t>Franklin Resources Inc</t>
  </si>
  <si>
    <t>WDC UW Equity</t>
  </si>
  <si>
    <t>Western Digital Corp</t>
  </si>
  <si>
    <t>UAL UW Equity</t>
  </si>
  <si>
    <t>United Airlines Holdings Inc</t>
  </si>
  <si>
    <t>SNA UN Equity</t>
  </si>
  <si>
    <t>Snap-on Inc</t>
  </si>
  <si>
    <t>MAS UN Equity</t>
  </si>
  <si>
    <t>Masco Corp</t>
  </si>
  <si>
    <t>LW UN Equity</t>
  </si>
  <si>
    <t>Lamb Weston Holdings Inc</t>
  </si>
  <si>
    <t>RCL UN Equity</t>
  </si>
  <si>
    <t>Royal Caribbean Cruises Ltd</t>
  </si>
  <si>
    <t>VTRS UW Equity</t>
  </si>
  <si>
    <t>Viatris Inc</t>
  </si>
  <si>
    <t>PKG UN Equity</t>
  </si>
  <si>
    <t>Packaging Corp of America</t>
  </si>
  <si>
    <t>NI UN Equity</t>
  </si>
  <si>
    <t>NiSource Inc</t>
  </si>
  <si>
    <t>RE UN Equity</t>
  </si>
  <si>
    <t>Everest Re Group Ltd</t>
  </si>
  <si>
    <t>CRL UN Equity</t>
  </si>
  <si>
    <t>Charles River Laboratories International Inc</t>
  </si>
  <si>
    <t>TAP UN Equity</t>
  </si>
  <si>
    <t>Molson Coors Beverage Co</t>
  </si>
  <si>
    <t>KMX UN Equity</t>
  </si>
  <si>
    <t>CarMax Inc</t>
  </si>
  <si>
    <t>IPG UN Equity</t>
  </si>
  <si>
    <t>Interpublic Group of Cos Inc/The</t>
  </si>
  <si>
    <t>CE UN Equity</t>
  </si>
  <si>
    <t>Celanese Corp</t>
  </si>
  <si>
    <t>GL UN Equity</t>
  </si>
  <si>
    <t>Globe Life Inc</t>
  </si>
  <si>
    <t>SBNY UW Equity</t>
  </si>
  <si>
    <t>Signature Bank/New York NY</t>
  </si>
  <si>
    <t>AAP UN Equity</t>
  </si>
  <si>
    <t>Advance Auto Parts Inc</t>
  </si>
  <si>
    <t>NLSN UN Equity</t>
  </si>
  <si>
    <t>Nielsen Holdings PLC</t>
  </si>
  <si>
    <t>CMA UN Equity</t>
  </si>
  <si>
    <t>Comerica Inc</t>
  </si>
  <si>
    <t>HAS UW Equity</t>
  </si>
  <si>
    <t>Hasbro Inc</t>
  </si>
  <si>
    <t>TFX UN Equity</t>
  </si>
  <si>
    <t>Teleflex Inc</t>
  </si>
  <si>
    <t>NRG UN Equity</t>
  </si>
  <si>
    <t>NRG Energy Inc</t>
  </si>
  <si>
    <t>REG UW Equity</t>
  </si>
  <si>
    <t>Regency Centers Corp</t>
  </si>
  <si>
    <t>NWS UW Equity</t>
  </si>
  <si>
    <t>News Corp</t>
  </si>
  <si>
    <t>NWSA UW Equity</t>
  </si>
  <si>
    <t>HSIC UW Equity</t>
  </si>
  <si>
    <t>Henry Schein Inc</t>
  </si>
  <si>
    <t>EMN UN Equity</t>
  </si>
  <si>
    <t>Eastman Chemical Co</t>
  </si>
  <si>
    <t>PHM UN Equity</t>
  </si>
  <si>
    <t>PulteGroup Inc</t>
  </si>
  <si>
    <t>CCL UN Equity</t>
  </si>
  <si>
    <t>Carnival Corp</t>
  </si>
  <si>
    <t>CDAY UN Equity</t>
  </si>
  <si>
    <t>Ceridian HCM Holding Inc</t>
  </si>
  <si>
    <t>HII UN Equity</t>
  </si>
  <si>
    <t>Huntington Ingalls Industries Inc</t>
  </si>
  <si>
    <t>FFIV UW Equity</t>
  </si>
  <si>
    <t>F5 Inc</t>
  </si>
  <si>
    <t>JNPR UN Equity</t>
  </si>
  <si>
    <t>Juniper Networks Inc</t>
  </si>
  <si>
    <t>MKTX UW Equity</t>
  </si>
  <si>
    <t>MarketAxess Holdings Inc</t>
  </si>
  <si>
    <t>QRVO UW Equity</t>
  </si>
  <si>
    <t>Qorvo Inc</t>
  </si>
  <si>
    <t>RHI UN Equity</t>
  </si>
  <si>
    <t>Robert Half International Inc</t>
  </si>
  <si>
    <t>ALLE UN Equity</t>
  </si>
  <si>
    <t>Allegion plc</t>
  </si>
  <si>
    <t>AAL UW Equity</t>
  </si>
  <si>
    <t>American Airlines Group Inc</t>
  </si>
  <si>
    <t>WRK UN Equity</t>
  </si>
  <si>
    <t>Westrock Co</t>
  </si>
  <si>
    <t>LNC UN Equity</t>
  </si>
  <si>
    <t>Lincoln National Corp</t>
  </si>
  <si>
    <t>LUMN UN Equity</t>
  </si>
  <si>
    <t>Lumen Technologies Inc</t>
  </si>
  <si>
    <t>ZION UW Equity</t>
  </si>
  <si>
    <t>Zions Bancorp NA</t>
  </si>
  <si>
    <t>DISH UW Equity</t>
  </si>
  <si>
    <t>DISH Network Corp</t>
  </si>
  <si>
    <t>CCC</t>
  </si>
  <si>
    <t>DVA UN Equity</t>
  </si>
  <si>
    <t>DaVita Inc</t>
  </si>
  <si>
    <t>CZR UW Equity</t>
  </si>
  <si>
    <t>Caesars Entertainment Inc</t>
  </si>
  <si>
    <t>AIZ UN Equity</t>
  </si>
  <si>
    <t>Assurant Inc</t>
  </si>
  <si>
    <t>BWA UN Equity</t>
  </si>
  <si>
    <t>BorgWarner Inc</t>
  </si>
  <si>
    <t>AOS UN Equity</t>
  </si>
  <si>
    <t>A O Smith Corp</t>
  </si>
  <si>
    <t>WYNN UW Equity</t>
  </si>
  <si>
    <t>Wynn Resorts Ltd</t>
  </si>
  <si>
    <t>BBWI UN Equity</t>
  </si>
  <si>
    <t>Bath &amp; Body Works Inc</t>
  </si>
  <si>
    <t>WHR UN Equity</t>
  </si>
  <si>
    <t>Whirlpool Corp</t>
  </si>
  <si>
    <t>FBHS UN Equity</t>
  </si>
  <si>
    <t>Fortune Brands Home &amp; Security Inc</t>
  </si>
  <si>
    <t>TPR UN Equity</t>
  </si>
  <si>
    <t>Tapestry Inc</t>
  </si>
  <si>
    <t>PNW UN Equity</t>
  </si>
  <si>
    <t>Pinnacle West Capital Corp</t>
  </si>
  <si>
    <t>FRT UN Equity</t>
  </si>
  <si>
    <t>Federal Realty Investment Trust</t>
  </si>
  <si>
    <t>PNR UN Equity</t>
  </si>
  <si>
    <t>Pentair PLC</t>
  </si>
  <si>
    <t>UHS UN Equity</t>
  </si>
  <si>
    <t>Universal Health Services Inc</t>
  </si>
  <si>
    <t>IVZ UN Equity</t>
  </si>
  <si>
    <t>Invesco Ltd</t>
  </si>
  <si>
    <t>SEE UN Equity</t>
  </si>
  <si>
    <t>Sealed Air Corp</t>
  </si>
  <si>
    <t>OGN UN Equity</t>
  </si>
  <si>
    <t>Organon &amp; Co</t>
  </si>
  <si>
    <t>XRAY UW Equity</t>
  </si>
  <si>
    <t>DENTSPLY SIRONA Inc</t>
  </si>
  <si>
    <t>MHK UN Equity</t>
  </si>
  <si>
    <t>Mohawk Industries Inc</t>
  </si>
  <si>
    <t>DXC UN Equity</t>
  </si>
  <si>
    <t>DXC Technology Co</t>
  </si>
  <si>
    <t>RL UN Equity</t>
  </si>
  <si>
    <t>Ralph Lauren Corp</t>
  </si>
  <si>
    <t>NWL UW Equity</t>
  </si>
  <si>
    <t>Newell Brands Inc</t>
  </si>
  <si>
    <t>NCLH UN Equity</t>
  </si>
  <si>
    <t>Norwegian Cruise Line Holdings Ltd</t>
  </si>
  <si>
    <t>ALK UN Equity</t>
  </si>
  <si>
    <t>Alaska Air Group Inc</t>
  </si>
  <si>
    <t>VNO UN Equity</t>
  </si>
  <si>
    <t>Vornado Realty Trust</t>
  </si>
  <si>
    <t>Interpretation and Summary</t>
  </si>
  <si>
    <t>Stock Selection Criteria</t>
  </si>
  <si>
    <t>No.</t>
  </si>
  <si>
    <t>Criteria</t>
  </si>
  <si>
    <t>IPO date: Before October 2012 (Listed for &gt;=10 Years)</t>
  </si>
  <si>
    <t>Market Cap: Above the 75th percentile in S&amp;P 500</t>
  </si>
  <si>
    <t>ESG Rating: MSCI (A-AAA), S&amp;P (Highest 10 stocks by percentile)</t>
  </si>
  <si>
    <t>Highest Dividend Yield</t>
  </si>
  <si>
    <t>Exchange</t>
  </si>
  <si>
    <t>Market Cap (USD)</t>
  </si>
  <si>
    <t>Market Cap Weighted Allocation</t>
  </si>
  <si>
    <t>NASDAQ</t>
  </si>
  <si>
    <t>NYSE</t>
  </si>
  <si>
    <t>Benchmark Monthly Return</t>
  </si>
  <si>
    <t>Benchmark Name</t>
  </si>
  <si>
    <t>iShares MSCI USA Minimum Volatility Index Fund</t>
  </si>
  <si>
    <t>SPDR Russell 1,000 Low Volatility ETF</t>
  </si>
  <si>
    <t>Standard and Poor's 500</t>
  </si>
  <si>
    <t>iShares S&amp;P 500 Growth ETF</t>
  </si>
  <si>
    <t>Cumulative Return Over the Sample Period</t>
  </si>
  <si>
    <t>Cumulative Return</t>
  </si>
  <si>
    <t>Best GMV Portfolio</t>
  </si>
  <si>
    <t>Best GMV Portfolio: Traditional Sample Method (Monthly Rebalance with Short Sales)</t>
  </si>
  <si>
    <t>Benchmarks and Returns Comparison</t>
  </si>
  <si>
    <t>Index Name</t>
  </si>
  <si>
    <t>S&amp;P500</t>
  </si>
  <si>
    <t>Additional Analysis</t>
  </si>
  <si>
    <t>Sensitivity Analysis of Transaction Fees</t>
  </si>
  <si>
    <t>Sensitivity Analysis of Shorting Fees</t>
  </si>
  <si>
    <r>
      <t>Alternative Hypothesis, 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: µ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≠µ</t>
    </r>
    <r>
      <rPr>
        <vertAlign val="subscript"/>
        <sz val="11"/>
        <color theme="1"/>
        <rFont val="Calibri"/>
        <family val="2"/>
        <scheme val="minor"/>
      </rPr>
      <t xml:space="preserve">2 </t>
    </r>
  </si>
  <si>
    <t>Source:</t>
  </si>
  <si>
    <t>CRSP - WRDS</t>
  </si>
  <si>
    <t>Portfolio Constituants</t>
  </si>
  <si>
    <t>GMV Portfolios &amp; Analysis</t>
  </si>
  <si>
    <t>BF3204 - Financial Modelling</t>
  </si>
  <si>
    <t>Professor: Dr Charlie Charoenwong</t>
  </si>
  <si>
    <t>Group Members | Matriculation Number</t>
  </si>
  <si>
    <t>Raphael Lee Wen
Ng Shih Chen
Karanbir Singh Narula
Adam Puah Huici
Lee Dongheng</t>
  </si>
  <si>
    <t>U1910487J
U2010362D
U2010259A
U2010385F
U2040600D</t>
  </si>
  <si>
    <t>Legend</t>
  </si>
  <si>
    <t>Red tabs - Appendix</t>
  </si>
  <si>
    <t>Blue tabs - Main Sheets</t>
  </si>
  <si>
    <t>Navigation:</t>
  </si>
  <si>
    <t>Notes:</t>
  </si>
  <si>
    <t>1. File is macro-enabled</t>
  </si>
  <si>
    <t>2. The macro utilizes the "Solver" function and may take a significant amount of time to run.</t>
  </si>
  <si>
    <t>AY 2022/2023 Semester 1 - Seminar 1: Group 5</t>
  </si>
  <si>
    <t>10-Stock Portfolio Summary</t>
  </si>
  <si>
    <t>Ticker_1</t>
  </si>
  <si>
    <t>Weight of Ticker using Traditional Sample Method (without Short Sales)</t>
  </si>
  <si>
    <t>Weight of Ticker using Consant Correlation Model (without Short Sales)</t>
  </si>
  <si>
    <t>Weight of Ticker using Single Index Model I (without Short Sales)</t>
  </si>
  <si>
    <t>Weight of Ticker using Single Index Model II (without Short Sales)</t>
  </si>
  <si>
    <t>Weight of Ticker using Covariance Shrinkage Technique (without Short Sales)</t>
  </si>
  <si>
    <t>Ticker_2</t>
  </si>
  <si>
    <t>Ticker_3</t>
  </si>
  <si>
    <t>Ticker_4</t>
  </si>
  <si>
    <t>Ticker_5</t>
  </si>
  <si>
    <t>Static Returns and Covariance</t>
  </si>
  <si>
    <t>Raw Stock Data</t>
  </si>
  <si>
    <t>Raw Benchmark Data</t>
  </si>
  <si>
    <t>End of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</si>
</sst>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0"/>
    <numFmt numFmtId="165" formatCode="0.0000"/>
    <numFmt numFmtId="166" formatCode="[$-409]d/mmm/yy;@"/>
    <numFmt numFmtId="167" formatCode="0.000000000000000"/>
    <numFmt numFmtId="168" formatCode="0.00000000000000000"/>
    <numFmt numFmtId="169" formatCode="0.000000000000000000"/>
    <numFmt numFmtId="170" formatCode="&quot;$&quot;#,##0"/>
    <numFmt numFmtId="171" formatCode="0.000%"/>
    <numFmt numFmtId="172" formatCode="0.0%"/>
  </numFmts>
  <fonts count="4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b/>
      <i/>
      <sz val="10"/>
      <color theme="0"/>
      <name val="Symbol"/>
      <family val="1"/>
      <charset val="2"/>
    </font>
    <font>
      <b/>
      <sz val="11"/>
      <color theme="1"/>
      <name val="Cambria (Headings)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vertAlign val="subscript"/>
      <sz val="14"/>
      <color theme="1"/>
      <name val="Calibri (Body)"/>
    </font>
    <font>
      <b/>
      <sz val="14"/>
      <color theme="1"/>
      <name val="Calibri (Body)"/>
    </font>
    <font>
      <b/>
      <vertAlign val="subscript"/>
      <sz val="14"/>
      <color theme="1"/>
      <name val="Calibri (Body)"/>
    </font>
    <font>
      <b/>
      <sz val="18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2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166" fontId="3" fillId="0" borderId="0"/>
    <xf numFmtId="0" fontId="11" fillId="0" borderId="0"/>
    <xf numFmtId="0" fontId="2" fillId="0" borderId="0"/>
    <xf numFmtId="0" fontId="36" fillId="15" borderId="0"/>
  </cellStyleXfs>
  <cellXfs count="20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4" fillId="3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10" fontId="0" fillId="0" borderId="5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0" fontId="5" fillId="0" borderId="0" xfId="0" applyFont="1"/>
    <xf numFmtId="0" fontId="4" fillId="0" borderId="0" xfId="0" applyFont="1"/>
    <xf numFmtId="0" fontId="5" fillId="3" borderId="0" xfId="0" applyFont="1" applyFill="1" applyAlignment="1">
      <alignment horizontal="left"/>
    </xf>
    <xf numFmtId="0" fontId="10" fillId="3" borderId="0" xfId="0" applyFont="1" applyFill="1"/>
    <xf numFmtId="0" fontId="0" fillId="0" borderId="2" xfId="0" applyBorder="1"/>
    <xf numFmtId="0" fontId="6" fillId="0" borderId="5" xfId="0" applyFont="1" applyBorder="1"/>
    <xf numFmtId="165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6" xfId="0" applyNumberFormat="1" applyBorder="1" applyAlignment="1">
      <alignment horizontal="center"/>
    </xf>
    <xf numFmtId="166" fontId="6" fillId="0" borderId="7" xfId="2" applyFont="1" applyBorder="1" applyAlignment="1">
      <alignment horizontal="left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2" fillId="3" borderId="0" xfId="3" applyFont="1" applyFill="1" applyAlignment="1">
      <alignment horizontal="center"/>
    </xf>
    <xf numFmtId="0" fontId="0" fillId="0" borderId="0" xfId="0" quotePrefix="1"/>
    <xf numFmtId="0" fontId="0" fillId="0" borderId="1" xfId="0" applyBorder="1" applyAlignment="1">
      <alignment horizontal="center"/>
    </xf>
    <xf numFmtId="0" fontId="5" fillId="3" borderId="0" xfId="0" applyFont="1" applyFill="1" applyAlignment="1">
      <alignment horizontal="centerContinuous"/>
    </xf>
    <xf numFmtId="165" fontId="14" fillId="0" borderId="0" xfId="0" applyNumberFormat="1" applyFont="1" applyAlignment="1">
      <alignment horizontal="center"/>
    </xf>
    <xf numFmtId="0" fontId="6" fillId="0" borderId="8" xfId="0" applyFont="1" applyBorder="1"/>
    <xf numFmtId="0" fontId="0" fillId="0" borderId="8" xfId="0" applyBorder="1"/>
    <xf numFmtId="0" fontId="15" fillId="0" borderId="0" xfId="0" applyFont="1"/>
    <xf numFmtId="10" fontId="0" fillId="5" borderId="6" xfId="1" applyNumberFormat="1" applyFont="1" applyFill="1" applyBorder="1" applyAlignment="1">
      <alignment horizontal="center"/>
    </xf>
    <xf numFmtId="10" fontId="0" fillId="5" borderId="9" xfId="1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10" fontId="0" fillId="0" borderId="9" xfId="1" applyNumberFormat="1" applyFont="1" applyBorder="1" applyAlignment="1">
      <alignment horizontal="center"/>
    </xf>
    <xf numFmtId="10" fontId="0" fillId="5" borderId="0" xfId="1" applyNumberFormat="1" applyFont="1" applyFill="1" applyBorder="1" applyAlignment="1">
      <alignment horizontal="center"/>
    </xf>
    <xf numFmtId="10" fontId="0" fillId="5" borderId="8" xfId="1" applyNumberFormat="1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10" fontId="0" fillId="0" borderId="0" xfId="0" applyNumberFormat="1"/>
    <xf numFmtId="10" fontId="0" fillId="0" borderId="0" xfId="1" applyNumberFormat="1" applyFont="1" applyFill="1" applyBorder="1" applyAlignment="1">
      <alignment horizontal="center"/>
    </xf>
    <xf numFmtId="14" fontId="0" fillId="8" borderId="0" xfId="0" applyNumberFormat="1" applyFill="1" applyAlignment="1">
      <alignment horizontal="center"/>
    </xf>
    <xf numFmtId="0" fontId="0" fillId="0" borderId="10" xfId="0" applyBorder="1"/>
    <xf numFmtId="0" fontId="17" fillId="9" borderId="0" xfId="0" applyFont="1" applyFill="1" applyAlignment="1">
      <alignment horizontal="left"/>
    </xf>
    <xf numFmtId="0" fontId="18" fillId="9" borderId="10" xfId="0" applyFont="1" applyFill="1" applyBorder="1" applyAlignment="1">
      <alignment horizontal="left"/>
    </xf>
    <xf numFmtId="0" fontId="17" fillId="9" borderId="12" xfId="0" applyFont="1" applyFill="1" applyBorder="1" applyAlignment="1">
      <alignment horizontal="left"/>
    </xf>
    <xf numFmtId="14" fontId="0" fillId="10" borderId="0" xfId="0" applyNumberFormat="1" applyFill="1"/>
    <xf numFmtId="0" fontId="20" fillId="0" borderId="0" xfId="0" applyFont="1" applyAlignment="1">
      <alignment vertical="top" wrapText="1"/>
    </xf>
    <xf numFmtId="165" fontId="0" fillId="0" borderId="0" xfId="0" applyNumberFormat="1"/>
    <xf numFmtId="165" fontId="0" fillId="0" borderId="12" xfId="0" applyNumberFormat="1" applyBorder="1"/>
    <xf numFmtId="17" fontId="21" fillId="0" borderId="0" xfId="0" applyNumberFormat="1" applyFont="1" applyAlignment="1">
      <alignment horizontal="center"/>
    </xf>
    <xf numFmtId="168" fontId="0" fillId="0" borderId="0" xfId="0" applyNumberFormat="1"/>
    <xf numFmtId="169" fontId="0" fillId="0" borderId="0" xfId="0" applyNumberFormat="1"/>
    <xf numFmtId="10" fontId="0" fillId="0" borderId="8" xfId="0" applyNumberFormat="1" applyBorder="1"/>
    <xf numFmtId="167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17" fontId="0" fillId="0" borderId="0" xfId="0" applyNumberFormat="1" applyAlignment="1">
      <alignment horizontal="left"/>
    </xf>
    <xf numFmtId="14" fontId="0" fillId="11" borderId="0" xfId="0" applyNumberFormat="1" applyFill="1"/>
    <xf numFmtId="17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6" fillId="4" borderId="0" xfId="0" applyFont="1" applyFill="1" applyAlignment="1">
      <alignment horizontal="center"/>
    </xf>
    <xf numFmtId="0" fontId="23" fillId="0" borderId="0" xfId="0" applyFont="1"/>
    <xf numFmtId="10" fontId="3" fillId="0" borderId="0" xfId="1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165" fontId="27" fillId="0" borderId="0" xfId="0" applyNumberFormat="1" applyFont="1" applyAlignment="1">
      <alignment horizontal="center"/>
    </xf>
    <xf numFmtId="0" fontId="28" fillId="0" borderId="0" xfId="0" applyFont="1"/>
    <xf numFmtId="0" fontId="30" fillId="0" borderId="0" xfId="0" applyFont="1"/>
    <xf numFmtId="0" fontId="15" fillId="12" borderId="0" xfId="0" applyFont="1" applyFill="1"/>
    <xf numFmtId="0" fontId="0" fillId="12" borderId="0" xfId="0" applyFill="1"/>
    <xf numFmtId="0" fontId="6" fillId="12" borderId="0" xfId="0" applyFont="1" applyFill="1" applyAlignment="1">
      <alignment horizontal="center"/>
    </xf>
    <xf numFmtId="0" fontId="15" fillId="4" borderId="0" xfId="0" applyFont="1" applyFill="1"/>
    <xf numFmtId="0" fontId="0" fillId="4" borderId="0" xfId="0" applyFill="1"/>
    <xf numFmtId="165" fontId="14" fillId="4" borderId="0" xfId="0" applyNumberFormat="1" applyFont="1" applyFill="1" applyAlignment="1">
      <alignment horizontal="center"/>
    </xf>
    <xf numFmtId="0" fontId="23" fillId="0" borderId="8" xfId="0" applyFont="1" applyBorder="1"/>
    <xf numFmtId="0" fontId="32" fillId="3" borderId="0" xfId="0" applyFont="1" applyFill="1"/>
    <xf numFmtId="0" fontId="6" fillId="12" borderId="0" xfId="0" applyFont="1" applyFill="1" applyAlignment="1">
      <alignment horizontal="center" vertical="center" wrapText="1"/>
    </xf>
    <xf numFmtId="0" fontId="6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14" fontId="0" fillId="13" borderId="0" xfId="0" applyNumberFormat="1" applyFill="1" applyAlignment="1">
      <alignment horizontal="center"/>
    </xf>
    <xf numFmtId="10" fontId="0" fillId="0" borderId="0" xfId="0" applyNumberFormat="1" applyAlignment="1">
      <alignment horizontal="left"/>
    </xf>
    <xf numFmtId="10" fontId="0" fillId="0" borderId="0" xfId="1" applyNumberFormat="1" applyFont="1" applyAlignment="1">
      <alignment horizontal="center"/>
    </xf>
    <xf numFmtId="170" fontId="0" fillId="13" borderId="0" xfId="0" applyNumberFormat="1" applyFill="1" applyAlignment="1">
      <alignment horizontal="center"/>
    </xf>
    <xf numFmtId="10" fontId="0" fillId="13" borderId="0" xfId="1" applyNumberFormat="1" applyFont="1" applyFill="1" applyBorder="1" applyAlignment="1">
      <alignment horizontal="center"/>
    </xf>
    <xf numFmtId="0" fontId="32" fillId="0" borderId="0" xfId="0" applyFont="1"/>
    <xf numFmtId="0" fontId="10" fillId="0" borderId="0" xfId="0" applyFont="1"/>
    <xf numFmtId="170" fontId="14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12" xfId="0" applyBorder="1"/>
    <xf numFmtId="0" fontId="14" fillId="0" borderId="13" xfId="0" applyFont="1" applyBorder="1" applyAlignment="1">
      <alignment horizontal="center"/>
    </xf>
    <xf numFmtId="10" fontId="0" fillId="0" borderId="0" xfId="1" applyNumberFormat="1" applyFont="1" applyFill="1" applyAlignment="1">
      <alignment horizontal="center"/>
    </xf>
    <xf numFmtId="171" fontId="3" fillId="0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0" fontId="15" fillId="14" borderId="0" xfId="0" applyFont="1" applyFill="1"/>
    <xf numFmtId="0" fontId="0" fillId="0" borderId="0" xfId="0" applyAlignment="1">
      <alignment horizontal="center" vertical="center"/>
    </xf>
    <xf numFmtId="165" fontId="0" fillId="0" borderId="0" xfId="1" applyNumberFormat="1" applyFont="1" applyAlignment="1">
      <alignment horizontal="center"/>
    </xf>
    <xf numFmtId="0" fontId="6" fillId="0" borderId="0" xfId="0" quotePrefix="1" applyFont="1"/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0" fontId="6" fillId="0" borderId="0" xfId="0" applyFont="1" applyAlignment="1">
      <alignment horizontal="centerContinuous"/>
    </xf>
    <xf numFmtId="0" fontId="34" fillId="0" borderId="0" xfId="0" applyFont="1"/>
    <xf numFmtId="0" fontId="35" fillId="0" borderId="0" xfId="0" applyFont="1"/>
    <xf numFmtId="3" fontId="27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9" xfId="0" applyBorder="1"/>
    <xf numFmtId="0" fontId="0" fillId="0" borderId="0" xfId="0" applyAlignment="1">
      <alignment horizontal="centerContinuous"/>
    </xf>
    <xf numFmtId="172" fontId="0" fillId="0" borderId="0" xfId="1" applyNumberFormat="1" applyFont="1" applyAlignment="1">
      <alignment horizontal="center"/>
    </xf>
    <xf numFmtId="172" fontId="0" fillId="0" borderId="0" xfId="1" applyNumberFormat="1" applyFont="1"/>
    <xf numFmtId="0" fontId="0" fillId="0" borderId="0" xfId="0" applyFill="1" applyBorder="1"/>
    <xf numFmtId="0" fontId="0" fillId="0" borderId="0" xfId="0" applyBorder="1"/>
    <xf numFmtId="0" fontId="0" fillId="3" borderId="0" xfId="0" applyFill="1"/>
    <xf numFmtId="0" fontId="6" fillId="0" borderId="0" xfId="0" applyFont="1" applyBorder="1" applyAlignment="1">
      <alignment horizontal="center"/>
    </xf>
    <xf numFmtId="172" fontId="0" fillId="0" borderId="0" xfId="1" applyNumberFormat="1" applyFont="1" applyBorder="1" applyAlignment="1">
      <alignment horizontal="center"/>
    </xf>
    <xf numFmtId="0" fontId="23" fillId="0" borderId="0" xfId="0" applyFont="1" applyBorder="1"/>
    <xf numFmtId="0" fontId="0" fillId="0" borderId="15" xfId="0" applyBorder="1"/>
    <xf numFmtId="0" fontId="6" fillId="0" borderId="14" xfId="0" applyFont="1" applyBorder="1" applyAlignment="1">
      <alignment horizontal="centerContinuous"/>
    </xf>
    <xf numFmtId="0" fontId="0" fillId="0" borderId="10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6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6" fillId="0" borderId="14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10" fontId="0" fillId="0" borderId="1" xfId="1" applyNumberFormat="1" applyFont="1" applyBorder="1" applyAlignment="1">
      <alignment horizontal="center"/>
    </xf>
    <xf numFmtId="0" fontId="0" fillId="0" borderId="14" xfId="0" applyBorder="1"/>
    <xf numFmtId="10" fontId="4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10" fontId="4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6" fillId="3" borderId="0" xfId="5" applyFill="1"/>
    <xf numFmtId="0" fontId="36" fillId="3" borderId="0" xfId="5" applyFill="1" applyAlignment="1">
      <alignment horizontal="center"/>
    </xf>
    <xf numFmtId="0" fontId="36" fillId="3" borderId="0" xfId="5" applyFill="1" applyAlignment="1">
      <alignment horizontal="center" vertical="center"/>
    </xf>
    <xf numFmtId="0" fontId="25" fillId="16" borderId="0" xfId="0" applyFont="1" applyFill="1" applyAlignment="1">
      <alignment horizontal="center"/>
    </xf>
    <xf numFmtId="0" fontId="6" fillId="0" borderId="0" xfId="0" applyFont="1" applyBorder="1"/>
    <xf numFmtId="0" fontId="25" fillId="16" borderId="2" xfId="0" applyFont="1" applyFill="1" applyBorder="1" applyAlignment="1">
      <alignment horizontal="left"/>
    </xf>
    <xf numFmtId="0" fontId="25" fillId="16" borderId="3" xfId="0" applyFont="1" applyFill="1" applyBorder="1" applyAlignment="1">
      <alignment horizontal="left"/>
    </xf>
    <xf numFmtId="0" fontId="25" fillId="16" borderId="4" xfId="0" applyFont="1" applyFill="1" applyBorder="1" applyAlignment="1">
      <alignment horizontal="left"/>
    </xf>
    <xf numFmtId="0" fontId="6" fillId="0" borderId="0" xfId="0" applyFont="1" applyBorder="1" applyAlignment="1">
      <alignment horizontal="right"/>
    </xf>
    <xf numFmtId="0" fontId="6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/>
    <xf numFmtId="0" fontId="0" fillId="0" borderId="7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9" fillId="0" borderId="0" xfId="0" applyFont="1" applyBorder="1" applyAlignment="1">
      <alignment horizontal="centerContinuous"/>
    </xf>
    <xf numFmtId="0" fontId="40" fillId="0" borderId="0" xfId="0" applyFont="1" applyBorder="1" applyAlignment="1">
      <alignment horizontal="centerContinuous"/>
    </xf>
    <xf numFmtId="0" fontId="38" fillId="0" borderId="0" xfId="0" applyFont="1" applyBorder="1" applyAlignment="1">
      <alignment horizontal="centerContinuous"/>
    </xf>
    <xf numFmtId="0" fontId="37" fillId="0" borderId="0" xfId="0" applyFont="1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1" fillId="0" borderId="0" xfId="0" applyFont="1" applyBorder="1" applyAlignment="1">
      <alignment horizontal="centerContinuous" wrapText="1"/>
    </xf>
    <xf numFmtId="0" fontId="0" fillId="3" borderId="5" xfId="0" applyFill="1" applyBorder="1"/>
    <xf numFmtId="0" fontId="0" fillId="17" borderId="7" xfId="0" applyFill="1" applyBorder="1"/>
    <xf numFmtId="0" fontId="6" fillId="0" borderId="14" xfId="0" applyFont="1" applyBorder="1"/>
    <xf numFmtId="0" fontId="41" fillId="3" borderId="0" xfId="0" applyFont="1" applyFill="1" applyAlignment="1">
      <alignment horizontal="left"/>
    </xf>
    <xf numFmtId="0" fontId="5" fillId="3" borderId="2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16" fillId="18" borderId="11" xfId="0" applyFont="1" applyFill="1" applyBorder="1" applyAlignment="1">
      <alignment horizontal="left"/>
    </xf>
    <xf numFmtId="0" fontId="19" fillId="18" borderId="11" xfId="0" applyFont="1" applyFill="1" applyBorder="1" applyAlignment="1">
      <alignment horizontal="right"/>
    </xf>
    <xf numFmtId="0" fontId="16" fillId="18" borderId="8" xfId="0" applyFont="1" applyFill="1" applyBorder="1" applyAlignment="1">
      <alignment horizontal="left"/>
    </xf>
    <xf numFmtId="0" fontId="19" fillId="18" borderId="8" xfId="0" applyFont="1" applyFill="1" applyBorder="1" applyAlignment="1">
      <alignment horizontal="right"/>
    </xf>
    <xf numFmtId="17" fontId="19" fillId="18" borderId="8" xfId="0" applyNumberFormat="1" applyFont="1" applyFill="1" applyBorder="1" applyAlignment="1">
      <alignment horizontal="right"/>
    </xf>
    <xf numFmtId="0" fontId="25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center"/>
    </xf>
    <xf numFmtId="0" fontId="10" fillId="0" borderId="0" xfId="0" applyFont="1" applyFill="1"/>
    <xf numFmtId="0" fontId="23" fillId="0" borderId="0" xfId="0" applyFont="1" applyBorder="1" applyAlignment="1">
      <alignment horizontal="center"/>
    </xf>
    <xf numFmtId="0" fontId="5" fillId="3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wrapText="1"/>
    </xf>
    <xf numFmtId="0" fontId="6" fillId="4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6">
    <cellStyle name="blp_column_header" xfId="5" xr:uid="{AC5C5C91-93C4-E54A-A31A-08FF97CFE815}"/>
    <cellStyle name="Normal" xfId="0" builtinId="0"/>
    <cellStyle name="Normal 2" xfId="4" xr:uid="{CEA14195-5E08-244D-ABB8-B73CD645335B}"/>
    <cellStyle name="Normal 2 3" xfId="2" xr:uid="{57118FC3-B571-5F4B-A76F-11F8FC06C7B1}"/>
    <cellStyle name="Normal 3" xfId="3" xr:uid="{EC57BE8E-8B75-3B4D-B1FA-BE057DC8181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Transaction Fee has to be unrealistically high for it to </a:t>
            </a:r>
          </a:p>
          <a:p>
            <a:pPr>
              <a:defRPr/>
            </a:pPr>
            <a:r>
              <a:rPr lang="en-GB" b="1"/>
              <a:t>factor into our considerations...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Traditional with Shorting (Monthly)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'GMV Portfolios &amp; Analysis'!$E$1217:$E$1241</c:f>
            </c:multiLvlStrRef>
          </c:cat>
          <c:val>
            <c:numRef>
              <c:f>'GMV Portfolios &amp; Analysis'!$F$1217:$F$1241</c:f>
            </c:numRef>
          </c:val>
          <c:smooth val="0"/>
          <c:extLst>
            <c:ext xmlns:c16="http://schemas.microsoft.com/office/drawing/2014/chart" uri="{C3380CC4-5D6E-409C-BE32-E72D297353CC}">
              <c16:uniqueId val="{00000001-F46C-A04B-AF42-D556EA7D723C}"/>
            </c:ext>
          </c:extLst>
        </c:ser>
        <c:ser>
          <c:idx val="2"/>
          <c:order val="1"/>
          <c:tx>
            <c:v>Traditional with Shorting (Quarterly)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'GMV Portfolios &amp; Analysis'!$E$1217:$E$1241</c:f>
            </c:multiLvlStrRef>
          </c:cat>
          <c:val>
            <c:numRef>
              <c:f>'GMV Portfolios &amp; Analysis'!$G$1217:$G$1241</c:f>
            </c:numRef>
          </c:val>
          <c:smooth val="0"/>
          <c:extLst>
            <c:ext xmlns:c16="http://schemas.microsoft.com/office/drawing/2014/chart" uri="{C3380CC4-5D6E-409C-BE32-E72D297353CC}">
              <c16:uniqueId val="{00000002-F46C-A04B-AF42-D556EA7D7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9272928"/>
        <c:axId val="1399188576"/>
      </c:lineChart>
      <c:catAx>
        <c:axId val="13992729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88576"/>
        <c:crosses val="autoZero"/>
        <c:auto val="1"/>
        <c:lblAlgn val="ctr"/>
        <c:lblOffset val="100"/>
        <c:noMultiLvlLbl val="0"/>
      </c:catAx>
      <c:valAx>
        <c:axId val="1399188576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7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Similarly, Cost</a:t>
            </a:r>
            <a:r>
              <a:rPr lang="en-GB" b="1" baseline="0"/>
              <a:t> of Shorting</a:t>
            </a:r>
            <a:r>
              <a:rPr lang="en-GB" b="1"/>
              <a:t> has to be unrealistically high for it to </a:t>
            </a:r>
          </a:p>
          <a:p>
            <a:pPr>
              <a:defRPr/>
            </a:pPr>
            <a:r>
              <a:rPr lang="en-GB" b="1"/>
              <a:t>factor into our considerations...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Traditional (Monthly with Shorting)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'GMV Portfolios &amp; Analysis'!$E$1246:$E$1275</c:f>
            </c:multiLvlStrRef>
          </c:cat>
          <c:val>
            <c:numRef>
              <c:f>'GMV Portfolios &amp; Analysis'!$F$1246:$F$1275</c:f>
            </c:numRef>
          </c:val>
          <c:smooth val="0"/>
          <c:extLst>
            <c:ext xmlns:c16="http://schemas.microsoft.com/office/drawing/2014/chart" uri="{C3380CC4-5D6E-409C-BE32-E72D297353CC}">
              <c16:uniqueId val="{00000000-2191-9547-AA6B-BA468660B9C8}"/>
            </c:ext>
          </c:extLst>
        </c:ser>
        <c:ser>
          <c:idx val="2"/>
          <c:order val="1"/>
          <c:tx>
            <c:v>Traditional (Monthly without Shorting)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'GMV Portfolios &amp; Analysis'!$E$1246:$E$1275</c:f>
            </c:multiLvlStrRef>
          </c:cat>
          <c:val>
            <c:numRef>
              <c:f>'GMV Portfolios &amp; Analysis'!$G$1246:$G$1275</c:f>
            </c:numRef>
          </c:val>
          <c:smooth val="0"/>
          <c:extLst>
            <c:ext xmlns:c16="http://schemas.microsoft.com/office/drawing/2014/chart" uri="{C3380CC4-5D6E-409C-BE32-E72D297353CC}">
              <c16:uniqueId val="{00000001-2191-9547-AA6B-BA468660B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9272928"/>
        <c:axId val="1399188576"/>
      </c:lineChart>
      <c:catAx>
        <c:axId val="13992729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88576"/>
        <c:crosses val="autoZero"/>
        <c:auto val="1"/>
        <c:lblAlgn val="ctr"/>
        <c:lblOffset val="100"/>
        <c:noMultiLvlLbl val="0"/>
      </c:catAx>
      <c:valAx>
        <c:axId val="1399188576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7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Best GMV Portfolio Significantly Underperformed</a:t>
            </a:r>
            <a:r>
              <a:rPr lang="en-GB" b="1" baseline="0"/>
              <a:t> All Benchmark Indices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S&amp;P500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'GMV Portfolios &amp; Analysis'!$C$1090:$BJ$1090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'GMV Portfolios &amp; Analysis'!$C$1096:$BJ$1096</c:f>
              <c:numCache>
                <c:formatCode>0.0000</c:formatCode>
                <c:ptCount val="60"/>
                <c:pt idx="0">
                  <c:v>1.9372170000000001E-2</c:v>
                </c:pt>
                <c:pt idx="1">
                  <c:v>5.9528267311644845E-2</c:v>
                </c:pt>
                <c:pt idx="2">
                  <c:v>6.1194140296717103E-2</c:v>
                </c:pt>
                <c:pt idx="3">
                  <c:v>7.2354517443330879E-2</c:v>
                </c:pt>
                <c:pt idx="4">
                  <c:v>8.7959506169527746E-2</c:v>
                </c:pt>
                <c:pt idx="5">
                  <c:v>9.4421776747949382E-2</c:v>
                </c:pt>
                <c:pt idx="6">
                  <c:v>0.11710857108061035</c:v>
                </c:pt>
                <c:pt idx="7">
                  <c:v>0.11961024523975095</c:v>
                </c:pt>
                <c:pt idx="8">
                  <c:v>0.14214476380281837</c:v>
                </c:pt>
                <c:pt idx="9">
                  <c:v>0.16968520912081475</c:v>
                </c:pt>
                <c:pt idx="10">
                  <c:v>0.2064006452995415</c:v>
                </c:pt>
                <c:pt idx="11">
                  <c:v>0.21985099911808925</c:v>
                </c:pt>
                <c:pt idx="12">
                  <c:v>0.29070326314158557</c:v>
                </c:pt>
                <c:pt idx="13">
                  <c:v>0.24209435859609552</c:v>
                </c:pt>
                <c:pt idx="14">
                  <c:v>0.21031847966731099</c:v>
                </c:pt>
                <c:pt idx="15">
                  <c:v>0.21488270200343651</c:v>
                </c:pt>
                <c:pt idx="16">
                  <c:v>0.24358477964252168</c:v>
                </c:pt>
                <c:pt idx="17">
                  <c:v>0.25178891984323593</c:v>
                </c:pt>
                <c:pt idx="18">
                  <c:v>0.29830116505806137</c:v>
                </c:pt>
                <c:pt idx="19">
                  <c:v>0.34094072493557404</c:v>
                </c:pt>
                <c:pt idx="20">
                  <c:v>0.34778681735028893</c:v>
                </c:pt>
                <c:pt idx="21">
                  <c:v>0.25558930365053478</c:v>
                </c:pt>
                <c:pt idx="22">
                  <c:v>0.2804196368252394</c:v>
                </c:pt>
                <c:pt idx="23">
                  <c:v>0.16434526892865908</c:v>
                </c:pt>
                <c:pt idx="24">
                  <c:v>0.25877202851194414</c:v>
                </c:pt>
                <c:pt idx="25">
                  <c:v>0.29865749159509392</c:v>
                </c:pt>
                <c:pt idx="26">
                  <c:v>0.3240219996204099</c:v>
                </c:pt>
                <c:pt idx="27">
                  <c:v>0.37772021421659474</c:v>
                </c:pt>
                <c:pt idx="28">
                  <c:v>0.29066616570928439</c:v>
                </c:pt>
                <c:pt idx="29">
                  <c:v>0.38045950163035624</c:v>
                </c:pt>
                <c:pt idx="30">
                  <c:v>0.4003855924560944</c:v>
                </c:pt>
                <c:pt idx="31">
                  <c:v>0.37778693997711388</c:v>
                </c:pt>
                <c:pt idx="32">
                  <c:v>0.40363605542771475</c:v>
                </c:pt>
                <c:pt idx="33">
                  <c:v>0.43385094973862071</c:v>
                </c:pt>
                <c:pt idx="34">
                  <c:v>0.48548734934247828</c:v>
                </c:pt>
                <c:pt idx="35">
                  <c:v>0.52979933298924986</c:v>
                </c:pt>
                <c:pt idx="36">
                  <c:v>0.52979396218963903</c:v>
                </c:pt>
                <c:pt idx="37">
                  <c:v>0.40454679330076582</c:v>
                </c:pt>
                <c:pt idx="38">
                  <c:v>0.23317298268168352</c:v>
                </c:pt>
                <c:pt idx="39">
                  <c:v>0.39234022268128599</c:v>
                </c:pt>
                <c:pt idx="40">
                  <c:v>0.45868620893020506</c:v>
                </c:pt>
                <c:pt idx="41">
                  <c:v>0.48866269189016975</c:v>
                </c:pt>
                <c:pt idx="42">
                  <c:v>0.57338287273793909</c:v>
                </c:pt>
                <c:pt idx="43">
                  <c:v>0.68677309920001361</c:v>
                </c:pt>
                <c:pt idx="44">
                  <c:v>0.62240592207319589</c:v>
                </c:pt>
                <c:pt idx="45">
                  <c:v>0.57951874098327716</c:v>
                </c:pt>
                <c:pt idx="46">
                  <c:v>0.75232425136993752</c:v>
                </c:pt>
                <c:pt idx="47">
                  <c:v>0.81915747775936665</c:v>
                </c:pt>
                <c:pt idx="48">
                  <c:v>0.80081211140860309</c:v>
                </c:pt>
                <c:pt idx="49">
                  <c:v>0.84780505979689758</c:v>
                </c:pt>
                <c:pt idx="50">
                  <c:v>0.9279250556774139</c:v>
                </c:pt>
                <c:pt idx="51">
                  <c:v>1.0319376535107403</c:v>
                </c:pt>
                <c:pt idx="52">
                  <c:v>1.0445422646640679</c:v>
                </c:pt>
                <c:pt idx="53">
                  <c:v>1.0930471898051843</c:v>
                </c:pt>
                <c:pt idx="54">
                  <c:v>1.1414061032543978</c:v>
                </c:pt>
                <c:pt idx="55">
                  <c:v>1.2069272839753205</c:v>
                </c:pt>
                <c:pt idx="56">
                  <c:v>1.1048690131222512</c:v>
                </c:pt>
                <c:pt idx="57">
                  <c:v>1.2532826536794168</c:v>
                </c:pt>
                <c:pt idx="58">
                  <c:v>1.2369328415041667</c:v>
                </c:pt>
                <c:pt idx="59">
                  <c:v>1.3342868878244944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DF3-CD47-A446-89EDAB4C5617}"/>
            </c:ext>
          </c:extLst>
        </c:ser>
        <c:ser>
          <c:idx val="1"/>
          <c:order val="1"/>
          <c:tx>
            <c:v>USMV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'GMV Portfolios &amp; Analysis'!$C$1090:$BJ$1090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'GMV Portfolios &amp; Analysis'!$C$1097:$BJ$1097</c:f>
              <c:numCache>
                <c:formatCode>0.0000</c:formatCode>
                <c:ptCount val="60"/>
                <c:pt idx="0">
                  <c:v>1.26E-2</c:v>
                </c:pt>
                <c:pt idx="1">
                  <c:v>5.8572040000000047E-2</c:v>
                </c:pt>
                <c:pt idx="2">
                  <c:v>5.9842326448000138E-2</c:v>
                </c:pt>
                <c:pt idx="3">
                  <c:v>7.4680119018272206E-2</c:v>
                </c:pt>
                <c:pt idx="4">
                  <c:v>9.6173721398637779E-2</c:v>
                </c:pt>
                <c:pt idx="5">
                  <c:v>9.2337113373742508E-2</c:v>
                </c:pt>
                <c:pt idx="6">
                  <c:v>0.1144023230638922</c:v>
                </c:pt>
                <c:pt idx="7">
                  <c:v>0.12287178071917793</c:v>
                </c:pt>
                <c:pt idx="8">
                  <c:v>0.12871071397891765</c:v>
                </c:pt>
                <c:pt idx="9">
                  <c:v>0.15072057290150664</c:v>
                </c:pt>
                <c:pt idx="10">
                  <c:v>0.18616276654687303</c:v>
                </c:pt>
                <c:pt idx="11">
                  <c:v>0.18900955718658552</c:v>
                </c:pt>
                <c:pt idx="12">
                  <c:v>0.23050599073239719</c:v>
                </c:pt>
                <c:pt idx="13">
                  <c:v>0.17808643552719716</c:v>
                </c:pt>
                <c:pt idx="14">
                  <c:v>0.17514121943837924</c:v>
                </c:pt>
                <c:pt idx="15">
                  <c:v>0.17760901599919987</c:v>
                </c:pt>
                <c:pt idx="16">
                  <c:v>0.1893851061591918</c:v>
                </c:pt>
                <c:pt idx="17">
                  <c:v>0.20948571445328201</c:v>
                </c:pt>
                <c:pt idx="18">
                  <c:v>0.24927779445879494</c:v>
                </c:pt>
                <c:pt idx="19">
                  <c:v>0.28750569496923406</c:v>
                </c:pt>
                <c:pt idx="20">
                  <c:v>0.30347076558685249</c:v>
                </c:pt>
                <c:pt idx="21">
                  <c:v>0.25068019958058496</c:v>
                </c:pt>
                <c:pt idx="22">
                  <c:v>0.29107717002703781</c:v>
                </c:pt>
                <c:pt idx="23">
                  <c:v>0.2049623227862345</c:v>
                </c:pt>
                <c:pt idx="24">
                  <c:v>0.27304269402365677</c:v>
                </c:pt>
                <c:pt idx="25">
                  <c:v>0.32180022920476281</c:v>
                </c:pt>
                <c:pt idx="26">
                  <c:v>0.35762101541621183</c:v>
                </c:pt>
                <c:pt idx="27">
                  <c:v>0.38721715355228525</c:v>
                </c:pt>
                <c:pt idx="28">
                  <c:v>0.36488295738009335</c:v>
                </c:pt>
                <c:pt idx="29">
                  <c:v>0.43285412865762218</c:v>
                </c:pt>
                <c:pt idx="30">
                  <c:v>0.45678279260620447</c:v>
                </c:pt>
                <c:pt idx="31">
                  <c:v>0.47994563900864318</c:v>
                </c:pt>
                <c:pt idx="32">
                  <c:v>0.49459710083482888</c:v>
                </c:pt>
                <c:pt idx="33">
                  <c:v>0.49115952750290881</c:v>
                </c:pt>
                <c:pt idx="34">
                  <c:v>0.51188664493519931</c:v>
                </c:pt>
                <c:pt idx="35">
                  <c:v>0.53849584988605881</c:v>
                </c:pt>
                <c:pt idx="36">
                  <c:v>0.57465050235838122</c:v>
                </c:pt>
                <c:pt idx="37">
                  <c:v>0.43702604845225856</c:v>
                </c:pt>
                <c:pt idx="38">
                  <c:v>0.27406729455777246</c:v>
                </c:pt>
                <c:pt idx="39">
                  <c:v>0.39344740005783585</c:v>
                </c:pt>
                <c:pt idx="40">
                  <c:v>0.45364432774033414</c:v>
                </c:pt>
                <c:pt idx="41">
                  <c:v>0.43736351126964235</c:v>
                </c:pt>
                <c:pt idx="42">
                  <c:v>0.50305102373466504</c:v>
                </c:pt>
                <c:pt idx="43">
                  <c:v>0.54408431668262147</c:v>
                </c:pt>
                <c:pt idx="44">
                  <c:v>0.5182981085940217</c:v>
                </c:pt>
                <c:pt idx="45">
                  <c:v>0.46895342006471608</c:v>
                </c:pt>
                <c:pt idx="46">
                  <c:v>0.58779175174795162</c:v>
                </c:pt>
                <c:pt idx="47">
                  <c:v>0.62431096203815439</c:v>
                </c:pt>
                <c:pt idx="48">
                  <c:v>0.57996727277451288</c:v>
                </c:pt>
                <c:pt idx="49">
                  <c:v>0.57396339713796962</c:v>
                </c:pt>
                <c:pt idx="50">
                  <c:v>0.66210534737769611</c:v>
                </c:pt>
                <c:pt idx="51">
                  <c:v>0.72842335073806619</c:v>
                </c:pt>
                <c:pt idx="52">
                  <c:v>0.74363347622456111</c:v>
                </c:pt>
                <c:pt idx="53">
                  <c:v>0.77344960866800094</c:v>
                </c:pt>
                <c:pt idx="54">
                  <c:v>0.83640706977571511</c:v>
                </c:pt>
                <c:pt idx="55">
                  <c:v>0.87093152268749852</c:v>
                </c:pt>
                <c:pt idx="56">
                  <c:v>0.77775913285766118</c:v>
                </c:pt>
                <c:pt idx="57">
                  <c:v>0.87571366107811821</c:v>
                </c:pt>
                <c:pt idx="58">
                  <c:v>0.83726153102601675</c:v>
                </c:pt>
                <c:pt idx="59">
                  <c:v>0.96274649359509379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DF3-CD47-A446-89EDAB4C5617}"/>
            </c:ext>
          </c:extLst>
        </c:ser>
        <c:ser>
          <c:idx val="2"/>
          <c:order val="2"/>
          <c:tx>
            <c:v>ONEV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'GMV Portfolios &amp; Analysis'!$C$1090:$BJ$1090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'GMV Portfolios &amp; Analysis'!$C$1098:$BJ$1098</c:f>
              <c:numCache>
                <c:formatCode>0.0000</c:formatCode>
                <c:ptCount val="60"/>
                <c:pt idx="0">
                  <c:v>2.1399999999999999E-2</c:v>
                </c:pt>
                <c:pt idx="1">
                  <c:v>5.7046860000000033E-2</c:v>
                </c:pt>
                <c:pt idx="2">
                  <c:v>6.0006591207999893E-2</c:v>
                </c:pt>
                <c:pt idx="3">
                  <c:v>6.5094622845798256E-2</c:v>
                </c:pt>
                <c:pt idx="4">
                  <c:v>6.7118302629205262E-2</c:v>
                </c:pt>
                <c:pt idx="5">
                  <c:v>8.0670705072596105E-2</c:v>
                </c:pt>
                <c:pt idx="6">
                  <c:v>9.0396741418249382E-2</c:v>
                </c:pt>
                <c:pt idx="7">
                  <c:v>7.916565498164152E-2</c:v>
                </c:pt>
                <c:pt idx="8">
                  <c:v>0.10107271777776883</c:v>
                </c:pt>
                <c:pt idx="9">
                  <c:v>0.12001116852354654</c:v>
                </c:pt>
                <c:pt idx="10">
                  <c:v>0.17477971466434794</c:v>
                </c:pt>
                <c:pt idx="11">
                  <c:v>0.18030117932327028</c:v>
                </c:pt>
                <c:pt idx="12">
                  <c:v>0.22031338930232924</c:v>
                </c:pt>
                <c:pt idx="13">
                  <c:v>0.16954835230735243</c:v>
                </c:pt>
                <c:pt idx="14">
                  <c:v>0.17001617164827532</c:v>
                </c:pt>
                <c:pt idx="15">
                  <c:v>0.16311307623555038</c:v>
                </c:pt>
                <c:pt idx="16">
                  <c:v>0.17800092361136532</c:v>
                </c:pt>
                <c:pt idx="17">
                  <c:v>0.19955834051345334</c:v>
                </c:pt>
                <c:pt idx="18">
                  <c:v>0.23410562072024077</c:v>
                </c:pt>
                <c:pt idx="19">
                  <c:v>0.26211981831059017</c:v>
                </c:pt>
                <c:pt idx="20">
                  <c:v>0.26388678605622506</c:v>
                </c:pt>
                <c:pt idx="21">
                  <c:v>0.19740634110966759</c:v>
                </c:pt>
                <c:pt idx="22">
                  <c:v>0.2261440932962997</c:v>
                </c:pt>
                <c:pt idx="23">
                  <c:v>0.11763034103957715</c:v>
                </c:pt>
                <c:pt idx="24">
                  <c:v>0.2157582849828521</c:v>
                </c:pt>
                <c:pt idx="25">
                  <c:v>0.26037661404172274</c:v>
                </c:pt>
                <c:pt idx="26">
                  <c:v>0.2708377399382691</c:v>
                </c:pt>
                <c:pt idx="27">
                  <c:v>0.31938374160391092</c:v>
                </c:pt>
                <c:pt idx="28">
                  <c:v>0.25684495225188564</c:v>
                </c:pt>
                <c:pt idx="29">
                  <c:v>0.34231040900501397</c:v>
                </c:pt>
                <c:pt idx="30">
                  <c:v>0.35734428558587017</c:v>
                </c:pt>
                <c:pt idx="31">
                  <c:v>0.32748271130298101</c:v>
                </c:pt>
                <c:pt idx="32">
                  <c:v>0.37195338213163098</c:v>
                </c:pt>
                <c:pt idx="33">
                  <c:v>0.38800523670257103</c:v>
                </c:pt>
                <c:pt idx="34">
                  <c:v>0.43478101317944784</c:v>
                </c:pt>
                <c:pt idx="35">
                  <c:v>0.46017663711272405</c:v>
                </c:pt>
                <c:pt idx="36">
                  <c:v>0.43768991690118808</c:v>
                </c:pt>
                <c:pt idx="37">
                  <c:v>0.29607746008642111</c:v>
                </c:pt>
                <c:pt idx="38">
                  <c:v>6.187626304880478E-2</c:v>
                </c:pt>
                <c:pt idx="39">
                  <c:v>0.18590341057290516</c:v>
                </c:pt>
                <c:pt idx="40">
                  <c:v>0.25314413395238877</c:v>
                </c:pt>
                <c:pt idx="41">
                  <c:v>0.26128957082307913</c:v>
                </c:pt>
                <c:pt idx="42">
                  <c:v>0.32511082310672701</c:v>
                </c:pt>
                <c:pt idx="43">
                  <c:v>0.37109216866853045</c:v>
                </c:pt>
                <c:pt idx="44">
                  <c:v>0.3396941580060211</c:v>
                </c:pt>
                <c:pt idx="45">
                  <c:v>0.34237354632203321</c:v>
                </c:pt>
                <c:pt idx="46">
                  <c:v>0.49365904499252644</c:v>
                </c:pt>
                <c:pt idx="47">
                  <c:v>0.55579526126421563</c:v>
                </c:pt>
                <c:pt idx="48">
                  <c:v>0.54194868343896418</c:v>
                </c:pt>
                <c:pt idx="49">
                  <c:v>0.61580802537569057</c:v>
                </c:pt>
                <c:pt idx="50">
                  <c:v>0.72778352153422587</c:v>
                </c:pt>
                <c:pt idx="51">
                  <c:v>0.80501544494680566</c:v>
                </c:pt>
                <c:pt idx="52">
                  <c:v>0.82956365499808227</c:v>
                </c:pt>
                <c:pt idx="53">
                  <c:v>0.81584192758559682</c:v>
                </c:pt>
                <c:pt idx="54">
                  <c:v>0.85633520257075557</c:v>
                </c:pt>
                <c:pt idx="55">
                  <c:v>0.89995907983116852</c:v>
                </c:pt>
                <c:pt idx="56">
                  <c:v>0.81047100717112053</c:v>
                </c:pt>
                <c:pt idx="57">
                  <c:v>0.90570178214832153</c:v>
                </c:pt>
                <c:pt idx="58">
                  <c:v>0.87025572900036274</c:v>
                </c:pt>
                <c:pt idx="59">
                  <c:v>1.0094027552379896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DF3-CD47-A446-89EDAB4C5617}"/>
            </c:ext>
          </c:extLst>
        </c:ser>
        <c:ser>
          <c:idx val="3"/>
          <c:order val="3"/>
          <c:tx>
            <c:v>Best GMV Portfolio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'GMV Portfolios &amp; Analysis'!$C$1090:$BJ$1090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'GMV Portfolios &amp; Analysis'!$C$1099:$BJ$1099</c:f>
              <c:numCache>
                <c:formatCode>0.0000</c:formatCode>
                <c:ptCount val="60"/>
                <c:pt idx="0">
                  <c:v>1.0442796291022462E-2</c:v>
                </c:pt>
                <c:pt idx="1">
                  <c:v>6.7675828039117203E-2</c:v>
                </c:pt>
                <c:pt idx="2">
                  <c:v>6.2634120894388579E-2</c:v>
                </c:pt>
                <c:pt idx="3">
                  <c:v>5.4759427434463825E-2</c:v>
                </c:pt>
                <c:pt idx="4">
                  <c:v>8.6667292319147604E-2</c:v>
                </c:pt>
                <c:pt idx="5">
                  <c:v>7.6468935867410881E-2</c:v>
                </c:pt>
                <c:pt idx="6">
                  <c:v>7.2477163684059764E-2</c:v>
                </c:pt>
                <c:pt idx="7">
                  <c:v>0.10457480046620193</c:v>
                </c:pt>
                <c:pt idx="8">
                  <c:v>0.10061899378910399</c:v>
                </c:pt>
                <c:pt idx="9">
                  <c:v>0.16361199796130266</c:v>
                </c:pt>
                <c:pt idx="10">
                  <c:v>0.20053059879490931</c:v>
                </c:pt>
                <c:pt idx="11">
                  <c:v>0.1699928187663855</c:v>
                </c:pt>
                <c:pt idx="12">
                  <c:v>0.18244958731333893</c:v>
                </c:pt>
                <c:pt idx="13">
                  <c:v>0.1487798966222893</c:v>
                </c:pt>
                <c:pt idx="14">
                  <c:v>0.14264483495503777</c:v>
                </c:pt>
                <c:pt idx="15">
                  <c:v>0.12524479379630193</c:v>
                </c:pt>
                <c:pt idx="16">
                  <c:v>0.10994859414185854</c:v>
                </c:pt>
                <c:pt idx="17">
                  <c:v>0.13365639435832843</c:v>
                </c:pt>
                <c:pt idx="18">
                  <c:v>0.1818350352928495</c:v>
                </c:pt>
                <c:pt idx="19">
                  <c:v>0.15353077666138937</c:v>
                </c:pt>
                <c:pt idx="20">
                  <c:v>0.14659332950370896</c:v>
                </c:pt>
                <c:pt idx="21">
                  <c:v>0.12265358423734174</c:v>
                </c:pt>
                <c:pt idx="22">
                  <c:v>0.16543590391342811</c:v>
                </c:pt>
                <c:pt idx="23">
                  <c:v>8.215463623221031E-2</c:v>
                </c:pt>
                <c:pt idx="24">
                  <c:v>0.16045816719563222</c:v>
                </c:pt>
                <c:pt idx="25">
                  <c:v>0.20735198602594407</c:v>
                </c:pt>
                <c:pt idx="26">
                  <c:v>0.26538190541495377</c:v>
                </c:pt>
                <c:pt idx="27">
                  <c:v>0.31965802700745094</c:v>
                </c:pt>
                <c:pt idx="28">
                  <c:v>0.27668081203465578</c:v>
                </c:pt>
                <c:pt idx="29">
                  <c:v>0.33003926431648756</c:v>
                </c:pt>
                <c:pt idx="30">
                  <c:v>0.33312848510890958</c:v>
                </c:pt>
                <c:pt idx="31">
                  <c:v>0.36947314033187162</c:v>
                </c:pt>
                <c:pt idx="32">
                  <c:v>0.4049450805993553</c:v>
                </c:pt>
                <c:pt idx="33">
                  <c:v>0.44446259835040558</c:v>
                </c:pt>
                <c:pt idx="34">
                  <c:v>0.44686790313539815</c:v>
                </c:pt>
                <c:pt idx="35">
                  <c:v>0.49862853662569018</c:v>
                </c:pt>
                <c:pt idx="36">
                  <c:v>0.57089282205490544</c:v>
                </c:pt>
                <c:pt idx="37">
                  <c:v>0.43362934679994369</c:v>
                </c:pt>
                <c:pt idx="38">
                  <c:v>0.35888584722759376</c:v>
                </c:pt>
                <c:pt idx="39">
                  <c:v>0.49900470836537481</c:v>
                </c:pt>
                <c:pt idx="40">
                  <c:v>0.60420150773228665</c:v>
                </c:pt>
                <c:pt idx="41">
                  <c:v>0.56041228988863279</c:v>
                </c:pt>
                <c:pt idx="42">
                  <c:v>0.50018590346513303</c:v>
                </c:pt>
                <c:pt idx="43">
                  <c:v>0.44822215221665895</c:v>
                </c:pt>
                <c:pt idx="44">
                  <c:v>0.4624549020231834</c:v>
                </c:pt>
                <c:pt idx="45">
                  <c:v>0.43981134063182048</c:v>
                </c:pt>
                <c:pt idx="46">
                  <c:v>0.51510745265066626</c:v>
                </c:pt>
                <c:pt idx="47">
                  <c:v>0.50759587376070847</c:v>
                </c:pt>
                <c:pt idx="48">
                  <c:v>0.5461178651195493</c:v>
                </c:pt>
                <c:pt idx="49">
                  <c:v>0.48075310346279698</c:v>
                </c:pt>
                <c:pt idx="50">
                  <c:v>0.60944165285804419</c:v>
                </c:pt>
                <c:pt idx="51">
                  <c:v>0.65715720567780322</c:v>
                </c:pt>
                <c:pt idx="52">
                  <c:v>0.65745772214284814</c:v>
                </c:pt>
                <c:pt idx="53">
                  <c:v>0.65254458465855869</c:v>
                </c:pt>
                <c:pt idx="54">
                  <c:v>0.68804920645687817</c:v>
                </c:pt>
                <c:pt idx="55">
                  <c:v>0.77754257390699455</c:v>
                </c:pt>
                <c:pt idx="56">
                  <c:v>0.6716865181215419</c:v>
                </c:pt>
                <c:pt idx="57">
                  <c:v>0.6817250531744079</c:v>
                </c:pt>
                <c:pt idx="58">
                  <c:v>0.67076414046420552</c:v>
                </c:pt>
                <c:pt idx="59">
                  <c:v>0.83033061973575206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DF3-CD47-A446-89EDAB4C5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80559"/>
        <c:axId val="1937705871"/>
      </c:lineChart>
      <c:dateAx>
        <c:axId val="1937380559"/>
        <c:scaling>
          <c:orientation val="minMax"/>
        </c:scaling>
        <c:delete val="0"/>
        <c:axPos val="b"/>
        <c:numFmt formatCode="[$-8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705871"/>
        <c:crosses val="autoZero"/>
        <c:auto val="1"/>
        <c:lblOffset val="100"/>
        <c:baseTimeUnit val="months"/>
        <c:majorUnit val="2"/>
      </c:dateAx>
      <c:valAx>
        <c:axId val="1937705871"/>
        <c:scaling>
          <c:orientation val="minMax"/>
          <c:max val="1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Cumulative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8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Growth ETF Outperformed the S&amp;P500</a:t>
            </a:r>
            <a:r>
              <a:rPr lang="en-GB" b="1" baseline="0"/>
              <a:t> while Low Volitility ETFs Significantly Underperformed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Benchmark Data'!$I$10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 Benchmark Data'!$H$11:$H$70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'Raw Benchmark Data'!$I$11:$I$70</c:f>
              <c:numCache>
                <c:formatCode>0.0%</c:formatCode>
                <c:ptCount val="60"/>
                <c:pt idx="0">
                  <c:v>1.9372170000000001E-2</c:v>
                </c:pt>
                <c:pt idx="1">
                  <c:v>5.9528267311644845E-2</c:v>
                </c:pt>
                <c:pt idx="2">
                  <c:v>6.1194140296717103E-2</c:v>
                </c:pt>
                <c:pt idx="3">
                  <c:v>7.2354517443330879E-2</c:v>
                </c:pt>
                <c:pt idx="4">
                  <c:v>8.7959506169527746E-2</c:v>
                </c:pt>
                <c:pt idx="5">
                  <c:v>9.4421776747949382E-2</c:v>
                </c:pt>
                <c:pt idx="6">
                  <c:v>0.11710857108061035</c:v>
                </c:pt>
                <c:pt idx="7">
                  <c:v>0.11961024523975095</c:v>
                </c:pt>
                <c:pt idx="8">
                  <c:v>0.14214476380281837</c:v>
                </c:pt>
                <c:pt idx="9">
                  <c:v>0.16968520912081475</c:v>
                </c:pt>
                <c:pt idx="10">
                  <c:v>0.2064006452995415</c:v>
                </c:pt>
                <c:pt idx="11">
                  <c:v>0.21985099911808925</c:v>
                </c:pt>
                <c:pt idx="12">
                  <c:v>0.29070326314158557</c:v>
                </c:pt>
                <c:pt idx="13">
                  <c:v>0.24209435859609552</c:v>
                </c:pt>
                <c:pt idx="14">
                  <c:v>0.21031847966731099</c:v>
                </c:pt>
                <c:pt idx="15">
                  <c:v>0.21488270200343651</c:v>
                </c:pt>
                <c:pt idx="16">
                  <c:v>0.24358477964252168</c:v>
                </c:pt>
                <c:pt idx="17">
                  <c:v>0.25178891984323593</c:v>
                </c:pt>
                <c:pt idx="18">
                  <c:v>0.29830116505806137</c:v>
                </c:pt>
                <c:pt idx="19">
                  <c:v>0.34094072493557404</c:v>
                </c:pt>
                <c:pt idx="20">
                  <c:v>0.34778681735028893</c:v>
                </c:pt>
                <c:pt idx="21">
                  <c:v>0.25558930365053478</c:v>
                </c:pt>
                <c:pt idx="22">
                  <c:v>0.2804196368252394</c:v>
                </c:pt>
                <c:pt idx="23">
                  <c:v>0.16434526892865908</c:v>
                </c:pt>
                <c:pt idx="24">
                  <c:v>0.25877202851194414</c:v>
                </c:pt>
                <c:pt idx="25">
                  <c:v>0.29865749159509392</c:v>
                </c:pt>
                <c:pt idx="26">
                  <c:v>0.3240219996204099</c:v>
                </c:pt>
                <c:pt idx="27">
                  <c:v>0.37772021421659474</c:v>
                </c:pt>
                <c:pt idx="28">
                  <c:v>0.29066616570928439</c:v>
                </c:pt>
                <c:pt idx="29">
                  <c:v>0.38045950163035624</c:v>
                </c:pt>
                <c:pt idx="30">
                  <c:v>0.4003855924560944</c:v>
                </c:pt>
                <c:pt idx="31">
                  <c:v>0.37778693997711388</c:v>
                </c:pt>
                <c:pt idx="32">
                  <c:v>0.40363605542771475</c:v>
                </c:pt>
                <c:pt idx="33">
                  <c:v>0.43385094973862071</c:v>
                </c:pt>
                <c:pt idx="34">
                  <c:v>0.48548734934247828</c:v>
                </c:pt>
                <c:pt idx="35">
                  <c:v>0.52979933298924986</c:v>
                </c:pt>
                <c:pt idx="36">
                  <c:v>0.52979396218963903</c:v>
                </c:pt>
                <c:pt idx="37">
                  <c:v>0.40454679330076582</c:v>
                </c:pt>
                <c:pt idx="38">
                  <c:v>0.23317298268168352</c:v>
                </c:pt>
                <c:pt idx="39">
                  <c:v>0.39234022268128599</c:v>
                </c:pt>
                <c:pt idx="40">
                  <c:v>0.45868620893020506</c:v>
                </c:pt>
                <c:pt idx="41">
                  <c:v>0.48866269189016975</c:v>
                </c:pt>
                <c:pt idx="42">
                  <c:v>0.57338287273793909</c:v>
                </c:pt>
                <c:pt idx="43">
                  <c:v>0.68677309920001361</c:v>
                </c:pt>
                <c:pt idx="44">
                  <c:v>0.62240592207319589</c:v>
                </c:pt>
                <c:pt idx="45">
                  <c:v>0.57951874098327716</c:v>
                </c:pt>
                <c:pt idx="46">
                  <c:v>0.75232425136993752</c:v>
                </c:pt>
                <c:pt idx="47">
                  <c:v>0.81915747775936665</c:v>
                </c:pt>
                <c:pt idx="48">
                  <c:v>0.80081211140860309</c:v>
                </c:pt>
                <c:pt idx="49">
                  <c:v>0.84780505979689758</c:v>
                </c:pt>
                <c:pt idx="50">
                  <c:v>0.9279250556774139</c:v>
                </c:pt>
                <c:pt idx="51">
                  <c:v>1.0319376535107403</c:v>
                </c:pt>
                <c:pt idx="52">
                  <c:v>1.0445422646640679</c:v>
                </c:pt>
                <c:pt idx="53">
                  <c:v>1.0930471898051843</c:v>
                </c:pt>
                <c:pt idx="54">
                  <c:v>1.1414061032543978</c:v>
                </c:pt>
                <c:pt idx="55">
                  <c:v>1.2069272839753205</c:v>
                </c:pt>
                <c:pt idx="56">
                  <c:v>1.1048690131222512</c:v>
                </c:pt>
                <c:pt idx="57">
                  <c:v>1.2532826536794168</c:v>
                </c:pt>
                <c:pt idx="58">
                  <c:v>1.2369328415041667</c:v>
                </c:pt>
                <c:pt idx="59">
                  <c:v>1.3342868878244944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5-7942-994C-4939BB7327F3}"/>
            </c:ext>
          </c:extLst>
        </c:ser>
        <c:ser>
          <c:idx val="1"/>
          <c:order val="1"/>
          <c:tx>
            <c:strRef>
              <c:f>'Raw Benchmark Data'!$L$10</c:f>
              <c:strCache>
                <c:ptCount val="1"/>
                <c:pt idx="0">
                  <c:v>IVW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 Benchmark Data'!$H$11:$H$70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'Raw Benchmark Data'!$L$11:$L$70</c:f>
              <c:numCache>
                <c:formatCode>0.0%</c:formatCode>
                <c:ptCount val="60"/>
                <c:pt idx="0">
                  <c:v>2.92E-2</c:v>
                </c:pt>
                <c:pt idx="1">
                  <c:v>7.1088439999999808E-2</c:v>
                </c:pt>
                <c:pt idx="2">
                  <c:v>8.3513065903999761E-2</c:v>
                </c:pt>
                <c:pt idx="3">
                  <c:v>0.10485827330230868</c:v>
                </c:pt>
                <c:pt idx="4">
                  <c:v>0.1360152766094338</c:v>
                </c:pt>
                <c:pt idx="5">
                  <c:v>0.13147121550299601</c:v>
                </c:pt>
                <c:pt idx="6">
                  <c:v>0.16100261422762419</c:v>
                </c:pt>
                <c:pt idx="7">
                  <c:v>0.17760495161107914</c:v>
                </c:pt>
                <c:pt idx="8">
                  <c:v>0.19020532459331752</c:v>
                </c:pt>
                <c:pt idx="9">
                  <c:v>0.22936307977243753</c:v>
                </c:pt>
                <c:pt idx="10">
                  <c:v>0.2631705644661797</c:v>
                </c:pt>
                <c:pt idx="11">
                  <c:v>0.27213907547388971</c:v>
                </c:pt>
                <c:pt idx="12">
                  <c:v>0.36284259155517784</c:v>
                </c:pt>
                <c:pt idx="13">
                  <c:v>0.33476803416914125</c:v>
                </c:pt>
                <c:pt idx="14">
                  <c:v>0.29512542355431792</c:v>
                </c:pt>
                <c:pt idx="15">
                  <c:v>0.29836323711320367</c:v>
                </c:pt>
                <c:pt idx="16">
                  <c:v>0.35445252895649393</c:v>
                </c:pt>
                <c:pt idx="17">
                  <c:v>0.36217290837154592</c:v>
                </c:pt>
                <c:pt idx="18">
                  <c:v>0.40889543912868986</c:v>
                </c:pt>
                <c:pt idx="19">
                  <c:v>0.47652242020686697</c:v>
                </c:pt>
                <c:pt idx="20">
                  <c:v>0.48803929508448052</c:v>
                </c:pt>
                <c:pt idx="21">
                  <c:v>0.36795452397116302</c:v>
                </c:pt>
                <c:pt idx="22">
                  <c:v>0.38696909185436223</c:v>
                </c:pt>
                <c:pt idx="23">
                  <c:v>0.26963150668348312</c:v>
                </c:pt>
                <c:pt idx="24">
                  <c:v>0.36358423817806096</c:v>
                </c:pt>
                <c:pt idx="25">
                  <c:v>0.41949119194336126</c:v>
                </c:pt>
                <c:pt idx="26">
                  <c:v>0.45739160676824886</c:v>
                </c:pt>
                <c:pt idx="27">
                  <c:v>0.51495857523559474</c:v>
                </c:pt>
                <c:pt idx="28">
                  <c:v>0.43527175417820252</c:v>
                </c:pt>
                <c:pt idx="29">
                  <c:v>0.52196216813056595</c:v>
                </c:pt>
                <c:pt idx="30">
                  <c:v>0.54007351793131964</c:v>
                </c:pt>
                <c:pt idx="31">
                  <c:v>0.5282149518432484</c:v>
                </c:pt>
                <c:pt idx="32">
                  <c:v>0.5338693471650684</c:v>
                </c:pt>
                <c:pt idx="33">
                  <c:v>0.56025189993630775</c:v>
                </c:pt>
                <c:pt idx="34">
                  <c:v>0.61361251491412938</c:v>
                </c:pt>
                <c:pt idx="35">
                  <c:v>0.66008455534365629</c:v>
                </c:pt>
                <c:pt idx="36">
                  <c:v>0.69760246629442291</c:v>
                </c:pt>
                <c:pt idx="37">
                  <c:v>0.58216549858640199</c:v>
                </c:pt>
                <c:pt idx="38">
                  <c:v>0.41920245223200259</c:v>
                </c:pt>
                <c:pt idx="39">
                  <c:v>0.62143880167506316</c:v>
                </c:pt>
                <c:pt idx="40">
                  <c:v>0.71807655425489703</c:v>
                </c:pt>
                <c:pt idx="41">
                  <c:v>0.78817407766849668</c:v>
                </c:pt>
                <c:pt idx="42">
                  <c:v>0.9156708894062604</c:v>
                </c:pt>
                <c:pt idx="43">
                  <c:v>1.0965102213662115</c:v>
                </c:pt>
                <c:pt idx="44">
                  <c:v>0.99629703278490656</c:v>
                </c:pt>
                <c:pt idx="45">
                  <c:v>0.94099960497676483</c:v>
                </c:pt>
                <c:pt idx="46">
                  <c:v>1.1255886674100553</c:v>
                </c:pt>
                <c:pt idx="47">
                  <c:v>1.2103996552397165</c:v>
                </c:pt>
                <c:pt idx="48">
                  <c:v>1.1995686969290418</c:v>
                </c:pt>
                <c:pt idx="49">
                  <c:v>1.1975890851018054</c:v>
                </c:pt>
                <c:pt idx="50">
                  <c:v>1.2584623027591255</c:v>
                </c:pt>
                <c:pt idx="51">
                  <c:v>1.4127152780375738</c:v>
                </c:pt>
                <c:pt idx="52">
                  <c:v>1.3912421120630394</c:v>
                </c:pt>
                <c:pt idx="53">
                  <c:v>1.5256299187609823</c:v>
                </c:pt>
                <c:pt idx="54">
                  <c:v>1.6210987296901478</c:v>
                </c:pt>
                <c:pt idx="55">
                  <c:v>1.7290879973533815</c:v>
                </c:pt>
                <c:pt idx="56">
                  <c:v>1.5705279847071498</c:v>
                </c:pt>
                <c:pt idx="57">
                  <c:v>1.8047030841139713</c:v>
                </c:pt>
                <c:pt idx="58">
                  <c:v>1.8422861054410986</c:v>
                </c:pt>
                <c:pt idx="59">
                  <c:v>1.9133432580771257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35-7942-994C-4939BB7327F3}"/>
            </c:ext>
          </c:extLst>
        </c:ser>
        <c:ser>
          <c:idx val="2"/>
          <c:order val="2"/>
          <c:tx>
            <c:v>ONEV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'Raw Benchmark Data'!$J$11:$J$70</c:f>
              <c:numCache>
                <c:formatCode>0.0%</c:formatCode>
                <c:ptCount val="60"/>
                <c:pt idx="0">
                  <c:v>2.1399999999999999E-2</c:v>
                </c:pt>
                <c:pt idx="1">
                  <c:v>5.7046860000000033E-2</c:v>
                </c:pt>
                <c:pt idx="2">
                  <c:v>6.0006591207999893E-2</c:v>
                </c:pt>
                <c:pt idx="3">
                  <c:v>6.5094622845798256E-2</c:v>
                </c:pt>
                <c:pt idx="4">
                  <c:v>6.7118302629205262E-2</c:v>
                </c:pt>
                <c:pt idx="5">
                  <c:v>8.0670705072596105E-2</c:v>
                </c:pt>
                <c:pt idx="6">
                  <c:v>9.0396741418249382E-2</c:v>
                </c:pt>
                <c:pt idx="7">
                  <c:v>7.916565498164152E-2</c:v>
                </c:pt>
                <c:pt idx="8">
                  <c:v>0.10107271777776883</c:v>
                </c:pt>
                <c:pt idx="9">
                  <c:v>0.12001116852354654</c:v>
                </c:pt>
                <c:pt idx="10">
                  <c:v>0.17477971466434794</c:v>
                </c:pt>
                <c:pt idx="11">
                  <c:v>0.18030117932327028</c:v>
                </c:pt>
                <c:pt idx="12">
                  <c:v>0.22031338930232924</c:v>
                </c:pt>
                <c:pt idx="13">
                  <c:v>0.16954835230735243</c:v>
                </c:pt>
                <c:pt idx="14">
                  <c:v>0.17001617164827532</c:v>
                </c:pt>
                <c:pt idx="15">
                  <c:v>0.16311307623555038</c:v>
                </c:pt>
                <c:pt idx="16">
                  <c:v>0.17800092361136532</c:v>
                </c:pt>
                <c:pt idx="17">
                  <c:v>0.19955834051345334</c:v>
                </c:pt>
                <c:pt idx="18">
                  <c:v>0.23410562072024077</c:v>
                </c:pt>
                <c:pt idx="19">
                  <c:v>0.26211981831059017</c:v>
                </c:pt>
                <c:pt idx="20">
                  <c:v>0.26388678605622506</c:v>
                </c:pt>
                <c:pt idx="21">
                  <c:v>0.19740634110966759</c:v>
                </c:pt>
                <c:pt idx="22">
                  <c:v>0.2261440932962997</c:v>
                </c:pt>
                <c:pt idx="23">
                  <c:v>0.11763034103957715</c:v>
                </c:pt>
                <c:pt idx="24">
                  <c:v>0.2157582849828521</c:v>
                </c:pt>
                <c:pt idx="25">
                  <c:v>0.26037661404172274</c:v>
                </c:pt>
                <c:pt idx="26">
                  <c:v>0.2708377399382691</c:v>
                </c:pt>
                <c:pt idx="27">
                  <c:v>0.31938374160391092</c:v>
                </c:pt>
                <c:pt idx="28">
                  <c:v>0.25684495225188564</c:v>
                </c:pt>
                <c:pt idx="29">
                  <c:v>0.34231040900501397</c:v>
                </c:pt>
                <c:pt idx="30">
                  <c:v>0.35734428558587017</c:v>
                </c:pt>
                <c:pt idx="31">
                  <c:v>0.32748271130298101</c:v>
                </c:pt>
                <c:pt idx="32">
                  <c:v>0.37195338213163098</c:v>
                </c:pt>
                <c:pt idx="33">
                  <c:v>0.38800523670257103</c:v>
                </c:pt>
                <c:pt idx="34">
                  <c:v>0.43478101317944784</c:v>
                </c:pt>
                <c:pt idx="35">
                  <c:v>0.46017663711272405</c:v>
                </c:pt>
                <c:pt idx="36">
                  <c:v>0.43768991690118808</c:v>
                </c:pt>
                <c:pt idx="37">
                  <c:v>0.29607746008642111</c:v>
                </c:pt>
                <c:pt idx="38">
                  <c:v>6.187626304880478E-2</c:v>
                </c:pt>
                <c:pt idx="39">
                  <c:v>0.18590341057290516</c:v>
                </c:pt>
                <c:pt idx="40">
                  <c:v>0.25314413395238877</c:v>
                </c:pt>
                <c:pt idx="41">
                  <c:v>0.26128957082307913</c:v>
                </c:pt>
                <c:pt idx="42">
                  <c:v>0.32511082310672701</c:v>
                </c:pt>
                <c:pt idx="43">
                  <c:v>0.37109216866853045</c:v>
                </c:pt>
                <c:pt idx="44">
                  <c:v>0.3396941580060211</c:v>
                </c:pt>
                <c:pt idx="45">
                  <c:v>0.34237354632203321</c:v>
                </c:pt>
                <c:pt idx="46">
                  <c:v>0.49365904499252644</c:v>
                </c:pt>
                <c:pt idx="47">
                  <c:v>0.55579526126421563</c:v>
                </c:pt>
                <c:pt idx="48">
                  <c:v>0.54194868343896418</c:v>
                </c:pt>
                <c:pt idx="49">
                  <c:v>0.61580802537569057</c:v>
                </c:pt>
                <c:pt idx="50">
                  <c:v>0.72778352153422587</c:v>
                </c:pt>
                <c:pt idx="51">
                  <c:v>0.80501544494680566</c:v>
                </c:pt>
                <c:pt idx="52">
                  <c:v>0.82956365499808227</c:v>
                </c:pt>
                <c:pt idx="53">
                  <c:v>0.81584192758559682</c:v>
                </c:pt>
                <c:pt idx="54">
                  <c:v>0.85633520257075557</c:v>
                </c:pt>
                <c:pt idx="55">
                  <c:v>0.89995907983116852</c:v>
                </c:pt>
                <c:pt idx="56">
                  <c:v>0.81047100717112053</c:v>
                </c:pt>
                <c:pt idx="57">
                  <c:v>0.90570178214832153</c:v>
                </c:pt>
                <c:pt idx="58">
                  <c:v>0.87025572900036274</c:v>
                </c:pt>
                <c:pt idx="59">
                  <c:v>1.0094027552379896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5-7942-994C-4939BB7327F3}"/>
            </c:ext>
          </c:extLst>
        </c:ser>
        <c:ser>
          <c:idx val="3"/>
          <c:order val="3"/>
          <c:tx>
            <c:v>USMV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'Raw Benchmark Data'!$K$11:$K$70</c:f>
              <c:numCache>
                <c:formatCode>0.0%</c:formatCode>
                <c:ptCount val="60"/>
                <c:pt idx="0">
                  <c:v>1.26E-2</c:v>
                </c:pt>
                <c:pt idx="1">
                  <c:v>5.8572040000000047E-2</c:v>
                </c:pt>
                <c:pt idx="2">
                  <c:v>5.9842326448000138E-2</c:v>
                </c:pt>
                <c:pt idx="3">
                  <c:v>7.4680119018272206E-2</c:v>
                </c:pt>
                <c:pt idx="4">
                  <c:v>9.6173721398637779E-2</c:v>
                </c:pt>
                <c:pt idx="5">
                  <c:v>9.2337113373742508E-2</c:v>
                </c:pt>
                <c:pt idx="6">
                  <c:v>0.1144023230638922</c:v>
                </c:pt>
                <c:pt idx="7">
                  <c:v>0.12287178071917793</c:v>
                </c:pt>
                <c:pt idx="8">
                  <c:v>0.12871071397891765</c:v>
                </c:pt>
                <c:pt idx="9">
                  <c:v>0.15072057290150664</c:v>
                </c:pt>
                <c:pt idx="10">
                  <c:v>0.18616276654687303</c:v>
                </c:pt>
                <c:pt idx="11">
                  <c:v>0.18900955718658552</c:v>
                </c:pt>
                <c:pt idx="12">
                  <c:v>0.23050599073239719</c:v>
                </c:pt>
                <c:pt idx="13">
                  <c:v>0.17808643552719716</c:v>
                </c:pt>
                <c:pt idx="14">
                  <c:v>0.17514121943837924</c:v>
                </c:pt>
                <c:pt idx="15">
                  <c:v>0.17760901599919987</c:v>
                </c:pt>
                <c:pt idx="16">
                  <c:v>0.1893851061591918</c:v>
                </c:pt>
                <c:pt idx="17">
                  <c:v>0.20948571445328201</c:v>
                </c:pt>
                <c:pt idx="18">
                  <c:v>0.24927779445879494</c:v>
                </c:pt>
                <c:pt idx="19">
                  <c:v>0.28750569496923406</c:v>
                </c:pt>
                <c:pt idx="20">
                  <c:v>0.30347076558685249</c:v>
                </c:pt>
                <c:pt idx="21">
                  <c:v>0.25068019958058496</c:v>
                </c:pt>
                <c:pt idx="22">
                  <c:v>0.29107717002703781</c:v>
                </c:pt>
                <c:pt idx="23">
                  <c:v>0.2049623227862345</c:v>
                </c:pt>
                <c:pt idx="24">
                  <c:v>0.27304269402365677</c:v>
                </c:pt>
                <c:pt idx="25">
                  <c:v>0.32180022920476281</c:v>
                </c:pt>
                <c:pt idx="26">
                  <c:v>0.35762101541621183</c:v>
                </c:pt>
                <c:pt idx="27">
                  <c:v>0.38721715355228525</c:v>
                </c:pt>
                <c:pt idx="28">
                  <c:v>0.36488295738009335</c:v>
                </c:pt>
                <c:pt idx="29">
                  <c:v>0.43285412865762218</c:v>
                </c:pt>
                <c:pt idx="30">
                  <c:v>0.45678279260620447</c:v>
                </c:pt>
                <c:pt idx="31">
                  <c:v>0.47994563900864318</c:v>
                </c:pt>
                <c:pt idx="32">
                  <c:v>0.49459710083482888</c:v>
                </c:pt>
                <c:pt idx="33">
                  <c:v>0.49115952750290881</c:v>
                </c:pt>
                <c:pt idx="34">
                  <c:v>0.51188664493519931</c:v>
                </c:pt>
                <c:pt idx="35">
                  <c:v>0.53849584988605881</c:v>
                </c:pt>
                <c:pt idx="36">
                  <c:v>0.57465050235838122</c:v>
                </c:pt>
                <c:pt idx="37">
                  <c:v>0.43702604845225856</c:v>
                </c:pt>
                <c:pt idx="38">
                  <c:v>0.27406729455777246</c:v>
                </c:pt>
                <c:pt idx="39">
                  <c:v>0.39344740005783585</c:v>
                </c:pt>
                <c:pt idx="40">
                  <c:v>0.45364432774033414</c:v>
                </c:pt>
                <c:pt idx="41">
                  <c:v>0.43736351126964235</c:v>
                </c:pt>
                <c:pt idx="42">
                  <c:v>0.50305102373466504</c:v>
                </c:pt>
                <c:pt idx="43">
                  <c:v>0.54408431668262147</c:v>
                </c:pt>
                <c:pt idx="44">
                  <c:v>0.5182981085940217</c:v>
                </c:pt>
                <c:pt idx="45">
                  <c:v>0.46895342006471608</c:v>
                </c:pt>
                <c:pt idx="46">
                  <c:v>0.58779175174795162</c:v>
                </c:pt>
                <c:pt idx="47">
                  <c:v>0.62431096203815439</c:v>
                </c:pt>
                <c:pt idx="48">
                  <c:v>0.57996727277451288</c:v>
                </c:pt>
                <c:pt idx="49">
                  <c:v>0.57396339713796962</c:v>
                </c:pt>
                <c:pt idx="50">
                  <c:v>0.66210534737769611</c:v>
                </c:pt>
                <c:pt idx="51">
                  <c:v>0.72842335073806619</c:v>
                </c:pt>
                <c:pt idx="52">
                  <c:v>0.74363347622456111</c:v>
                </c:pt>
                <c:pt idx="53">
                  <c:v>0.77344960866800094</c:v>
                </c:pt>
                <c:pt idx="54">
                  <c:v>0.83640706977571511</c:v>
                </c:pt>
                <c:pt idx="55">
                  <c:v>0.87093152268749852</c:v>
                </c:pt>
                <c:pt idx="56">
                  <c:v>0.77775913285766118</c:v>
                </c:pt>
                <c:pt idx="57">
                  <c:v>0.87571366107811821</c:v>
                </c:pt>
                <c:pt idx="58">
                  <c:v>0.83726153102601675</c:v>
                </c:pt>
                <c:pt idx="59">
                  <c:v>0.96274649359509379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5-7942-994C-4939BB732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80559"/>
        <c:axId val="1937705871"/>
      </c:lineChart>
      <c:dateAx>
        <c:axId val="193738055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705871"/>
        <c:crosses val="autoZero"/>
        <c:auto val="1"/>
        <c:lblOffset val="100"/>
        <c:baseTimeUnit val="months"/>
        <c:majorUnit val="3"/>
        <c:majorTimeUnit val="months"/>
      </c:dateAx>
      <c:valAx>
        <c:axId val="193770587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Cumulative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8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S&amp;P</a:t>
            </a:r>
            <a:r>
              <a:rPr lang="en-GB" b="1" baseline="0"/>
              <a:t>500 Growth ETF outperformed S&amp;P500 Index by 57.9% over the Sample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Benchmark Data'!$I$10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 Benchmark Data'!$H$11:$H$70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'Raw Benchmark Data'!$I$11:$I$70</c:f>
              <c:numCache>
                <c:formatCode>0.0%</c:formatCode>
                <c:ptCount val="60"/>
                <c:pt idx="0">
                  <c:v>1.9372170000000001E-2</c:v>
                </c:pt>
                <c:pt idx="1">
                  <c:v>5.9528267311644845E-2</c:v>
                </c:pt>
                <c:pt idx="2">
                  <c:v>6.1194140296717103E-2</c:v>
                </c:pt>
                <c:pt idx="3">
                  <c:v>7.2354517443330879E-2</c:v>
                </c:pt>
                <c:pt idx="4">
                  <c:v>8.7959506169527746E-2</c:v>
                </c:pt>
                <c:pt idx="5">
                  <c:v>9.4421776747949382E-2</c:v>
                </c:pt>
                <c:pt idx="6">
                  <c:v>0.11710857108061035</c:v>
                </c:pt>
                <c:pt idx="7">
                  <c:v>0.11961024523975095</c:v>
                </c:pt>
                <c:pt idx="8">
                  <c:v>0.14214476380281837</c:v>
                </c:pt>
                <c:pt idx="9">
                  <c:v>0.16968520912081475</c:v>
                </c:pt>
                <c:pt idx="10">
                  <c:v>0.2064006452995415</c:v>
                </c:pt>
                <c:pt idx="11">
                  <c:v>0.21985099911808925</c:v>
                </c:pt>
                <c:pt idx="12">
                  <c:v>0.29070326314158557</c:v>
                </c:pt>
                <c:pt idx="13">
                  <c:v>0.24209435859609552</c:v>
                </c:pt>
                <c:pt idx="14">
                  <c:v>0.21031847966731099</c:v>
                </c:pt>
                <c:pt idx="15">
                  <c:v>0.21488270200343651</c:v>
                </c:pt>
                <c:pt idx="16">
                  <c:v>0.24358477964252168</c:v>
                </c:pt>
                <c:pt idx="17">
                  <c:v>0.25178891984323593</c:v>
                </c:pt>
                <c:pt idx="18">
                  <c:v>0.29830116505806137</c:v>
                </c:pt>
                <c:pt idx="19">
                  <c:v>0.34094072493557404</c:v>
                </c:pt>
                <c:pt idx="20">
                  <c:v>0.34778681735028893</c:v>
                </c:pt>
                <c:pt idx="21">
                  <c:v>0.25558930365053478</c:v>
                </c:pt>
                <c:pt idx="22">
                  <c:v>0.2804196368252394</c:v>
                </c:pt>
                <c:pt idx="23">
                  <c:v>0.16434526892865908</c:v>
                </c:pt>
                <c:pt idx="24">
                  <c:v>0.25877202851194414</c:v>
                </c:pt>
                <c:pt idx="25">
                  <c:v>0.29865749159509392</c:v>
                </c:pt>
                <c:pt idx="26">
                  <c:v>0.3240219996204099</c:v>
                </c:pt>
                <c:pt idx="27">
                  <c:v>0.37772021421659474</c:v>
                </c:pt>
                <c:pt idx="28">
                  <c:v>0.29066616570928439</c:v>
                </c:pt>
                <c:pt idx="29">
                  <c:v>0.38045950163035624</c:v>
                </c:pt>
                <c:pt idx="30">
                  <c:v>0.4003855924560944</c:v>
                </c:pt>
                <c:pt idx="31">
                  <c:v>0.37778693997711388</c:v>
                </c:pt>
                <c:pt idx="32">
                  <c:v>0.40363605542771475</c:v>
                </c:pt>
                <c:pt idx="33">
                  <c:v>0.43385094973862071</c:v>
                </c:pt>
                <c:pt idx="34">
                  <c:v>0.48548734934247828</c:v>
                </c:pt>
                <c:pt idx="35">
                  <c:v>0.52979933298924986</c:v>
                </c:pt>
                <c:pt idx="36">
                  <c:v>0.52979396218963903</c:v>
                </c:pt>
                <c:pt idx="37">
                  <c:v>0.40454679330076582</c:v>
                </c:pt>
                <c:pt idx="38">
                  <c:v>0.23317298268168352</c:v>
                </c:pt>
                <c:pt idx="39">
                  <c:v>0.39234022268128599</c:v>
                </c:pt>
                <c:pt idx="40">
                  <c:v>0.45868620893020506</c:v>
                </c:pt>
                <c:pt idx="41">
                  <c:v>0.48866269189016975</c:v>
                </c:pt>
                <c:pt idx="42">
                  <c:v>0.57338287273793909</c:v>
                </c:pt>
                <c:pt idx="43">
                  <c:v>0.68677309920001361</c:v>
                </c:pt>
                <c:pt idx="44">
                  <c:v>0.62240592207319589</c:v>
                </c:pt>
                <c:pt idx="45">
                  <c:v>0.57951874098327716</c:v>
                </c:pt>
                <c:pt idx="46">
                  <c:v>0.75232425136993752</c:v>
                </c:pt>
                <c:pt idx="47">
                  <c:v>0.81915747775936665</c:v>
                </c:pt>
                <c:pt idx="48">
                  <c:v>0.80081211140860309</c:v>
                </c:pt>
                <c:pt idx="49">
                  <c:v>0.84780505979689758</c:v>
                </c:pt>
                <c:pt idx="50">
                  <c:v>0.9279250556774139</c:v>
                </c:pt>
                <c:pt idx="51">
                  <c:v>1.0319376535107403</c:v>
                </c:pt>
                <c:pt idx="52">
                  <c:v>1.0445422646640679</c:v>
                </c:pt>
                <c:pt idx="53">
                  <c:v>1.0930471898051843</c:v>
                </c:pt>
                <c:pt idx="54">
                  <c:v>1.1414061032543978</c:v>
                </c:pt>
                <c:pt idx="55">
                  <c:v>1.2069272839753205</c:v>
                </c:pt>
                <c:pt idx="56">
                  <c:v>1.1048690131222512</c:v>
                </c:pt>
                <c:pt idx="57">
                  <c:v>1.2532826536794168</c:v>
                </c:pt>
                <c:pt idx="58">
                  <c:v>1.2369328415041667</c:v>
                </c:pt>
                <c:pt idx="59">
                  <c:v>1.3342868878244944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9-AA4C-9217-6B28797D2B86}"/>
            </c:ext>
          </c:extLst>
        </c:ser>
        <c:ser>
          <c:idx val="1"/>
          <c:order val="1"/>
          <c:tx>
            <c:strRef>
              <c:f>'Raw Benchmark Data'!$L$10</c:f>
              <c:strCache>
                <c:ptCount val="1"/>
                <c:pt idx="0">
                  <c:v>IVW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 Benchmark Data'!$H$11:$H$70</c:f>
              <c:numCache>
                <c:formatCode>mmm\-yy</c:formatCode>
                <c:ptCount val="60"/>
                <c:pt idx="0">
                  <c:v>42766</c:v>
                </c:pt>
                <c:pt idx="1">
                  <c:v>42794</c:v>
                </c:pt>
                <c:pt idx="2">
                  <c:v>42825</c:v>
                </c:pt>
                <c:pt idx="3">
                  <c:v>42853</c:v>
                </c:pt>
                <c:pt idx="4">
                  <c:v>42886</c:v>
                </c:pt>
                <c:pt idx="5">
                  <c:v>42916</c:v>
                </c:pt>
                <c:pt idx="6">
                  <c:v>42947</c:v>
                </c:pt>
                <c:pt idx="7">
                  <c:v>42978</c:v>
                </c:pt>
                <c:pt idx="8">
                  <c:v>43007</c:v>
                </c:pt>
                <c:pt idx="9">
                  <c:v>43039</c:v>
                </c:pt>
                <c:pt idx="10">
                  <c:v>43069</c:v>
                </c:pt>
                <c:pt idx="11">
                  <c:v>43098</c:v>
                </c:pt>
                <c:pt idx="12">
                  <c:v>43131</c:v>
                </c:pt>
                <c:pt idx="13">
                  <c:v>43159</c:v>
                </c:pt>
                <c:pt idx="14">
                  <c:v>43188</c:v>
                </c:pt>
                <c:pt idx="15">
                  <c:v>43220</c:v>
                </c:pt>
                <c:pt idx="16">
                  <c:v>43251</c:v>
                </c:pt>
                <c:pt idx="17">
                  <c:v>43280</c:v>
                </c:pt>
                <c:pt idx="18">
                  <c:v>43312</c:v>
                </c:pt>
                <c:pt idx="19">
                  <c:v>43343</c:v>
                </c:pt>
                <c:pt idx="20">
                  <c:v>43371</c:v>
                </c:pt>
                <c:pt idx="21">
                  <c:v>43404</c:v>
                </c:pt>
                <c:pt idx="22">
                  <c:v>43434</c:v>
                </c:pt>
                <c:pt idx="23">
                  <c:v>43465</c:v>
                </c:pt>
                <c:pt idx="24">
                  <c:v>43496</c:v>
                </c:pt>
                <c:pt idx="25">
                  <c:v>43524</c:v>
                </c:pt>
                <c:pt idx="26">
                  <c:v>43553</c:v>
                </c:pt>
                <c:pt idx="27">
                  <c:v>43585</c:v>
                </c:pt>
                <c:pt idx="28">
                  <c:v>43616</c:v>
                </c:pt>
                <c:pt idx="29">
                  <c:v>43644</c:v>
                </c:pt>
                <c:pt idx="30">
                  <c:v>43677</c:v>
                </c:pt>
                <c:pt idx="31">
                  <c:v>43707</c:v>
                </c:pt>
                <c:pt idx="32">
                  <c:v>43738</c:v>
                </c:pt>
                <c:pt idx="33">
                  <c:v>43769</c:v>
                </c:pt>
                <c:pt idx="34">
                  <c:v>43798</c:v>
                </c:pt>
                <c:pt idx="35">
                  <c:v>43830</c:v>
                </c:pt>
                <c:pt idx="36">
                  <c:v>43861</c:v>
                </c:pt>
                <c:pt idx="37">
                  <c:v>43889</c:v>
                </c:pt>
                <c:pt idx="38">
                  <c:v>43921</c:v>
                </c:pt>
                <c:pt idx="39">
                  <c:v>43951</c:v>
                </c:pt>
                <c:pt idx="40">
                  <c:v>43980</c:v>
                </c:pt>
                <c:pt idx="41">
                  <c:v>44012</c:v>
                </c:pt>
                <c:pt idx="42">
                  <c:v>44043</c:v>
                </c:pt>
                <c:pt idx="43">
                  <c:v>44074</c:v>
                </c:pt>
                <c:pt idx="44">
                  <c:v>44104</c:v>
                </c:pt>
                <c:pt idx="45">
                  <c:v>44134</c:v>
                </c:pt>
                <c:pt idx="46">
                  <c:v>44165</c:v>
                </c:pt>
                <c:pt idx="47">
                  <c:v>44196</c:v>
                </c:pt>
                <c:pt idx="48">
                  <c:v>44225</c:v>
                </c:pt>
                <c:pt idx="49">
                  <c:v>44253</c:v>
                </c:pt>
                <c:pt idx="50">
                  <c:v>44286</c:v>
                </c:pt>
                <c:pt idx="51">
                  <c:v>44316</c:v>
                </c:pt>
                <c:pt idx="52">
                  <c:v>44344</c:v>
                </c:pt>
                <c:pt idx="53">
                  <c:v>44377</c:v>
                </c:pt>
                <c:pt idx="54">
                  <c:v>44407</c:v>
                </c:pt>
                <c:pt idx="55">
                  <c:v>44439</c:v>
                </c:pt>
                <c:pt idx="56">
                  <c:v>44469</c:v>
                </c:pt>
                <c:pt idx="57">
                  <c:v>44498</c:v>
                </c:pt>
                <c:pt idx="58">
                  <c:v>44530</c:v>
                </c:pt>
                <c:pt idx="59">
                  <c:v>44561</c:v>
                </c:pt>
              </c:numCache>
            </c:numRef>
          </c:cat>
          <c:val>
            <c:numRef>
              <c:f>'Raw Benchmark Data'!$L$11:$L$70</c:f>
              <c:numCache>
                <c:formatCode>0.0%</c:formatCode>
                <c:ptCount val="60"/>
                <c:pt idx="0">
                  <c:v>2.92E-2</c:v>
                </c:pt>
                <c:pt idx="1">
                  <c:v>7.1088439999999808E-2</c:v>
                </c:pt>
                <c:pt idx="2">
                  <c:v>8.3513065903999761E-2</c:v>
                </c:pt>
                <c:pt idx="3">
                  <c:v>0.10485827330230868</c:v>
                </c:pt>
                <c:pt idx="4">
                  <c:v>0.1360152766094338</c:v>
                </c:pt>
                <c:pt idx="5">
                  <c:v>0.13147121550299601</c:v>
                </c:pt>
                <c:pt idx="6">
                  <c:v>0.16100261422762419</c:v>
                </c:pt>
                <c:pt idx="7">
                  <c:v>0.17760495161107914</c:v>
                </c:pt>
                <c:pt idx="8">
                  <c:v>0.19020532459331752</c:v>
                </c:pt>
                <c:pt idx="9">
                  <c:v>0.22936307977243753</c:v>
                </c:pt>
                <c:pt idx="10">
                  <c:v>0.2631705644661797</c:v>
                </c:pt>
                <c:pt idx="11">
                  <c:v>0.27213907547388971</c:v>
                </c:pt>
                <c:pt idx="12">
                  <c:v>0.36284259155517784</c:v>
                </c:pt>
                <c:pt idx="13">
                  <c:v>0.33476803416914125</c:v>
                </c:pt>
                <c:pt idx="14">
                  <c:v>0.29512542355431792</c:v>
                </c:pt>
                <c:pt idx="15">
                  <c:v>0.29836323711320367</c:v>
                </c:pt>
                <c:pt idx="16">
                  <c:v>0.35445252895649393</c:v>
                </c:pt>
                <c:pt idx="17">
                  <c:v>0.36217290837154592</c:v>
                </c:pt>
                <c:pt idx="18">
                  <c:v>0.40889543912868986</c:v>
                </c:pt>
                <c:pt idx="19">
                  <c:v>0.47652242020686697</c:v>
                </c:pt>
                <c:pt idx="20">
                  <c:v>0.48803929508448052</c:v>
                </c:pt>
                <c:pt idx="21">
                  <c:v>0.36795452397116302</c:v>
                </c:pt>
                <c:pt idx="22">
                  <c:v>0.38696909185436223</c:v>
                </c:pt>
                <c:pt idx="23">
                  <c:v>0.26963150668348312</c:v>
                </c:pt>
                <c:pt idx="24">
                  <c:v>0.36358423817806096</c:v>
                </c:pt>
                <c:pt idx="25">
                  <c:v>0.41949119194336126</c:v>
                </c:pt>
                <c:pt idx="26">
                  <c:v>0.45739160676824886</c:v>
                </c:pt>
                <c:pt idx="27">
                  <c:v>0.51495857523559474</c:v>
                </c:pt>
                <c:pt idx="28">
                  <c:v>0.43527175417820252</c:v>
                </c:pt>
                <c:pt idx="29">
                  <c:v>0.52196216813056595</c:v>
                </c:pt>
                <c:pt idx="30">
                  <c:v>0.54007351793131964</c:v>
                </c:pt>
                <c:pt idx="31">
                  <c:v>0.5282149518432484</c:v>
                </c:pt>
                <c:pt idx="32">
                  <c:v>0.5338693471650684</c:v>
                </c:pt>
                <c:pt idx="33">
                  <c:v>0.56025189993630775</c:v>
                </c:pt>
                <c:pt idx="34">
                  <c:v>0.61361251491412938</c:v>
                </c:pt>
                <c:pt idx="35">
                  <c:v>0.66008455534365629</c:v>
                </c:pt>
                <c:pt idx="36">
                  <c:v>0.69760246629442291</c:v>
                </c:pt>
                <c:pt idx="37">
                  <c:v>0.58216549858640199</c:v>
                </c:pt>
                <c:pt idx="38">
                  <c:v>0.41920245223200259</c:v>
                </c:pt>
                <c:pt idx="39">
                  <c:v>0.62143880167506316</c:v>
                </c:pt>
                <c:pt idx="40">
                  <c:v>0.71807655425489703</c:v>
                </c:pt>
                <c:pt idx="41">
                  <c:v>0.78817407766849668</c:v>
                </c:pt>
                <c:pt idx="42">
                  <c:v>0.9156708894062604</c:v>
                </c:pt>
                <c:pt idx="43">
                  <c:v>1.0965102213662115</c:v>
                </c:pt>
                <c:pt idx="44">
                  <c:v>0.99629703278490656</c:v>
                </c:pt>
                <c:pt idx="45">
                  <c:v>0.94099960497676483</c:v>
                </c:pt>
                <c:pt idx="46">
                  <c:v>1.1255886674100553</c:v>
                </c:pt>
                <c:pt idx="47">
                  <c:v>1.2103996552397165</c:v>
                </c:pt>
                <c:pt idx="48">
                  <c:v>1.1995686969290418</c:v>
                </c:pt>
                <c:pt idx="49">
                  <c:v>1.1975890851018054</c:v>
                </c:pt>
                <c:pt idx="50">
                  <c:v>1.2584623027591255</c:v>
                </c:pt>
                <c:pt idx="51">
                  <c:v>1.4127152780375738</c:v>
                </c:pt>
                <c:pt idx="52">
                  <c:v>1.3912421120630394</c:v>
                </c:pt>
                <c:pt idx="53">
                  <c:v>1.5256299187609823</c:v>
                </c:pt>
                <c:pt idx="54">
                  <c:v>1.6210987296901478</c:v>
                </c:pt>
                <c:pt idx="55">
                  <c:v>1.7290879973533815</c:v>
                </c:pt>
                <c:pt idx="56">
                  <c:v>1.5705279847071498</c:v>
                </c:pt>
                <c:pt idx="57">
                  <c:v>1.8047030841139713</c:v>
                </c:pt>
                <c:pt idx="58">
                  <c:v>1.8422861054410986</c:v>
                </c:pt>
                <c:pt idx="59">
                  <c:v>1.9133432580771257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9-AA4C-9217-6B28797D2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80559"/>
        <c:axId val="1937705871"/>
      </c:lineChart>
      <c:dateAx>
        <c:axId val="193738055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705871"/>
        <c:crosses val="autoZero"/>
        <c:auto val="1"/>
        <c:lblOffset val="100"/>
        <c:baseTimeUnit val="months"/>
        <c:majorUnit val="3"/>
        <c:majorTimeUnit val="months"/>
      </c:dateAx>
      <c:valAx>
        <c:axId val="193770587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Cumulative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8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88900</xdr:colOff>
      <xdr:row>2</xdr:row>
      <xdr:rowOff>108943</xdr:rowOff>
    </xdr:from>
    <xdr:to>
      <xdr:col>9</xdr:col>
      <xdr:colOff>723900</xdr:colOff>
      <xdr:row>14</xdr:row>
      <xdr:rowOff>125061</xdr:rowOff>
    </xdr:to>
    <xdr:pic>
      <xdr:nvPicPr>
        <xdr:cNvPr id="2" name="Picture 1" descr="Nanyang Technological University - NTU Singap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9900" y="489943"/>
          <a:ext cx="6413500" cy="2302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256</xdr:row>
          <xdr:rowOff>76200</xdr:rowOff>
        </xdr:from>
        <xdr:to>
          <xdr:col>10</xdr:col>
          <xdr:colOff>825500</xdr:colOff>
          <xdr:row>258</xdr:row>
          <xdr:rowOff>76200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2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GMV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774700</xdr:colOff>
          <xdr:row>270</xdr:row>
          <xdr:rowOff>63500</xdr:rowOff>
        </xdr:from>
        <xdr:to>
          <xdr:col>10</xdr:col>
          <xdr:colOff>825500</xdr:colOff>
          <xdr:row>272</xdr:row>
          <xdr:rowOff>114300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2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 GMVs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320842</xdr:colOff>
      <xdr:row>1215</xdr:row>
      <xdr:rowOff>258011</xdr:rowOff>
    </xdr:from>
    <xdr:to>
      <xdr:col>13</xdr:col>
      <xdr:colOff>313266</xdr:colOff>
      <xdr:row>1237</xdr:row>
      <xdr:rowOff>90015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321734</xdr:colOff>
      <xdr:row>1245</xdr:row>
      <xdr:rowOff>16934</xdr:rowOff>
    </xdr:from>
    <xdr:to>
      <xdr:col>13</xdr:col>
      <xdr:colOff>314158</xdr:colOff>
      <xdr:row>1267</xdr:row>
      <xdr:rowOff>102937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41470</xdr:colOff>
      <xdr:row>1100</xdr:row>
      <xdr:rowOff>28539</xdr:rowOff>
    </xdr:from>
    <xdr:to>
      <xdr:col>9</xdr:col>
      <xdr:colOff>360796</xdr:colOff>
      <xdr:row>1120</xdr:row>
      <xdr:rowOff>85618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25400</xdr:rowOff>
    </xdr:from>
    <xdr:to>
      <xdr:col>8</xdr:col>
      <xdr:colOff>503776</xdr:colOff>
      <xdr:row>52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400"/>
          <a:ext cx="7107776" cy="10058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1</xdr:row>
      <xdr:rowOff>93133</xdr:rowOff>
    </xdr:from>
    <xdr:to>
      <xdr:col>8</xdr:col>
      <xdr:colOff>27722</xdr:colOff>
      <xdr:row>28</xdr:row>
      <xdr:rowOff>53735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148167</xdr:colOff>
      <xdr:row>1</xdr:row>
      <xdr:rowOff>98868</xdr:rowOff>
    </xdr:from>
    <xdr:to>
      <xdr:col>15</xdr:col>
      <xdr:colOff>497622</xdr:colOff>
      <xdr:row>28</xdr:row>
      <xdr:rowOff>60154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E38BC-9E22-0B40-8F78-A67D6DE5F949}">
  <sheetPr>
    <tabColor rgb="FF002060"/>
  </sheetPr>
  <dimension ref="B1:R27"/>
  <sheetViews>
    <sheetView showGridLines="0" tabSelected="1" zoomScale="60" zoomScaleNormal="60" workbookViewId="0">
      <selection activeCell="N19" sqref="N19"/>
    </sheetView>
  </sheetViews>
  <sheetFormatPr defaultColWidth="10.90625" defaultRowHeight="14.5"/>
  <cols>
    <col min="18" max="18" width="18.81640625" customWidth="1"/>
  </cols>
  <sheetData>
    <row r="1" spans="2:18">
      <c r="B1" s="29"/>
      <c r="C1" s="171"/>
      <c r="D1" s="171"/>
      <c r="E1" s="171"/>
      <c r="F1" s="171"/>
      <c r="G1" s="171"/>
      <c r="H1" s="171"/>
      <c r="I1" s="171"/>
      <c r="J1" s="171"/>
      <c r="K1" s="172"/>
    </row>
    <row r="2" spans="2:18">
      <c r="B2" s="173"/>
      <c r="C2" s="135"/>
      <c r="D2" s="135"/>
      <c r="E2" s="135"/>
      <c r="F2" s="135"/>
      <c r="G2" s="135"/>
      <c r="H2" s="135"/>
      <c r="I2" s="135"/>
      <c r="J2" s="135"/>
      <c r="K2" s="128"/>
      <c r="M2" s="182" t="s">
        <v>1285</v>
      </c>
      <c r="N2" s="59"/>
      <c r="O2" s="140"/>
    </row>
    <row r="3" spans="2:18">
      <c r="B3" s="173"/>
      <c r="C3" s="135"/>
      <c r="D3" s="135"/>
      <c r="E3" s="135"/>
      <c r="F3" s="135"/>
      <c r="G3" s="135"/>
      <c r="H3" s="135"/>
      <c r="I3" s="135"/>
      <c r="J3" s="135"/>
      <c r="K3" s="128"/>
      <c r="M3" s="180"/>
      <c r="N3" s="135" t="s">
        <v>1284</v>
      </c>
      <c r="O3" s="128"/>
    </row>
    <row r="4" spans="2:18">
      <c r="B4" s="173"/>
      <c r="C4" s="135"/>
      <c r="D4" s="135"/>
      <c r="E4" s="135"/>
      <c r="F4" s="135"/>
      <c r="G4" s="135"/>
      <c r="H4" s="135"/>
      <c r="I4" s="135"/>
      <c r="J4" s="135"/>
      <c r="K4" s="128"/>
      <c r="M4" s="181"/>
      <c r="N4" s="44" t="s">
        <v>1283</v>
      </c>
      <c r="O4" s="130"/>
    </row>
    <row r="5" spans="2:18">
      <c r="B5" s="173"/>
      <c r="C5" s="135"/>
      <c r="D5" s="135"/>
      <c r="E5" s="135"/>
      <c r="F5" s="135"/>
      <c r="G5" s="135"/>
      <c r="H5" s="135"/>
      <c r="I5" s="135"/>
      <c r="J5" s="135"/>
      <c r="K5" s="128"/>
    </row>
    <row r="6" spans="2:18">
      <c r="B6" s="173"/>
      <c r="C6" s="135"/>
      <c r="D6" s="135"/>
      <c r="E6" s="135"/>
      <c r="F6" s="135"/>
      <c r="G6" s="135"/>
      <c r="H6" s="135"/>
      <c r="I6" s="135"/>
      <c r="J6" s="135"/>
      <c r="K6" s="128"/>
    </row>
    <row r="7" spans="2:18">
      <c r="B7" s="173"/>
      <c r="C7" s="135"/>
      <c r="D7" s="135"/>
      <c r="E7" s="135"/>
      <c r="F7" s="135"/>
      <c r="G7" s="135"/>
      <c r="H7" s="135"/>
      <c r="I7" s="135"/>
      <c r="J7" s="135"/>
      <c r="K7" s="128"/>
      <c r="M7" s="182" t="s">
        <v>1286</v>
      </c>
      <c r="N7" s="59"/>
      <c r="O7" s="59"/>
      <c r="P7" s="59"/>
      <c r="Q7" s="59"/>
      <c r="R7" s="140"/>
    </row>
    <row r="8" spans="2:18">
      <c r="B8" s="173"/>
      <c r="C8" s="135"/>
      <c r="D8" s="135"/>
      <c r="E8" s="135"/>
      <c r="F8" s="135"/>
      <c r="G8" s="135"/>
      <c r="H8" s="135"/>
      <c r="I8" s="135"/>
      <c r="J8" s="135"/>
      <c r="K8" s="128"/>
      <c r="M8" s="173" t="s">
        <v>1287</v>
      </c>
      <c r="N8" s="135"/>
      <c r="O8" s="135"/>
      <c r="P8" s="135"/>
      <c r="Q8" s="135"/>
      <c r="R8" s="128"/>
    </row>
    <row r="9" spans="2:18">
      <c r="B9" s="173"/>
      <c r="C9" s="135"/>
      <c r="D9" s="135"/>
      <c r="E9" s="135"/>
      <c r="F9" s="135"/>
      <c r="G9" s="135"/>
      <c r="H9" s="135"/>
      <c r="I9" s="135"/>
      <c r="J9" s="135"/>
      <c r="K9" s="128"/>
      <c r="M9" s="170" t="s">
        <v>1288</v>
      </c>
      <c r="N9" s="44"/>
      <c r="O9" s="44"/>
      <c r="P9" s="44"/>
      <c r="Q9" s="44"/>
      <c r="R9" s="130"/>
    </row>
    <row r="10" spans="2:18">
      <c r="B10" s="173"/>
      <c r="C10" s="135"/>
      <c r="D10" s="135"/>
      <c r="E10" s="135"/>
      <c r="F10" s="135"/>
      <c r="G10" s="135"/>
      <c r="H10" s="135"/>
      <c r="I10" s="135"/>
      <c r="J10" s="135"/>
      <c r="K10" s="128"/>
    </row>
    <row r="11" spans="2:18">
      <c r="B11" s="173"/>
      <c r="C11" s="135"/>
      <c r="D11" s="135"/>
      <c r="E11" s="135"/>
      <c r="F11" s="135"/>
      <c r="G11" s="135"/>
      <c r="H11" s="135"/>
      <c r="I11" s="135"/>
      <c r="J11" s="135"/>
      <c r="K11" s="128"/>
    </row>
    <row r="12" spans="2:18">
      <c r="B12" s="173"/>
      <c r="C12" s="135"/>
      <c r="D12" s="135"/>
      <c r="E12" s="135"/>
      <c r="F12" s="135"/>
      <c r="G12" s="135"/>
      <c r="H12" s="135"/>
      <c r="I12" s="135"/>
      <c r="J12" s="135"/>
      <c r="K12" s="128"/>
    </row>
    <row r="13" spans="2:18">
      <c r="B13" s="173"/>
      <c r="C13" s="135"/>
      <c r="D13" s="135"/>
      <c r="E13" s="135"/>
      <c r="F13" s="135"/>
      <c r="G13" s="135"/>
      <c r="H13" s="135"/>
      <c r="I13" s="135"/>
      <c r="J13" s="135"/>
      <c r="K13" s="128"/>
    </row>
    <row r="14" spans="2:18">
      <c r="B14" s="173"/>
      <c r="C14" s="135"/>
      <c r="D14" s="135"/>
      <c r="E14" s="135"/>
      <c r="F14" s="135"/>
      <c r="G14" s="135"/>
      <c r="H14" s="135"/>
      <c r="I14" s="135"/>
      <c r="J14" s="135"/>
      <c r="K14" s="128"/>
    </row>
    <row r="15" spans="2:18">
      <c r="B15" s="173"/>
      <c r="C15" s="135"/>
      <c r="D15" s="135"/>
      <c r="E15" s="135"/>
      <c r="F15" s="135"/>
      <c r="G15" s="135"/>
      <c r="H15" s="135"/>
      <c r="I15" s="135"/>
      <c r="J15" s="135"/>
      <c r="K15" s="128"/>
    </row>
    <row r="16" spans="2:18">
      <c r="B16" s="173"/>
      <c r="C16" s="135"/>
      <c r="D16" s="135"/>
      <c r="E16" s="135"/>
      <c r="F16" s="135"/>
      <c r="G16" s="135"/>
      <c r="H16" s="135"/>
      <c r="I16" s="135"/>
      <c r="J16" s="135"/>
      <c r="K16" s="128"/>
    </row>
    <row r="17" spans="2:11" ht="26">
      <c r="B17" s="173"/>
      <c r="C17" s="174" t="s">
        <v>1277</v>
      </c>
      <c r="D17" s="175"/>
      <c r="E17" s="175"/>
      <c r="F17" s="175"/>
      <c r="G17" s="175"/>
      <c r="H17" s="175"/>
      <c r="I17" s="175"/>
      <c r="J17" s="175"/>
      <c r="K17" s="128"/>
    </row>
    <row r="18" spans="2:11">
      <c r="B18" s="173"/>
      <c r="C18" s="135"/>
      <c r="D18" s="135"/>
      <c r="E18" s="135"/>
      <c r="F18" s="135"/>
      <c r="G18" s="135"/>
      <c r="H18" s="135"/>
      <c r="I18" s="135"/>
      <c r="J18" s="135"/>
      <c r="K18" s="128"/>
    </row>
    <row r="19" spans="2:11" ht="23.5">
      <c r="B19" s="173"/>
      <c r="C19" s="176" t="s">
        <v>1289</v>
      </c>
      <c r="D19" s="145"/>
      <c r="E19" s="145"/>
      <c r="F19" s="145"/>
      <c r="G19" s="145"/>
      <c r="H19" s="145"/>
      <c r="I19" s="145"/>
      <c r="J19" s="145"/>
      <c r="K19" s="128"/>
    </row>
    <row r="20" spans="2:11">
      <c r="B20" s="173"/>
      <c r="C20" s="135"/>
      <c r="D20" s="135"/>
      <c r="E20" s="135"/>
      <c r="F20" s="135"/>
      <c r="G20" s="135"/>
      <c r="H20" s="135"/>
      <c r="I20" s="135"/>
      <c r="J20" s="135"/>
      <c r="K20" s="128"/>
    </row>
    <row r="21" spans="2:11" ht="21">
      <c r="B21" s="173"/>
      <c r="C21" s="177" t="s">
        <v>1278</v>
      </c>
      <c r="D21" s="145"/>
      <c r="E21" s="145"/>
      <c r="F21" s="145"/>
      <c r="G21" s="145"/>
      <c r="H21" s="145"/>
      <c r="I21" s="145"/>
      <c r="J21" s="145"/>
      <c r="K21" s="128"/>
    </row>
    <row r="22" spans="2:11">
      <c r="B22" s="173"/>
      <c r="C22" s="135"/>
      <c r="D22" s="135"/>
      <c r="E22" s="135"/>
      <c r="F22" s="135"/>
      <c r="G22" s="135"/>
      <c r="H22" s="135"/>
      <c r="I22" s="135"/>
      <c r="J22" s="135"/>
      <c r="K22" s="128"/>
    </row>
    <row r="23" spans="2:11" ht="18.5">
      <c r="B23" s="173"/>
      <c r="C23" s="196" t="s">
        <v>1279</v>
      </c>
      <c r="D23" s="196"/>
      <c r="E23" s="196"/>
      <c r="F23" s="196"/>
      <c r="G23" s="196"/>
      <c r="H23" s="196"/>
      <c r="I23" s="196"/>
      <c r="J23" s="196"/>
      <c r="K23" s="178"/>
    </row>
    <row r="24" spans="2:11" ht="139.5">
      <c r="B24" s="173"/>
      <c r="C24" s="135"/>
      <c r="D24" s="135"/>
      <c r="E24" s="179" t="s">
        <v>1280</v>
      </c>
      <c r="F24" s="145"/>
      <c r="G24" s="179" t="s">
        <v>1281</v>
      </c>
      <c r="H24" s="145"/>
      <c r="I24" s="135"/>
      <c r="J24" s="135"/>
      <c r="K24" s="128"/>
    </row>
    <row r="25" spans="2:11">
      <c r="B25" s="173"/>
      <c r="C25" s="135"/>
      <c r="D25" s="135"/>
      <c r="E25" s="135"/>
      <c r="F25" s="135"/>
      <c r="G25" s="135"/>
      <c r="H25" s="135"/>
      <c r="I25" s="135"/>
      <c r="J25" s="135"/>
      <c r="K25" s="128"/>
    </row>
    <row r="26" spans="2:11">
      <c r="B26" s="173"/>
      <c r="C26" s="135"/>
      <c r="D26" s="135"/>
      <c r="E26" s="135"/>
      <c r="F26" s="135"/>
      <c r="G26" s="135"/>
      <c r="H26" s="135"/>
      <c r="I26" s="135"/>
      <c r="J26" s="135"/>
      <c r="K26" s="128"/>
    </row>
    <row r="27" spans="2:11">
      <c r="B27" s="170"/>
      <c r="C27" s="44"/>
      <c r="D27" s="44"/>
      <c r="E27" s="44"/>
      <c r="F27" s="44"/>
      <c r="G27" s="44"/>
      <c r="H27" s="44"/>
      <c r="I27" s="44"/>
      <c r="J27" s="44"/>
      <c r="K27" s="130"/>
    </row>
  </sheetData>
  <mergeCells count="1">
    <mergeCell ref="C23:J2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12A1-FF67-0E46-83BE-6488E043680F}">
  <sheetPr filterMode="1">
    <tabColor rgb="FF002060"/>
  </sheetPr>
  <dimension ref="A1:O512"/>
  <sheetViews>
    <sheetView showGridLines="0" workbookViewId="0">
      <selection activeCell="E4" sqref="E4"/>
    </sheetView>
  </sheetViews>
  <sheetFormatPr defaultColWidth="8.81640625" defaultRowHeight="14.5"/>
  <cols>
    <col min="1" max="1" width="17" bestFit="1" customWidth="1"/>
    <col min="2" max="2" width="40" bestFit="1" customWidth="1"/>
    <col min="3" max="3" width="15.453125" customWidth="1"/>
    <col min="4" max="4" width="14.6328125" customWidth="1"/>
    <col min="5" max="5" width="26" customWidth="1"/>
    <col min="6" max="6" width="24.6328125" customWidth="1"/>
    <col min="7" max="7" width="21" bestFit="1" customWidth="1"/>
    <col min="8" max="8" width="16.6328125" bestFit="1" customWidth="1"/>
    <col min="11" max="11" width="49.36328125" bestFit="1" customWidth="1"/>
    <col min="14" max="14" width="14.6328125" bestFit="1" customWidth="1"/>
    <col min="15" max="15" width="26.81640625" bestFit="1" customWidth="1"/>
  </cols>
  <sheetData>
    <row r="1" spans="1:15" ht="21">
      <c r="A1" s="28" t="s">
        <v>222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>
      <c r="A2" s="124" t="s">
        <v>224</v>
      </c>
      <c r="F2" s="192"/>
    </row>
    <row r="3" spans="1:15" ht="15.5">
      <c r="A3" s="123"/>
      <c r="F3" s="159" t="s">
        <v>223</v>
      </c>
    </row>
    <row r="4" spans="1:15">
      <c r="F4" s="125">
        <v>58689530880</v>
      </c>
    </row>
    <row r="6" spans="1:15" ht="15.5">
      <c r="A6" s="156" t="s">
        <v>152</v>
      </c>
      <c r="B6" s="156" t="s">
        <v>225</v>
      </c>
      <c r="C6" s="157" t="s">
        <v>226</v>
      </c>
      <c r="D6" s="157" t="s">
        <v>227</v>
      </c>
      <c r="E6" s="158" t="s">
        <v>228</v>
      </c>
      <c r="F6" s="157" t="s">
        <v>229</v>
      </c>
      <c r="G6" s="157" t="s">
        <v>230</v>
      </c>
      <c r="H6" s="157" t="s">
        <v>231</v>
      </c>
      <c r="J6" s="123" t="s">
        <v>1290</v>
      </c>
    </row>
    <row r="7" spans="1:15">
      <c r="A7" t="s">
        <v>324</v>
      </c>
      <c r="B7" t="s">
        <v>325</v>
      </c>
      <c r="C7" s="3">
        <v>27.7</v>
      </c>
      <c r="D7" s="120">
        <v>26227</v>
      </c>
      <c r="E7" s="32">
        <v>5.2707582604583898</v>
      </c>
      <c r="F7" s="126">
        <v>113736196096</v>
      </c>
      <c r="G7" s="3">
        <v>90</v>
      </c>
      <c r="H7" s="3" t="s">
        <v>285</v>
      </c>
    </row>
    <row r="8" spans="1:15">
      <c r="A8" t="s">
        <v>326</v>
      </c>
      <c r="B8" t="s">
        <v>327</v>
      </c>
      <c r="C8" s="3">
        <v>125.5</v>
      </c>
      <c r="D8" s="120">
        <v>5794</v>
      </c>
      <c r="E8" s="32">
        <v>5.2589640674363096</v>
      </c>
      <c r="F8" s="126">
        <v>113349132288</v>
      </c>
      <c r="G8" s="3">
        <v>73</v>
      </c>
      <c r="H8" s="3" t="s">
        <v>285</v>
      </c>
      <c r="J8" s="161" t="s">
        <v>1244</v>
      </c>
      <c r="K8" s="162"/>
      <c r="L8" s="162"/>
      <c r="M8" s="163"/>
    </row>
    <row r="9" spans="1:15">
      <c r="A9" t="s">
        <v>328</v>
      </c>
      <c r="B9" t="s">
        <v>329</v>
      </c>
      <c r="C9" s="3">
        <v>115.62</v>
      </c>
      <c r="D9" s="120">
        <v>10621</v>
      </c>
      <c r="E9" s="32">
        <v>5.1561554097646596</v>
      </c>
      <c r="F9" s="126">
        <v>64008896512</v>
      </c>
      <c r="G9" s="3">
        <v>89</v>
      </c>
      <c r="H9" s="3" t="s">
        <v>330</v>
      </c>
      <c r="J9" s="127" t="s">
        <v>1245</v>
      </c>
      <c r="K9" s="160" t="s">
        <v>1246</v>
      </c>
      <c r="L9" s="135"/>
      <c r="M9" s="128"/>
    </row>
    <row r="10" spans="1:15">
      <c r="A10" t="s">
        <v>333</v>
      </c>
      <c r="B10" t="s">
        <v>334</v>
      </c>
      <c r="C10" s="3">
        <v>65.31</v>
      </c>
      <c r="D10" s="120">
        <v>33625</v>
      </c>
      <c r="E10" s="32">
        <v>4.4709846521113796</v>
      </c>
      <c r="F10" s="126">
        <v>81857421312</v>
      </c>
      <c r="G10" s="3">
        <v>95</v>
      </c>
      <c r="H10" s="3" t="s">
        <v>285</v>
      </c>
      <c r="J10" s="129">
        <v>1</v>
      </c>
      <c r="K10" s="135" t="s">
        <v>1247</v>
      </c>
      <c r="L10" s="135"/>
      <c r="M10" s="128"/>
    </row>
    <row r="11" spans="1:15">
      <c r="A11" t="s">
        <v>320</v>
      </c>
      <c r="B11" t="s">
        <v>321</v>
      </c>
      <c r="C11" s="3">
        <v>46.56</v>
      </c>
      <c r="D11" s="120">
        <v>32958</v>
      </c>
      <c r="E11" s="32">
        <v>4.4673537880284702</v>
      </c>
      <c r="F11" s="126">
        <v>61756878848</v>
      </c>
      <c r="G11" s="3">
        <v>65</v>
      </c>
      <c r="H11" s="3" t="s">
        <v>234</v>
      </c>
      <c r="J11" s="129">
        <v>2</v>
      </c>
      <c r="K11" s="135" t="s">
        <v>1248</v>
      </c>
      <c r="L11" s="135"/>
      <c r="M11" s="128"/>
    </row>
    <row r="12" spans="1:15">
      <c r="A12" t="s">
        <v>335</v>
      </c>
      <c r="B12" t="s">
        <v>336</v>
      </c>
      <c r="C12" s="3">
        <v>150.36000000000001</v>
      </c>
      <c r="D12" s="120">
        <v>36024</v>
      </c>
      <c r="E12" s="32">
        <v>3.9103545351073499</v>
      </c>
      <c r="F12" s="126">
        <v>65111785472</v>
      </c>
      <c r="G12" s="3">
        <v>45</v>
      </c>
      <c r="H12" s="3" t="s">
        <v>285</v>
      </c>
      <c r="J12" s="129">
        <v>3</v>
      </c>
      <c r="K12" s="135" t="s">
        <v>1249</v>
      </c>
      <c r="L12" s="135"/>
      <c r="M12" s="128"/>
    </row>
    <row r="13" spans="1:15" hidden="1">
      <c r="A13" t="s">
        <v>245</v>
      </c>
      <c r="B13" t="s">
        <v>246</v>
      </c>
      <c r="C13" s="3">
        <v>280.49</v>
      </c>
      <c r="D13" s="120">
        <v>0</v>
      </c>
      <c r="E13" s="32">
        <v>0</v>
      </c>
      <c r="F13" s="126">
        <v>619428708352</v>
      </c>
      <c r="G13" s="3">
        <v>17</v>
      </c>
      <c r="H13" s="3" t="s">
        <v>247</v>
      </c>
      <c r="J13" s="129">
        <v>4</v>
      </c>
      <c r="K13" s="135" t="s">
        <v>1250</v>
      </c>
      <c r="L13" s="135"/>
      <c r="M13" s="128"/>
    </row>
    <row r="14" spans="1:15">
      <c r="A14" t="s">
        <v>304</v>
      </c>
      <c r="B14" t="s">
        <v>305</v>
      </c>
      <c r="C14" s="3">
        <v>70.69</v>
      </c>
      <c r="D14" s="120">
        <v>18171</v>
      </c>
      <c r="E14" s="32">
        <v>3.8483305441570899</v>
      </c>
      <c r="F14" s="126">
        <v>75109867520</v>
      </c>
      <c r="G14" s="3">
        <v>46</v>
      </c>
      <c r="H14" s="3" t="s">
        <v>234</v>
      </c>
      <c r="J14" s="168">
        <v>4</v>
      </c>
      <c r="K14" s="169" t="s">
        <v>1250</v>
      </c>
      <c r="L14" s="44"/>
      <c r="M14" s="130"/>
    </row>
    <row r="15" spans="1:15">
      <c r="A15" t="s">
        <v>337</v>
      </c>
      <c r="B15" t="s">
        <v>338</v>
      </c>
      <c r="C15" s="3">
        <v>71.5</v>
      </c>
      <c r="D15" s="120">
        <v>30456</v>
      </c>
      <c r="E15" s="32">
        <v>3.7326996732754698</v>
      </c>
      <c r="F15" s="126">
        <v>59523948544</v>
      </c>
      <c r="G15" s="3">
        <v>65</v>
      </c>
      <c r="H15" s="3" t="s">
        <v>285</v>
      </c>
    </row>
    <row r="16" spans="1:15">
      <c r="A16" t="s">
        <v>339</v>
      </c>
      <c r="B16" t="s">
        <v>340</v>
      </c>
      <c r="C16" s="3">
        <v>83.97</v>
      </c>
      <c r="D16" s="120">
        <v>31492</v>
      </c>
      <c r="E16" s="32">
        <v>3.6878419041548498</v>
      </c>
      <c r="F16" s="126">
        <v>144161898496</v>
      </c>
      <c r="G16" s="3">
        <v>77</v>
      </c>
      <c r="H16" s="3" t="s">
        <v>285</v>
      </c>
    </row>
    <row r="17" spans="1:15">
      <c r="A17" t="s">
        <v>345</v>
      </c>
      <c r="B17" t="s">
        <v>346</v>
      </c>
      <c r="C17" s="3">
        <v>41.82</v>
      </c>
      <c r="D17" s="120">
        <v>32920</v>
      </c>
      <c r="E17" s="32">
        <v>3.63462453593141</v>
      </c>
      <c r="F17" s="126">
        <v>171831869440</v>
      </c>
      <c r="G17" s="3">
        <v>100</v>
      </c>
      <c r="H17" s="3" t="s">
        <v>285</v>
      </c>
      <c r="J17" s="161" t="s">
        <v>1275</v>
      </c>
      <c r="K17" s="162"/>
      <c r="L17" s="162"/>
      <c r="M17" s="162"/>
      <c r="N17" s="162"/>
      <c r="O17" s="163"/>
    </row>
    <row r="18" spans="1:15">
      <c r="A18" t="s">
        <v>243</v>
      </c>
      <c r="B18" t="s">
        <v>244</v>
      </c>
      <c r="C18" s="3">
        <v>157.63</v>
      </c>
      <c r="D18" s="120">
        <v>23163</v>
      </c>
      <c r="E18" s="32">
        <v>3.6049757732537602</v>
      </c>
      <c r="F18" s="126">
        <v>308550434816</v>
      </c>
      <c r="G18" s="3">
        <v>52</v>
      </c>
      <c r="H18" s="3" t="s">
        <v>234</v>
      </c>
      <c r="J18" s="127" t="s">
        <v>1245</v>
      </c>
      <c r="K18" s="160" t="s">
        <v>225</v>
      </c>
      <c r="L18" s="137" t="s">
        <v>152</v>
      </c>
      <c r="M18" s="137" t="s">
        <v>1251</v>
      </c>
      <c r="N18" s="164" t="s">
        <v>1252</v>
      </c>
      <c r="O18" s="165" t="s">
        <v>1253</v>
      </c>
    </row>
    <row r="19" spans="1:15">
      <c r="A19" t="s">
        <v>262</v>
      </c>
      <c r="B19" t="s">
        <v>263</v>
      </c>
      <c r="C19" s="3">
        <v>168.89</v>
      </c>
      <c r="D19" s="120">
        <v>36474</v>
      </c>
      <c r="E19" s="32">
        <v>3.5989108107647998</v>
      </c>
      <c r="F19" s="126">
        <v>146709348352</v>
      </c>
      <c r="G19" s="3">
        <v>89</v>
      </c>
      <c r="H19" s="3" t="s">
        <v>234</v>
      </c>
      <c r="J19" s="129" cm="1">
        <f t="array" ref="J19:J28">_xlfn.SEQUENCE(10,1,1,1)</f>
        <v>1</v>
      </c>
      <c r="K19" s="135" t="s">
        <v>325</v>
      </c>
      <c r="L19" s="166" t="s">
        <v>13</v>
      </c>
      <c r="M19" s="166" t="s">
        <v>1254</v>
      </c>
      <c r="N19" s="167">
        <v>113736196096</v>
      </c>
      <c r="O19" s="51">
        <f t="shared" ref="O19:O28" si="0">N19/SUM($N$19:$N$28)</f>
        <v>9.4998545238206319E-2</v>
      </c>
    </row>
    <row r="20" spans="1:15">
      <c r="A20" t="s">
        <v>252</v>
      </c>
      <c r="B20" t="s">
        <v>253</v>
      </c>
      <c r="C20" s="3">
        <v>44.46</v>
      </c>
      <c r="D20" s="120">
        <v>15514</v>
      </c>
      <c r="E20" s="32">
        <v>3.5987404944711101</v>
      </c>
      <c r="F20" s="126">
        <v>249525157888</v>
      </c>
      <c r="G20" s="3">
        <v>70</v>
      </c>
      <c r="H20" s="3" t="s">
        <v>234</v>
      </c>
      <c r="J20" s="129">
        <v>2</v>
      </c>
      <c r="K20" s="135" t="s">
        <v>327</v>
      </c>
      <c r="L20" s="166" t="s">
        <v>5</v>
      </c>
      <c r="M20" s="166" t="s">
        <v>1255</v>
      </c>
      <c r="N20" s="167">
        <v>113349132288</v>
      </c>
      <c r="O20" s="51">
        <f t="shared" si="0"/>
        <v>9.467524887401875E-2</v>
      </c>
    </row>
    <row r="21" spans="1:15">
      <c r="A21" t="s">
        <v>241</v>
      </c>
      <c r="B21" t="s">
        <v>242</v>
      </c>
      <c r="C21" s="3">
        <v>112.77</v>
      </c>
      <c r="D21" s="120">
        <v>25267</v>
      </c>
      <c r="E21" s="32">
        <v>3.5464136891568399</v>
      </c>
      <c r="F21" s="126">
        <v>330706190336</v>
      </c>
      <c r="G21" s="3">
        <v>61</v>
      </c>
      <c r="H21" s="3" t="s">
        <v>234</v>
      </c>
      <c r="J21" s="129">
        <v>3</v>
      </c>
      <c r="K21" s="135" t="s">
        <v>329</v>
      </c>
      <c r="L21" s="166" t="s">
        <v>11</v>
      </c>
      <c r="M21" s="166" t="s">
        <v>1255</v>
      </c>
      <c r="N21" s="167">
        <v>64008896512</v>
      </c>
      <c r="O21" s="51">
        <f t="shared" si="0"/>
        <v>5.3463648861707909E-2</v>
      </c>
    </row>
    <row r="22" spans="1:15">
      <c r="A22" t="s">
        <v>264</v>
      </c>
      <c r="B22" t="s">
        <v>265</v>
      </c>
      <c r="C22" s="3">
        <v>329.89</v>
      </c>
      <c r="D22" s="120">
        <v>0</v>
      </c>
      <c r="E22" s="32">
        <v>1.1882028663253399</v>
      </c>
      <c r="F22" s="126">
        <v>313453182976</v>
      </c>
      <c r="G22" s="3">
        <v>72</v>
      </c>
      <c r="H22" s="3" t="s">
        <v>234</v>
      </c>
      <c r="J22" s="129">
        <v>4</v>
      </c>
      <c r="K22" s="135" t="s">
        <v>334</v>
      </c>
      <c r="L22" s="166" t="s">
        <v>22</v>
      </c>
      <c r="M22" s="166" t="s">
        <v>1254</v>
      </c>
      <c r="N22" s="167">
        <v>81857421312</v>
      </c>
      <c r="O22" s="51">
        <f t="shared" si="0"/>
        <v>6.8371690002954413E-2</v>
      </c>
    </row>
    <row r="23" spans="1:15">
      <c r="A23" t="s">
        <v>266</v>
      </c>
      <c r="B23" t="s">
        <v>267</v>
      </c>
      <c r="C23" s="3">
        <v>130.1</v>
      </c>
      <c r="D23" s="120">
        <v>0</v>
      </c>
      <c r="E23" s="32">
        <v>2.8062681756933099</v>
      </c>
      <c r="F23" s="126">
        <v>310880960512</v>
      </c>
      <c r="G23" s="3">
        <v>72</v>
      </c>
      <c r="H23" s="3" t="s">
        <v>234</v>
      </c>
      <c r="J23" s="129">
        <v>5</v>
      </c>
      <c r="K23" s="135" t="s">
        <v>244</v>
      </c>
      <c r="L23" s="166" t="s">
        <v>7</v>
      </c>
      <c r="M23" s="166" t="s">
        <v>1255</v>
      </c>
      <c r="N23" s="167">
        <v>308550434816</v>
      </c>
      <c r="O23" s="51">
        <f t="shared" si="0"/>
        <v>0.2577178017752158</v>
      </c>
    </row>
    <row r="24" spans="1:15">
      <c r="A24" t="s">
        <v>347</v>
      </c>
      <c r="B24" t="s">
        <v>348</v>
      </c>
      <c r="C24" s="3">
        <v>233.02</v>
      </c>
      <c r="D24" s="120">
        <v>30484</v>
      </c>
      <c r="E24" s="32">
        <v>3.3299005444910001</v>
      </c>
      <c r="F24" s="126">
        <v>124649586688</v>
      </c>
      <c r="G24" s="3">
        <v>97</v>
      </c>
      <c r="H24" s="3" t="s">
        <v>285</v>
      </c>
      <c r="J24" s="129">
        <v>6</v>
      </c>
      <c r="K24" s="135" t="s">
        <v>336</v>
      </c>
      <c r="L24" s="166" t="s">
        <v>24</v>
      </c>
      <c r="M24" s="166" t="s">
        <v>1255</v>
      </c>
      <c r="N24" s="167">
        <v>65111785472</v>
      </c>
      <c r="O24" s="51">
        <f t="shared" si="0"/>
        <v>5.4384840622603833E-2</v>
      </c>
    </row>
    <row r="25" spans="1:15">
      <c r="A25" t="s">
        <v>349</v>
      </c>
      <c r="B25" t="s">
        <v>350</v>
      </c>
      <c r="C25" s="3">
        <v>591.29999999999995</v>
      </c>
      <c r="D25" s="120">
        <v>36433</v>
      </c>
      <c r="E25" s="32">
        <v>3.3012008215396</v>
      </c>
      <c r="F25" s="126">
        <v>89721135104</v>
      </c>
      <c r="G25" s="3">
        <v>89</v>
      </c>
      <c r="H25" s="3" t="s">
        <v>285</v>
      </c>
      <c r="J25" s="129">
        <v>7</v>
      </c>
      <c r="K25" s="135" t="s">
        <v>305</v>
      </c>
      <c r="L25" s="166" t="s">
        <v>9</v>
      </c>
      <c r="M25" s="166" t="s">
        <v>1255</v>
      </c>
      <c r="N25" s="167">
        <v>75109867520</v>
      </c>
      <c r="O25" s="51">
        <f t="shared" si="0"/>
        <v>6.2735772712248686E-2</v>
      </c>
    </row>
    <row r="26" spans="1:15">
      <c r="A26" t="s">
        <v>274</v>
      </c>
      <c r="B26" t="s">
        <v>275</v>
      </c>
      <c r="C26" s="3">
        <v>314.87</v>
      </c>
      <c r="D26" s="120">
        <v>36284</v>
      </c>
      <c r="E26" s="32">
        <v>3.1742001015743999</v>
      </c>
      <c r="F26" s="126">
        <v>112080289792</v>
      </c>
      <c r="G26" s="3">
        <v>84</v>
      </c>
      <c r="H26" s="3" t="s">
        <v>234</v>
      </c>
      <c r="J26" s="129">
        <v>8</v>
      </c>
      <c r="K26" s="135" t="s">
        <v>338</v>
      </c>
      <c r="L26" s="166" t="s">
        <v>15</v>
      </c>
      <c r="M26" s="166" t="s">
        <v>1255</v>
      </c>
      <c r="N26" s="167">
        <v>59523948544</v>
      </c>
      <c r="O26" s="51">
        <f t="shared" si="0"/>
        <v>4.971758079319763E-2</v>
      </c>
    </row>
    <row r="27" spans="1:15">
      <c r="A27" t="s">
        <v>351</v>
      </c>
      <c r="B27" t="s">
        <v>352</v>
      </c>
      <c r="C27" s="3">
        <v>56.78</v>
      </c>
      <c r="D27" s="120">
        <v>7198</v>
      </c>
      <c r="E27" s="32">
        <v>3.09968297017129</v>
      </c>
      <c r="F27" s="126">
        <v>245552447488</v>
      </c>
      <c r="G27" s="3">
        <v>68</v>
      </c>
      <c r="H27" s="3" t="s">
        <v>330</v>
      </c>
      <c r="J27" s="129">
        <v>9</v>
      </c>
      <c r="K27" s="135" t="s">
        <v>340</v>
      </c>
      <c r="L27" s="166" t="s">
        <v>18</v>
      </c>
      <c r="M27" s="166" t="s">
        <v>1255</v>
      </c>
      <c r="N27" s="167">
        <v>144161898496</v>
      </c>
      <c r="O27" s="51">
        <f t="shared" si="0"/>
        <v>0.12041171681474593</v>
      </c>
    </row>
    <row r="28" spans="1:15">
      <c r="A28" t="s">
        <v>276</v>
      </c>
      <c r="B28" t="s">
        <v>277</v>
      </c>
      <c r="C28" s="3">
        <v>141.99</v>
      </c>
      <c r="D28" s="120">
        <v>0</v>
      </c>
      <c r="E28" s="32">
        <v>3.9721106179911199</v>
      </c>
      <c r="F28" s="126">
        <v>251052015616</v>
      </c>
      <c r="G28" s="3">
        <v>99</v>
      </c>
      <c r="H28" s="3" t="s">
        <v>278</v>
      </c>
      <c r="J28" s="129">
        <v>10</v>
      </c>
      <c r="K28" s="135" t="s">
        <v>346</v>
      </c>
      <c r="L28" s="166" t="s">
        <v>20</v>
      </c>
      <c r="M28" s="166" t="s">
        <v>1254</v>
      </c>
      <c r="N28" s="167">
        <v>171831869440</v>
      </c>
      <c r="O28" s="51">
        <f t="shared" si="0"/>
        <v>0.14352315430510071</v>
      </c>
    </row>
    <row r="29" spans="1:15">
      <c r="A29" t="s">
        <v>355</v>
      </c>
      <c r="B29" t="s">
        <v>356</v>
      </c>
      <c r="C29" s="3">
        <v>71.209999999999994</v>
      </c>
      <c r="D29" s="120">
        <v>25355</v>
      </c>
      <c r="E29" s="32">
        <v>3.0311536427598802</v>
      </c>
      <c r="F29" s="126">
        <v>152051515392</v>
      </c>
      <c r="G29" s="3">
        <v>73</v>
      </c>
      <c r="H29" s="3" t="s">
        <v>285</v>
      </c>
      <c r="J29" s="170"/>
      <c r="K29" s="44"/>
      <c r="L29" s="44"/>
      <c r="M29" s="44"/>
      <c r="N29" s="44"/>
      <c r="O29" s="23">
        <f>SUBTOTAL(9,O19:O28)</f>
        <v>1</v>
      </c>
    </row>
    <row r="30" spans="1:15">
      <c r="A30" t="s">
        <v>357</v>
      </c>
      <c r="B30" t="s">
        <v>358</v>
      </c>
      <c r="C30" s="3">
        <v>165.15</v>
      </c>
      <c r="D30" s="120">
        <v>25601</v>
      </c>
      <c r="E30" s="32">
        <v>3.0024213305974401</v>
      </c>
      <c r="F30" s="126">
        <v>150898769920</v>
      </c>
      <c r="G30" s="3">
        <v>80</v>
      </c>
      <c r="H30" s="3" t="s">
        <v>330</v>
      </c>
    </row>
    <row r="31" spans="1:15">
      <c r="A31" t="s">
        <v>283</v>
      </c>
      <c r="B31" t="s">
        <v>284</v>
      </c>
      <c r="C31" s="3">
        <v>167.11</v>
      </c>
      <c r="D31" s="120">
        <v>0</v>
      </c>
      <c r="E31" s="32">
        <v>2.7520190874260102</v>
      </c>
      <c r="F31" s="126">
        <v>230625984512</v>
      </c>
      <c r="G31" s="3">
        <v>67</v>
      </c>
      <c r="H31" s="3" t="s">
        <v>285</v>
      </c>
    </row>
    <row r="32" spans="1:15">
      <c r="A32" t="s">
        <v>286</v>
      </c>
      <c r="B32" t="s">
        <v>287</v>
      </c>
      <c r="C32" s="3">
        <v>88.39</v>
      </c>
      <c r="D32" s="120">
        <v>0</v>
      </c>
      <c r="E32" s="32">
        <v>3.1225251617414398</v>
      </c>
      <c r="F32" s="126">
        <v>223916605440</v>
      </c>
      <c r="G32" s="3">
        <v>77</v>
      </c>
      <c r="H32" s="3" t="s">
        <v>234</v>
      </c>
    </row>
    <row r="33" spans="1:8">
      <c r="A33" t="s">
        <v>290</v>
      </c>
      <c r="B33" t="s">
        <v>291</v>
      </c>
      <c r="C33" s="3">
        <v>105.99</v>
      </c>
      <c r="D33" s="120">
        <v>35754</v>
      </c>
      <c r="E33" s="32">
        <v>2.9805697847865402</v>
      </c>
      <c r="F33" s="126">
        <v>97851654144</v>
      </c>
      <c r="G33" s="3">
        <v>95</v>
      </c>
      <c r="H33" s="3" t="s">
        <v>234</v>
      </c>
    </row>
    <row r="34" spans="1:8">
      <c r="A34" t="s">
        <v>237</v>
      </c>
      <c r="B34" t="s">
        <v>238</v>
      </c>
      <c r="C34" s="3">
        <v>165.62</v>
      </c>
      <c r="D34" s="120">
        <v>16340</v>
      </c>
      <c r="E34" s="32">
        <v>2.7291389813588398</v>
      </c>
      <c r="F34" s="126">
        <v>435444776960</v>
      </c>
      <c r="G34" s="3">
        <v>77</v>
      </c>
      <c r="H34" s="3" t="s">
        <v>234</v>
      </c>
    </row>
    <row r="35" spans="1:8" hidden="1">
      <c r="A35" t="s">
        <v>292</v>
      </c>
      <c r="B35" t="s">
        <v>293</v>
      </c>
      <c r="C35" s="3">
        <v>279.05</v>
      </c>
      <c r="D35" s="120">
        <v>0</v>
      </c>
      <c r="E35" s="32">
        <v>0.35835871707579298</v>
      </c>
      <c r="F35" s="126">
        <v>202993631232</v>
      </c>
      <c r="G35" s="3">
        <v>77</v>
      </c>
      <c r="H35" s="3" t="s">
        <v>285</v>
      </c>
    </row>
    <row r="36" spans="1:8" hidden="1">
      <c r="A36" t="s">
        <v>294</v>
      </c>
      <c r="B36" t="s">
        <v>295</v>
      </c>
      <c r="C36" s="3">
        <v>479.86</v>
      </c>
      <c r="D36" s="120">
        <v>0</v>
      </c>
      <c r="E36" s="32">
        <v>3.4176634056871298</v>
      </c>
      <c r="F36" s="126">
        <v>194347040768</v>
      </c>
      <c r="G36" s="3">
        <v>41</v>
      </c>
      <c r="H36" s="3" t="s">
        <v>278</v>
      </c>
    </row>
    <row r="37" spans="1:8">
      <c r="A37" t="s">
        <v>250</v>
      </c>
      <c r="B37" t="s">
        <v>251</v>
      </c>
      <c r="C37" s="3">
        <v>32.380000000000003</v>
      </c>
      <c r="D37" s="120">
        <v>29011</v>
      </c>
      <c r="E37" s="32">
        <v>2.7168879136512101</v>
      </c>
      <c r="F37" s="126">
        <v>260181032960</v>
      </c>
      <c r="G37" s="3">
        <v>87</v>
      </c>
      <c r="H37" s="3" t="s">
        <v>234</v>
      </c>
    </row>
    <row r="38" spans="1:8">
      <c r="A38" t="s">
        <v>298</v>
      </c>
      <c r="B38" t="s">
        <v>299</v>
      </c>
      <c r="C38" s="3">
        <v>57.53</v>
      </c>
      <c r="D38" s="120">
        <v>37055</v>
      </c>
      <c r="E38" s="32">
        <v>2.6759339041755501</v>
      </c>
      <c r="F38" s="126">
        <v>78848671744</v>
      </c>
      <c r="G38" s="3">
        <v>96</v>
      </c>
      <c r="H38" s="3" t="s">
        <v>234</v>
      </c>
    </row>
    <row r="39" spans="1:8">
      <c r="A39" t="s">
        <v>361</v>
      </c>
      <c r="B39" t="s">
        <v>362</v>
      </c>
      <c r="C39" s="3">
        <v>289.56</v>
      </c>
      <c r="D39" s="120">
        <v>29830</v>
      </c>
      <c r="E39" s="32">
        <v>2.6229507867584401</v>
      </c>
      <c r="F39" s="126">
        <v>296430239744</v>
      </c>
      <c r="G39" s="3">
        <v>79</v>
      </c>
      <c r="H39" s="3" t="s">
        <v>285</v>
      </c>
    </row>
    <row r="40" spans="1:8">
      <c r="A40" t="s">
        <v>363</v>
      </c>
      <c r="B40" t="s">
        <v>364</v>
      </c>
      <c r="C40" s="3">
        <v>71.84</v>
      </c>
      <c r="D40" s="120">
        <v>11030</v>
      </c>
      <c r="E40" s="32">
        <v>2.6169264967032699</v>
      </c>
      <c r="F40" s="126">
        <v>59923193856</v>
      </c>
      <c r="G40" s="3">
        <v>100</v>
      </c>
      <c r="H40" s="3" t="s">
        <v>285</v>
      </c>
    </row>
    <row r="41" spans="1:8">
      <c r="A41" t="s">
        <v>272</v>
      </c>
      <c r="B41" t="s">
        <v>273</v>
      </c>
      <c r="C41" s="3">
        <v>85.53</v>
      </c>
      <c r="D41" s="120">
        <v>12667</v>
      </c>
      <c r="E41" s="32">
        <v>2.5715956138909601</v>
      </c>
      <c r="F41" s="126">
        <v>126286249984</v>
      </c>
      <c r="G41" s="3">
        <v>45</v>
      </c>
      <c r="H41" s="3" t="s">
        <v>234</v>
      </c>
    </row>
    <row r="42" spans="1:8">
      <c r="A42" t="s">
        <v>270</v>
      </c>
      <c r="B42" t="s">
        <v>271</v>
      </c>
      <c r="C42" s="3">
        <v>122.37</v>
      </c>
      <c r="D42" s="120">
        <v>33584</v>
      </c>
      <c r="E42" s="32">
        <v>2.4515812699191</v>
      </c>
      <c r="F42" s="126">
        <v>137421512704</v>
      </c>
      <c r="G42" s="3">
        <v>83</v>
      </c>
      <c r="H42" s="3" t="s">
        <v>234</v>
      </c>
    </row>
    <row r="43" spans="1:8">
      <c r="A43" t="s">
        <v>288</v>
      </c>
      <c r="B43" t="s">
        <v>289</v>
      </c>
      <c r="C43" s="3">
        <v>88.51</v>
      </c>
      <c r="D43" s="120">
        <v>33781</v>
      </c>
      <c r="E43" s="32">
        <v>2.3949388675543202</v>
      </c>
      <c r="F43" s="126">
        <v>101556371456</v>
      </c>
      <c r="G43" s="3">
        <v>85</v>
      </c>
      <c r="H43" s="3" t="s">
        <v>234</v>
      </c>
    </row>
    <row r="44" spans="1:8" hidden="1">
      <c r="A44" t="s">
        <v>310</v>
      </c>
      <c r="B44" t="s">
        <v>311</v>
      </c>
      <c r="C44" s="3">
        <v>39.81</v>
      </c>
      <c r="D44" s="120">
        <v>0</v>
      </c>
      <c r="E44" s="32">
        <v>6.55614140943438</v>
      </c>
      <c r="F44" s="126">
        <v>167190642688</v>
      </c>
      <c r="G44" s="3">
        <v>48</v>
      </c>
      <c r="H44" s="3" t="s">
        <v>285</v>
      </c>
    </row>
    <row r="45" spans="1:8">
      <c r="A45" t="s">
        <v>365</v>
      </c>
      <c r="B45" t="s">
        <v>366</v>
      </c>
      <c r="C45" s="3">
        <v>197.42</v>
      </c>
      <c r="D45" s="120">
        <v>22555</v>
      </c>
      <c r="E45" s="32">
        <v>2.12744393134694</v>
      </c>
      <c r="F45" s="126">
        <v>122538704896</v>
      </c>
      <c r="G45" s="3">
        <v>86</v>
      </c>
      <c r="H45" s="3" t="s">
        <v>285</v>
      </c>
    </row>
    <row r="46" spans="1:8">
      <c r="A46" t="s">
        <v>367</v>
      </c>
      <c r="B46" t="s">
        <v>368</v>
      </c>
      <c r="C46" s="3">
        <v>82.82</v>
      </c>
      <c r="D46" s="120">
        <v>16420</v>
      </c>
      <c r="E46" s="32">
        <v>2.0526443463942501</v>
      </c>
      <c r="F46" s="126">
        <v>162723004416</v>
      </c>
      <c r="G46" s="3">
        <v>54</v>
      </c>
      <c r="H46" s="3" t="s">
        <v>285</v>
      </c>
    </row>
    <row r="47" spans="1:8">
      <c r="A47" t="s">
        <v>258</v>
      </c>
      <c r="B47" t="s">
        <v>259</v>
      </c>
      <c r="C47" s="3">
        <v>103.08</v>
      </c>
      <c r="D47" s="120">
        <v>10594</v>
      </c>
      <c r="E47" s="32">
        <v>1.8227651689273101</v>
      </c>
      <c r="F47" s="126">
        <v>180515733504</v>
      </c>
      <c r="G47" s="3">
        <v>98</v>
      </c>
      <c r="H47" s="3" t="s">
        <v>234</v>
      </c>
    </row>
    <row r="48" spans="1:8">
      <c r="A48" t="s">
        <v>302</v>
      </c>
      <c r="B48" t="s">
        <v>303</v>
      </c>
      <c r="C48" s="3">
        <v>65.42</v>
      </c>
      <c r="D48" s="120">
        <v>22647</v>
      </c>
      <c r="E48" s="32">
        <v>1.8037296660775199</v>
      </c>
      <c r="F48" s="126">
        <v>75956084736</v>
      </c>
      <c r="G48" s="3">
        <v>74</v>
      </c>
      <c r="H48" s="3" t="s">
        <v>234</v>
      </c>
    </row>
    <row r="49" spans="1:8">
      <c r="A49" t="s">
        <v>369</v>
      </c>
      <c r="B49" t="s">
        <v>370</v>
      </c>
      <c r="C49" s="3">
        <v>236.62</v>
      </c>
      <c r="D49" s="120">
        <v>22536</v>
      </c>
      <c r="E49" s="32">
        <v>1.7576473920111999</v>
      </c>
      <c r="F49" s="126">
        <v>98266316800</v>
      </c>
      <c r="G49" s="3">
        <v>55</v>
      </c>
      <c r="H49" s="3" t="s">
        <v>330</v>
      </c>
    </row>
    <row r="50" spans="1:8">
      <c r="A50" t="s">
        <v>371</v>
      </c>
      <c r="B50" t="s">
        <v>372</v>
      </c>
      <c r="C50" s="3">
        <v>274.31</v>
      </c>
      <c r="D50" s="120">
        <v>37091</v>
      </c>
      <c r="E50" s="32">
        <v>1.6330101403635999</v>
      </c>
      <c r="F50" s="126">
        <v>182456729600</v>
      </c>
      <c r="G50" s="3">
        <v>80</v>
      </c>
      <c r="H50" s="3" t="s">
        <v>285</v>
      </c>
    </row>
    <row r="51" spans="1:8">
      <c r="A51" t="s">
        <v>260</v>
      </c>
      <c r="B51" t="s">
        <v>261</v>
      </c>
      <c r="C51" s="3">
        <v>115.62</v>
      </c>
      <c r="D51" s="120">
        <v>7453</v>
      </c>
      <c r="E51" s="32">
        <v>1.59142019839007</v>
      </c>
      <c r="F51" s="126">
        <v>147188121600</v>
      </c>
      <c r="G51" s="3">
        <v>85</v>
      </c>
      <c r="H51" s="3" t="s">
        <v>234</v>
      </c>
    </row>
    <row r="52" spans="1:8">
      <c r="A52" t="s">
        <v>312</v>
      </c>
      <c r="B52" t="s">
        <v>313</v>
      </c>
      <c r="C52" s="3">
        <v>168.18</v>
      </c>
      <c r="D52" s="120">
        <v>32309</v>
      </c>
      <c r="E52" s="32">
        <v>1.5456868822499099</v>
      </c>
      <c r="F52" s="126">
        <v>69514797056</v>
      </c>
      <c r="G52" s="3">
        <v>100</v>
      </c>
      <c r="H52" s="3" t="s">
        <v>234</v>
      </c>
    </row>
    <row r="53" spans="1:8">
      <c r="A53" t="s">
        <v>373</v>
      </c>
      <c r="B53" t="s">
        <v>374</v>
      </c>
      <c r="C53" s="3">
        <v>158.71</v>
      </c>
      <c r="D53" s="120">
        <v>22725</v>
      </c>
      <c r="E53" s="32">
        <v>1.4864268407733401</v>
      </c>
      <c r="F53" s="126">
        <v>79199092736</v>
      </c>
      <c r="G53" s="3">
        <v>52</v>
      </c>
      <c r="H53" s="3" t="s">
        <v>285</v>
      </c>
    </row>
    <row r="54" spans="1:8" hidden="1">
      <c r="A54" t="s">
        <v>331</v>
      </c>
      <c r="B54" t="s">
        <v>332</v>
      </c>
      <c r="C54" s="3">
        <v>286.45999999999998</v>
      </c>
      <c r="D54" s="120">
        <v>0</v>
      </c>
      <c r="E54" s="32">
        <v>1.6329948108233401</v>
      </c>
      <c r="F54" s="126">
        <v>142180761600</v>
      </c>
      <c r="G54" s="3">
        <v>99</v>
      </c>
      <c r="H54" s="3" t="s">
        <v>234</v>
      </c>
    </row>
    <row r="55" spans="1:8">
      <c r="A55" t="s">
        <v>314</v>
      </c>
      <c r="B55" t="s">
        <v>315</v>
      </c>
      <c r="C55" s="3">
        <v>236.97</v>
      </c>
      <c r="D55" s="120">
        <v>22782</v>
      </c>
      <c r="E55" s="32">
        <v>1.4685403296085899</v>
      </c>
      <c r="F55" s="126">
        <v>67582685184</v>
      </c>
      <c r="G55" s="3">
        <v>85</v>
      </c>
      <c r="H55" s="3" t="s">
        <v>234</v>
      </c>
    </row>
    <row r="56" spans="1:8">
      <c r="A56" t="s">
        <v>381</v>
      </c>
      <c r="B56" t="s">
        <v>382</v>
      </c>
      <c r="C56" s="3">
        <v>145.46</v>
      </c>
      <c r="D56" s="120">
        <v>28263</v>
      </c>
      <c r="E56" s="32">
        <v>1.4298480261951301</v>
      </c>
      <c r="F56" s="126">
        <v>109058310144</v>
      </c>
      <c r="G56" s="3">
        <v>76</v>
      </c>
      <c r="H56" s="3" t="s">
        <v>285</v>
      </c>
    </row>
    <row r="57" spans="1:8">
      <c r="A57" t="s">
        <v>385</v>
      </c>
      <c r="B57" t="s">
        <v>386</v>
      </c>
      <c r="C57" s="3">
        <v>490.28</v>
      </c>
      <c r="D57" s="120">
        <v>18972</v>
      </c>
      <c r="E57" s="32">
        <v>1.4105177489388401</v>
      </c>
      <c r="F57" s="126">
        <v>75851857920</v>
      </c>
      <c r="G57" s="3">
        <v>92</v>
      </c>
      <c r="H57" s="3" t="s">
        <v>285</v>
      </c>
    </row>
    <row r="58" spans="1:8">
      <c r="A58" t="s">
        <v>268</v>
      </c>
      <c r="B58" t="s">
        <v>269</v>
      </c>
      <c r="C58" s="3">
        <v>88.64</v>
      </c>
      <c r="D58" s="120">
        <v>29556</v>
      </c>
      <c r="E58" s="32">
        <v>1.3760433437967801</v>
      </c>
      <c r="F58" s="126">
        <v>139036803072</v>
      </c>
      <c r="G58" s="3">
        <v>72</v>
      </c>
      <c r="H58" s="3" t="s">
        <v>234</v>
      </c>
    </row>
    <row r="59" spans="1:8" hidden="1">
      <c r="A59" t="s">
        <v>341</v>
      </c>
      <c r="B59" t="s">
        <v>342</v>
      </c>
      <c r="C59" s="3">
        <v>87</v>
      </c>
      <c r="D59" s="120">
        <v>0</v>
      </c>
      <c r="E59" s="32">
        <v>5.8370675901482896</v>
      </c>
      <c r="F59" s="126">
        <v>134864207872</v>
      </c>
      <c r="G59" s="3">
        <v>83</v>
      </c>
      <c r="H59" s="3" t="s">
        <v>278</v>
      </c>
    </row>
    <row r="60" spans="1:8" hidden="1">
      <c r="A60" t="s">
        <v>343</v>
      </c>
      <c r="B60" t="s">
        <v>344</v>
      </c>
      <c r="C60" s="3">
        <v>100.52</v>
      </c>
      <c r="D60" s="120">
        <v>0</v>
      </c>
      <c r="E60" s="32">
        <v>2.1875311202980199</v>
      </c>
      <c r="F60" s="126">
        <v>131965550592</v>
      </c>
      <c r="G60" s="3">
        <v>94</v>
      </c>
      <c r="H60" s="3" t="s">
        <v>234</v>
      </c>
    </row>
    <row r="61" spans="1:8">
      <c r="A61" t="s">
        <v>387</v>
      </c>
      <c r="B61" t="s">
        <v>388</v>
      </c>
      <c r="C61" s="3">
        <v>523.16999999999996</v>
      </c>
      <c r="D61" s="120">
        <v>33664</v>
      </c>
      <c r="E61" s="32">
        <v>1.2615643215522201</v>
      </c>
      <c r="F61" s="126">
        <v>489364160512</v>
      </c>
      <c r="G61" s="3">
        <v>97</v>
      </c>
      <c r="H61" s="3" t="s">
        <v>285</v>
      </c>
    </row>
    <row r="62" spans="1:8">
      <c r="A62" t="s">
        <v>281</v>
      </c>
      <c r="B62" t="s">
        <v>282</v>
      </c>
      <c r="C62" s="3">
        <v>360.29</v>
      </c>
      <c r="D62" s="120">
        <v>15893</v>
      </c>
      <c r="E62" s="32">
        <v>1.2539532766261201</v>
      </c>
      <c r="F62" s="126">
        <v>108742590464</v>
      </c>
      <c r="G62" s="3">
        <v>77</v>
      </c>
      <c r="H62" s="3" t="s">
        <v>234</v>
      </c>
    </row>
    <row r="63" spans="1:8">
      <c r="A63" t="s">
        <v>389</v>
      </c>
      <c r="B63" t="s">
        <v>390</v>
      </c>
      <c r="C63" s="3">
        <v>89.41</v>
      </c>
      <c r="D63" s="120">
        <v>26573</v>
      </c>
      <c r="E63" s="32">
        <v>1.1631808095884399</v>
      </c>
      <c r="F63" s="126">
        <v>76920258560</v>
      </c>
      <c r="G63" s="3">
        <v>67</v>
      </c>
      <c r="H63" s="3" t="s">
        <v>285</v>
      </c>
    </row>
    <row r="64" spans="1:8">
      <c r="A64" t="s">
        <v>393</v>
      </c>
      <c r="B64" t="s">
        <v>394</v>
      </c>
      <c r="C64" s="3">
        <v>248.88</v>
      </c>
      <c r="D64" s="120">
        <v>31484</v>
      </c>
      <c r="E64" s="32">
        <v>1.0928961863589799</v>
      </c>
      <c r="F64" s="126">
        <v>1856120160256</v>
      </c>
      <c r="G64" s="3">
        <v>97</v>
      </c>
      <c r="H64" s="3" t="s">
        <v>330</v>
      </c>
    </row>
    <row r="65" spans="1:8" hidden="1">
      <c r="A65" t="s">
        <v>353</v>
      </c>
      <c r="B65" t="s">
        <v>354</v>
      </c>
      <c r="C65" s="3">
        <v>178.19</v>
      </c>
      <c r="D65" s="120">
        <v>0</v>
      </c>
      <c r="E65" s="32">
        <v>2.3121386640995998</v>
      </c>
      <c r="F65" s="126">
        <v>120045232128</v>
      </c>
      <c r="G65" s="3">
        <v>52</v>
      </c>
      <c r="H65" s="3" t="s">
        <v>285</v>
      </c>
    </row>
    <row r="66" spans="1:8">
      <c r="A66" t="s">
        <v>399</v>
      </c>
      <c r="B66" t="s">
        <v>400</v>
      </c>
      <c r="C66" s="3">
        <v>479.23</v>
      </c>
      <c r="D66" s="120">
        <v>37194</v>
      </c>
      <c r="E66" s="32">
        <v>1.06702231693045</v>
      </c>
      <c r="F66" s="126">
        <v>115015532544</v>
      </c>
      <c r="G66" s="3">
        <v>96</v>
      </c>
      <c r="H66" s="3" t="s">
        <v>285</v>
      </c>
    </row>
    <row r="67" spans="1:8">
      <c r="A67" t="s">
        <v>296</v>
      </c>
      <c r="B67" t="s">
        <v>297</v>
      </c>
      <c r="C67" s="3">
        <v>227.26</v>
      </c>
      <c r="D67" s="120">
        <v>35019</v>
      </c>
      <c r="E67" s="32">
        <v>1.0558733371612099</v>
      </c>
      <c r="F67" s="126">
        <v>81151885312</v>
      </c>
      <c r="G67" s="3">
        <v>74</v>
      </c>
      <c r="H67" s="3" t="s">
        <v>234</v>
      </c>
    </row>
    <row r="68" spans="1:8" hidden="1">
      <c r="A68" t="s">
        <v>359</v>
      </c>
      <c r="B68" t="s">
        <v>360</v>
      </c>
      <c r="C68" s="3">
        <v>16.09</v>
      </c>
      <c r="D68" s="120">
        <v>0</v>
      </c>
      <c r="E68" s="32">
        <v>6.89869493042334</v>
      </c>
      <c r="F68" s="126">
        <v>114657337344</v>
      </c>
      <c r="G68" s="3">
        <v>83</v>
      </c>
      <c r="H68" s="3" t="s">
        <v>278</v>
      </c>
    </row>
    <row r="69" spans="1:8">
      <c r="A69" t="s">
        <v>322</v>
      </c>
      <c r="B69" t="s">
        <v>323</v>
      </c>
      <c r="C69" s="3">
        <v>53.96</v>
      </c>
      <c r="D69" s="120">
        <v>30834</v>
      </c>
      <c r="E69" s="32">
        <v>0.85232538140568903</v>
      </c>
      <c r="F69" s="126">
        <v>59525709824</v>
      </c>
      <c r="G69" s="3">
        <v>88</v>
      </c>
      <c r="H69" s="3" t="s">
        <v>234</v>
      </c>
    </row>
    <row r="70" spans="1:8">
      <c r="A70" t="s">
        <v>239</v>
      </c>
      <c r="B70" t="s">
        <v>240</v>
      </c>
      <c r="C70" s="3">
        <v>185.65</v>
      </c>
      <c r="D70" s="120">
        <v>39526</v>
      </c>
      <c r="E70" s="32">
        <v>0.80775444264943497</v>
      </c>
      <c r="F70" s="126">
        <v>396540575744</v>
      </c>
      <c r="G70" s="3">
        <v>84</v>
      </c>
      <c r="H70" s="3" t="s">
        <v>234</v>
      </c>
    </row>
    <row r="71" spans="1:8">
      <c r="A71" t="s">
        <v>401</v>
      </c>
      <c r="B71" t="s">
        <v>402</v>
      </c>
      <c r="C71" s="3">
        <v>412.01</v>
      </c>
      <c r="D71" s="120">
        <v>34039</v>
      </c>
      <c r="E71" s="32">
        <v>0.75726314544770301</v>
      </c>
      <c r="F71" s="126">
        <v>116133208064</v>
      </c>
      <c r="G71" s="3">
        <v>91</v>
      </c>
      <c r="H71" s="3" t="s">
        <v>285</v>
      </c>
    </row>
    <row r="72" spans="1:8">
      <c r="A72" t="s">
        <v>254</v>
      </c>
      <c r="B72" t="s">
        <v>255</v>
      </c>
      <c r="C72" s="3">
        <v>486.13</v>
      </c>
      <c r="D72" s="120">
        <v>31386</v>
      </c>
      <c r="E72" s="32">
        <v>0.74054263358208094</v>
      </c>
      <c r="F72" s="126">
        <v>215192256512</v>
      </c>
      <c r="G72" s="3">
        <v>51</v>
      </c>
      <c r="H72" s="3" t="s">
        <v>234</v>
      </c>
    </row>
    <row r="73" spans="1:8">
      <c r="A73" t="s">
        <v>248</v>
      </c>
      <c r="B73" t="s">
        <v>249</v>
      </c>
      <c r="C73" s="3">
        <v>301.27</v>
      </c>
      <c r="D73" s="120">
        <v>38861</v>
      </c>
      <c r="E73" s="32">
        <v>0.65032019580841205</v>
      </c>
      <c r="F73" s="126">
        <v>291140108288</v>
      </c>
      <c r="G73" s="3">
        <v>82</v>
      </c>
      <c r="H73" s="3" t="s">
        <v>234</v>
      </c>
    </row>
    <row r="74" spans="1:8">
      <c r="A74" t="s">
        <v>232</v>
      </c>
      <c r="B74" t="s">
        <v>233</v>
      </c>
      <c r="C74" s="3">
        <v>146.1</v>
      </c>
      <c r="D74" s="120">
        <v>29567</v>
      </c>
      <c r="E74" s="32">
        <v>0.62944719258983395</v>
      </c>
      <c r="F74" s="126">
        <v>2347936776192</v>
      </c>
      <c r="G74" s="3">
        <v>34</v>
      </c>
      <c r="H74" s="3" t="s">
        <v>234</v>
      </c>
    </row>
    <row r="75" spans="1:8">
      <c r="A75" t="s">
        <v>316</v>
      </c>
      <c r="B75" t="s">
        <v>317</v>
      </c>
      <c r="C75" s="3">
        <v>503.78</v>
      </c>
      <c r="D75" s="120">
        <v>26071</v>
      </c>
      <c r="E75" s="32">
        <v>0.62523572286525297</v>
      </c>
      <c r="F75" s="126">
        <v>63755223040</v>
      </c>
      <c r="G75" s="3">
        <v>93</v>
      </c>
      <c r="H75" s="3" t="s">
        <v>234</v>
      </c>
    </row>
    <row r="76" spans="1:8" hidden="1">
      <c r="A76" t="s">
        <v>375</v>
      </c>
      <c r="B76" t="s">
        <v>376</v>
      </c>
      <c r="C76" s="3">
        <v>323.55</v>
      </c>
      <c r="D76" s="120">
        <v>0</v>
      </c>
      <c r="E76" s="32">
        <v>1.0513296522472</v>
      </c>
      <c r="F76" s="126">
        <v>107903926272</v>
      </c>
      <c r="G76" s="3">
        <v>100</v>
      </c>
      <c r="H76" s="3" t="s">
        <v>285</v>
      </c>
    </row>
    <row r="77" spans="1:8" hidden="1">
      <c r="A77" t="s">
        <v>377</v>
      </c>
      <c r="B77" t="s">
        <v>378</v>
      </c>
      <c r="C77" s="3">
        <v>406.11</v>
      </c>
      <c r="D77" s="120">
        <v>0</v>
      </c>
      <c r="E77" s="32">
        <v>2.95486444559356</v>
      </c>
      <c r="F77" s="126">
        <v>107680964608</v>
      </c>
      <c r="G77" s="3">
        <v>98</v>
      </c>
      <c r="H77" s="3" t="s">
        <v>285</v>
      </c>
    </row>
    <row r="78" spans="1:8" hidden="1">
      <c r="A78" t="s">
        <v>379</v>
      </c>
      <c r="B78" t="s">
        <v>380</v>
      </c>
      <c r="C78" s="3">
        <v>92.79</v>
      </c>
      <c r="D78" s="120">
        <v>0</v>
      </c>
      <c r="E78" s="32">
        <v>0</v>
      </c>
      <c r="F78" s="126">
        <v>107309400064</v>
      </c>
      <c r="G78" s="3">
        <v>71</v>
      </c>
      <c r="H78" s="3" t="s">
        <v>234</v>
      </c>
    </row>
    <row r="79" spans="1:8">
      <c r="A79" t="s">
        <v>403</v>
      </c>
      <c r="B79" t="s">
        <v>404</v>
      </c>
      <c r="C79" s="3">
        <v>131.66999999999999</v>
      </c>
      <c r="D79" s="120">
        <v>36181</v>
      </c>
      <c r="E79" s="32">
        <v>0.121488228112165</v>
      </c>
      <c r="F79" s="126">
        <v>327858290688</v>
      </c>
      <c r="G79" s="3">
        <v>91</v>
      </c>
      <c r="H79" s="3" t="s">
        <v>330</v>
      </c>
    </row>
    <row r="80" spans="1:8" hidden="1">
      <c r="A80" t="s">
        <v>383</v>
      </c>
      <c r="B80" t="s">
        <v>384</v>
      </c>
      <c r="C80" s="3">
        <v>220.08</v>
      </c>
      <c r="D80" s="120">
        <v>0</v>
      </c>
      <c r="E80" s="32">
        <v>2.6713916289314099</v>
      </c>
      <c r="F80" s="126">
        <v>102466363392</v>
      </c>
      <c r="G80" s="3">
        <v>71</v>
      </c>
      <c r="H80" s="3" t="s">
        <v>285</v>
      </c>
    </row>
    <row r="81" spans="1:8">
      <c r="A81" t="s">
        <v>235</v>
      </c>
      <c r="B81" t="s">
        <v>236</v>
      </c>
      <c r="C81" s="3">
        <v>249.44</v>
      </c>
      <c r="D81" s="120">
        <v>40358</v>
      </c>
      <c r="E81" s="32">
        <v>0</v>
      </c>
      <c r="F81" s="126">
        <v>781612744704</v>
      </c>
      <c r="G81" s="3">
        <v>42</v>
      </c>
      <c r="H81" s="3" t="s">
        <v>234</v>
      </c>
    </row>
    <row r="82" spans="1:8">
      <c r="A82" t="s">
        <v>256</v>
      </c>
      <c r="B82" t="s">
        <v>257</v>
      </c>
      <c r="C82" s="3">
        <v>101.44</v>
      </c>
      <c r="D82" s="120">
        <v>21136</v>
      </c>
      <c r="E82" s="32">
        <v>0</v>
      </c>
      <c r="F82" s="126">
        <v>184930975744</v>
      </c>
      <c r="G82" s="3">
        <v>76</v>
      </c>
      <c r="H82" s="3" t="s">
        <v>234</v>
      </c>
    </row>
    <row r="83" spans="1:8">
      <c r="A83" t="s">
        <v>279</v>
      </c>
      <c r="B83" t="s">
        <v>280</v>
      </c>
      <c r="C83" s="3">
        <v>67.900000000000006</v>
      </c>
      <c r="D83" s="120">
        <v>26543</v>
      </c>
      <c r="E83" s="32">
        <v>0</v>
      </c>
      <c r="F83" s="126">
        <v>109612392448</v>
      </c>
      <c r="G83" s="3">
        <v>65</v>
      </c>
      <c r="H83" s="3" t="s">
        <v>234</v>
      </c>
    </row>
    <row r="84" spans="1:8" hidden="1">
      <c r="A84" t="s">
        <v>391</v>
      </c>
      <c r="B84" t="s">
        <v>392</v>
      </c>
      <c r="C84" s="3">
        <v>179.63</v>
      </c>
      <c r="D84" s="120">
        <v>0</v>
      </c>
      <c r="E84" s="32">
        <v>2.6702270753976798</v>
      </c>
      <c r="F84" s="126">
        <v>94828322816</v>
      </c>
      <c r="G84" s="3">
        <v>94</v>
      </c>
      <c r="H84" s="3" t="s">
        <v>234</v>
      </c>
    </row>
    <row r="85" spans="1:8">
      <c r="A85" t="s">
        <v>300</v>
      </c>
      <c r="B85" t="s">
        <v>301</v>
      </c>
      <c r="C85" s="3">
        <v>300.64</v>
      </c>
      <c r="D85" s="120">
        <v>33423</v>
      </c>
      <c r="E85" s="32">
        <v>0</v>
      </c>
      <c r="F85" s="126">
        <v>77101981696</v>
      </c>
      <c r="G85" s="3">
        <v>87</v>
      </c>
      <c r="H85" s="3" t="s">
        <v>234</v>
      </c>
    </row>
    <row r="86" spans="1:8" hidden="1">
      <c r="A86" t="s">
        <v>395</v>
      </c>
      <c r="B86" t="s">
        <v>396</v>
      </c>
      <c r="C86" s="3">
        <v>293.02</v>
      </c>
      <c r="D86" s="120">
        <v>0</v>
      </c>
      <c r="E86" s="32">
        <v>1.52911462184227</v>
      </c>
      <c r="F86" s="126">
        <v>89405153280</v>
      </c>
      <c r="G86" s="3">
        <v>100</v>
      </c>
      <c r="H86" s="3" t="s">
        <v>285</v>
      </c>
    </row>
    <row r="87" spans="1:8" hidden="1">
      <c r="A87" t="s">
        <v>397</v>
      </c>
      <c r="B87" t="s">
        <v>398</v>
      </c>
      <c r="C87" s="3">
        <v>44.41</v>
      </c>
      <c r="D87" s="120">
        <v>0</v>
      </c>
      <c r="E87" s="32">
        <v>4.5935599231097202</v>
      </c>
      <c r="F87" s="126">
        <v>86009274368</v>
      </c>
      <c r="G87" s="3">
        <v>82</v>
      </c>
      <c r="H87" s="3" t="s">
        <v>234</v>
      </c>
    </row>
    <row r="88" spans="1:8">
      <c r="A88" t="s">
        <v>306</v>
      </c>
      <c r="B88" t="s">
        <v>307</v>
      </c>
      <c r="C88" s="3">
        <v>201.54</v>
      </c>
      <c r="D88" s="120">
        <v>36690</v>
      </c>
      <c r="E88" s="32">
        <v>0</v>
      </c>
      <c r="F88" s="126">
        <v>71972192256</v>
      </c>
      <c r="G88" s="3">
        <v>44</v>
      </c>
      <c r="H88" s="3" t="s">
        <v>234</v>
      </c>
    </row>
    <row r="89" spans="1:8">
      <c r="A89" t="s">
        <v>308</v>
      </c>
      <c r="B89" t="s">
        <v>309</v>
      </c>
      <c r="C89" s="3">
        <v>1759.04</v>
      </c>
      <c r="D89" s="120">
        <v>36248</v>
      </c>
      <c r="E89" s="32">
        <v>0</v>
      </c>
      <c r="F89" s="126">
        <v>69844877312</v>
      </c>
      <c r="G89" s="3">
        <v>42</v>
      </c>
      <c r="H89" s="3" t="s">
        <v>234</v>
      </c>
    </row>
    <row r="90" spans="1:8">
      <c r="A90" t="s">
        <v>318</v>
      </c>
      <c r="B90" t="s">
        <v>319</v>
      </c>
      <c r="C90" s="3">
        <v>98.73</v>
      </c>
      <c r="D90" s="120">
        <v>31680</v>
      </c>
      <c r="E90" s="32">
        <v>0</v>
      </c>
      <c r="F90" s="126">
        <v>63146164224</v>
      </c>
      <c r="G90" s="3">
        <v>57</v>
      </c>
      <c r="H90" s="3" t="s">
        <v>234</v>
      </c>
    </row>
    <row r="91" spans="1:8">
      <c r="A91" t="s">
        <v>405</v>
      </c>
      <c r="B91" t="s">
        <v>406</v>
      </c>
      <c r="C91" s="3">
        <v>294.97000000000003</v>
      </c>
      <c r="D91" s="120">
        <v>31625</v>
      </c>
      <c r="E91" s="32">
        <v>0</v>
      </c>
      <c r="F91" s="126">
        <v>137131556864</v>
      </c>
      <c r="G91" s="3">
        <v>99</v>
      </c>
      <c r="H91" s="3" t="s">
        <v>330</v>
      </c>
    </row>
    <row r="92" spans="1:8">
      <c r="A92" t="s">
        <v>407</v>
      </c>
      <c r="B92" t="s">
        <v>408</v>
      </c>
      <c r="C92" s="3">
        <v>155.72999999999999</v>
      </c>
      <c r="D92" s="120">
        <v>38161</v>
      </c>
      <c r="E92" s="32">
        <v>0</v>
      </c>
      <c r="F92" s="126">
        <v>155730001920</v>
      </c>
      <c r="G92" s="3">
        <v>94</v>
      </c>
      <c r="H92" s="3" t="s">
        <v>285</v>
      </c>
    </row>
    <row r="93" spans="1:8">
      <c r="A93" t="s">
        <v>409</v>
      </c>
      <c r="B93" t="s">
        <v>410</v>
      </c>
      <c r="C93" s="3">
        <v>411.55</v>
      </c>
      <c r="D93" s="120">
        <v>41089</v>
      </c>
      <c r="E93" s="32">
        <v>0</v>
      </c>
      <c r="F93" s="126">
        <v>83133095936</v>
      </c>
      <c r="G93" s="3">
        <v>92</v>
      </c>
      <c r="H93" s="3" t="s">
        <v>285</v>
      </c>
    </row>
    <row r="94" spans="1:8" hidden="1">
      <c r="A94" t="s">
        <v>411</v>
      </c>
      <c r="B94" t="s">
        <v>412</v>
      </c>
      <c r="C94" s="3">
        <v>140.28</v>
      </c>
      <c r="D94" s="120">
        <v>41047</v>
      </c>
      <c r="E94" s="32">
        <v>0</v>
      </c>
      <c r="F94" s="126">
        <v>377009307648</v>
      </c>
      <c r="G94" s="3">
        <v>63</v>
      </c>
      <c r="H94" s="3" t="s">
        <v>413</v>
      </c>
    </row>
    <row r="95" spans="1:8" hidden="1">
      <c r="A95" t="s">
        <v>414</v>
      </c>
      <c r="B95" t="s">
        <v>415</v>
      </c>
      <c r="C95" s="3">
        <v>142.54</v>
      </c>
      <c r="D95" s="120">
        <v>39190</v>
      </c>
      <c r="E95" s="32">
        <v>0</v>
      </c>
      <c r="F95" s="126">
        <v>178751045632</v>
      </c>
      <c r="G95" s="3">
        <v>21</v>
      </c>
      <c r="H95" s="3" t="s">
        <v>247</v>
      </c>
    </row>
    <row r="96" spans="1:8" hidden="1">
      <c r="A96" t="s">
        <v>416</v>
      </c>
      <c r="B96" t="s">
        <v>417</v>
      </c>
      <c r="C96" s="3">
        <v>43.54</v>
      </c>
      <c r="D96" s="120">
        <v>22990</v>
      </c>
      <c r="E96" s="32">
        <v>2.7560864668895602</v>
      </c>
      <c r="F96" s="126">
        <v>165149376512</v>
      </c>
      <c r="G96" s="3">
        <v>57</v>
      </c>
      <c r="H96" s="3" t="s">
        <v>247</v>
      </c>
    </row>
    <row r="97" spans="1:8" hidden="1">
      <c r="A97" t="s">
        <v>418</v>
      </c>
      <c r="B97" t="s">
        <v>419</v>
      </c>
      <c r="C97" s="3">
        <v>240.74</v>
      </c>
      <c r="D97" s="120">
        <v>37398</v>
      </c>
      <c r="E97" s="32">
        <v>0</v>
      </c>
      <c r="F97" s="126">
        <v>107058421760</v>
      </c>
      <c r="G97" s="3">
        <v>46</v>
      </c>
      <c r="H97" s="3" t="s">
        <v>247</v>
      </c>
    </row>
    <row r="98" spans="1:8" hidden="1">
      <c r="A98" t="s">
        <v>420</v>
      </c>
      <c r="B98" t="s">
        <v>421</v>
      </c>
      <c r="C98" s="3">
        <v>101.64</v>
      </c>
      <c r="D98" s="120">
        <v>38218</v>
      </c>
      <c r="E98" s="32">
        <v>0</v>
      </c>
      <c r="F98" s="126">
        <v>1330878349312</v>
      </c>
      <c r="G98" s="3">
        <v>93</v>
      </c>
      <c r="H98" s="3" t="s">
        <v>278</v>
      </c>
    </row>
    <row r="99" spans="1:8" hidden="1">
      <c r="A99" t="s">
        <v>422</v>
      </c>
      <c r="B99" t="s">
        <v>421</v>
      </c>
      <c r="C99" s="3">
        <v>102.41</v>
      </c>
      <c r="D99" s="120">
        <v>38218</v>
      </c>
      <c r="E99" s="32">
        <v>0</v>
      </c>
      <c r="F99" s="126">
        <v>1330878349312</v>
      </c>
      <c r="G99" s="3">
        <v>93</v>
      </c>
      <c r="H99" s="3" t="s">
        <v>278</v>
      </c>
    </row>
    <row r="100" spans="1:8" hidden="1">
      <c r="A100" t="s">
        <v>423</v>
      </c>
      <c r="B100" t="s">
        <v>424</v>
      </c>
      <c r="C100" s="3">
        <v>121.09</v>
      </c>
      <c r="D100" s="120">
        <v>35564</v>
      </c>
      <c r="E100" s="32">
        <v>0</v>
      </c>
      <c r="F100" s="126">
        <v>1233610997760</v>
      </c>
      <c r="G100" s="3">
        <v>68</v>
      </c>
      <c r="H100" s="3" t="s">
        <v>278</v>
      </c>
    </row>
    <row r="101" spans="1:8" hidden="1">
      <c r="A101" t="s">
        <v>425</v>
      </c>
      <c r="B101" t="s">
        <v>426</v>
      </c>
      <c r="C101" s="3">
        <v>95.27</v>
      </c>
      <c r="D101" s="120">
        <v>7390</v>
      </c>
      <c r="E101" s="32">
        <v>3.6951500954508898</v>
      </c>
      <c r="F101" s="126">
        <v>397050707968</v>
      </c>
      <c r="G101" s="3">
        <v>49</v>
      </c>
      <c r="H101" s="3" t="s">
        <v>278</v>
      </c>
    </row>
    <row r="102" spans="1:8" hidden="1">
      <c r="A102" t="s">
        <v>427</v>
      </c>
      <c r="B102" t="s">
        <v>428</v>
      </c>
      <c r="C102" s="3">
        <v>134.25</v>
      </c>
      <c r="D102" s="120">
        <v>25842</v>
      </c>
      <c r="E102" s="32">
        <v>1.6679076764979499</v>
      </c>
      <c r="F102" s="126">
        <v>364386451456</v>
      </c>
      <c r="G102" s="3">
        <v>81</v>
      </c>
      <c r="H102" s="3" t="s">
        <v>278</v>
      </c>
    </row>
    <row r="103" spans="1:8" hidden="1">
      <c r="A103" t="s">
        <v>429</v>
      </c>
      <c r="B103" t="s">
        <v>430</v>
      </c>
      <c r="C103" s="3">
        <v>539.92999999999995</v>
      </c>
      <c r="D103" s="120">
        <v>29221</v>
      </c>
      <c r="E103" s="32">
        <v>0.222230461810385</v>
      </c>
      <c r="F103" s="126">
        <v>211538608128</v>
      </c>
      <c r="G103" s="3">
        <v>64</v>
      </c>
      <c r="H103" s="3" t="s">
        <v>278</v>
      </c>
    </row>
    <row r="104" spans="1:8" hidden="1">
      <c r="A104" t="s">
        <v>431</v>
      </c>
      <c r="B104" t="s">
        <v>432</v>
      </c>
      <c r="C104" s="3">
        <v>97.12</v>
      </c>
      <c r="D104" s="120">
        <v>0</v>
      </c>
      <c r="E104" s="32">
        <v>4.1387830545933397</v>
      </c>
      <c r="F104" s="126">
        <v>74782400512</v>
      </c>
      <c r="G104" s="3">
        <v>84</v>
      </c>
      <c r="H104" s="3" t="s">
        <v>285</v>
      </c>
    </row>
    <row r="105" spans="1:8" hidden="1">
      <c r="A105" t="s">
        <v>433</v>
      </c>
      <c r="B105" t="s">
        <v>434</v>
      </c>
      <c r="C105" s="3">
        <v>67.540000000000006</v>
      </c>
      <c r="D105" s="120">
        <v>0</v>
      </c>
      <c r="E105" s="32">
        <v>0.47379329707942303</v>
      </c>
      <c r="F105" s="126">
        <v>74061193216</v>
      </c>
      <c r="G105" s="3">
        <v>60</v>
      </c>
      <c r="H105" s="3" t="s">
        <v>247</v>
      </c>
    </row>
    <row r="106" spans="1:8" hidden="1">
      <c r="A106" t="s">
        <v>435</v>
      </c>
      <c r="B106" t="s">
        <v>436</v>
      </c>
      <c r="C106" s="3">
        <v>65.69</v>
      </c>
      <c r="D106" s="120">
        <v>31483</v>
      </c>
      <c r="E106" s="32">
        <v>1.9485461583038099</v>
      </c>
      <c r="F106" s="126">
        <v>177111171072</v>
      </c>
      <c r="G106" s="3">
        <v>86</v>
      </c>
      <c r="H106" s="3" t="s">
        <v>278</v>
      </c>
    </row>
    <row r="107" spans="1:8" hidden="1">
      <c r="A107" t="s">
        <v>437</v>
      </c>
      <c r="B107" t="s">
        <v>438</v>
      </c>
      <c r="C107" s="3">
        <v>238.5</v>
      </c>
      <c r="D107" s="120">
        <v>23853</v>
      </c>
      <c r="E107" s="32">
        <v>2.3144654008077601</v>
      </c>
      <c r="F107" s="126">
        <v>175468576768</v>
      </c>
      <c r="G107" s="3">
        <v>78</v>
      </c>
      <c r="H107" s="3" t="s">
        <v>278</v>
      </c>
    </row>
    <row r="108" spans="1:8" hidden="1">
      <c r="A108" t="s">
        <v>439</v>
      </c>
      <c r="B108" t="s">
        <v>440</v>
      </c>
      <c r="C108" s="3">
        <v>154.75</v>
      </c>
      <c r="D108" s="120">
        <v>41306</v>
      </c>
      <c r="E108" s="32">
        <v>0.84006458954202501</v>
      </c>
      <c r="F108" s="126">
        <v>72444444672</v>
      </c>
      <c r="G108" s="3">
        <v>65</v>
      </c>
      <c r="H108" s="3" t="s">
        <v>285</v>
      </c>
    </row>
    <row r="109" spans="1:8" hidden="1">
      <c r="A109" t="s">
        <v>441</v>
      </c>
      <c r="B109" t="s">
        <v>442</v>
      </c>
      <c r="C109" s="3">
        <v>156.96</v>
      </c>
      <c r="D109" s="120">
        <v>0</v>
      </c>
      <c r="E109" s="32">
        <v>2.75054130374467</v>
      </c>
      <c r="F109" s="126">
        <v>72242823168</v>
      </c>
      <c r="G109" s="3">
        <v>83</v>
      </c>
      <c r="H109" s="3" t="s">
        <v>285</v>
      </c>
    </row>
    <row r="110" spans="1:8" hidden="1">
      <c r="A110" t="s">
        <v>443</v>
      </c>
      <c r="B110" t="s">
        <v>444</v>
      </c>
      <c r="C110" s="3">
        <v>76.22</v>
      </c>
      <c r="D110" s="120">
        <v>32021</v>
      </c>
      <c r="E110" s="32">
        <v>1.1540983544021399</v>
      </c>
      <c r="F110" s="126">
        <v>144596041728</v>
      </c>
      <c r="G110" s="3">
        <v>50</v>
      </c>
      <c r="H110" s="3" t="s">
        <v>278</v>
      </c>
    </row>
    <row r="111" spans="1:8" hidden="1">
      <c r="A111" t="s">
        <v>445</v>
      </c>
      <c r="B111" t="s">
        <v>446</v>
      </c>
      <c r="C111" s="3">
        <v>30.99</v>
      </c>
      <c r="D111" s="120">
        <v>26451</v>
      </c>
      <c r="E111" s="32">
        <v>3.4849952982102099</v>
      </c>
      <c r="F111" s="126">
        <v>136766259200</v>
      </c>
      <c r="G111" s="3">
        <v>82</v>
      </c>
      <c r="H111" s="3" t="s">
        <v>278</v>
      </c>
    </row>
    <row r="112" spans="1:8" hidden="1">
      <c r="A112" t="s">
        <v>447</v>
      </c>
      <c r="B112" t="s">
        <v>448</v>
      </c>
      <c r="C112" s="3">
        <v>205.38</v>
      </c>
      <c r="D112" s="120">
        <v>25374</v>
      </c>
      <c r="E112" s="32">
        <v>2.5322618988386401</v>
      </c>
      <c r="F112" s="126">
        <v>128255410176</v>
      </c>
      <c r="G112" s="3">
        <v>83</v>
      </c>
      <c r="H112" s="3" t="s">
        <v>278</v>
      </c>
    </row>
    <row r="113" spans="1:8" hidden="1">
      <c r="A113" t="s">
        <v>449</v>
      </c>
      <c r="B113" t="s">
        <v>450</v>
      </c>
      <c r="C113" s="3">
        <v>84.5</v>
      </c>
      <c r="D113" s="120">
        <v>21901</v>
      </c>
      <c r="E113" s="32">
        <v>3.2177925335504902</v>
      </c>
      <c r="F113" s="126">
        <v>112313450496</v>
      </c>
      <c r="G113" s="3">
        <v>93</v>
      </c>
      <c r="H113" s="3" t="s">
        <v>278</v>
      </c>
    </row>
    <row r="114" spans="1:8" hidden="1">
      <c r="A114" t="s">
        <v>451</v>
      </c>
      <c r="B114" t="s">
        <v>452</v>
      </c>
      <c r="C114" s="3">
        <v>160.63999999999999</v>
      </c>
      <c r="D114" s="120">
        <v>0</v>
      </c>
      <c r="E114" s="32">
        <v>3.73505976095618</v>
      </c>
      <c r="F114" s="126">
        <v>65882320896</v>
      </c>
      <c r="G114" s="3">
        <v>55</v>
      </c>
      <c r="H114" s="3" t="s">
        <v>285</v>
      </c>
    </row>
    <row r="115" spans="1:8" hidden="1">
      <c r="A115" t="s">
        <v>453</v>
      </c>
      <c r="B115" t="s">
        <v>454</v>
      </c>
      <c r="C115" s="3">
        <v>215.8</v>
      </c>
      <c r="D115" s="120">
        <v>28976</v>
      </c>
      <c r="E115" s="32">
        <v>1.28822982918896</v>
      </c>
      <c r="F115" s="126">
        <v>81641611264</v>
      </c>
      <c r="G115" s="3">
        <v>81</v>
      </c>
      <c r="H115" s="3" t="s">
        <v>278</v>
      </c>
    </row>
    <row r="116" spans="1:8" hidden="1">
      <c r="A116" t="s">
        <v>455</v>
      </c>
      <c r="B116" t="s">
        <v>456</v>
      </c>
      <c r="C116" s="3">
        <v>739.54</v>
      </c>
      <c r="D116" s="120">
        <v>33330</v>
      </c>
      <c r="E116" s="32">
        <v>0</v>
      </c>
      <c r="F116" s="126">
        <v>80616013824</v>
      </c>
      <c r="G116" s="3">
        <v>98</v>
      </c>
      <c r="H116" s="3" t="s">
        <v>278</v>
      </c>
    </row>
    <row r="117" spans="1:8" hidden="1">
      <c r="A117" t="s">
        <v>457</v>
      </c>
      <c r="B117" t="s">
        <v>458</v>
      </c>
      <c r="C117" s="3">
        <v>192.76</v>
      </c>
      <c r="D117" s="120">
        <v>34052</v>
      </c>
      <c r="E117" s="32">
        <v>1.7223490004372299</v>
      </c>
      <c r="F117" s="126">
        <v>80504553472</v>
      </c>
      <c r="G117" s="3">
        <v>42</v>
      </c>
      <c r="H117" s="3" t="s">
        <v>278</v>
      </c>
    </row>
    <row r="118" spans="1:8" hidden="1">
      <c r="A118" t="s">
        <v>459</v>
      </c>
      <c r="B118" t="s">
        <v>460</v>
      </c>
      <c r="C118" s="3">
        <v>133.51</v>
      </c>
      <c r="D118" s="120">
        <v>12667</v>
      </c>
      <c r="E118" s="32">
        <v>0</v>
      </c>
      <c r="F118" s="126">
        <v>79279726592</v>
      </c>
      <c r="G118" s="3">
        <v>78</v>
      </c>
      <c r="H118" s="3" t="s">
        <v>278</v>
      </c>
    </row>
    <row r="119" spans="1:8" hidden="1">
      <c r="A119" t="s">
        <v>461</v>
      </c>
      <c r="B119" t="s">
        <v>462</v>
      </c>
      <c r="C119" s="3">
        <v>42.63</v>
      </c>
      <c r="D119" s="120">
        <v>0</v>
      </c>
      <c r="E119" s="32">
        <v>4.50387041305338</v>
      </c>
      <c r="F119" s="126">
        <v>63338971136</v>
      </c>
      <c r="G119" s="3">
        <v>59</v>
      </c>
      <c r="H119" s="3" t="s">
        <v>278</v>
      </c>
    </row>
    <row r="120" spans="1:8" hidden="1">
      <c r="A120" t="s">
        <v>463</v>
      </c>
      <c r="B120" t="s">
        <v>464</v>
      </c>
      <c r="C120" s="3">
        <v>150.85</v>
      </c>
      <c r="D120" s="120">
        <v>25274</v>
      </c>
      <c r="E120" s="32">
        <v>2.0141787330901901</v>
      </c>
      <c r="F120" s="126">
        <v>77588422656</v>
      </c>
      <c r="G120" s="3">
        <v>79</v>
      </c>
      <c r="H120" s="3" t="s">
        <v>278</v>
      </c>
    </row>
    <row r="121" spans="1:8" hidden="1">
      <c r="A121" t="s">
        <v>465</v>
      </c>
      <c r="B121" t="s">
        <v>466</v>
      </c>
      <c r="C121" s="3">
        <v>226.64</v>
      </c>
      <c r="D121" s="120">
        <v>0</v>
      </c>
      <c r="E121" s="32">
        <v>2.22320245339789</v>
      </c>
      <c r="F121" s="126">
        <v>62155161600</v>
      </c>
      <c r="G121" s="3">
        <v>52</v>
      </c>
      <c r="H121" s="3" t="s">
        <v>278</v>
      </c>
    </row>
    <row r="122" spans="1:8" hidden="1">
      <c r="A122" t="s">
        <v>467</v>
      </c>
      <c r="B122" t="s">
        <v>468</v>
      </c>
      <c r="C122" s="3">
        <v>42.5</v>
      </c>
      <c r="D122" s="120">
        <v>8475</v>
      </c>
      <c r="E122" s="32">
        <v>8.8470588010900197</v>
      </c>
      <c r="F122" s="126">
        <v>76534996992</v>
      </c>
      <c r="G122" s="3">
        <v>45</v>
      </c>
      <c r="H122" s="3" t="s">
        <v>278</v>
      </c>
    </row>
    <row r="123" spans="1:8" hidden="1">
      <c r="A123" t="s">
        <v>469</v>
      </c>
      <c r="B123" t="s">
        <v>470</v>
      </c>
      <c r="C123" s="3">
        <v>66.17</v>
      </c>
      <c r="D123" s="120">
        <v>0</v>
      </c>
      <c r="E123" s="32">
        <v>0.78561713389713494</v>
      </c>
      <c r="F123" s="126">
        <v>61636820992</v>
      </c>
      <c r="G123" s="3">
        <v>51</v>
      </c>
      <c r="H123" s="3" t="s">
        <v>278</v>
      </c>
    </row>
    <row r="124" spans="1:8" hidden="1">
      <c r="A124" t="s">
        <v>471</v>
      </c>
      <c r="B124" t="s">
        <v>472</v>
      </c>
      <c r="C124" s="3">
        <v>328.54</v>
      </c>
      <c r="D124" s="120">
        <v>0</v>
      </c>
      <c r="E124" s="32">
        <v>0</v>
      </c>
      <c r="F124" s="126">
        <v>60870918144</v>
      </c>
      <c r="G124" s="3">
        <v>63</v>
      </c>
      <c r="H124" s="3" t="s">
        <v>247</v>
      </c>
    </row>
    <row r="125" spans="1:8" hidden="1">
      <c r="A125" t="s">
        <v>473</v>
      </c>
      <c r="B125" t="s">
        <v>474</v>
      </c>
      <c r="C125" s="3">
        <v>28.12</v>
      </c>
      <c r="D125" s="120">
        <v>0</v>
      </c>
      <c r="E125" s="32">
        <v>1.4224751278821599</v>
      </c>
      <c r="F125" s="126">
        <v>60211699712</v>
      </c>
      <c r="G125" s="3">
        <v>93</v>
      </c>
      <c r="H125" s="3" t="s">
        <v>234</v>
      </c>
    </row>
    <row r="126" spans="1:8" hidden="1">
      <c r="A126" t="s">
        <v>475</v>
      </c>
      <c r="B126" t="s">
        <v>476</v>
      </c>
      <c r="C126" s="3">
        <v>284.32</v>
      </c>
      <c r="D126" s="120">
        <v>0</v>
      </c>
      <c r="E126" s="32">
        <v>0.78767846175425205</v>
      </c>
      <c r="F126" s="126">
        <v>59970355200</v>
      </c>
      <c r="G126" s="3">
        <v>48</v>
      </c>
      <c r="H126" s="3" t="s">
        <v>247</v>
      </c>
    </row>
    <row r="127" spans="1:8" hidden="1">
      <c r="A127" t="s">
        <v>477</v>
      </c>
      <c r="B127" t="s">
        <v>478</v>
      </c>
      <c r="C127" s="3">
        <v>125.17</v>
      </c>
      <c r="D127" s="120">
        <v>32782</v>
      </c>
      <c r="E127" s="32">
        <v>2.39712345185777</v>
      </c>
      <c r="F127" s="126">
        <v>73355190272</v>
      </c>
      <c r="G127" s="3">
        <v>42</v>
      </c>
      <c r="H127" s="3" t="s">
        <v>278</v>
      </c>
    </row>
    <row r="128" spans="1:8" hidden="1">
      <c r="A128" t="s">
        <v>479</v>
      </c>
      <c r="B128" t="s">
        <v>480</v>
      </c>
      <c r="C128" s="3">
        <v>193.23</v>
      </c>
      <c r="D128" s="120">
        <v>0</v>
      </c>
      <c r="E128" s="32">
        <v>2.71151346500293</v>
      </c>
      <c r="F128" s="126">
        <v>59828203520</v>
      </c>
      <c r="G128" s="3">
        <v>78</v>
      </c>
      <c r="H128" s="3" t="s">
        <v>234</v>
      </c>
    </row>
    <row r="129" spans="1:8" hidden="1">
      <c r="A129" t="s">
        <v>481</v>
      </c>
      <c r="B129" t="s">
        <v>482</v>
      </c>
      <c r="C129" s="3">
        <v>123.94</v>
      </c>
      <c r="D129" s="120">
        <v>26024</v>
      </c>
      <c r="E129" s="32">
        <v>0.322658712559865</v>
      </c>
      <c r="F129" s="126">
        <v>72517296128</v>
      </c>
      <c r="G129" s="3">
        <v>31</v>
      </c>
      <c r="H129" s="3" t="s">
        <v>278</v>
      </c>
    </row>
    <row r="130" spans="1:8" hidden="1">
      <c r="A130" t="s">
        <v>483</v>
      </c>
      <c r="B130" t="s">
        <v>484</v>
      </c>
      <c r="C130" s="3">
        <v>182.13</v>
      </c>
      <c r="D130" s="120">
        <v>37596</v>
      </c>
      <c r="E130" s="32">
        <v>2.1962334596167601</v>
      </c>
      <c r="F130" s="126">
        <v>65464156160</v>
      </c>
      <c r="G130" s="3">
        <v>64</v>
      </c>
      <c r="H130" s="3" t="s">
        <v>278</v>
      </c>
    </row>
    <row r="131" spans="1:8" hidden="1">
      <c r="A131" t="s">
        <v>485</v>
      </c>
      <c r="B131" t="s">
        <v>486</v>
      </c>
      <c r="C131" s="3">
        <v>41.03</v>
      </c>
      <c r="D131" s="120">
        <v>33742</v>
      </c>
      <c r="E131" s="32">
        <v>0</v>
      </c>
      <c r="F131" s="126">
        <v>58739134464</v>
      </c>
      <c r="G131" s="3">
        <v>90</v>
      </c>
      <c r="H131" s="3" t="s">
        <v>278</v>
      </c>
    </row>
    <row r="132" spans="1:8" hidden="1">
      <c r="A132" t="s">
        <v>487</v>
      </c>
      <c r="B132" t="s">
        <v>488</v>
      </c>
      <c r="C132" s="3">
        <v>75</v>
      </c>
      <c r="D132" s="120">
        <v>30468</v>
      </c>
      <c r="E132" s="32">
        <v>0.62666666507720903</v>
      </c>
      <c r="F132" s="126">
        <v>58672996352</v>
      </c>
      <c r="G132" s="3">
        <v>34</v>
      </c>
      <c r="H132" s="3" t="s">
        <v>278</v>
      </c>
    </row>
    <row r="133" spans="1:8" hidden="1">
      <c r="A133" t="s">
        <v>489</v>
      </c>
      <c r="B133" t="s">
        <v>490</v>
      </c>
      <c r="C133" s="3">
        <v>203.9</v>
      </c>
      <c r="D133" s="120">
        <v>40612</v>
      </c>
      <c r="E133" s="32">
        <v>1.09857773886059</v>
      </c>
      <c r="F133" s="126">
        <v>58524356608</v>
      </c>
      <c r="G133" s="3">
        <v>53</v>
      </c>
      <c r="H133" s="3" t="s">
        <v>234</v>
      </c>
    </row>
    <row r="134" spans="1:8" hidden="1">
      <c r="A134" t="s">
        <v>491</v>
      </c>
      <c r="B134" t="s">
        <v>492</v>
      </c>
      <c r="C134" s="3">
        <v>243.41</v>
      </c>
      <c r="D134" s="120">
        <v>0</v>
      </c>
      <c r="E134" s="32">
        <v>14.091338339826899</v>
      </c>
      <c r="F134" s="126">
        <v>58093924352</v>
      </c>
      <c r="G134" s="3">
        <v>72</v>
      </c>
      <c r="H134" s="3" t="s">
        <v>278</v>
      </c>
    </row>
    <row r="135" spans="1:8" hidden="1">
      <c r="A135" t="s">
        <v>493</v>
      </c>
      <c r="B135" t="s">
        <v>494</v>
      </c>
      <c r="C135" s="3">
        <v>143.47999999999999</v>
      </c>
      <c r="D135" s="120">
        <v>8606</v>
      </c>
      <c r="E135" s="32">
        <v>2.2572105402931202</v>
      </c>
      <c r="F135" s="126">
        <v>57148084224</v>
      </c>
      <c r="G135" s="3">
        <v>76</v>
      </c>
      <c r="H135" s="3" t="s">
        <v>278</v>
      </c>
    </row>
    <row r="136" spans="1:8" hidden="1">
      <c r="A136" t="s">
        <v>495</v>
      </c>
      <c r="B136" t="s">
        <v>496</v>
      </c>
      <c r="C136" s="3">
        <v>219.51</v>
      </c>
      <c r="D136" s="120">
        <v>0</v>
      </c>
      <c r="E136" s="32">
        <v>1.09239876894285</v>
      </c>
      <c r="F136" s="126">
        <v>56893272064</v>
      </c>
      <c r="G136" s="3">
        <v>42</v>
      </c>
      <c r="H136" s="3" t="s">
        <v>234</v>
      </c>
    </row>
    <row r="137" spans="1:8" hidden="1">
      <c r="A137" t="s">
        <v>497</v>
      </c>
      <c r="B137" t="s">
        <v>498</v>
      </c>
      <c r="C137" s="3">
        <v>39.119999999999997</v>
      </c>
      <c r="D137" s="120">
        <v>0</v>
      </c>
      <c r="E137" s="32">
        <v>1.78845168134663</v>
      </c>
      <c r="F137" s="126">
        <v>55330869248</v>
      </c>
      <c r="G137" s="3">
        <v>59</v>
      </c>
      <c r="H137" s="3" t="s">
        <v>285</v>
      </c>
    </row>
    <row r="138" spans="1:8" hidden="1">
      <c r="A138" t="s">
        <v>499</v>
      </c>
      <c r="B138" t="s">
        <v>500</v>
      </c>
      <c r="C138" s="3">
        <v>245.11</v>
      </c>
      <c r="D138" s="120">
        <v>40130</v>
      </c>
      <c r="E138" s="32">
        <v>0.89729996234754705</v>
      </c>
      <c r="F138" s="126">
        <v>55289884672</v>
      </c>
      <c r="G138" s="3">
        <v>51</v>
      </c>
      <c r="H138" s="3" t="s">
        <v>278</v>
      </c>
    </row>
    <row r="139" spans="1:8" hidden="1">
      <c r="A139" t="s">
        <v>501</v>
      </c>
      <c r="B139" t="s">
        <v>502</v>
      </c>
      <c r="C139" s="3">
        <v>247.96</v>
      </c>
      <c r="D139" s="120">
        <v>22598</v>
      </c>
      <c r="E139" s="32">
        <v>2.61216592859817</v>
      </c>
      <c r="F139" s="126">
        <v>54997274624</v>
      </c>
      <c r="G139" s="3">
        <v>94</v>
      </c>
      <c r="H139" s="3" t="s">
        <v>278</v>
      </c>
    </row>
    <row r="140" spans="1:8" hidden="1">
      <c r="A140" t="s">
        <v>503</v>
      </c>
      <c r="B140" t="s">
        <v>504</v>
      </c>
      <c r="C140" s="3">
        <v>400.63</v>
      </c>
      <c r="D140" s="120">
        <v>30803</v>
      </c>
      <c r="E140" s="32">
        <v>1.7222874211535399</v>
      </c>
      <c r="F140" s="126">
        <v>54820016128</v>
      </c>
      <c r="G140" s="3">
        <v>83</v>
      </c>
      <c r="H140" s="3" t="s">
        <v>285</v>
      </c>
    </row>
    <row r="141" spans="1:8" hidden="1">
      <c r="A141" t="s">
        <v>505</v>
      </c>
      <c r="B141" t="s">
        <v>506</v>
      </c>
      <c r="C141" s="3">
        <v>87.18</v>
      </c>
      <c r="D141" s="120">
        <v>0</v>
      </c>
      <c r="E141" s="32">
        <v>0</v>
      </c>
      <c r="F141" s="126">
        <v>54046638080</v>
      </c>
      <c r="G141" s="3">
        <v>97</v>
      </c>
      <c r="H141" s="3" t="s">
        <v>285</v>
      </c>
    </row>
    <row r="142" spans="1:8" hidden="1">
      <c r="A142" t="s">
        <v>507</v>
      </c>
      <c r="B142" t="s">
        <v>508</v>
      </c>
      <c r="C142" s="3">
        <v>107.72</v>
      </c>
      <c r="D142" s="120">
        <v>0</v>
      </c>
      <c r="E142" s="32">
        <v>2.1537318355391699</v>
      </c>
      <c r="F142" s="126">
        <v>53711781888</v>
      </c>
      <c r="G142" s="3">
        <v>79</v>
      </c>
      <c r="H142" s="3" t="s">
        <v>234</v>
      </c>
    </row>
    <row r="143" spans="1:8" hidden="1">
      <c r="A143" t="s">
        <v>509</v>
      </c>
      <c r="B143" t="s">
        <v>510</v>
      </c>
      <c r="C143" s="3">
        <v>587.83000000000004</v>
      </c>
      <c r="D143" s="120">
        <v>36749</v>
      </c>
      <c r="E143" s="32">
        <v>2.10945334850727</v>
      </c>
      <c r="F143" s="126">
        <v>53536727040</v>
      </c>
      <c r="G143" s="3">
        <v>83</v>
      </c>
      <c r="H143" s="3" t="s">
        <v>285</v>
      </c>
    </row>
    <row r="144" spans="1:8" hidden="1">
      <c r="A144" t="s">
        <v>511</v>
      </c>
      <c r="B144" t="s">
        <v>512</v>
      </c>
      <c r="C144" s="3">
        <v>37.26</v>
      </c>
      <c r="D144" s="120">
        <v>39566</v>
      </c>
      <c r="E144" s="32">
        <v>2.1470746428366301</v>
      </c>
      <c r="F144" s="126">
        <v>52764319744</v>
      </c>
      <c r="G144" s="3">
        <v>65</v>
      </c>
      <c r="H144" s="3" t="s">
        <v>285</v>
      </c>
    </row>
    <row r="145" spans="1:8" hidden="1">
      <c r="A145" t="s">
        <v>513</v>
      </c>
      <c r="B145" t="s">
        <v>514</v>
      </c>
      <c r="C145" s="3">
        <v>94.16</v>
      </c>
      <c r="D145" s="120">
        <v>38672</v>
      </c>
      <c r="E145" s="32">
        <v>1.6142735566339399</v>
      </c>
      <c r="F145" s="126">
        <v>52584427520</v>
      </c>
      <c r="G145" s="3">
        <v>54</v>
      </c>
      <c r="H145" s="3" t="s">
        <v>234</v>
      </c>
    </row>
    <row r="146" spans="1:8" hidden="1">
      <c r="A146" t="s">
        <v>515</v>
      </c>
      <c r="B146" t="s">
        <v>516</v>
      </c>
      <c r="C146" s="3">
        <v>223.17</v>
      </c>
      <c r="D146" s="120">
        <v>30104</v>
      </c>
      <c r="E146" s="32">
        <v>2.2225209652493501</v>
      </c>
      <c r="F146" s="126">
        <v>52416753664</v>
      </c>
      <c r="G146" s="3">
        <v>62</v>
      </c>
      <c r="H146" s="3" t="s">
        <v>234</v>
      </c>
    </row>
    <row r="147" spans="1:8" hidden="1">
      <c r="A147" t="s">
        <v>517</v>
      </c>
      <c r="B147" t="s">
        <v>518</v>
      </c>
      <c r="C147" s="3">
        <v>65.459999999999994</v>
      </c>
      <c r="D147" s="120">
        <v>36620</v>
      </c>
      <c r="E147" s="32">
        <v>3.0534351145038201</v>
      </c>
      <c r="F147" s="126">
        <v>52211834880</v>
      </c>
      <c r="G147" s="3">
        <v>83</v>
      </c>
      <c r="H147" s="3" t="s">
        <v>278</v>
      </c>
    </row>
    <row r="148" spans="1:8" hidden="1">
      <c r="A148" t="s">
        <v>519</v>
      </c>
      <c r="B148" t="s">
        <v>520</v>
      </c>
      <c r="C148" s="3">
        <v>35.799999999999997</v>
      </c>
      <c r="D148" s="120">
        <v>40500</v>
      </c>
      <c r="E148" s="32">
        <v>1.00558663213719</v>
      </c>
      <c r="F148" s="126">
        <v>52198154240</v>
      </c>
      <c r="G148" s="3">
        <v>98</v>
      </c>
      <c r="H148" s="3" t="s">
        <v>247</v>
      </c>
    </row>
    <row r="149" spans="1:8" hidden="1">
      <c r="A149" t="s">
        <v>521</v>
      </c>
      <c r="B149" t="s">
        <v>522</v>
      </c>
      <c r="C149" s="3">
        <v>297</v>
      </c>
      <c r="D149" s="120">
        <v>30504</v>
      </c>
      <c r="E149" s="32">
        <v>2.6916994717539802</v>
      </c>
      <c r="F149" s="126">
        <v>52135936000</v>
      </c>
      <c r="G149" s="3">
        <v>48</v>
      </c>
      <c r="H149" s="3" t="s">
        <v>247</v>
      </c>
    </row>
    <row r="150" spans="1:8" hidden="1">
      <c r="A150" t="s">
        <v>523</v>
      </c>
      <c r="B150" t="s">
        <v>524</v>
      </c>
      <c r="C150" s="3">
        <v>355.36</v>
      </c>
      <c r="D150" s="120">
        <v>10548</v>
      </c>
      <c r="E150" s="32">
        <v>0.60783433302304402</v>
      </c>
      <c r="F150" s="126">
        <v>51076055040</v>
      </c>
      <c r="G150" s="3">
        <v>76</v>
      </c>
      <c r="H150" s="3" t="s">
        <v>278</v>
      </c>
    </row>
    <row r="151" spans="1:8" hidden="1">
      <c r="A151" t="s">
        <v>525</v>
      </c>
      <c r="B151" t="s">
        <v>526</v>
      </c>
      <c r="C151" s="3">
        <v>12.36</v>
      </c>
      <c r="D151" s="120">
        <v>20480</v>
      </c>
      <c r="E151" s="32">
        <v>4.8543691249341299</v>
      </c>
      <c r="F151" s="126">
        <v>49690136576</v>
      </c>
      <c r="G151" s="3">
        <v>55</v>
      </c>
      <c r="H151" s="3" t="s">
        <v>413</v>
      </c>
    </row>
    <row r="152" spans="1:8" hidden="1">
      <c r="A152" t="s">
        <v>527</v>
      </c>
      <c r="B152" t="s">
        <v>528</v>
      </c>
      <c r="C152" s="3">
        <v>157.63</v>
      </c>
      <c r="D152" s="120">
        <v>0</v>
      </c>
      <c r="E152" s="32">
        <v>2.9044326994140701</v>
      </c>
      <c r="F152" s="126">
        <v>49544736768</v>
      </c>
      <c r="G152" s="3">
        <v>90</v>
      </c>
      <c r="H152" s="3" t="s">
        <v>234</v>
      </c>
    </row>
    <row r="153" spans="1:8" hidden="1">
      <c r="A153" t="s">
        <v>529</v>
      </c>
      <c r="B153" t="s">
        <v>530</v>
      </c>
      <c r="C153" s="3">
        <v>321.7</v>
      </c>
      <c r="D153" s="120">
        <v>33659</v>
      </c>
      <c r="E153" s="32">
        <v>0</v>
      </c>
      <c r="F153" s="126">
        <v>49191579648</v>
      </c>
      <c r="G153" s="3">
        <v>81</v>
      </c>
      <c r="H153" s="3" t="s">
        <v>285</v>
      </c>
    </row>
    <row r="154" spans="1:8" hidden="1">
      <c r="A154" t="s">
        <v>531</v>
      </c>
      <c r="B154" t="s">
        <v>532</v>
      </c>
      <c r="C154" s="3">
        <v>125.67</v>
      </c>
      <c r="D154" s="120">
        <v>43441</v>
      </c>
      <c r="E154" s="32">
        <v>0</v>
      </c>
      <c r="F154" s="126">
        <v>49162047488</v>
      </c>
      <c r="G154" s="3">
        <v>94</v>
      </c>
      <c r="H154" s="3" t="s">
        <v>278</v>
      </c>
    </row>
    <row r="155" spans="1:8" hidden="1">
      <c r="A155" t="s">
        <v>533</v>
      </c>
      <c r="B155" t="s">
        <v>534</v>
      </c>
      <c r="C155" s="3">
        <v>79.540000000000006</v>
      </c>
      <c r="D155" s="120">
        <v>0</v>
      </c>
      <c r="E155" s="32">
        <v>2.36329352009004</v>
      </c>
      <c r="F155" s="126">
        <v>48358612992</v>
      </c>
      <c r="G155" s="3">
        <v>60</v>
      </c>
      <c r="H155" s="3" t="s">
        <v>285</v>
      </c>
    </row>
    <row r="156" spans="1:8" hidden="1">
      <c r="A156" t="s">
        <v>535</v>
      </c>
      <c r="B156" t="s">
        <v>536</v>
      </c>
      <c r="C156" s="3">
        <v>91.65</v>
      </c>
      <c r="D156" s="120">
        <v>0</v>
      </c>
      <c r="E156" s="32">
        <v>0</v>
      </c>
      <c r="F156" s="126">
        <v>48289054720</v>
      </c>
      <c r="G156" s="3">
        <v>27</v>
      </c>
      <c r="H156" s="3" t="s">
        <v>247</v>
      </c>
    </row>
    <row r="157" spans="1:8" hidden="1">
      <c r="A157" t="s">
        <v>537</v>
      </c>
      <c r="B157" t="s">
        <v>538</v>
      </c>
      <c r="C157" s="3">
        <v>261.98</v>
      </c>
      <c r="D157" s="120">
        <v>0</v>
      </c>
      <c r="E157" s="32">
        <v>1.06878385843052</v>
      </c>
      <c r="F157" s="126">
        <v>48073330688</v>
      </c>
      <c r="G157" s="3">
        <v>90</v>
      </c>
      <c r="H157" s="3" t="s">
        <v>285</v>
      </c>
    </row>
    <row r="158" spans="1:8" hidden="1">
      <c r="A158" t="s">
        <v>539</v>
      </c>
      <c r="B158" t="s">
        <v>540</v>
      </c>
      <c r="C158" s="3">
        <v>85.7</v>
      </c>
      <c r="D158" s="120">
        <v>0</v>
      </c>
      <c r="E158" s="32">
        <v>1.86632453498409</v>
      </c>
      <c r="F158" s="126">
        <v>48040124416</v>
      </c>
      <c r="G158" s="3">
        <v>91</v>
      </c>
      <c r="H158" s="3" t="s">
        <v>285</v>
      </c>
    </row>
    <row r="159" spans="1:8" hidden="1">
      <c r="A159" t="s">
        <v>541</v>
      </c>
      <c r="B159" t="s">
        <v>542</v>
      </c>
      <c r="C159" s="3">
        <v>147.56</v>
      </c>
      <c r="D159" s="120">
        <v>35882</v>
      </c>
      <c r="E159" s="32">
        <v>0.81322854952813495</v>
      </c>
      <c r="F159" s="126">
        <v>47890796544</v>
      </c>
      <c r="G159" s="3">
        <v>41</v>
      </c>
      <c r="H159" s="3" t="s">
        <v>247</v>
      </c>
    </row>
    <row r="160" spans="1:8" hidden="1">
      <c r="A160" t="s">
        <v>543</v>
      </c>
      <c r="B160" t="s">
        <v>544</v>
      </c>
      <c r="C160" s="3">
        <v>171.33</v>
      </c>
      <c r="D160" s="120">
        <v>31929</v>
      </c>
      <c r="E160" s="32">
        <v>0</v>
      </c>
      <c r="F160" s="126">
        <v>46922145792</v>
      </c>
      <c r="G160" s="3">
        <v>81</v>
      </c>
      <c r="H160" s="3" t="s">
        <v>285</v>
      </c>
    </row>
    <row r="161" spans="1:8" hidden="1">
      <c r="A161" t="s">
        <v>545</v>
      </c>
      <c r="B161" t="s">
        <v>546</v>
      </c>
      <c r="C161" s="3">
        <v>78.5</v>
      </c>
      <c r="D161" s="120">
        <v>0</v>
      </c>
      <c r="E161" s="32">
        <v>2.75159246602635</v>
      </c>
      <c r="F161" s="126">
        <v>46592548864</v>
      </c>
      <c r="G161" s="3">
        <v>94</v>
      </c>
      <c r="H161" s="3" t="s">
        <v>330</v>
      </c>
    </row>
    <row r="162" spans="1:8" hidden="1">
      <c r="A162" t="s">
        <v>547</v>
      </c>
      <c r="B162" t="s">
        <v>548</v>
      </c>
      <c r="C162" s="3">
        <v>90.66</v>
      </c>
      <c r="D162" s="120">
        <v>18142</v>
      </c>
      <c r="E162" s="32">
        <v>3.4414293906453599</v>
      </c>
      <c r="F162" s="126">
        <v>46575124480</v>
      </c>
      <c r="G162" s="3">
        <v>60</v>
      </c>
      <c r="H162" s="3" t="s">
        <v>234</v>
      </c>
    </row>
    <row r="163" spans="1:8" hidden="1">
      <c r="A163" t="s">
        <v>549</v>
      </c>
      <c r="B163" t="s">
        <v>550</v>
      </c>
      <c r="C163" s="3">
        <v>327.29000000000002</v>
      </c>
      <c r="D163" s="120">
        <v>29525</v>
      </c>
      <c r="E163" s="32">
        <v>1.5888049770127799</v>
      </c>
      <c r="F163" s="126">
        <v>46412279808</v>
      </c>
      <c r="G163" s="3">
        <v>77</v>
      </c>
      <c r="H163" s="3" t="s">
        <v>278</v>
      </c>
    </row>
    <row r="164" spans="1:8" hidden="1">
      <c r="A164" t="s">
        <v>551</v>
      </c>
      <c r="B164" t="s">
        <v>552</v>
      </c>
      <c r="C164" s="3">
        <v>117.58</v>
      </c>
      <c r="D164" s="120">
        <v>29222</v>
      </c>
      <c r="E164" s="32">
        <v>3.3339003880710498</v>
      </c>
      <c r="F164" s="126">
        <v>46323032064</v>
      </c>
      <c r="G164" s="3">
        <v>59</v>
      </c>
      <c r="H164" s="3" t="s">
        <v>234</v>
      </c>
    </row>
    <row r="165" spans="1:8" hidden="1">
      <c r="A165" t="s">
        <v>553</v>
      </c>
      <c r="B165" t="s">
        <v>554</v>
      </c>
      <c r="C165" s="3">
        <v>78.25</v>
      </c>
      <c r="D165" s="120">
        <v>0</v>
      </c>
      <c r="E165" s="32">
        <v>2.6329242622437898</v>
      </c>
      <c r="F165" s="126">
        <v>46269227008</v>
      </c>
      <c r="G165" s="3">
        <v>65</v>
      </c>
      <c r="H165" s="3" t="s">
        <v>234</v>
      </c>
    </row>
    <row r="166" spans="1:8" hidden="1">
      <c r="A166" t="s">
        <v>555</v>
      </c>
      <c r="B166" t="s">
        <v>556</v>
      </c>
      <c r="C166" s="3">
        <v>225.67</v>
      </c>
      <c r="D166" s="120">
        <v>10197</v>
      </c>
      <c r="E166" s="32">
        <v>1.8355776281917799</v>
      </c>
      <c r="F166" s="126">
        <v>46258610176</v>
      </c>
      <c r="G166" s="3">
        <v>95</v>
      </c>
      <c r="H166" s="3" t="s">
        <v>234</v>
      </c>
    </row>
    <row r="167" spans="1:8" hidden="1">
      <c r="A167" t="s">
        <v>557</v>
      </c>
      <c r="B167" t="s">
        <v>558</v>
      </c>
      <c r="C167" s="3">
        <v>80.87</v>
      </c>
      <c r="D167" s="120">
        <v>37238</v>
      </c>
      <c r="E167" s="32">
        <v>0</v>
      </c>
      <c r="F167" s="126">
        <v>46223740928</v>
      </c>
      <c r="G167" s="3">
        <v>87</v>
      </c>
      <c r="H167" s="3" t="s">
        <v>278</v>
      </c>
    </row>
    <row r="168" spans="1:8" hidden="1">
      <c r="A168" t="s">
        <v>559</v>
      </c>
      <c r="B168" t="s">
        <v>560</v>
      </c>
      <c r="C168" s="3">
        <v>729.71</v>
      </c>
      <c r="D168" s="120">
        <v>34081</v>
      </c>
      <c r="E168" s="32">
        <v>0</v>
      </c>
      <c r="F168" s="126">
        <v>46203990016</v>
      </c>
      <c r="G168" s="3">
        <v>24</v>
      </c>
      <c r="H168" s="3" t="s">
        <v>247</v>
      </c>
    </row>
    <row r="169" spans="1:8" hidden="1">
      <c r="A169" t="s">
        <v>561</v>
      </c>
      <c r="B169" t="s">
        <v>562</v>
      </c>
      <c r="C169" s="3">
        <v>237.4</v>
      </c>
      <c r="D169" s="120">
        <v>0</v>
      </c>
      <c r="E169" s="32">
        <v>1.3468580528152301</v>
      </c>
      <c r="F169" s="126">
        <v>45783908352</v>
      </c>
      <c r="G169" s="3">
        <v>42</v>
      </c>
      <c r="H169" s="3" t="s">
        <v>278</v>
      </c>
    </row>
    <row r="170" spans="1:8" hidden="1">
      <c r="A170" t="s">
        <v>563</v>
      </c>
      <c r="B170" t="s">
        <v>564</v>
      </c>
      <c r="C170" s="3">
        <v>69.069999999999993</v>
      </c>
      <c r="D170" s="120">
        <v>32143</v>
      </c>
      <c r="E170" s="32">
        <v>8.9790004478857899</v>
      </c>
      <c r="F170" s="126">
        <v>45227036672</v>
      </c>
      <c r="G170" s="3">
        <v>60</v>
      </c>
      <c r="H170" s="3" t="s">
        <v>234</v>
      </c>
    </row>
    <row r="171" spans="1:8" hidden="1">
      <c r="A171" t="s">
        <v>565</v>
      </c>
      <c r="B171" t="s">
        <v>566</v>
      </c>
      <c r="C171" s="3">
        <v>142.52000000000001</v>
      </c>
      <c r="D171" s="120">
        <v>35976</v>
      </c>
      <c r="E171" s="32">
        <v>1.3892787111096601</v>
      </c>
      <c r="F171" s="126">
        <v>45026816000</v>
      </c>
      <c r="G171" s="3">
        <v>91</v>
      </c>
      <c r="H171" s="3" t="s">
        <v>234</v>
      </c>
    </row>
    <row r="172" spans="1:8" hidden="1">
      <c r="A172" t="s">
        <v>567</v>
      </c>
      <c r="B172" t="s">
        <v>568</v>
      </c>
      <c r="C172" s="3">
        <v>61.76</v>
      </c>
      <c r="D172" s="120">
        <v>0</v>
      </c>
      <c r="E172" s="32">
        <v>0.97118812535101595</v>
      </c>
      <c r="F172" s="126">
        <v>44795764736</v>
      </c>
      <c r="G172" s="3">
        <v>80</v>
      </c>
      <c r="H172" s="3" t="s">
        <v>278</v>
      </c>
    </row>
    <row r="173" spans="1:8" hidden="1">
      <c r="A173" t="s">
        <v>569</v>
      </c>
      <c r="B173" t="s">
        <v>570</v>
      </c>
      <c r="C173" s="3">
        <v>30.78</v>
      </c>
      <c r="D173" s="120">
        <v>0</v>
      </c>
      <c r="E173" s="32">
        <v>1.94805202546058</v>
      </c>
      <c r="F173" s="126">
        <v>43992940544</v>
      </c>
      <c r="G173" s="3">
        <v>91</v>
      </c>
      <c r="H173" s="3" t="s">
        <v>278</v>
      </c>
    </row>
    <row r="174" spans="1:8" hidden="1">
      <c r="A174" t="s">
        <v>571</v>
      </c>
      <c r="B174" t="s">
        <v>572</v>
      </c>
      <c r="C174" s="3">
        <v>153.55000000000001</v>
      </c>
      <c r="D174" s="120">
        <v>20830</v>
      </c>
      <c r="E174" s="32">
        <v>1.3285574482924301</v>
      </c>
      <c r="F174" s="126">
        <v>43760091136</v>
      </c>
      <c r="G174" s="3">
        <v>96</v>
      </c>
      <c r="H174" s="3" t="s">
        <v>330</v>
      </c>
    </row>
    <row r="175" spans="1:8" hidden="1">
      <c r="A175" t="s">
        <v>573</v>
      </c>
      <c r="B175" t="s">
        <v>574</v>
      </c>
      <c r="C175" s="3">
        <v>90.36</v>
      </c>
      <c r="D175" s="120">
        <v>0</v>
      </c>
      <c r="E175" s="32">
        <v>4.2939354962825602</v>
      </c>
      <c r="F175" s="126">
        <v>43467776000</v>
      </c>
      <c r="G175" s="3">
        <v>79</v>
      </c>
      <c r="H175" s="3" t="s">
        <v>234</v>
      </c>
    </row>
    <row r="176" spans="1:8" hidden="1">
      <c r="A176" t="s">
        <v>575</v>
      </c>
      <c r="B176" t="s">
        <v>576</v>
      </c>
      <c r="C176" s="3">
        <v>199.99</v>
      </c>
      <c r="D176" s="120">
        <v>31199</v>
      </c>
      <c r="E176" s="32">
        <v>0</v>
      </c>
      <c r="F176" s="126">
        <v>43169652736</v>
      </c>
      <c r="G176" s="3">
        <v>95</v>
      </c>
      <c r="H176" s="3" t="s">
        <v>330</v>
      </c>
    </row>
    <row r="177" spans="1:8" hidden="1">
      <c r="A177" t="s">
        <v>577</v>
      </c>
      <c r="B177" t="s">
        <v>578</v>
      </c>
      <c r="C177" s="3">
        <v>2205.0300000000002</v>
      </c>
      <c r="D177" s="120">
        <v>33329</v>
      </c>
      <c r="E177" s="32">
        <v>0</v>
      </c>
      <c r="F177" s="126">
        <v>42970738688</v>
      </c>
      <c r="G177" s="3">
        <v>47</v>
      </c>
      <c r="H177" s="3" t="s">
        <v>278</v>
      </c>
    </row>
    <row r="178" spans="1:8" hidden="1">
      <c r="A178" t="s">
        <v>579</v>
      </c>
      <c r="B178" t="s">
        <v>580</v>
      </c>
      <c r="C178" s="3">
        <v>224.12</v>
      </c>
      <c r="D178" s="120">
        <v>20283</v>
      </c>
      <c r="E178" s="32">
        <v>1.9983050176517601</v>
      </c>
      <c r="F178" s="126">
        <v>42886070272</v>
      </c>
      <c r="G178" s="3">
        <v>73</v>
      </c>
      <c r="H178" s="3" t="s">
        <v>285</v>
      </c>
    </row>
    <row r="179" spans="1:8" hidden="1">
      <c r="A179" t="s">
        <v>581</v>
      </c>
      <c r="B179" t="s">
        <v>582</v>
      </c>
      <c r="C179" s="3">
        <v>1536.15</v>
      </c>
      <c r="D179" s="120">
        <v>38743</v>
      </c>
      <c r="E179" s="32">
        <v>0</v>
      </c>
      <c r="F179" s="126">
        <v>42650660864</v>
      </c>
      <c r="G179" s="3">
        <v>65</v>
      </c>
      <c r="H179" s="3" t="s">
        <v>278</v>
      </c>
    </row>
    <row r="180" spans="1:8" hidden="1">
      <c r="A180" t="s">
        <v>583</v>
      </c>
      <c r="B180" t="s">
        <v>584</v>
      </c>
      <c r="C180" s="3">
        <v>71.61</v>
      </c>
      <c r="D180" s="120">
        <v>33550</v>
      </c>
      <c r="E180" s="32">
        <v>1.1166946006713101</v>
      </c>
      <c r="F180" s="126">
        <v>42595643392</v>
      </c>
      <c r="G180" s="3">
        <v>74</v>
      </c>
      <c r="H180" s="3" t="s">
        <v>278</v>
      </c>
    </row>
    <row r="181" spans="1:8" hidden="1">
      <c r="A181" t="s">
        <v>585</v>
      </c>
      <c r="B181" t="s">
        <v>586</v>
      </c>
      <c r="C181" s="3">
        <v>34.33</v>
      </c>
      <c r="D181" s="120">
        <v>0</v>
      </c>
      <c r="E181" s="32">
        <v>4.6606467341737803</v>
      </c>
      <c r="F181" s="126">
        <v>42069348352</v>
      </c>
      <c r="G181" s="3">
        <v>89</v>
      </c>
      <c r="H181" s="3" t="s">
        <v>234</v>
      </c>
    </row>
    <row r="182" spans="1:8" hidden="1">
      <c r="A182" t="s">
        <v>587</v>
      </c>
      <c r="B182" t="s">
        <v>588</v>
      </c>
      <c r="C182" s="3">
        <v>159.88999999999999</v>
      </c>
      <c r="D182" s="120">
        <v>40396</v>
      </c>
      <c r="E182" s="32">
        <v>2.11329255623416</v>
      </c>
      <c r="F182" s="126">
        <v>41986871296</v>
      </c>
      <c r="G182" s="3">
        <v>64</v>
      </c>
      <c r="H182" s="3" t="s">
        <v>285</v>
      </c>
    </row>
    <row r="183" spans="1:8" hidden="1">
      <c r="A183" t="s">
        <v>589</v>
      </c>
      <c r="B183" t="s">
        <v>590</v>
      </c>
      <c r="C183" s="3">
        <v>411.02</v>
      </c>
      <c r="D183" s="120">
        <v>30546</v>
      </c>
      <c r="E183" s="32">
        <v>1.1191669273107301</v>
      </c>
      <c r="F183" s="126">
        <v>41731948544</v>
      </c>
      <c r="G183" s="3">
        <v>30</v>
      </c>
      <c r="H183" s="3" t="s">
        <v>278</v>
      </c>
    </row>
    <row r="184" spans="1:8" hidden="1">
      <c r="A184" t="s">
        <v>591</v>
      </c>
      <c r="B184" t="s">
        <v>592</v>
      </c>
      <c r="C184" s="3">
        <v>115.39</v>
      </c>
      <c r="D184" s="120">
        <v>30554</v>
      </c>
      <c r="E184" s="32">
        <v>2.7383016341687099</v>
      </c>
      <c r="F184" s="126">
        <v>41586626560</v>
      </c>
      <c r="G184" s="3">
        <v>67</v>
      </c>
      <c r="H184" s="3" t="s">
        <v>234</v>
      </c>
    </row>
    <row r="185" spans="1:8" hidden="1">
      <c r="A185" t="s">
        <v>593</v>
      </c>
      <c r="B185" t="s">
        <v>594</v>
      </c>
      <c r="C185" s="3">
        <v>52.68</v>
      </c>
      <c r="D185" s="120">
        <v>40135</v>
      </c>
      <c r="E185" s="32">
        <v>0</v>
      </c>
      <c r="F185" s="126">
        <v>41539272704</v>
      </c>
      <c r="G185" s="3">
        <v>91</v>
      </c>
      <c r="H185" s="3" t="s">
        <v>278</v>
      </c>
    </row>
    <row r="186" spans="1:8" hidden="1">
      <c r="A186" t="s">
        <v>595</v>
      </c>
      <c r="B186" t="s">
        <v>596</v>
      </c>
      <c r="C186" s="3">
        <v>159.12</v>
      </c>
      <c r="D186" s="120">
        <v>28592</v>
      </c>
      <c r="E186" s="32">
        <v>2.8901733504854001</v>
      </c>
      <c r="F186" s="126">
        <v>41406173184</v>
      </c>
      <c r="G186" s="3">
        <v>69</v>
      </c>
      <c r="H186" s="3" t="s">
        <v>278</v>
      </c>
    </row>
    <row r="187" spans="1:8" hidden="1">
      <c r="A187" t="s">
        <v>597</v>
      </c>
      <c r="B187" t="s">
        <v>598</v>
      </c>
      <c r="C187" s="3">
        <v>379.95</v>
      </c>
      <c r="D187" s="120">
        <v>33647</v>
      </c>
      <c r="E187" s="32">
        <v>0.65271746784405504</v>
      </c>
      <c r="F187" s="126">
        <v>40278364160</v>
      </c>
      <c r="G187" s="3">
        <v>22</v>
      </c>
      <c r="H187" s="3" t="s">
        <v>234</v>
      </c>
    </row>
    <row r="188" spans="1:8" hidden="1">
      <c r="A188" t="s">
        <v>599</v>
      </c>
      <c r="B188" t="s">
        <v>600</v>
      </c>
      <c r="C188" s="3">
        <v>17.670000000000002</v>
      </c>
      <c r="D188" s="120">
        <v>40585</v>
      </c>
      <c r="E188" s="32">
        <v>6.2818336972558804</v>
      </c>
      <c r="F188" s="126">
        <v>39810523136</v>
      </c>
      <c r="G188" s="3">
        <v>85</v>
      </c>
      <c r="H188" s="3" t="s">
        <v>234</v>
      </c>
    </row>
    <row r="189" spans="1:8" hidden="1">
      <c r="A189" t="s">
        <v>601</v>
      </c>
      <c r="B189" t="s">
        <v>602</v>
      </c>
      <c r="C189" s="3">
        <v>52</v>
      </c>
      <c r="D189" s="120">
        <v>41585</v>
      </c>
      <c r="E189" s="32">
        <v>0</v>
      </c>
      <c r="F189" s="126">
        <v>39792799744</v>
      </c>
      <c r="G189" s="3">
        <v>54</v>
      </c>
      <c r="H189" s="3" t="s">
        <v>278</v>
      </c>
    </row>
    <row r="190" spans="1:8" hidden="1">
      <c r="A190" t="s">
        <v>603</v>
      </c>
      <c r="B190" t="s">
        <v>604</v>
      </c>
      <c r="C190" s="3">
        <v>40.01</v>
      </c>
      <c r="D190" s="120">
        <v>0</v>
      </c>
      <c r="E190" s="32">
        <v>3.3741565204745299</v>
      </c>
      <c r="F190" s="126">
        <v>39680200704</v>
      </c>
      <c r="G190" s="3">
        <v>82</v>
      </c>
      <c r="H190" s="3" t="s">
        <v>234</v>
      </c>
    </row>
    <row r="191" spans="1:8" hidden="1">
      <c r="A191" t="s">
        <v>605</v>
      </c>
      <c r="B191" t="s">
        <v>606</v>
      </c>
      <c r="C191" s="3">
        <v>51.71</v>
      </c>
      <c r="D191" s="120">
        <v>30963</v>
      </c>
      <c r="E191" s="32">
        <v>2.4753432051629698</v>
      </c>
      <c r="F191" s="126">
        <v>39321120768</v>
      </c>
      <c r="G191" s="3">
        <v>48</v>
      </c>
      <c r="H191" s="3" t="s">
        <v>278</v>
      </c>
    </row>
    <row r="192" spans="1:8" hidden="1">
      <c r="A192" t="s">
        <v>607</v>
      </c>
      <c r="B192" t="s">
        <v>608</v>
      </c>
      <c r="C192" s="3">
        <v>235.42</v>
      </c>
      <c r="D192" s="120">
        <v>16942</v>
      </c>
      <c r="E192" s="32">
        <v>1.3423389345527801</v>
      </c>
      <c r="F192" s="126">
        <v>39288094720</v>
      </c>
      <c r="G192" s="3">
        <v>86</v>
      </c>
      <c r="H192" s="3" t="s">
        <v>285</v>
      </c>
    </row>
    <row r="193" spans="1:8" hidden="1">
      <c r="A193" t="s">
        <v>609</v>
      </c>
      <c r="B193" t="s">
        <v>610</v>
      </c>
      <c r="C193" s="3">
        <v>116.23</v>
      </c>
      <c r="D193" s="120">
        <v>10382</v>
      </c>
      <c r="E193" s="32">
        <v>3.99208454485554</v>
      </c>
      <c r="F193" s="126">
        <v>39241838592</v>
      </c>
      <c r="G193" s="3">
        <v>44</v>
      </c>
      <c r="H193" s="3" t="s">
        <v>285</v>
      </c>
    </row>
    <row r="194" spans="1:8" hidden="1">
      <c r="A194" t="s">
        <v>611</v>
      </c>
      <c r="B194" t="s">
        <v>612</v>
      </c>
      <c r="C194" s="3">
        <v>288.25</v>
      </c>
      <c r="D194" s="120">
        <v>40998</v>
      </c>
      <c r="E194" s="32">
        <v>0</v>
      </c>
      <c r="F194" s="126">
        <v>39045558272</v>
      </c>
      <c r="G194" s="3">
        <v>20</v>
      </c>
      <c r="H194" s="3" t="s">
        <v>278</v>
      </c>
    </row>
    <row r="195" spans="1:8" hidden="1">
      <c r="A195" t="s">
        <v>613</v>
      </c>
      <c r="B195" t="s">
        <v>614</v>
      </c>
      <c r="C195" s="3">
        <v>131.41</v>
      </c>
      <c r="D195" s="120">
        <v>36481</v>
      </c>
      <c r="E195" s="32">
        <v>0.63907484310252305</v>
      </c>
      <c r="F195" s="126">
        <v>38902689792</v>
      </c>
      <c r="G195" s="3">
        <v>95</v>
      </c>
      <c r="H195" s="3" t="s">
        <v>285</v>
      </c>
    </row>
    <row r="196" spans="1:8" hidden="1">
      <c r="A196" t="s">
        <v>615</v>
      </c>
      <c r="B196" t="s">
        <v>616</v>
      </c>
      <c r="C196" s="3">
        <v>267.45</v>
      </c>
      <c r="D196" s="120">
        <v>33498</v>
      </c>
      <c r="E196" s="32">
        <v>0</v>
      </c>
      <c r="F196" s="126">
        <v>38810484736</v>
      </c>
      <c r="G196" s="3">
        <v>100</v>
      </c>
      <c r="H196" s="3" t="s">
        <v>285</v>
      </c>
    </row>
    <row r="197" spans="1:8" hidden="1">
      <c r="A197" t="s">
        <v>617</v>
      </c>
      <c r="B197" t="s">
        <v>618</v>
      </c>
      <c r="C197" s="3">
        <v>124.09</v>
      </c>
      <c r="D197" s="120">
        <v>9571</v>
      </c>
      <c r="E197" s="32">
        <v>1.20880006446934</v>
      </c>
      <c r="F197" s="126">
        <v>38420115456</v>
      </c>
      <c r="G197" s="3">
        <v>91</v>
      </c>
      <c r="H197" s="3" t="s">
        <v>330</v>
      </c>
    </row>
    <row r="198" spans="1:8" hidden="1">
      <c r="A198" t="s">
        <v>619</v>
      </c>
      <c r="B198" t="s">
        <v>620</v>
      </c>
      <c r="C198" s="3">
        <v>99.87</v>
      </c>
      <c r="D198" s="120">
        <v>34653</v>
      </c>
      <c r="E198" s="32">
        <v>2.4031241567712298</v>
      </c>
      <c r="F198" s="126">
        <v>38331875328</v>
      </c>
      <c r="G198" s="3">
        <v>69</v>
      </c>
      <c r="H198" s="3" t="s">
        <v>247</v>
      </c>
    </row>
    <row r="199" spans="1:8" hidden="1">
      <c r="A199" t="s">
        <v>621</v>
      </c>
      <c r="B199" t="s">
        <v>622</v>
      </c>
      <c r="C199" s="3">
        <v>161.47</v>
      </c>
      <c r="D199" s="120">
        <v>0</v>
      </c>
      <c r="E199" s="32">
        <v>2.3038335471667999</v>
      </c>
      <c r="F199" s="126">
        <v>38318948352</v>
      </c>
      <c r="G199" s="3">
        <v>41</v>
      </c>
      <c r="H199" s="3" t="s">
        <v>234</v>
      </c>
    </row>
    <row r="200" spans="1:8" hidden="1">
      <c r="A200" t="s">
        <v>623</v>
      </c>
      <c r="B200" t="s">
        <v>624</v>
      </c>
      <c r="C200" s="3">
        <v>75</v>
      </c>
      <c r="D200" s="120">
        <v>25630</v>
      </c>
      <c r="E200" s="32">
        <v>2.61194034934298</v>
      </c>
      <c r="F200" s="126">
        <v>37958275072</v>
      </c>
      <c r="G200" s="3">
        <v>60</v>
      </c>
      <c r="H200" s="3" t="s">
        <v>278</v>
      </c>
    </row>
    <row r="201" spans="1:8" hidden="1">
      <c r="A201" t="s">
        <v>625</v>
      </c>
      <c r="B201" t="s">
        <v>626</v>
      </c>
      <c r="C201" s="3">
        <v>60.01</v>
      </c>
      <c r="D201" s="120">
        <v>27194</v>
      </c>
      <c r="E201" s="32">
        <v>2.6657781136985301</v>
      </c>
      <c r="F201" s="126">
        <v>37921308672</v>
      </c>
      <c r="G201" s="3">
        <v>71</v>
      </c>
      <c r="H201" s="3" t="s">
        <v>278</v>
      </c>
    </row>
    <row r="202" spans="1:8" hidden="1">
      <c r="A202" t="s">
        <v>627</v>
      </c>
      <c r="B202" t="s">
        <v>628</v>
      </c>
      <c r="C202" s="3">
        <v>118.53</v>
      </c>
      <c r="D202" s="120">
        <v>0</v>
      </c>
      <c r="E202" s="32">
        <v>1.8907740436707501</v>
      </c>
      <c r="F202" s="126">
        <v>37910511616</v>
      </c>
      <c r="G202" s="3">
        <v>89</v>
      </c>
      <c r="H202" s="3" t="s">
        <v>234</v>
      </c>
    </row>
    <row r="203" spans="1:8" hidden="1">
      <c r="A203" t="s">
        <v>629</v>
      </c>
      <c r="B203" t="s">
        <v>630</v>
      </c>
      <c r="C203" s="3">
        <v>180.01</v>
      </c>
      <c r="D203" s="120">
        <v>30834</v>
      </c>
      <c r="E203" s="32">
        <v>1.1327669286762301</v>
      </c>
      <c r="F203" s="126">
        <v>37862584320</v>
      </c>
      <c r="G203" s="3">
        <v>18</v>
      </c>
      <c r="H203" s="3" t="s">
        <v>278</v>
      </c>
    </row>
    <row r="204" spans="1:8" hidden="1">
      <c r="A204" t="s">
        <v>631</v>
      </c>
      <c r="B204" t="s">
        <v>632</v>
      </c>
      <c r="C204" s="3">
        <v>30.71</v>
      </c>
      <c r="D204" s="120">
        <v>21116</v>
      </c>
      <c r="E204" s="32">
        <v>5.5356562933367499</v>
      </c>
      <c r="F204" s="126">
        <v>37421060096</v>
      </c>
      <c r="G204" s="3">
        <v>100</v>
      </c>
      <c r="H204" s="3" t="s">
        <v>278</v>
      </c>
    </row>
    <row r="205" spans="1:8" hidden="1">
      <c r="A205" t="s">
        <v>633</v>
      </c>
      <c r="B205" t="s">
        <v>634</v>
      </c>
      <c r="C205" s="3">
        <v>60.27</v>
      </c>
      <c r="D205" s="120">
        <v>34625</v>
      </c>
      <c r="E205" s="32">
        <v>4.9377801071377103</v>
      </c>
      <c r="F205" s="126">
        <v>37221392384</v>
      </c>
      <c r="G205" s="3">
        <v>70</v>
      </c>
      <c r="H205" s="3" t="s">
        <v>278</v>
      </c>
    </row>
    <row r="206" spans="1:8" hidden="1">
      <c r="A206" t="s">
        <v>635</v>
      </c>
      <c r="B206" t="s">
        <v>636</v>
      </c>
      <c r="C206" s="3">
        <v>53.55</v>
      </c>
      <c r="D206" s="120">
        <v>23652</v>
      </c>
      <c r="E206" s="32">
        <v>2.6134029795746501</v>
      </c>
      <c r="F206" s="126">
        <v>36885790720</v>
      </c>
      <c r="G206" s="3">
        <v>90</v>
      </c>
      <c r="H206" s="3" t="s">
        <v>330</v>
      </c>
    </row>
    <row r="207" spans="1:8" hidden="1">
      <c r="A207" t="s">
        <v>637</v>
      </c>
      <c r="B207" t="s">
        <v>638</v>
      </c>
      <c r="C207" s="3">
        <v>66.7</v>
      </c>
      <c r="D207" s="120">
        <v>34046</v>
      </c>
      <c r="E207" s="32">
        <v>1.80509744555518</v>
      </c>
      <c r="F207" s="126">
        <v>36850696192</v>
      </c>
      <c r="G207" s="3">
        <v>55</v>
      </c>
      <c r="H207" s="3" t="s">
        <v>278</v>
      </c>
    </row>
    <row r="208" spans="1:8" hidden="1">
      <c r="A208" t="s">
        <v>639</v>
      </c>
      <c r="B208" t="s">
        <v>640</v>
      </c>
      <c r="C208" s="3">
        <v>120.81</v>
      </c>
      <c r="D208" s="120">
        <v>41796</v>
      </c>
      <c r="E208" s="32">
        <v>0</v>
      </c>
      <c r="F208" s="126">
        <v>36760121344</v>
      </c>
      <c r="G208" s="3">
        <v>72</v>
      </c>
      <c r="H208" s="3" t="s">
        <v>234</v>
      </c>
    </row>
    <row r="209" spans="1:8" hidden="1">
      <c r="A209" t="s">
        <v>641</v>
      </c>
      <c r="B209" t="s">
        <v>642</v>
      </c>
      <c r="C209" s="3">
        <v>66.47</v>
      </c>
      <c r="D209" s="120">
        <v>19815</v>
      </c>
      <c r="E209" s="32">
        <v>2.93365435186357</v>
      </c>
      <c r="F209" s="126">
        <v>36358512640</v>
      </c>
      <c r="G209" s="3">
        <v>53</v>
      </c>
      <c r="H209" s="3" t="s">
        <v>330</v>
      </c>
    </row>
    <row r="210" spans="1:8" hidden="1">
      <c r="A210" t="s">
        <v>643</v>
      </c>
      <c r="B210" t="s">
        <v>644</v>
      </c>
      <c r="C210" s="3">
        <v>450.86</v>
      </c>
      <c r="D210" s="120">
        <v>39401</v>
      </c>
      <c r="E210" s="32">
        <v>1.1089917047420501</v>
      </c>
      <c r="F210" s="126">
        <v>36295557120</v>
      </c>
      <c r="G210" s="3">
        <v>62</v>
      </c>
      <c r="H210" s="3" t="s">
        <v>645</v>
      </c>
    </row>
    <row r="211" spans="1:8" hidden="1">
      <c r="A211" t="s">
        <v>646</v>
      </c>
      <c r="B211" t="s">
        <v>647</v>
      </c>
      <c r="C211" s="3">
        <v>193.1</v>
      </c>
      <c r="D211" s="120">
        <v>41403</v>
      </c>
      <c r="E211" s="32">
        <v>0</v>
      </c>
      <c r="F211" s="126">
        <v>36014682112</v>
      </c>
      <c r="G211" s="3">
        <v>38</v>
      </c>
      <c r="H211" s="3" t="s">
        <v>278</v>
      </c>
    </row>
    <row r="212" spans="1:8" hidden="1">
      <c r="A212" t="s">
        <v>648</v>
      </c>
      <c r="B212" t="s">
        <v>649</v>
      </c>
      <c r="C212" s="3">
        <v>132.81</v>
      </c>
      <c r="D212" s="120">
        <v>34129</v>
      </c>
      <c r="E212" s="32">
        <v>2.5604338394212198</v>
      </c>
      <c r="F212" s="126">
        <v>35897958400</v>
      </c>
      <c r="G212" s="3">
        <v>70</v>
      </c>
      <c r="H212" s="3" t="s">
        <v>278</v>
      </c>
    </row>
    <row r="213" spans="1:8" hidden="1">
      <c r="A213" t="s">
        <v>650</v>
      </c>
      <c r="B213" t="s">
        <v>651</v>
      </c>
      <c r="C213" s="3">
        <v>154.66</v>
      </c>
      <c r="D213" s="120">
        <v>0</v>
      </c>
      <c r="E213" s="32">
        <v>1.7328333549445201</v>
      </c>
      <c r="F213" s="126">
        <v>35837407232</v>
      </c>
      <c r="G213" s="3">
        <v>95</v>
      </c>
      <c r="H213" s="3" t="s">
        <v>330</v>
      </c>
    </row>
    <row r="214" spans="1:8" hidden="1">
      <c r="A214" t="s">
        <v>652</v>
      </c>
      <c r="B214" t="s">
        <v>653</v>
      </c>
      <c r="C214" s="3">
        <v>90.97</v>
      </c>
      <c r="D214" s="120">
        <v>38456</v>
      </c>
      <c r="E214" s="32">
        <v>0</v>
      </c>
      <c r="F214" s="126">
        <v>35713163264</v>
      </c>
      <c r="G214" s="3">
        <v>78</v>
      </c>
      <c r="H214" s="3" t="s">
        <v>234</v>
      </c>
    </row>
    <row r="215" spans="1:8" hidden="1">
      <c r="A215" t="s">
        <v>654</v>
      </c>
      <c r="B215" t="s">
        <v>655</v>
      </c>
      <c r="C215" s="3">
        <v>44.53</v>
      </c>
      <c r="D215" s="120">
        <v>0</v>
      </c>
      <c r="E215" s="32">
        <v>4.9404896646838399</v>
      </c>
      <c r="F215" s="126">
        <v>35342589952</v>
      </c>
      <c r="G215" s="3">
        <v>100</v>
      </c>
      <c r="H215" s="3" t="s">
        <v>285</v>
      </c>
    </row>
    <row r="216" spans="1:8" hidden="1">
      <c r="A216" t="s">
        <v>656</v>
      </c>
      <c r="B216" t="s">
        <v>657</v>
      </c>
      <c r="C216" s="3">
        <v>94.24</v>
      </c>
      <c r="D216" s="120">
        <v>37238</v>
      </c>
      <c r="E216" s="32">
        <v>5.0922981017768496</v>
      </c>
      <c r="F216" s="126">
        <v>35113824256</v>
      </c>
      <c r="G216" s="3">
        <v>55</v>
      </c>
      <c r="H216" s="3" t="s">
        <v>285</v>
      </c>
    </row>
    <row r="217" spans="1:8" hidden="1">
      <c r="A217" t="s">
        <v>658</v>
      </c>
      <c r="B217" t="s">
        <v>659</v>
      </c>
      <c r="C217" s="3">
        <v>125.97</v>
      </c>
      <c r="D217" s="120">
        <v>41620</v>
      </c>
      <c r="E217" s="32">
        <v>0.476114921315551</v>
      </c>
      <c r="F217" s="126">
        <v>34551984128</v>
      </c>
      <c r="G217" s="3">
        <v>97</v>
      </c>
      <c r="H217" s="3" t="s">
        <v>234</v>
      </c>
    </row>
    <row r="218" spans="1:8" hidden="1">
      <c r="A218" t="s">
        <v>660</v>
      </c>
      <c r="B218" t="s">
        <v>661</v>
      </c>
      <c r="C218" s="3">
        <v>123.2</v>
      </c>
      <c r="D218" s="120">
        <v>32784</v>
      </c>
      <c r="E218" s="32">
        <v>0.61688310914225397</v>
      </c>
      <c r="F218" s="126">
        <v>34255183872</v>
      </c>
      <c r="G218" s="3">
        <v>64</v>
      </c>
      <c r="H218" s="3" t="s">
        <v>285</v>
      </c>
    </row>
    <row r="219" spans="1:8" hidden="1">
      <c r="A219" t="s">
        <v>662</v>
      </c>
      <c r="B219" t="s">
        <v>663</v>
      </c>
      <c r="C219" s="3">
        <v>263.02999999999997</v>
      </c>
      <c r="D219" s="120">
        <v>23720</v>
      </c>
      <c r="E219" s="32">
        <v>2.0225830405890499</v>
      </c>
      <c r="F219" s="126">
        <v>33789048832</v>
      </c>
      <c r="G219" s="3">
        <v>72</v>
      </c>
      <c r="H219" s="3" t="s">
        <v>278</v>
      </c>
    </row>
    <row r="220" spans="1:8" hidden="1">
      <c r="A220" t="s">
        <v>664</v>
      </c>
      <c r="B220" t="s">
        <v>665</v>
      </c>
      <c r="C220" s="3">
        <v>228.73</v>
      </c>
      <c r="D220" s="120">
        <v>34852</v>
      </c>
      <c r="E220" s="32">
        <v>0.769499820944061</v>
      </c>
      <c r="F220" s="126">
        <v>33491785728</v>
      </c>
      <c r="G220" s="3">
        <v>83</v>
      </c>
      <c r="H220" s="3" t="s">
        <v>285</v>
      </c>
    </row>
    <row r="221" spans="1:8" hidden="1">
      <c r="A221" t="s">
        <v>666</v>
      </c>
      <c r="B221" t="s">
        <v>667</v>
      </c>
      <c r="C221" s="3">
        <v>46.62</v>
      </c>
      <c r="D221" s="120">
        <v>0</v>
      </c>
      <c r="E221" s="32">
        <v>6.0060059037243301</v>
      </c>
      <c r="F221" s="126">
        <v>33480968192</v>
      </c>
      <c r="G221" s="3">
        <v>93</v>
      </c>
      <c r="H221" s="3" t="s">
        <v>285</v>
      </c>
    </row>
    <row r="222" spans="1:8" hidden="1">
      <c r="A222" t="s">
        <v>668</v>
      </c>
      <c r="B222" t="s">
        <v>669</v>
      </c>
      <c r="C222" s="3">
        <v>41.37</v>
      </c>
      <c r="D222" s="120">
        <v>0</v>
      </c>
      <c r="E222" s="32">
        <v>3.5792019808306801</v>
      </c>
      <c r="F222" s="126">
        <v>33431230464</v>
      </c>
      <c r="G222" s="3">
        <v>92</v>
      </c>
      <c r="H222" s="3" t="s">
        <v>285</v>
      </c>
    </row>
    <row r="223" spans="1:8" hidden="1">
      <c r="A223" t="s">
        <v>670</v>
      </c>
      <c r="B223" t="s">
        <v>671</v>
      </c>
      <c r="C223" s="3">
        <v>283.77999999999997</v>
      </c>
      <c r="D223" s="120">
        <v>0</v>
      </c>
      <c r="E223" s="32">
        <v>0.55676934347570095</v>
      </c>
      <c r="F223" s="126">
        <v>33238800384</v>
      </c>
      <c r="G223" s="3">
        <v>80</v>
      </c>
      <c r="H223" s="3" t="s">
        <v>278</v>
      </c>
    </row>
    <row r="224" spans="1:8" hidden="1">
      <c r="A224" t="s">
        <v>672</v>
      </c>
      <c r="B224" t="s">
        <v>673</v>
      </c>
      <c r="C224" s="3">
        <v>68.510000000000005</v>
      </c>
      <c r="D224" s="120">
        <v>0</v>
      </c>
      <c r="E224" s="32">
        <v>1.1005692717942399</v>
      </c>
      <c r="F224" s="126">
        <v>32953237504</v>
      </c>
      <c r="G224" s="3">
        <v>53</v>
      </c>
      <c r="H224" s="3" t="s">
        <v>285</v>
      </c>
    </row>
    <row r="225" spans="1:8" hidden="1">
      <c r="A225" t="s">
        <v>674</v>
      </c>
      <c r="B225" t="s">
        <v>675</v>
      </c>
      <c r="C225" s="3">
        <v>187.33</v>
      </c>
      <c r="D225" s="120">
        <v>0</v>
      </c>
      <c r="E225" s="32">
        <v>2.56204974151848</v>
      </c>
      <c r="F225" s="126">
        <v>32897771520</v>
      </c>
      <c r="G225" s="3">
        <v>55</v>
      </c>
      <c r="H225" s="3" t="s">
        <v>247</v>
      </c>
    </row>
    <row r="226" spans="1:8" hidden="1">
      <c r="A226" t="s">
        <v>676</v>
      </c>
      <c r="B226" t="s">
        <v>677</v>
      </c>
      <c r="C226" s="3">
        <v>38.58</v>
      </c>
      <c r="D226" s="120">
        <v>0</v>
      </c>
      <c r="E226" s="32">
        <v>1.55480700658683</v>
      </c>
      <c r="F226" s="126">
        <v>32468289536</v>
      </c>
      <c r="G226" s="3">
        <v>65</v>
      </c>
      <c r="H226" s="3" t="s">
        <v>285</v>
      </c>
    </row>
    <row r="227" spans="1:8" hidden="1">
      <c r="A227" t="s">
        <v>678</v>
      </c>
      <c r="B227" t="s">
        <v>679</v>
      </c>
      <c r="C227" s="3">
        <v>205.06</v>
      </c>
      <c r="D227" s="120">
        <v>36735</v>
      </c>
      <c r="E227" s="32">
        <v>0</v>
      </c>
      <c r="F227" s="126">
        <v>32255938560</v>
      </c>
      <c r="G227" s="3">
        <v>100</v>
      </c>
      <c r="H227" s="3" t="s">
        <v>285</v>
      </c>
    </row>
    <row r="228" spans="1:8" hidden="1">
      <c r="A228" t="s">
        <v>680</v>
      </c>
      <c r="B228" t="s">
        <v>681</v>
      </c>
      <c r="C228" s="3">
        <v>116.15</v>
      </c>
      <c r="D228" s="120">
        <v>0</v>
      </c>
      <c r="E228" s="32">
        <v>0.861178091629349</v>
      </c>
      <c r="F228" s="126">
        <v>32192468992</v>
      </c>
      <c r="G228" s="3">
        <v>40</v>
      </c>
      <c r="H228" s="3" t="s">
        <v>278</v>
      </c>
    </row>
    <row r="229" spans="1:8" hidden="1">
      <c r="A229" t="s">
        <v>682</v>
      </c>
      <c r="B229" t="s">
        <v>683</v>
      </c>
      <c r="C229" s="3">
        <v>42</v>
      </c>
      <c r="D229" s="120">
        <v>38336</v>
      </c>
      <c r="E229" s="32">
        <v>0</v>
      </c>
      <c r="F229" s="126">
        <v>32094556160</v>
      </c>
      <c r="G229" s="3">
        <v>97</v>
      </c>
      <c r="H229" s="3" t="s">
        <v>278</v>
      </c>
    </row>
    <row r="230" spans="1:8" hidden="1">
      <c r="A230" t="s">
        <v>684</v>
      </c>
      <c r="B230" t="s">
        <v>685</v>
      </c>
      <c r="C230" s="3">
        <v>44.7</v>
      </c>
      <c r="D230" s="120">
        <v>10253</v>
      </c>
      <c r="E230" s="32">
        <v>2.3266218385973798</v>
      </c>
      <c r="F230" s="126">
        <v>31996542976</v>
      </c>
      <c r="G230" s="3">
        <v>78</v>
      </c>
      <c r="H230" s="3" t="s">
        <v>285</v>
      </c>
    </row>
    <row r="231" spans="1:8" hidden="1">
      <c r="A231" t="s">
        <v>686</v>
      </c>
      <c r="B231" t="s">
        <v>687</v>
      </c>
      <c r="C231" s="3">
        <v>142.15</v>
      </c>
      <c r="D231" s="120">
        <v>34764</v>
      </c>
      <c r="E231" s="32">
        <v>0</v>
      </c>
      <c r="F231" s="126">
        <v>31832639488</v>
      </c>
      <c r="G231" s="3">
        <v>62</v>
      </c>
      <c r="H231" s="3" t="s">
        <v>278</v>
      </c>
    </row>
    <row r="232" spans="1:8" hidden="1">
      <c r="A232" t="s">
        <v>688</v>
      </c>
      <c r="B232" t="s">
        <v>689</v>
      </c>
      <c r="C232" s="3">
        <v>111.41</v>
      </c>
      <c r="D232" s="120">
        <v>17791</v>
      </c>
      <c r="E232" s="32">
        <v>2.0459439800697901</v>
      </c>
      <c r="F232" s="126">
        <v>31700877312</v>
      </c>
      <c r="G232" s="3">
        <v>95</v>
      </c>
      <c r="H232" s="3" t="s">
        <v>278</v>
      </c>
    </row>
    <row r="233" spans="1:8" hidden="1">
      <c r="A233" t="s">
        <v>690</v>
      </c>
      <c r="B233" t="s">
        <v>691</v>
      </c>
      <c r="C233" s="3">
        <v>293.42</v>
      </c>
      <c r="D233" s="120">
        <v>36327</v>
      </c>
      <c r="E233" s="32">
        <v>0.96789581970189897</v>
      </c>
      <c r="F233" s="126">
        <v>31653662720</v>
      </c>
      <c r="G233" s="3">
        <v>67</v>
      </c>
      <c r="H233" s="3" t="s">
        <v>234</v>
      </c>
    </row>
    <row r="234" spans="1:8" hidden="1">
      <c r="A234" t="s">
        <v>692</v>
      </c>
      <c r="B234" t="s">
        <v>693</v>
      </c>
      <c r="C234" s="3">
        <v>89.11</v>
      </c>
      <c r="D234" s="120">
        <v>17705</v>
      </c>
      <c r="E234" s="32">
        <v>3.5457810657884701</v>
      </c>
      <c r="F234" s="126">
        <v>31596810240</v>
      </c>
      <c r="G234" s="3">
        <v>38</v>
      </c>
      <c r="H234" s="3" t="s">
        <v>285</v>
      </c>
    </row>
    <row r="235" spans="1:8" hidden="1">
      <c r="A235" t="s">
        <v>694</v>
      </c>
      <c r="B235" t="s">
        <v>695</v>
      </c>
      <c r="C235" s="3">
        <v>60.66</v>
      </c>
      <c r="D235" s="120">
        <v>35964</v>
      </c>
      <c r="E235" s="32">
        <v>1.78041550101442</v>
      </c>
      <c r="F235" s="126">
        <v>31408834560</v>
      </c>
      <c r="G235" s="3">
        <v>59</v>
      </c>
      <c r="H235" s="3" t="s">
        <v>234</v>
      </c>
    </row>
    <row r="236" spans="1:8" hidden="1">
      <c r="A236" t="s">
        <v>696</v>
      </c>
      <c r="B236" t="s">
        <v>697</v>
      </c>
      <c r="C236" s="3">
        <v>95.87</v>
      </c>
      <c r="D236" s="120">
        <v>34316</v>
      </c>
      <c r="E236" s="32">
        <v>7.3015541879628696</v>
      </c>
      <c r="F236" s="126">
        <v>31383975936</v>
      </c>
      <c r="G236" s="3">
        <v>66</v>
      </c>
      <c r="H236" s="3" t="s">
        <v>247</v>
      </c>
    </row>
    <row r="237" spans="1:8" hidden="1">
      <c r="A237" t="s">
        <v>698</v>
      </c>
      <c r="B237" t="s">
        <v>699</v>
      </c>
      <c r="C237" s="3">
        <v>89.91</v>
      </c>
      <c r="D237" s="120">
        <v>0</v>
      </c>
      <c r="E237" s="32">
        <v>1.6457244735610901</v>
      </c>
      <c r="F237" s="126">
        <v>31263391744</v>
      </c>
      <c r="G237" s="3">
        <v>75</v>
      </c>
      <c r="H237" s="3" t="s">
        <v>278</v>
      </c>
    </row>
    <row r="238" spans="1:8" hidden="1">
      <c r="A238" t="s">
        <v>700</v>
      </c>
      <c r="B238" t="s">
        <v>701</v>
      </c>
      <c r="C238" s="3">
        <v>221.53</v>
      </c>
      <c r="D238" s="120">
        <v>0</v>
      </c>
      <c r="E238" s="32">
        <v>2.8348305917069201</v>
      </c>
      <c r="F238" s="126">
        <v>31234029568</v>
      </c>
      <c r="G238" s="3">
        <v>95</v>
      </c>
      <c r="H238" s="3" t="s">
        <v>285</v>
      </c>
    </row>
    <row r="239" spans="1:8" hidden="1">
      <c r="A239" t="s">
        <v>702</v>
      </c>
      <c r="B239" t="s">
        <v>703</v>
      </c>
      <c r="C239" s="3">
        <v>119.31</v>
      </c>
      <c r="D239" s="120">
        <v>26492</v>
      </c>
      <c r="E239" s="32">
        <v>1.67602446995726</v>
      </c>
      <c r="F239" s="126">
        <v>31233619968</v>
      </c>
      <c r="G239" s="3">
        <v>43</v>
      </c>
      <c r="H239" s="3" t="s">
        <v>234</v>
      </c>
    </row>
    <row r="240" spans="1:8" hidden="1">
      <c r="A240" t="s">
        <v>704</v>
      </c>
      <c r="B240" t="s">
        <v>705</v>
      </c>
      <c r="C240" s="3">
        <v>89.38</v>
      </c>
      <c r="D240" s="120">
        <v>31260</v>
      </c>
      <c r="E240" s="32">
        <v>1.38733498493706</v>
      </c>
      <c r="F240" s="126">
        <v>31020472320</v>
      </c>
      <c r="G240" s="3">
        <v>65</v>
      </c>
      <c r="H240" s="3" t="s">
        <v>278</v>
      </c>
    </row>
    <row r="241" spans="1:8" hidden="1">
      <c r="A241" t="s">
        <v>706</v>
      </c>
      <c r="B241" t="s">
        <v>707</v>
      </c>
      <c r="C241" s="3">
        <v>563.52</v>
      </c>
      <c r="D241" s="120">
        <v>38791</v>
      </c>
      <c r="E241" s="32">
        <v>0</v>
      </c>
      <c r="F241" s="126">
        <v>30562314240</v>
      </c>
      <c r="G241" s="3">
        <v>31</v>
      </c>
      <c r="H241" s="3" t="s">
        <v>247</v>
      </c>
    </row>
    <row r="242" spans="1:8" hidden="1">
      <c r="A242" t="s">
        <v>708</v>
      </c>
      <c r="B242" t="s">
        <v>709</v>
      </c>
      <c r="C242" s="3">
        <v>273.16000000000003</v>
      </c>
      <c r="D242" s="120">
        <v>33535</v>
      </c>
      <c r="E242" s="32">
        <v>0.43930299007311302</v>
      </c>
      <c r="F242" s="126">
        <v>30532151296</v>
      </c>
      <c r="G242" s="3">
        <v>30</v>
      </c>
      <c r="H242" s="3" t="s">
        <v>234</v>
      </c>
    </row>
    <row r="243" spans="1:8" hidden="1">
      <c r="A243" t="s">
        <v>710</v>
      </c>
      <c r="B243" t="s">
        <v>711</v>
      </c>
      <c r="C243" s="3">
        <v>31.36</v>
      </c>
      <c r="D243" s="120">
        <v>43132</v>
      </c>
      <c r="E243" s="32">
        <v>4.9744896134551704</v>
      </c>
      <c r="F243" s="126">
        <v>30202609664</v>
      </c>
      <c r="G243" s="3">
        <v>27</v>
      </c>
      <c r="H243" s="3" t="s">
        <v>278</v>
      </c>
    </row>
    <row r="244" spans="1:8" hidden="1">
      <c r="A244" t="s">
        <v>712</v>
      </c>
      <c r="B244" t="s">
        <v>713</v>
      </c>
      <c r="C244" s="3">
        <v>168.65</v>
      </c>
      <c r="D244" s="120">
        <v>0</v>
      </c>
      <c r="E244" s="32">
        <v>0</v>
      </c>
      <c r="F244" s="126">
        <v>30153992192</v>
      </c>
      <c r="G244" s="3">
        <v>85</v>
      </c>
      <c r="H244" s="3" t="s">
        <v>285</v>
      </c>
    </row>
    <row r="245" spans="1:8" hidden="1">
      <c r="A245" t="s">
        <v>714</v>
      </c>
      <c r="B245" t="s">
        <v>715</v>
      </c>
      <c r="C245" s="3">
        <v>277.69</v>
      </c>
      <c r="D245" s="120">
        <v>38607</v>
      </c>
      <c r="E245" s="32">
        <v>1.8005689797976201</v>
      </c>
      <c r="F245" s="126">
        <v>30036484096</v>
      </c>
      <c r="G245" s="3">
        <v>70</v>
      </c>
      <c r="H245" s="3" t="s">
        <v>234</v>
      </c>
    </row>
    <row r="246" spans="1:8" hidden="1">
      <c r="A246" t="s">
        <v>716</v>
      </c>
      <c r="B246" t="s">
        <v>717</v>
      </c>
      <c r="C246" s="3">
        <v>102.21</v>
      </c>
      <c r="D246" s="120">
        <v>38289</v>
      </c>
      <c r="E246" s="32">
        <v>4.7772884135496003</v>
      </c>
      <c r="F246" s="126">
        <v>30019825664</v>
      </c>
      <c r="G246" s="3">
        <v>91</v>
      </c>
      <c r="H246" s="3" t="s">
        <v>285</v>
      </c>
    </row>
    <row r="247" spans="1:8" hidden="1">
      <c r="A247" t="s">
        <v>718</v>
      </c>
      <c r="B247" t="s">
        <v>719</v>
      </c>
      <c r="C247" s="3">
        <v>12.36</v>
      </c>
      <c r="D247" s="120">
        <v>0</v>
      </c>
      <c r="E247" s="32">
        <v>0</v>
      </c>
      <c r="F247" s="126">
        <v>30005047296</v>
      </c>
      <c r="G247" s="3">
        <v>57</v>
      </c>
      <c r="H247" s="3" t="s">
        <v>278</v>
      </c>
    </row>
    <row r="248" spans="1:8" hidden="1">
      <c r="A248" t="s">
        <v>720</v>
      </c>
      <c r="B248" t="s">
        <v>721</v>
      </c>
      <c r="C248" s="3">
        <v>73.77</v>
      </c>
      <c r="D248" s="120">
        <v>35977</v>
      </c>
      <c r="E248" s="32">
        <v>0</v>
      </c>
      <c r="F248" s="126">
        <v>29991368704</v>
      </c>
      <c r="G248" s="3">
        <v>22</v>
      </c>
      <c r="H248" s="3" t="s">
        <v>413</v>
      </c>
    </row>
    <row r="249" spans="1:8" hidden="1">
      <c r="A249" t="s">
        <v>722</v>
      </c>
      <c r="B249" t="s">
        <v>723</v>
      </c>
      <c r="C249" s="3">
        <v>68.92</v>
      </c>
      <c r="D249" s="120">
        <v>36644</v>
      </c>
      <c r="E249" s="32">
        <v>0</v>
      </c>
      <c r="F249" s="126">
        <v>29858652160</v>
      </c>
      <c r="G249" s="3">
        <v>85</v>
      </c>
      <c r="H249" s="3" t="s">
        <v>234</v>
      </c>
    </row>
    <row r="250" spans="1:8" hidden="1">
      <c r="A250" t="s">
        <v>724</v>
      </c>
      <c r="B250" t="s">
        <v>725</v>
      </c>
      <c r="C250" s="3">
        <v>59.81</v>
      </c>
      <c r="D250" s="120">
        <v>17623</v>
      </c>
      <c r="E250" s="32">
        <v>3.6114363581853999</v>
      </c>
      <c r="F250" s="126">
        <v>29836824576</v>
      </c>
      <c r="G250" s="3">
        <v>84</v>
      </c>
      <c r="H250" s="3" t="s">
        <v>330</v>
      </c>
    </row>
    <row r="251" spans="1:8" hidden="1">
      <c r="A251" t="s">
        <v>726</v>
      </c>
      <c r="B251" t="s">
        <v>727</v>
      </c>
      <c r="C251" s="3">
        <v>64.38</v>
      </c>
      <c r="D251" s="120">
        <v>28538</v>
      </c>
      <c r="E251" s="32">
        <v>3.7876436777715901</v>
      </c>
      <c r="F251" s="126">
        <v>29831735296</v>
      </c>
      <c r="G251" s="3">
        <v>90</v>
      </c>
      <c r="H251" s="3" t="s">
        <v>330</v>
      </c>
    </row>
    <row r="252" spans="1:8" hidden="1">
      <c r="A252" t="s">
        <v>728</v>
      </c>
      <c r="B252" t="s">
        <v>729</v>
      </c>
      <c r="C252" s="3">
        <v>142.72999999999999</v>
      </c>
      <c r="D252" s="120">
        <v>34792</v>
      </c>
      <c r="E252" s="32">
        <v>1.2894183835869699</v>
      </c>
      <c r="F252" s="126">
        <v>29581946880</v>
      </c>
      <c r="G252" s="3">
        <v>89</v>
      </c>
      <c r="H252" s="3" t="s">
        <v>278</v>
      </c>
    </row>
    <row r="253" spans="1:8" hidden="1">
      <c r="A253" t="s">
        <v>730</v>
      </c>
      <c r="B253" t="s">
        <v>731</v>
      </c>
      <c r="C253" s="3">
        <v>59.9</v>
      </c>
      <c r="D253" s="120">
        <v>0</v>
      </c>
      <c r="E253" s="32">
        <v>1.3355592853437901</v>
      </c>
      <c r="F253" s="126">
        <v>29424451584</v>
      </c>
      <c r="G253" s="3">
        <v>85</v>
      </c>
      <c r="H253" s="3" t="s">
        <v>285</v>
      </c>
    </row>
    <row r="254" spans="1:8" hidden="1">
      <c r="A254" t="s">
        <v>732</v>
      </c>
      <c r="B254" t="s">
        <v>733</v>
      </c>
      <c r="C254" s="3">
        <v>93.1</v>
      </c>
      <c r="D254" s="120">
        <v>0</v>
      </c>
      <c r="E254" s="32">
        <v>3.1250000921721299</v>
      </c>
      <c r="F254" s="126">
        <v>29366953984</v>
      </c>
      <c r="G254" s="3">
        <v>68</v>
      </c>
      <c r="H254" s="3" t="s">
        <v>285</v>
      </c>
    </row>
    <row r="255" spans="1:8" hidden="1">
      <c r="A255" t="s">
        <v>734</v>
      </c>
      <c r="B255" t="s">
        <v>735</v>
      </c>
      <c r="C255" s="3">
        <v>89.34</v>
      </c>
      <c r="D255" s="120">
        <v>0</v>
      </c>
      <c r="E255" s="32">
        <v>0.63129618366959594</v>
      </c>
      <c r="F255" s="126">
        <v>29184155648</v>
      </c>
      <c r="G255" s="3">
        <v>0</v>
      </c>
      <c r="H255" s="3" t="s">
        <v>247</v>
      </c>
    </row>
    <row r="256" spans="1:8" hidden="1">
      <c r="A256" t="s">
        <v>736</v>
      </c>
      <c r="B256" t="s">
        <v>737</v>
      </c>
      <c r="C256" s="3">
        <v>348.59</v>
      </c>
      <c r="D256" s="120">
        <v>33410</v>
      </c>
      <c r="E256" s="32">
        <v>0</v>
      </c>
      <c r="F256" s="126">
        <v>29021409280</v>
      </c>
      <c r="G256" s="3">
        <v>66</v>
      </c>
      <c r="H256" s="3" t="s">
        <v>285</v>
      </c>
    </row>
    <row r="257" spans="1:8" hidden="1">
      <c r="A257" t="s">
        <v>738</v>
      </c>
      <c r="B257" t="s">
        <v>739</v>
      </c>
      <c r="C257" s="3">
        <v>57.45</v>
      </c>
      <c r="D257" s="120">
        <v>22416</v>
      </c>
      <c r="E257" s="32">
        <v>2.0194985491319599</v>
      </c>
      <c r="F257" s="126">
        <v>28932435968</v>
      </c>
      <c r="G257" s="3">
        <v>96</v>
      </c>
      <c r="H257" s="3" t="s">
        <v>234</v>
      </c>
    </row>
    <row r="258" spans="1:8" hidden="1">
      <c r="A258" t="s">
        <v>740</v>
      </c>
      <c r="B258" t="s">
        <v>741</v>
      </c>
      <c r="C258" s="3">
        <v>33.39</v>
      </c>
      <c r="D258" s="120">
        <v>0</v>
      </c>
      <c r="E258" s="32">
        <v>5.7502244896216101</v>
      </c>
      <c r="F258" s="126">
        <v>28857530368</v>
      </c>
      <c r="G258" s="3">
        <v>84</v>
      </c>
      <c r="H258" s="3" t="s">
        <v>234</v>
      </c>
    </row>
    <row r="259" spans="1:8" hidden="1">
      <c r="A259" t="s">
        <v>742</v>
      </c>
      <c r="B259" t="s">
        <v>743</v>
      </c>
      <c r="C259" s="3">
        <v>14.19</v>
      </c>
      <c r="D259" s="120">
        <v>7145</v>
      </c>
      <c r="E259" s="32">
        <v>0</v>
      </c>
      <c r="F259" s="126">
        <v>28205012992</v>
      </c>
      <c r="G259" s="3">
        <v>46</v>
      </c>
      <c r="H259" s="3" t="s">
        <v>247</v>
      </c>
    </row>
    <row r="260" spans="1:8" hidden="1">
      <c r="A260" t="s">
        <v>744</v>
      </c>
      <c r="B260" t="s">
        <v>745</v>
      </c>
      <c r="C260" s="3">
        <v>179.69</v>
      </c>
      <c r="D260" s="120">
        <v>40093</v>
      </c>
      <c r="E260" s="32">
        <v>0.690077360752821</v>
      </c>
      <c r="F260" s="126">
        <v>28204134400</v>
      </c>
      <c r="G260" s="3">
        <v>82</v>
      </c>
      <c r="H260" s="3" t="s">
        <v>278</v>
      </c>
    </row>
    <row r="261" spans="1:8" hidden="1">
      <c r="A261" t="s">
        <v>746</v>
      </c>
      <c r="B261" t="s">
        <v>747</v>
      </c>
      <c r="C261" s="3">
        <v>67.05</v>
      </c>
      <c r="D261" s="120">
        <v>0</v>
      </c>
      <c r="E261" s="32">
        <v>1.7300521500692001</v>
      </c>
      <c r="F261" s="126">
        <v>28176529408</v>
      </c>
      <c r="G261" s="3">
        <v>53</v>
      </c>
      <c r="H261" s="3" t="s">
        <v>234</v>
      </c>
    </row>
    <row r="262" spans="1:8" hidden="1">
      <c r="A262" t="s">
        <v>748</v>
      </c>
      <c r="B262" t="s">
        <v>749</v>
      </c>
      <c r="C262" s="3">
        <v>81.02</v>
      </c>
      <c r="D262" s="120">
        <v>24523</v>
      </c>
      <c r="E262" s="32">
        <v>3.1469825401903999</v>
      </c>
      <c r="F262" s="126">
        <v>28068837376</v>
      </c>
      <c r="G262" s="3">
        <v>60</v>
      </c>
      <c r="H262" s="3" t="s">
        <v>285</v>
      </c>
    </row>
    <row r="263" spans="1:8" hidden="1">
      <c r="A263" t="s">
        <v>750</v>
      </c>
      <c r="B263" t="s">
        <v>751</v>
      </c>
      <c r="C263" s="3">
        <v>119.15</v>
      </c>
      <c r="D263" s="120">
        <v>16788</v>
      </c>
      <c r="E263" s="32">
        <v>2.0798389962038599</v>
      </c>
      <c r="F263" s="126">
        <v>27999936512</v>
      </c>
      <c r="G263" s="3">
        <v>56</v>
      </c>
      <c r="H263" s="3" t="s">
        <v>285</v>
      </c>
    </row>
    <row r="264" spans="1:8" hidden="1">
      <c r="A264" t="s">
        <v>752</v>
      </c>
      <c r="B264" t="s">
        <v>753</v>
      </c>
      <c r="C264" s="3">
        <v>48.39</v>
      </c>
      <c r="D264" s="120">
        <v>31990</v>
      </c>
      <c r="E264" s="32">
        <v>2.5625129355998002</v>
      </c>
      <c r="F264" s="126">
        <v>27808706560</v>
      </c>
      <c r="G264" s="3">
        <v>24</v>
      </c>
      <c r="H264" s="3" t="s">
        <v>285</v>
      </c>
    </row>
    <row r="265" spans="1:8" hidden="1">
      <c r="A265" t="s">
        <v>754</v>
      </c>
      <c r="B265" t="s">
        <v>755</v>
      </c>
      <c r="C265" s="3">
        <v>121.12</v>
      </c>
      <c r="D265" s="120">
        <v>11140</v>
      </c>
      <c r="E265" s="32">
        <v>0.72631231035954802</v>
      </c>
      <c r="F265" s="126">
        <v>27806525440</v>
      </c>
      <c r="G265" s="3">
        <v>50</v>
      </c>
      <c r="H265" s="3" t="s">
        <v>247</v>
      </c>
    </row>
    <row r="266" spans="1:8" hidden="1">
      <c r="A266" t="s">
        <v>756</v>
      </c>
      <c r="B266" t="s">
        <v>757</v>
      </c>
      <c r="C266" s="3">
        <v>54.72</v>
      </c>
      <c r="D266" s="120">
        <v>0</v>
      </c>
      <c r="E266" s="32">
        <v>2.4122807976098102</v>
      </c>
      <c r="F266" s="126">
        <v>27409352704</v>
      </c>
      <c r="G266" s="3">
        <v>57</v>
      </c>
      <c r="H266" s="3" t="s">
        <v>234</v>
      </c>
    </row>
    <row r="267" spans="1:8" hidden="1">
      <c r="A267" t="s">
        <v>758</v>
      </c>
      <c r="B267" t="s">
        <v>759</v>
      </c>
      <c r="C267" s="3">
        <v>113.89</v>
      </c>
      <c r="D267" s="120">
        <v>34409</v>
      </c>
      <c r="E267" s="32">
        <v>0</v>
      </c>
      <c r="F267" s="126">
        <v>27112284160</v>
      </c>
      <c r="G267" s="3">
        <v>32</v>
      </c>
      <c r="H267" s="3" t="s">
        <v>234</v>
      </c>
    </row>
    <row r="268" spans="1:8" hidden="1">
      <c r="A268" t="s">
        <v>760</v>
      </c>
      <c r="B268" t="s">
        <v>761</v>
      </c>
      <c r="C268" s="3">
        <v>26.64</v>
      </c>
      <c r="D268" s="120">
        <v>21130</v>
      </c>
      <c r="E268" s="32">
        <v>3.7537537537537502</v>
      </c>
      <c r="F268" s="126">
        <v>26798211072</v>
      </c>
      <c r="G268" s="3">
        <v>98</v>
      </c>
      <c r="H268" s="3" t="s">
        <v>285</v>
      </c>
    </row>
    <row r="269" spans="1:8" hidden="1">
      <c r="A269" t="s">
        <v>762</v>
      </c>
      <c r="B269" t="s">
        <v>763</v>
      </c>
      <c r="C269" s="3">
        <v>231.83</v>
      </c>
      <c r="D269" s="120">
        <v>37312</v>
      </c>
      <c r="E269" s="32">
        <v>1.9324505107507599</v>
      </c>
      <c r="F269" s="126">
        <v>26761383936</v>
      </c>
      <c r="G269" s="3">
        <v>78</v>
      </c>
      <c r="H269" s="3" t="s">
        <v>234</v>
      </c>
    </row>
    <row r="270" spans="1:8" hidden="1">
      <c r="A270" t="s">
        <v>764</v>
      </c>
      <c r="B270" t="s">
        <v>765</v>
      </c>
      <c r="C270" s="3">
        <v>31.53</v>
      </c>
      <c r="D270" s="120">
        <v>16530</v>
      </c>
      <c r="E270" s="32">
        <v>3.42530936541498</v>
      </c>
      <c r="F270" s="126">
        <v>26652880896</v>
      </c>
      <c r="G270" s="3">
        <v>56</v>
      </c>
      <c r="H270" s="3" t="s">
        <v>278</v>
      </c>
    </row>
    <row r="271" spans="1:8" hidden="1">
      <c r="A271" t="s">
        <v>766</v>
      </c>
      <c r="B271" t="s">
        <v>767</v>
      </c>
      <c r="C271" s="3">
        <v>97.4</v>
      </c>
      <c r="D271" s="120">
        <v>34022</v>
      </c>
      <c r="E271" s="32">
        <v>2.46355994186762</v>
      </c>
      <c r="F271" s="126">
        <v>26606884864</v>
      </c>
      <c r="G271" s="3">
        <v>59</v>
      </c>
      <c r="H271" s="3" t="s">
        <v>234</v>
      </c>
    </row>
    <row r="272" spans="1:8" hidden="1">
      <c r="A272" t="s">
        <v>768</v>
      </c>
      <c r="B272" t="s">
        <v>769</v>
      </c>
      <c r="C272" s="3">
        <v>1179.21</v>
      </c>
      <c r="D272" s="120">
        <v>35748</v>
      </c>
      <c r="E272" s="32">
        <v>0</v>
      </c>
      <c r="F272" s="126">
        <v>26540019712</v>
      </c>
      <c r="G272" s="3">
        <v>85</v>
      </c>
      <c r="H272" s="3" t="s">
        <v>285</v>
      </c>
    </row>
    <row r="273" spans="1:8" hidden="1">
      <c r="A273" t="s">
        <v>770</v>
      </c>
      <c r="B273" t="s">
        <v>771</v>
      </c>
      <c r="C273" s="3">
        <v>521.23</v>
      </c>
      <c r="D273" s="120">
        <v>24560</v>
      </c>
      <c r="E273" s="32">
        <v>1.3199547444392901</v>
      </c>
      <c r="F273" s="126">
        <v>26515593216</v>
      </c>
      <c r="G273" s="3">
        <v>91</v>
      </c>
      <c r="H273" s="3" t="s">
        <v>330</v>
      </c>
    </row>
    <row r="274" spans="1:8" hidden="1">
      <c r="A274" t="s">
        <v>772</v>
      </c>
      <c r="B274" t="s">
        <v>773</v>
      </c>
      <c r="C274" s="3">
        <v>81.069999999999993</v>
      </c>
      <c r="D274" s="120">
        <v>0</v>
      </c>
      <c r="E274" s="32">
        <v>5.8671271155945197</v>
      </c>
      <c r="F274" s="126">
        <v>26445520896</v>
      </c>
      <c r="G274" s="3">
        <v>60</v>
      </c>
      <c r="H274" s="3" t="s">
        <v>278</v>
      </c>
    </row>
    <row r="275" spans="1:8" hidden="1">
      <c r="A275" t="s">
        <v>774</v>
      </c>
      <c r="B275" t="s">
        <v>775</v>
      </c>
      <c r="C275" s="3">
        <v>188.16</v>
      </c>
      <c r="D275" s="120">
        <v>34404</v>
      </c>
      <c r="E275" s="32">
        <v>3.38010211177424</v>
      </c>
      <c r="F275" s="126">
        <v>26310586368</v>
      </c>
      <c r="G275" s="3">
        <v>73</v>
      </c>
      <c r="H275" s="3" t="s">
        <v>234</v>
      </c>
    </row>
    <row r="276" spans="1:8" hidden="1">
      <c r="A276" t="s">
        <v>776</v>
      </c>
      <c r="B276" t="s">
        <v>777</v>
      </c>
      <c r="C276" s="3">
        <v>142.35</v>
      </c>
      <c r="D276" s="120">
        <v>40521</v>
      </c>
      <c r="E276" s="32">
        <v>0.75869339158085303</v>
      </c>
      <c r="F276" s="126">
        <v>26009526272</v>
      </c>
      <c r="G276" s="3">
        <v>43</v>
      </c>
      <c r="H276" s="3" t="s">
        <v>234</v>
      </c>
    </row>
    <row r="277" spans="1:8" hidden="1">
      <c r="A277" t="s">
        <v>778</v>
      </c>
      <c r="B277" t="s">
        <v>779</v>
      </c>
      <c r="C277" s="3">
        <v>68.48</v>
      </c>
      <c r="D277" s="120">
        <v>34192</v>
      </c>
      <c r="E277" s="32">
        <v>3.6523009495982501</v>
      </c>
      <c r="F277" s="126">
        <v>25756577792</v>
      </c>
      <c r="G277" s="3">
        <v>78</v>
      </c>
      <c r="H277" s="3" t="s">
        <v>278</v>
      </c>
    </row>
    <row r="278" spans="1:8" hidden="1">
      <c r="A278" t="s">
        <v>780</v>
      </c>
      <c r="B278" t="s">
        <v>781</v>
      </c>
      <c r="C278" s="3">
        <v>73.790000000000006</v>
      </c>
      <c r="D278" s="120">
        <v>33760</v>
      </c>
      <c r="E278" s="32">
        <v>1.2196774307604601</v>
      </c>
      <c r="F278" s="126">
        <v>25640658944</v>
      </c>
      <c r="G278" s="3">
        <v>67</v>
      </c>
      <c r="H278" s="3" t="s">
        <v>278</v>
      </c>
    </row>
    <row r="279" spans="1:8" hidden="1">
      <c r="A279" t="s">
        <v>782</v>
      </c>
      <c r="B279" t="s">
        <v>783</v>
      </c>
      <c r="C279" s="3">
        <v>46.9</v>
      </c>
      <c r="D279" s="120">
        <v>10502</v>
      </c>
      <c r="E279" s="32">
        <v>2.2174839271919602</v>
      </c>
      <c r="F279" s="126">
        <v>25616666624</v>
      </c>
      <c r="G279" s="3">
        <v>70</v>
      </c>
      <c r="H279" s="3" t="s">
        <v>285</v>
      </c>
    </row>
    <row r="280" spans="1:8" hidden="1">
      <c r="A280" t="s">
        <v>784</v>
      </c>
      <c r="B280" t="s">
        <v>785</v>
      </c>
      <c r="C280" s="3">
        <v>113.26</v>
      </c>
      <c r="D280" s="120">
        <v>31504</v>
      </c>
      <c r="E280" s="32">
        <v>4.2380365448833297</v>
      </c>
      <c r="F280" s="126">
        <v>25561833472</v>
      </c>
      <c r="G280" s="3">
        <v>84</v>
      </c>
      <c r="H280" s="3" t="s">
        <v>234</v>
      </c>
    </row>
    <row r="281" spans="1:8" hidden="1">
      <c r="A281" t="s">
        <v>786</v>
      </c>
      <c r="B281" t="s">
        <v>787</v>
      </c>
      <c r="C281" s="3">
        <v>28.12</v>
      </c>
      <c r="D281" s="120">
        <v>0</v>
      </c>
      <c r="E281" s="32">
        <v>1.70575689151089</v>
      </c>
      <c r="F281" s="126">
        <v>25503275008</v>
      </c>
      <c r="G281" s="3">
        <v>90</v>
      </c>
      <c r="H281" s="3" t="s">
        <v>234</v>
      </c>
    </row>
    <row r="282" spans="1:8" hidden="1">
      <c r="A282" t="s">
        <v>788</v>
      </c>
      <c r="B282" t="s">
        <v>789</v>
      </c>
      <c r="C282" s="3">
        <v>56.32</v>
      </c>
      <c r="D282" s="120">
        <v>19868</v>
      </c>
      <c r="E282" s="32">
        <v>6.6406250169331402</v>
      </c>
      <c r="F282" s="126">
        <v>25167280128</v>
      </c>
      <c r="G282" s="3">
        <v>89</v>
      </c>
      <c r="H282" s="3" t="s">
        <v>330</v>
      </c>
    </row>
    <row r="283" spans="1:8" hidden="1">
      <c r="A283" t="s">
        <v>790</v>
      </c>
      <c r="B283" t="s">
        <v>791</v>
      </c>
      <c r="C283" s="3">
        <v>136.52000000000001</v>
      </c>
      <c r="D283" s="120">
        <v>39561</v>
      </c>
      <c r="E283" s="32">
        <v>1.9191326439782299</v>
      </c>
      <c r="F283" s="126">
        <v>24817489920</v>
      </c>
      <c r="G283" s="3">
        <v>76</v>
      </c>
      <c r="H283" s="3" t="s">
        <v>234</v>
      </c>
    </row>
    <row r="284" spans="1:8" hidden="1">
      <c r="A284" t="s">
        <v>792</v>
      </c>
      <c r="B284" t="s">
        <v>793</v>
      </c>
      <c r="C284" s="3">
        <v>72.12</v>
      </c>
      <c r="D284" s="120">
        <v>19002</v>
      </c>
      <c r="E284" s="32">
        <v>3.27232375914563</v>
      </c>
      <c r="F284" s="126">
        <v>24528955392</v>
      </c>
      <c r="G284" s="3">
        <v>92</v>
      </c>
      <c r="H284" s="3" t="s">
        <v>330</v>
      </c>
    </row>
    <row r="285" spans="1:8" hidden="1">
      <c r="A285" t="s">
        <v>794</v>
      </c>
      <c r="B285" t="s">
        <v>795</v>
      </c>
      <c r="C285" s="3">
        <v>95.59</v>
      </c>
      <c r="D285" s="120">
        <v>23438</v>
      </c>
      <c r="E285" s="32">
        <v>3.3884124759848802</v>
      </c>
      <c r="F285" s="126">
        <v>24370391040</v>
      </c>
      <c r="G285" s="3">
        <v>95</v>
      </c>
      <c r="H285" s="3" t="s">
        <v>285</v>
      </c>
    </row>
    <row r="286" spans="1:8" hidden="1">
      <c r="A286" t="s">
        <v>796</v>
      </c>
      <c r="B286" t="s">
        <v>797</v>
      </c>
      <c r="C286" s="3">
        <v>67.459999999999994</v>
      </c>
      <c r="D286" s="120">
        <v>0</v>
      </c>
      <c r="E286" s="32">
        <v>2.72754229673673</v>
      </c>
      <c r="F286" s="126">
        <v>24260458496</v>
      </c>
      <c r="G286" s="3">
        <v>73</v>
      </c>
      <c r="H286" s="3" t="s">
        <v>278</v>
      </c>
    </row>
    <row r="287" spans="1:8" hidden="1">
      <c r="A287" t="s">
        <v>798</v>
      </c>
      <c r="B287" t="s">
        <v>799</v>
      </c>
      <c r="C287" s="3">
        <v>136.30000000000001</v>
      </c>
      <c r="D287" s="120">
        <v>41194</v>
      </c>
      <c r="E287" s="32">
        <v>8.9508435871351004</v>
      </c>
      <c r="F287" s="126">
        <v>24232148992</v>
      </c>
      <c r="G287" s="3">
        <v>45</v>
      </c>
      <c r="H287" s="3" t="s">
        <v>278</v>
      </c>
    </row>
    <row r="288" spans="1:8" hidden="1">
      <c r="A288" t="s">
        <v>800</v>
      </c>
      <c r="B288" t="s">
        <v>801</v>
      </c>
      <c r="C288" s="3">
        <v>65.61</v>
      </c>
      <c r="D288" s="120">
        <v>0</v>
      </c>
      <c r="E288" s="32">
        <v>3.8420490637696498</v>
      </c>
      <c r="F288" s="126">
        <v>24119506944</v>
      </c>
      <c r="G288" s="3">
        <v>95</v>
      </c>
      <c r="H288" s="3" t="s">
        <v>234</v>
      </c>
    </row>
    <row r="289" spans="1:8" hidden="1">
      <c r="A289" t="s">
        <v>802</v>
      </c>
      <c r="B289" t="s">
        <v>803</v>
      </c>
      <c r="C289" s="3">
        <v>179.47</v>
      </c>
      <c r="D289" s="120">
        <v>38211</v>
      </c>
      <c r="E289" s="32">
        <v>3.3413153644818201</v>
      </c>
      <c r="F289" s="126">
        <v>24033193984</v>
      </c>
      <c r="G289" s="3">
        <v>77</v>
      </c>
      <c r="H289" s="3" t="s">
        <v>247</v>
      </c>
    </row>
    <row r="290" spans="1:8" hidden="1">
      <c r="A290" t="s">
        <v>804</v>
      </c>
      <c r="B290" t="s">
        <v>805</v>
      </c>
      <c r="C290" s="3">
        <v>88.13</v>
      </c>
      <c r="D290" s="120">
        <v>40864</v>
      </c>
      <c r="E290" s="32">
        <v>0</v>
      </c>
      <c r="F290" s="126">
        <v>23877306368</v>
      </c>
      <c r="G290" s="3">
        <v>90</v>
      </c>
      <c r="H290" s="3" t="s">
        <v>285</v>
      </c>
    </row>
    <row r="291" spans="1:8" hidden="1">
      <c r="A291" t="s">
        <v>806</v>
      </c>
      <c r="B291" t="s">
        <v>807</v>
      </c>
      <c r="C291" s="3">
        <v>145.55000000000001</v>
      </c>
      <c r="D291" s="120">
        <v>35577</v>
      </c>
      <c r="E291" s="32">
        <v>3.2428717211897302</v>
      </c>
      <c r="F291" s="126">
        <v>23749144576</v>
      </c>
      <c r="G291" s="3">
        <v>75</v>
      </c>
      <c r="H291" s="3" t="s">
        <v>234</v>
      </c>
    </row>
    <row r="292" spans="1:8" hidden="1">
      <c r="A292" t="s">
        <v>808</v>
      </c>
      <c r="B292" t="s">
        <v>809</v>
      </c>
      <c r="C292" s="3">
        <v>23.19</v>
      </c>
      <c r="D292" s="120">
        <v>0</v>
      </c>
      <c r="E292" s="32">
        <v>3.1034483991820201</v>
      </c>
      <c r="F292" s="126">
        <v>23624912896</v>
      </c>
      <c r="G292" s="3">
        <v>81</v>
      </c>
      <c r="H292" s="3" t="s">
        <v>285</v>
      </c>
    </row>
    <row r="293" spans="1:8" hidden="1">
      <c r="A293" t="s">
        <v>810</v>
      </c>
      <c r="B293" t="s">
        <v>811</v>
      </c>
      <c r="C293" s="3">
        <v>73.48</v>
      </c>
      <c r="D293" s="120">
        <v>38148</v>
      </c>
      <c r="E293" s="32">
        <v>0</v>
      </c>
      <c r="F293" s="126">
        <v>23599679488</v>
      </c>
      <c r="G293" s="3">
        <v>96</v>
      </c>
      <c r="H293" s="3" t="s">
        <v>330</v>
      </c>
    </row>
    <row r="294" spans="1:8" hidden="1">
      <c r="A294" t="s">
        <v>812</v>
      </c>
      <c r="B294" t="s">
        <v>813</v>
      </c>
      <c r="C294" s="3">
        <v>152.46</v>
      </c>
      <c r="D294" s="120">
        <v>0</v>
      </c>
      <c r="E294" s="32">
        <v>1.90226309961786</v>
      </c>
      <c r="F294" s="126">
        <v>23549143040</v>
      </c>
      <c r="G294" s="3">
        <v>46</v>
      </c>
      <c r="H294" s="3" t="s">
        <v>234</v>
      </c>
    </row>
    <row r="295" spans="1:8" hidden="1">
      <c r="A295" t="s">
        <v>814</v>
      </c>
      <c r="B295" t="s">
        <v>815</v>
      </c>
      <c r="C295" s="3">
        <v>34.299999999999997</v>
      </c>
      <c r="D295" s="120">
        <v>0</v>
      </c>
      <c r="E295" s="32">
        <v>3.8483966543792598</v>
      </c>
      <c r="F295" s="126">
        <v>23536302080</v>
      </c>
      <c r="G295" s="3">
        <v>73</v>
      </c>
      <c r="H295" s="3" t="s">
        <v>234</v>
      </c>
    </row>
    <row r="296" spans="1:8" hidden="1">
      <c r="A296" t="s">
        <v>816</v>
      </c>
      <c r="B296" t="s">
        <v>817</v>
      </c>
      <c r="C296" s="3">
        <v>213.11</v>
      </c>
      <c r="D296" s="120">
        <v>37054</v>
      </c>
      <c r="E296" s="32">
        <v>1.5391112436721699</v>
      </c>
      <c r="F296" s="126">
        <v>23434760192</v>
      </c>
      <c r="G296" s="3">
        <v>22</v>
      </c>
      <c r="H296" s="3" t="s">
        <v>278</v>
      </c>
    </row>
    <row r="297" spans="1:8" hidden="1">
      <c r="A297" t="s">
        <v>818</v>
      </c>
      <c r="B297" t="s">
        <v>819</v>
      </c>
      <c r="C297" s="3">
        <v>111.69</v>
      </c>
      <c r="D297" s="120">
        <v>0</v>
      </c>
      <c r="E297" s="32">
        <v>0.85952187173634897</v>
      </c>
      <c r="F297" s="126">
        <v>23434745856</v>
      </c>
      <c r="G297" s="3">
        <v>80</v>
      </c>
      <c r="H297" s="3" t="s">
        <v>247</v>
      </c>
    </row>
    <row r="298" spans="1:8" hidden="1">
      <c r="A298" t="s">
        <v>820</v>
      </c>
      <c r="B298" t="s">
        <v>821</v>
      </c>
      <c r="C298" s="3">
        <v>294.85000000000002</v>
      </c>
      <c r="D298" s="120">
        <v>34247</v>
      </c>
      <c r="E298" s="32">
        <v>0</v>
      </c>
      <c r="F298" s="126">
        <v>23320836096</v>
      </c>
      <c r="G298" s="3">
        <v>51</v>
      </c>
      <c r="H298" s="3" t="s">
        <v>234</v>
      </c>
    </row>
    <row r="299" spans="1:8" hidden="1">
      <c r="A299" t="s">
        <v>822</v>
      </c>
      <c r="B299" t="s">
        <v>823</v>
      </c>
      <c r="C299" s="3">
        <v>107.52</v>
      </c>
      <c r="D299" s="120">
        <v>0</v>
      </c>
      <c r="E299" s="32">
        <v>1.26488096568556</v>
      </c>
      <c r="F299" s="126">
        <v>23205502976</v>
      </c>
      <c r="G299" s="3">
        <v>54</v>
      </c>
      <c r="H299" s="3" t="s">
        <v>278</v>
      </c>
    </row>
    <row r="300" spans="1:8" hidden="1">
      <c r="A300" t="s">
        <v>824</v>
      </c>
      <c r="B300" t="s">
        <v>825</v>
      </c>
      <c r="C300" s="3">
        <v>60.83</v>
      </c>
      <c r="D300" s="120">
        <v>9644</v>
      </c>
      <c r="E300" s="32">
        <v>4.6037486884516303</v>
      </c>
      <c r="F300" s="126">
        <v>23202506752</v>
      </c>
      <c r="G300" s="3">
        <v>40</v>
      </c>
      <c r="H300" s="3" t="s">
        <v>278</v>
      </c>
    </row>
    <row r="301" spans="1:8" hidden="1">
      <c r="A301" t="s">
        <v>826</v>
      </c>
      <c r="B301" t="s">
        <v>827</v>
      </c>
      <c r="C301" s="3">
        <v>118.63</v>
      </c>
      <c r="D301" s="120">
        <v>0</v>
      </c>
      <c r="E301" s="32">
        <v>2.9840680787768901</v>
      </c>
      <c r="F301" s="126">
        <v>22983598080</v>
      </c>
      <c r="G301" s="3">
        <v>47</v>
      </c>
      <c r="H301" s="3" t="s">
        <v>285</v>
      </c>
    </row>
    <row r="302" spans="1:8" hidden="1">
      <c r="A302" t="s">
        <v>828</v>
      </c>
      <c r="B302" t="s">
        <v>829</v>
      </c>
      <c r="C302" s="3">
        <v>80.91</v>
      </c>
      <c r="D302" s="120">
        <v>26507</v>
      </c>
      <c r="E302" s="32">
        <v>1.85253797702853</v>
      </c>
      <c r="F302" s="126">
        <v>22959886336</v>
      </c>
      <c r="G302" s="3">
        <v>28</v>
      </c>
      <c r="H302" s="3" t="s">
        <v>247</v>
      </c>
    </row>
    <row r="303" spans="1:8" hidden="1">
      <c r="A303" t="s">
        <v>830</v>
      </c>
      <c r="B303" t="s">
        <v>831</v>
      </c>
      <c r="C303" s="3">
        <v>28.58</v>
      </c>
      <c r="D303" s="120">
        <v>32905</v>
      </c>
      <c r="E303" s="32">
        <v>9.0972704850684707</v>
      </c>
      <c r="F303" s="126">
        <v>22738110464</v>
      </c>
      <c r="G303" s="3">
        <v>32</v>
      </c>
      <c r="H303" s="3" t="s">
        <v>247</v>
      </c>
    </row>
    <row r="304" spans="1:8" hidden="1">
      <c r="A304" t="s">
        <v>832</v>
      </c>
      <c r="B304" t="s">
        <v>833</v>
      </c>
      <c r="C304" s="3">
        <v>166.34</v>
      </c>
      <c r="D304" s="120">
        <v>41452</v>
      </c>
      <c r="E304" s="32">
        <v>1.20235661897319</v>
      </c>
      <c r="F304" s="126">
        <v>22496360448</v>
      </c>
      <c r="G304" s="3">
        <v>52</v>
      </c>
      <c r="H304" s="3" t="s">
        <v>234</v>
      </c>
    </row>
    <row r="305" spans="1:8" hidden="1">
      <c r="A305" t="s">
        <v>834</v>
      </c>
      <c r="B305" t="s">
        <v>835</v>
      </c>
      <c r="C305" s="3">
        <v>182.3</v>
      </c>
      <c r="D305" s="120">
        <v>0</v>
      </c>
      <c r="E305" s="32">
        <v>0.85573227799206797</v>
      </c>
      <c r="F305" s="126">
        <v>22313560064</v>
      </c>
      <c r="G305" s="3">
        <v>24</v>
      </c>
      <c r="H305" s="3" t="s">
        <v>278</v>
      </c>
    </row>
    <row r="306" spans="1:8" hidden="1">
      <c r="A306" t="s">
        <v>836</v>
      </c>
      <c r="B306" t="s">
        <v>837</v>
      </c>
      <c r="C306" s="3">
        <v>388.76</v>
      </c>
      <c r="D306" s="120">
        <v>40947</v>
      </c>
      <c r="E306" s="32">
        <v>0</v>
      </c>
      <c r="F306" s="126">
        <v>22302162944</v>
      </c>
      <c r="G306" s="3">
        <v>29</v>
      </c>
      <c r="H306" s="3" t="s">
        <v>278</v>
      </c>
    </row>
    <row r="307" spans="1:8" hidden="1">
      <c r="A307" t="s">
        <v>838</v>
      </c>
      <c r="B307" t="s">
        <v>839</v>
      </c>
      <c r="C307" s="3">
        <v>38.950000000000003</v>
      </c>
      <c r="D307" s="120">
        <v>0</v>
      </c>
      <c r="E307" s="32">
        <v>4.0051346412825204</v>
      </c>
      <c r="F307" s="126">
        <v>22255845376</v>
      </c>
      <c r="G307" s="3">
        <v>53</v>
      </c>
      <c r="H307" s="3" t="s">
        <v>278</v>
      </c>
    </row>
    <row r="308" spans="1:8" hidden="1">
      <c r="A308" t="s">
        <v>840</v>
      </c>
      <c r="B308" t="s">
        <v>841</v>
      </c>
      <c r="C308" s="3">
        <v>376.49</v>
      </c>
      <c r="D308" s="120">
        <v>30498</v>
      </c>
      <c r="E308" s="32">
        <v>0</v>
      </c>
      <c r="F308" s="126">
        <v>22243897344</v>
      </c>
      <c r="G308" s="3">
        <v>37</v>
      </c>
      <c r="H308" s="3" t="s">
        <v>234</v>
      </c>
    </row>
    <row r="309" spans="1:8" hidden="1">
      <c r="A309" t="s">
        <v>842</v>
      </c>
      <c r="B309" t="s">
        <v>843</v>
      </c>
      <c r="C309" s="3">
        <v>62.27</v>
      </c>
      <c r="D309" s="120">
        <v>0</v>
      </c>
      <c r="E309" s="32">
        <v>0.44943820416066299</v>
      </c>
      <c r="F309" s="126">
        <v>22149255168</v>
      </c>
      <c r="G309" s="3">
        <v>51</v>
      </c>
      <c r="H309" s="3" t="s">
        <v>285</v>
      </c>
    </row>
    <row r="310" spans="1:8" hidden="1">
      <c r="A310" t="s">
        <v>844</v>
      </c>
      <c r="B310" t="s">
        <v>845</v>
      </c>
      <c r="C310" s="3">
        <v>156.47</v>
      </c>
      <c r="D310" s="120">
        <v>0</v>
      </c>
      <c r="E310" s="32">
        <v>2.2872475873409499</v>
      </c>
      <c r="F310" s="126">
        <v>22129700864</v>
      </c>
      <c r="G310" s="3">
        <v>61</v>
      </c>
      <c r="H310" s="3" t="s">
        <v>278</v>
      </c>
    </row>
    <row r="311" spans="1:8" hidden="1">
      <c r="A311" t="s">
        <v>846</v>
      </c>
      <c r="B311" t="s">
        <v>847</v>
      </c>
      <c r="C311" s="3">
        <v>29.89</v>
      </c>
      <c r="D311" s="120">
        <v>23351</v>
      </c>
      <c r="E311" s="32">
        <v>2.4080268515392298</v>
      </c>
      <c r="F311" s="126">
        <v>22128015360</v>
      </c>
      <c r="G311" s="3">
        <v>88</v>
      </c>
      <c r="H311" s="3" t="s">
        <v>234</v>
      </c>
    </row>
    <row r="312" spans="1:8" hidden="1">
      <c r="A312" t="s">
        <v>848</v>
      </c>
      <c r="B312" t="s">
        <v>849</v>
      </c>
      <c r="C312" s="3">
        <v>197.89</v>
      </c>
      <c r="D312" s="120">
        <v>34382</v>
      </c>
      <c r="E312" s="32">
        <v>1.85961901397605</v>
      </c>
      <c r="F312" s="126">
        <v>21965807616</v>
      </c>
      <c r="G312" s="3">
        <v>77</v>
      </c>
      <c r="H312" s="3" t="s">
        <v>285</v>
      </c>
    </row>
    <row r="313" spans="1:8" hidden="1">
      <c r="A313" t="s">
        <v>850</v>
      </c>
      <c r="B313" t="s">
        <v>851</v>
      </c>
      <c r="C313" s="3">
        <v>163.96</v>
      </c>
      <c r="D313" s="120">
        <v>0</v>
      </c>
      <c r="E313" s="32">
        <v>0.97578826848927103</v>
      </c>
      <c r="F313" s="126">
        <v>21790443520</v>
      </c>
      <c r="G313" s="3">
        <v>35</v>
      </c>
      <c r="H313" s="3" t="s">
        <v>278</v>
      </c>
    </row>
    <row r="314" spans="1:8" hidden="1">
      <c r="A314" t="s">
        <v>852</v>
      </c>
      <c r="B314" t="s">
        <v>853</v>
      </c>
      <c r="C314" s="3">
        <v>84.07</v>
      </c>
      <c r="D314" s="120">
        <v>0</v>
      </c>
      <c r="E314" s="32">
        <v>2.80718436433428</v>
      </c>
      <c r="F314" s="126">
        <v>21697755136</v>
      </c>
      <c r="G314" s="3">
        <v>48</v>
      </c>
      <c r="H314" s="3" t="s">
        <v>234</v>
      </c>
    </row>
    <row r="315" spans="1:8" hidden="1">
      <c r="A315" t="s">
        <v>854</v>
      </c>
      <c r="B315" t="s">
        <v>855</v>
      </c>
      <c r="C315" s="3">
        <v>106.15</v>
      </c>
      <c r="D315" s="120">
        <v>18049</v>
      </c>
      <c r="E315" s="32">
        <v>3.8059349617079898</v>
      </c>
      <c r="F315" s="126">
        <v>21592819712</v>
      </c>
      <c r="G315" s="3">
        <v>88</v>
      </c>
      <c r="H315" s="3" t="s">
        <v>234</v>
      </c>
    </row>
    <row r="316" spans="1:8" hidden="1">
      <c r="A316" t="s">
        <v>856</v>
      </c>
      <c r="B316" t="s">
        <v>857</v>
      </c>
      <c r="C316" s="3">
        <v>35.04</v>
      </c>
      <c r="D316" s="120">
        <v>42767</v>
      </c>
      <c r="E316" s="32">
        <v>2.5114155115057901</v>
      </c>
      <c r="F316" s="126">
        <v>21387012096</v>
      </c>
      <c r="G316" s="3">
        <v>26</v>
      </c>
      <c r="H316" s="3" t="s">
        <v>247</v>
      </c>
    </row>
    <row r="317" spans="1:8" hidden="1">
      <c r="A317" t="s">
        <v>858</v>
      </c>
      <c r="B317" t="s">
        <v>859</v>
      </c>
      <c r="C317" s="3">
        <v>65.959999999999994</v>
      </c>
      <c r="D317" s="120">
        <v>0</v>
      </c>
      <c r="E317" s="32">
        <v>2.3343943638821099</v>
      </c>
      <c r="F317" s="126">
        <v>21314471936</v>
      </c>
      <c r="G317" s="3">
        <v>77</v>
      </c>
      <c r="H317" s="3" t="s">
        <v>278</v>
      </c>
    </row>
    <row r="318" spans="1:8" hidden="1">
      <c r="A318" t="s">
        <v>860</v>
      </c>
      <c r="B318" t="s">
        <v>861</v>
      </c>
      <c r="C318" s="3">
        <v>38.67</v>
      </c>
      <c r="D318" s="120">
        <v>36061</v>
      </c>
      <c r="E318" s="32">
        <v>2.2756658785405399</v>
      </c>
      <c r="F318" s="126">
        <v>21244053504</v>
      </c>
      <c r="G318" s="3">
        <v>99</v>
      </c>
      <c r="H318" s="3" t="s">
        <v>234</v>
      </c>
    </row>
    <row r="319" spans="1:8" hidden="1">
      <c r="A319" t="s">
        <v>862</v>
      </c>
      <c r="B319" t="s">
        <v>863</v>
      </c>
      <c r="C319" s="3">
        <v>349.62</v>
      </c>
      <c r="D319" s="120">
        <v>41744</v>
      </c>
      <c r="E319" s="32">
        <v>0</v>
      </c>
      <c r="F319" s="126">
        <v>20986411008</v>
      </c>
      <c r="G319" s="3">
        <v>51</v>
      </c>
      <c r="H319" s="3" t="s">
        <v>234</v>
      </c>
    </row>
    <row r="320" spans="1:8" hidden="1">
      <c r="A320" t="s">
        <v>864</v>
      </c>
      <c r="B320" t="s">
        <v>865</v>
      </c>
      <c r="C320" s="3">
        <v>335.94</v>
      </c>
      <c r="D320" s="120">
        <v>34381</v>
      </c>
      <c r="E320" s="32">
        <v>0.78578447626400405</v>
      </c>
      <c r="F320" s="126">
        <v>20953968640</v>
      </c>
      <c r="G320" s="3">
        <v>26</v>
      </c>
      <c r="H320" s="3" t="s">
        <v>234</v>
      </c>
    </row>
    <row r="321" spans="1:8" hidden="1">
      <c r="A321" t="s">
        <v>866</v>
      </c>
      <c r="B321" t="s">
        <v>867</v>
      </c>
      <c r="C321" s="3">
        <v>105.06</v>
      </c>
      <c r="D321" s="120">
        <v>38575</v>
      </c>
      <c r="E321" s="32">
        <v>1.5222148452496</v>
      </c>
      <c r="F321" s="126">
        <v>20934311936</v>
      </c>
      <c r="G321" s="3">
        <v>66</v>
      </c>
      <c r="H321" s="3" t="s">
        <v>278</v>
      </c>
    </row>
    <row r="322" spans="1:8" hidden="1">
      <c r="A322" t="s">
        <v>868</v>
      </c>
      <c r="B322" t="s">
        <v>869</v>
      </c>
      <c r="C322" s="3">
        <v>403.95</v>
      </c>
      <c r="D322" s="120">
        <v>0</v>
      </c>
      <c r="E322" s="32">
        <v>0</v>
      </c>
      <c r="F322" s="126">
        <v>20690923520</v>
      </c>
      <c r="G322" s="3">
        <v>44</v>
      </c>
      <c r="H322" s="3" t="s">
        <v>234</v>
      </c>
    </row>
    <row r="323" spans="1:8" hidden="1">
      <c r="A323" t="s">
        <v>870</v>
      </c>
      <c r="B323" t="s">
        <v>871</v>
      </c>
      <c r="C323" s="3">
        <v>294.26</v>
      </c>
      <c r="D323" s="120">
        <v>35781</v>
      </c>
      <c r="E323" s="32">
        <v>0</v>
      </c>
      <c r="F323" s="126">
        <v>20593893376</v>
      </c>
      <c r="G323" s="3">
        <v>60</v>
      </c>
      <c r="H323" s="3" t="s">
        <v>285</v>
      </c>
    </row>
    <row r="324" spans="1:8" hidden="1">
      <c r="A324" t="s">
        <v>872</v>
      </c>
      <c r="B324" t="s">
        <v>873</v>
      </c>
      <c r="C324" s="3">
        <v>233.21</v>
      </c>
      <c r="D324" s="120">
        <v>35235</v>
      </c>
      <c r="E324" s="32">
        <v>0</v>
      </c>
      <c r="F324" s="126">
        <v>20305283072</v>
      </c>
      <c r="G324" s="3">
        <v>91</v>
      </c>
      <c r="H324" s="3" t="s">
        <v>285</v>
      </c>
    </row>
    <row r="325" spans="1:8" hidden="1">
      <c r="A325" t="s">
        <v>874</v>
      </c>
      <c r="B325" t="s">
        <v>875</v>
      </c>
      <c r="C325" s="3">
        <v>348.47</v>
      </c>
      <c r="D325" s="120">
        <v>37804</v>
      </c>
      <c r="E325" s="32">
        <v>0</v>
      </c>
      <c r="F325" s="126">
        <v>20246106112</v>
      </c>
      <c r="G325" s="3">
        <v>31</v>
      </c>
      <c r="H325" s="3" t="s">
        <v>285</v>
      </c>
    </row>
    <row r="326" spans="1:8" hidden="1">
      <c r="A326" t="s">
        <v>876</v>
      </c>
      <c r="B326" t="s">
        <v>877</v>
      </c>
      <c r="C326" s="3">
        <v>13.95</v>
      </c>
      <c r="D326" s="120">
        <v>0</v>
      </c>
      <c r="E326" s="32">
        <v>4.4444444786263197</v>
      </c>
      <c r="F326" s="126">
        <v>20118611968</v>
      </c>
      <c r="G326" s="3">
        <v>60</v>
      </c>
      <c r="H326" s="3" t="s">
        <v>285</v>
      </c>
    </row>
    <row r="327" spans="1:8" hidden="1">
      <c r="A327" t="s">
        <v>878</v>
      </c>
      <c r="B327" t="s">
        <v>879</v>
      </c>
      <c r="C327" s="3">
        <v>74.430000000000007</v>
      </c>
      <c r="D327" s="120">
        <v>0</v>
      </c>
      <c r="E327" s="32">
        <v>1.98898000144266</v>
      </c>
      <c r="F327" s="126">
        <v>19998023680</v>
      </c>
      <c r="G327" s="3">
        <v>88</v>
      </c>
      <c r="H327" s="3" t="s">
        <v>285</v>
      </c>
    </row>
    <row r="328" spans="1:8" hidden="1">
      <c r="A328" t="s">
        <v>880</v>
      </c>
      <c r="B328" t="s">
        <v>881</v>
      </c>
      <c r="C328" s="3">
        <v>21.4</v>
      </c>
      <c r="D328" s="120">
        <v>0</v>
      </c>
      <c r="E328" s="32">
        <v>3.7383178127146199</v>
      </c>
      <c r="F328" s="126">
        <v>19996082176</v>
      </c>
      <c r="G328" s="3">
        <v>71</v>
      </c>
      <c r="H328" s="3" t="s">
        <v>285</v>
      </c>
    </row>
    <row r="329" spans="1:8" hidden="1">
      <c r="A329" t="s">
        <v>882</v>
      </c>
      <c r="B329" t="s">
        <v>883</v>
      </c>
      <c r="C329" s="3">
        <v>30.75</v>
      </c>
      <c r="D329" s="120">
        <v>39197</v>
      </c>
      <c r="E329" s="32">
        <v>0</v>
      </c>
      <c r="F329" s="126">
        <v>19716835328</v>
      </c>
      <c r="G329" s="3">
        <v>73</v>
      </c>
      <c r="H329" s="3" t="s">
        <v>234</v>
      </c>
    </row>
    <row r="330" spans="1:8" hidden="1">
      <c r="A330" t="s">
        <v>884</v>
      </c>
      <c r="B330" t="s">
        <v>885</v>
      </c>
      <c r="C330" s="3">
        <v>33.19</v>
      </c>
      <c r="D330" s="120">
        <v>26092</v>
      </c>
      <c r="E330" s="32">
        <v>0</v>
      </c>
      <c r="F330" s="126">
        <v>19693291520</v>
      </c>
      <c r="G330" s="3">
        <v>56</v>
      </c>
      <c r="H330" s="3" t="s">
        <v>247</v>
      </c>
    </row>
    <row r="331" spans="1:8" hidden="1">
      <c r="A331" t="s">
        <v>886</v>
      </c>
      <c r="B331" t="s">
        <v>887</v>
      </c>
      <c r="C331" s="3">
        <v>79</v>
      </c>
      <c r="D331" s="120">
        <v>37187</v>
      </c>
      <c r="E331" s="32">
        <v>3.2405062566829601</v>
      </c>
      <c r="F331" s="126">
        <v>19689748480</v>
      </c>
      <c r="G331" s="3">
        <v>64</v>
      </c>
      <c r="H331" s="3" t="s">
        <v>278</v>
      </c>
    </row>
    <row r="332" spans="1:8" hidden="1">
      <c r="A332" t="s">
        <v>888</v>
      </c>
      <c r="B332" t="s">
        <v>889</v>
      </c>
      <c r="C332" s="3">
        <v>183.46</v>
      </c>
      <c r="D332" s="120">
        <v>35824</v>
      </c>
      <c r="E332" s="32">
        <v>0</v>
      </c>
      <c r="F332" s="126">
        <v>19682183168</v>
      </c>
      <c r="G332" s="3">
        <v>37</v>
      </c>
      <c r="H332" s="3" t="s">
        <v>234</v>
      </c>
    </row>
    <row r="333" spans="1:8" hidden="1">
      <c r="A333" t="s">
        <v>890</v>
      </c>
      <c r="B333" t="s">
        <v>891</v>
      </c>
      <c r="C333" s="3">
        <v>26.66</v>
      </c>
      <c r="D333" s="120">
        <v>16802</v>
      </c>
      <c r="E333" s="32">
        <v>3.37584387156092</v>
      </c>
      <c r="F333" s="126">
        <v>19626686464</v>
      </c>
      <c r="G333" s="3">
        <v>42</v>
      </c>
      <c r="H333" s="3" t="s">
        <v>278</v>
      </c>
    </row>
    <row r="334" spans="1:8" hidden="1">
      <c r="A334" t="s">
        <v>892</v>
      </c>
      <c r="B334" t="s">
        <v>893</v>
      </c>
      <c r="C334" s="3">
        <v>216.01</v>
      </c>
      <c r="D334" s="120">
        <v>0</v>
      </c>
      <c r="E334" s="32">
        <v>1.33228482881108</v>
      </c>
      <c r="F334" s="126">
        <v>19527303168</v>
      </c>
      <c r="G334" s="3">
        <v>66</v>
      </c>
      <c r="H334" s="3" t="s">
        <v>234</v>
      </c>
    </row>
    <row r="335" spans="1:8" hidden="1">
      <c r="A335" t="s">
        <v>894</v>
      </c>
      <c r="B335" t="s">
        <v>895</v>
      </c>
      <c r="C335" s="3">
        <v>136.03</v>
      </c>
      <c r="D335" s="120">
        <v>35837</v>
      </c>
      <c r="E335" s="32">
        <v>0.20583694860846299</v>
      </c>
      <c r="F335" s="126">
        <v>19455412224</v>
      </c>
      <c r="G335" s="3">
        <v>46</v>
      </c>
      <c r="H335" s="3" t="s">
        <v>285</v>
      </c>
    </row>
    <row r="336" spans="1:8" hidden="1">
      <c r="A336" t="s">
        <v>896</v>
      </c>
      <c r="B336" t="s">
        <v>897</v>
      </c>
      <c r="C336" s="3">
        <v>116.59</v>
      </c>
      <c r="D336" s="120">
        <v>35534</v>
      </c>
      <c r="E336" s="32">
        <v>0</v>
      </c>
      <c r="F336" s="126">
        <v>19410907136</v>
      </c>
      <c r="G336" s="3">
        <v>58</v>
      </c>
      <c r="H336" s="3" t="s">
        <v>234</v>
      </c>
    </row>
    <row r="337" spans="1:8" hidden="1">
      <c r="A337" t="s">
        <v>898</v>
      </c>
      <c r="B337" t="s">
        <v>899</v>
      </c>
      <c r="C337" s="3">
        <v>261.14999999999998</v>
      </c>
      <c r="D337" s="120">
        <v>30103</v>
      </c>
      <c r="E337" s="32">
        <v>0.27583037528645399</v>
      </c>
      <c r="F337" s="126">
        <v>19337631744</v>
      </c>
      <c r="G337" s="3">
        <v>62</v>
      </c>
      <c r="H337" s="3" t="s">
        <v>330</v>
      </c>
    </row>
    <row r="338" spans="1:8" hidden="1">
      <c r="A338" t="s">
        <v>900</v>
      </c>
      <c r="B338" t="s">
        <v>901</v>
      </c>
      <c r="C338" s="3">
        <v>47.07</v>
      </c>
      <c r="D338" s="120">
        <v>42867</v>
      </c>
      <c r="E338" s="32">
        <v>0.169959630787892</v>
      </c>
      <c r="F338" s="126">
        <v>18977732608</v>
      </c>
      <c r="G338" s="3">
        <v>93</v>
      </c>
      <c r="H338" s="3" t="s">
        <v>285</v>
      </c>
    </row>
    <row r="339" spans="1:8" hidden="1">
      <c r="A339" t="s">
        <v>902</v>
      </c>
      <c r="B339" t="s">
        <v>903</v>
      </c>
      <c r="C339" s="3">
        <v>90.99</v>
      </c>
      <c r="D339" s="120">
        <v>0</v>
      </c>
      <c r="E339" s="32">
        <v>3.29706561160567</v>
      </c>
      <c r="F339" s="126">
        <v>18961090560</v>
      </c>
      <c r="G339" s="3">
        <v>86</v>
      </c>
      <c r="H339" s="3" t="s">
        <v>285</v>
      </c>
    </row>
    <row r="340" spans="1:8" hidden="1">
      <c r="A340" t="s">
        <v>904</v>
      </c>
      <c r="B340" t="s">
        <v>905</v>
      </c>
      <c r="C340" s="3">
        <v>29.43</v>
      </c>
      <c r="D340" s="120">
        <v>15934</v>
      </c>
      <c r="E340" s="32">
        <v>2.4464832776426402</v>
      </c>
      <c r="F340" s="126">
        <v>18524194816</v>
      </c>
      <c r="G340" s="3">
        <v>30</v>
      </c>
      <c r="H340" s="3" t="s">
        <v>278</v>
      </c>
    </row>
    <row r="341" spans="1:8" hidden="1">
      <c r="A341" t="s">
        <v>906</v>
      </c>
      <c r="B341" t="s">
        <v>907</v>
      </c>
      <c r="C341" s="3">
        <v>80.459999999999994</v>
      </c>
      <c r="D341" s="120">
        <v>0</v>
      </c>
      <c r="E341" s="32">
        <v>0</v>
      </c>
      <c r="F341" s="126">
        <v>18503532544</v>
      </c>
      <c r="G341" s="3">
        <v>38</v>
      </c>
      <c r="H341" s="3" t="s">
        <v>247</v>
      </c>
    </row>
    <row r="342" spans="1:8" hidden="1">
      <c r="A342" t="s">
        <v>908</v>
      </c>
      <c r="B342" t="s">
        <v>909</v>
      </c>
      <c r="C342" s="3">
        <v>394.01</v>
      </c>
      <c r="D342" s="120">
        <v>38310</v>
      </c>
      <c r="E342" s="32">
        <v>0.76117017227818196</v>
      </c>
      <c r="F342" s="126">
        <v>18435334144</v>
      </c>
      <c r="G342" s="3">
        <v>33</v>
      </c>
      <c r="H342" s="3" t="s">
        <v>247</v>
      </c>
    </row>
    <row r="343" spans="1:8" hidden="1">
      <c r="A343" t="s">
        <v>910</v>
      </c>
      <c r="B343" t="s">
        <v>911</v>
      </c>
      <c r="C343" s="3">
        <v>69.819999999999993</v>
      </c>
      <c r="D343" s="120">
        <v>30529</v>
      </c>
      <c r="E343" s="32">
        <v>2.8394672875074498</v>
      </c>
      <c r="F343" s="126">
        <v>18293778432</v>
      </c>
      <c r="G343" s="3">
        <v>83</v>
      </c>
      <c r="H343" s="3" t="s">
        <v>234</v>
      </c>
    </row>
    <row r="344" spans="1:8" hidden="1">
      <c r="A344" t="s">
        <v>912</v>
      </c>
      <c r="B344" t="s">
        <v>913</v>
      </c>
      <c r="C344" s="3">
        <v>158.43</v>
      </c>
      <c r="D344" s="120">
        <v>34361</v>
      </c>
      <c r="E344" s="32">
        <v>3.15736297044708</v>
      </c>
      <c r="F344" s="126">
        <v>18288973824</v>
      </c>
      <c r="G344" s="3">
        <v>43</v>
      </c>
      <c r="H344" s="3" t="s">
        <v>247</v>
      </c>
    </row>
    <row r="345" spans="1:8" hidden="1">
      <c r="A345" t="s">
        <v>914</v>
      </c>
      <c r="B345" t="s">
        <v>915</v>
      </c>
      <c r="C345" s="3">
        <v>37.1</v>
      </c>
      <c r="D345" s="120">
        <v>22175</v>
      </c>
      <c r="E345" s="32">
        <v>1.0781671319689099</v>
      </c>
      <c r="F345" s="126">
        <v>18268682240</v>
      </c>
      <c r="G345" s="3">
        <v>11</v>
      </c>
      <c r="H345" s="3" t="s">
        <v>234</v>
      </c>
    </row>
    <row r="346" spans="1:8" hidden="1">
      <c r="A346" t="s">
        <v>916</v>
      </c>
      <c r="B346" t="s">
        <v>917</v>
      </c>
      <c r="C346" s="3">
        <v>36.630000000000003</v>
      </c>
      <c r="D346" s="120">
        <v>41906</v>
      </c>
      <c r="E346" s="32">
        <v>4.5876568747894897</v>
      </c>
      <c r="F346" s="126">
        <v>18155417600</v>
      </c>
      <c r="G346" s="3">
        <v>52</v>
      </c>
      <c r="H346" s="3" t="s">
        <v>234</v>
      </c>
    </row>
    <row r="347" spans="1:8" hidden="1">
      <c r="A347" t="s">
        <v>918</v>
      </c>
      <c r="B347" t="s">
        <v>919</v>
      </c>
      <c r="C347" s="3">
        <v>68.16</v>
      </c>
      <c r="D347" s="120">
        <v>26938</v>
      </c>
      <c r="E347" s="32">
        <v>0.58685446883870995</v>
      </c>
      <c r="F347" s="126">
        <v>18081005568</v>
      </c>
      <c r="G347" s="3">
        <v>32</v>
      </c>
      <c r="H347" s="3" t="s">
        <v>247</v>
      </c>
    </row>
    <row r="348" spans="1:8" hidden="1">
      <c r="A348" t="s">
        <v>920</v>
      </c>
      <c r="B348" t="s">
        <v>921</v>
      </c>
      <c r="C348" s="3">
        <v>52.09</v>
      </c>
      <c r="D348" s="120">
        <v>37795</v>
      </c>
      <c r="E348" s="32">
        <v>1.1518526086424601</v>
      </c>
      <c r="F348" s="126">
        <v>17984968704</v>
      </c>
      <c r="G348" s="3">
        <v>69</v>
      </c>
      <c r="H348" s="3" t="s">
        <v>234</v>
      </c>
    </row>
    <row r="349" spans="1:8" hidden="1">
      <c r="A349" t="s">
        <v>922</v>
      </c>
      <c r="B349" t="s">
        <v>923</v>
      </c>
      <c r="C349" s="3">
        <v>229.91</v>
      </c>
      <c r="D349" s="120">
        <v>36917</v>
      </c>
      <c r="E349" s="32">
        <v>0</v>
      </c>
      <c r="F349" s="126">
        <v>17957853184</v>
      </c>
      <c r="G349" s="3">
        <v>37</v>
      </c>
      <c r="H349" s="3" t="s">
        <v>234</v>
      </c>
    </row>
    <row r="350" spans="1:8" hidden="1">
      <c r="A350" t="s">
        <v>924</v>
      </c>
      <c r="B350" t="s">
        <v>925</v>
      </c>
      <c r="C350" s="3">
        <v>26.5</v>
      </c>
      <c r="D350" s="120">
        <v>24072</v>
      </c>
      <c r="E350" s="32">
        <v>1.20754714282054</v>
      </c>
      <c r="F350" s="126">
        <v>17955962880</v>
      </c>
      <c r="G350" s="3">
        <v>40</v>
      </c>
      <c r="H350" s="3" t="s">
        <v>278</v>
      </c>
    </row>
    <row r="351" spans="1:8" hidden="1">
      <c r="A351" t="s">
        <v>926</v>
      </c>
      <c r="B351" t="s">
        <v>927</v>
      </c>
      <c r="C351" s="3">
        <v>63.3</v>
      </c>
      <c r="D351" s="120">
        <v>26696</v>
      </c>
      <c r="E351" s="32">
        <v>0.64791402721826996</v>
      </c>
      <c r="F351" s="126">
        <v>17879355392</v>
      </c>
      <c r="G351" s="3">
        <v>11</v>
      </c>
      <c r="H351" s="3" t="s">
        <v>247</v>
      </c>
    </row>
    <row r="352" spans="1:8" hidden="1">
      <c r="A352" t="s">
        <v>928</v>
      </c>
      <c r="B352" t="s">
        <v>929</v>
      </c>
      <c r="C352" s="3">
        <v>124.42</v>
      </c>
      <c r="D352" s="120">
        <v>20792</v>
      </c>
      <c r="E352" s="32">
        <v>1.62353317869033</v>
      </c>
      <c r="F352" s="126">
        <v>17860405248</v>
      </c>
      <c r="G352" s="3">
        <v>54</v>
      </c>
      <c r="H352" s="3" t="s">
        <v>285</v>
      </c>
    </row>
    <row r="353" spans="1:8" hidden="1">
      <c r="A353" t="s">
        <v>930</v>
      </c>
      <c r="B353" t="s">
        <v>931</v>
      </c>
      <c r="C353" s="3">
        <v>73.349999999999994</v>
      </c>
      <c r="D353" s="120">
        <v>0</v>
      </c>
      <c r="E353" s="32">
        <v>1.43207849470306</v>
      </c>
      <c r="F353" s="126">
        <v>17817401344</v>
      </c>
      <c r="G353" s="3">
        <v>39</v>
      </c>
      <c r="H353" s="3" t="s">
        <v>234</v>
      </c>
    </row>
    <row r="354" spans="1:8" hidden="1">
      <c r="A354" t="s">
        <v>932</v>
      </c>
      <c r="B354" t="s">
        <v>933</v>
      </c>
      <c r="C354" s="3">
        <v>175.83</v>
      </c>
      <c r="D354" s="120">
        <v>0</v>
      </c>
      <c r="E354" s="32">
        <v>1.0689106181667201</v>
      </c>
      <c r="F354" s="126">
        <v>17585573888</v>
      </c>
      <c r="G354" s="3">
        <v>64</v>
      </c>
      <c r="H354" s="3" t="s">
        <v>285</v>
      </c>
    </row>
    <row r="355" spans="1:8" hidden="1">
      <c r="A355" t="s">
        <v>934</v>
      </c>
      <c r="B355" t="s">
        <v>935</v>
      </c>
      <c r="C355" s="3">
        <v>60.58</v>
      </c>
      <c r="D355" s="120">
        <v>17201</v>
      </c>
      <c r="E355" s="32">
        <v>3.0373060966962702</v>
      </c>
      <c r="F355" s="126">
        <v>17580048384</v>
      </c>
      <c r="G355" s="3">
        <v>61</v>
      </c>
      <c r="H355" s="3" t="s">
        <v>285</v>
      </c>
    </row>
    <row r="356" spans="1:8" hidden="1">
      <c r="A356" t="s">
        <v>936</v>
      </c>
      <c r="B356" t="s">
        <v>937</v>
      </c>
      <c r="C356" s="3">
        <v>168.02500000000001</v>
      </c>
      <c r="D356" s="120">
        <v>30621</v>
      </c>
      <c r="E356" s="32">
        <v>0.95223926430106098</v>
      </c>
      <c r="F356" s="126">
        <v>17443203072</v>
      </c>
      <c r="G356" s="3">
        <v>86</v>
      </c>
      <c r="H356" s="3" t="s">
        <v>234</v>
      </c>
    </row>
    <row r="357" spans="1:8" hidden="1">
      <c r="A357" t="s">
        <v>938</v>
      </c>
      <c r="B357" t="s">
        <v>939</v>
      </c>
      <c r="C357" s="3">
        <v>288.2</v>
      </c>
      <c r="D357" s="120">
        <v>35019</v>
      </c>
      <c r="E357" s="32">
        <v>0</v>
      </c>
      <c r="F357" s="126">
        <v>17256239104</v>
      </c>
      <c r="G357" s="3">
        <v>93</v>
      </c>
      <c r="H357" s="3" t="s">
        <v>330</v>
      </c>
    </row>
    <row r="358" spans="1:8" hidden="1">
      <c r="A358" t="s">
        <v>940</v>
      </c>
      <c r="B358" t="s">
        <v>941</v>
      </c>
      <c r="C358" s="3">
        <v>32.229999999999997</v>
      </c>
      <c r="D358" s="120">
        <v>0</v>
      </c>
      <c r="E358" s="32">
        <v>1.55134967421657</v>
      </c>
      <c r="F358" s="126">
        <v>17084342272</v>
      </c>
      <c r="G358" s="3">
        <v>59</v>
      </c>
      <c r="H358" s="3" t="s">
        <v>278</v>
      </c>
    </row>
    <row r="359" spans="1:8" hidden="1">
      <c r="A359" t="s">
        <v>942</v>
      </c>
      <c r="B359" t="s">
        <v>941</v>
      </c>
      <c r="C359" s="3">
        <v>29.98</v>
      </c>
      <c r="D359" s="120">
        <v>0</v>
      </c>
      <c r="E359" s="32">
        <v>1.6677785190126799</v>
      </c>
      <c r="F359" s="126">
        <v>17084342272</v>
      </c>
      <c r="G359" s="3">
        <v>59</v>
      </c>
      <c r="H359" s="3" t="s">
        <v>278</v>
      </c>
    </row>
    <row r="360" spans="1:8" hidden="1">
      <c r="A360" t="s">
        <v>943</v>
      </c>
      <c r="B360" t="s">
        <v>944</v>
      </c>
      <c r="C360" s="3">
        <v>25.27</v>
      </c>
      <c r="D360" s="120">
        <v>33414</v>
      </c>
      <c r="E360" s="32">
        <v>2.5009894304988798</v>
      </c>
      <c r="F360" s="126">
        <v>16878682112</v>
      </c>
      <c r="G360" s="3">
        <v>92</v>
      </c>
      <c r="H360" s="3" t="s">
        <v>285</v>
      </c>
    </row>
    <row r="361" spans="1:8" hidden="1">
      <c r="A361" t="s">
        <v>945</v>
      </c>
      <c r="B361" t="s">
        <v>946</v>
      </c>
      <c r="C361" s="3">
        <v>11.28</v>
      </c>
      <c r="D361" s="120">
        <v>0</v>
      </c>
      <c r="E361" s="32">
        <v>4.2553190538223804</v>
      </c>
      <c r="F361" s="126">
        <v>16796140544</v>
      </c>
      <c r="G361" s="3">
        <v>86</v>
      </c>
      <c r="H361" s="3" t="s">
        <v>285</v>
      </c>
    </row>
    <row r="362" spans="1:8" hidden="1">
      <c r="A362" t="s">
        <v>947</v>
      </c>
      <c r="B362" t="s">
        <v>948</v>
      </c>
      <c r="C362" s="3">
        <v>93.14</v>
      </c>
      <c r="D362" s="120">
        <v>0</v>
      </c>
      <c r="E362" s="32">
        <v>1.2883831304313</v>
      </c>
      <c r="F362" s="126">
        <v>16782129152</v>
      </c>
      <c r="G362" s="3">
        <v>75</v>
      </c>
      <c r="H362" s="3" t="s">
        <v>330</v>
      </c>
    </row>
    <row r="363" spans="1:8" hidden="1">
      <c r="A363" t="s">
        <v>949</v>
      </c>
      <c r="B363" t="s">
        <v>950</v>
      </c>
      <c r="C363" s="3">
        <v>357.63</v>
      </c>
      <c r="D363" s="120">
        <v>36487</v>
      </c>
      <c r="E363" s="32">
        <v>0</v>
      </c>
      <c r="F363" s="126">
        <v>16760202240</v>
      </c>
      <c r="G363" s="3">
        <v>27</v>
      </c>
      <c r="H363" s="3" t="s">
        <v>234</v>
      </c>
    </row>
    <row r="364" spans="1:8" hidden="1">
      <c r="A364" t="s">
        <v>951</v>
      </c>
      <c r="B364" t="s">
        <v>952</v>
      </c>
      <c r="C364" s="3">
        <v>66.55</v>
      </c>
      <c r="D364" s="120">
        <v>32933</v>
      </c>
      <c r="E364" s="32">
        <v>0</v>
      </c>
      <c r="F364" s="126">
        <v>16614416384</v>
      </c>
      <c r="G364" s="3">
        <v>87</v>
      </c>
      <c r="H364" s="3" t="s">
        <v>285</v>
      </c>
    </row>
    <row r="365" spans="1:8" hidden="1">
      <c r="A365" t="s">
        <v>953</v>
      </c>
      <c r="B365" t="s">
        <v>954</v>
      </c>
      <c r="C365" s="3">
        <v>44.91</v>
      </c>
      <c r="D365" s="120">
        <v>18323</v>
      </c>
      <c r="E365" s="32">
        <v>1.3360053971094601</v>
      </c>
      <c r="F365" s="126">
        <v>16591539200</v>
      </c>
      <c r="G365" s="3">
        <v>48</v>
      </c>
      <c r="H365" s="3" t="s">
        <v>285</v>
      </c>
    </row>
    <row r="366" spans="1:8" hidden="1">
      <c r="A366" t="s">
        <v>955</v>
      </c>
      <c r="B366" t="s">
        <v>956</v>
      </c>
      <c r="C366" s="3">
        <v>12.85</v>
      </c>
      <c r="D366" s="120">
        <v>0</v>
      </c>
      <c r="E366" s="32">
        <v>3.7354084768183999</v>
      </c>
      <c r="F366" s="126">
        <v>16534106112</v>
      </c>
      <c r="G366" s="3">
        <v>98</v>
      </c>
      <c r="H366" s="3" t="s">
        <v>330</v>
      </c>
    </row>
    <row r="367" spans="1:8" hidden="1">
      <c r="A367" t="s">
        <v>957</v>
      </c>
      <c r="B367" t="s">
        <v>958</v>
      </c>
      <c r="C367" s="3">
        <v>40.85</v>
      </c>
      <c r="D367" s="120">
        <v>33270</v>
      </c>
      <c r="E367" s="32">
        <v>4.4063646323532</v>
      </c>
      <c r="F367" s="126">
        <v>16328266752</v>
      </c>
      <c r="G367" s="3">
        <v>98</v>
      </c>
      <c r="H367" s="3" t="s">
        <v>285</v>
      </c>
    </row>
    <row r="368" spans="1:8" hidden="1">
      <c r="A368" t="s">
        <v>959</v>
      </c>
      <c r="B368" t="s">
        <v>960</v>
      </c>
      <c r="C368" s="3">
        <v>33.909999999999997</v>
      </c>
      <c r="D368" s="120">
        <v>26673</v>
      </c>
      <c r="E368" s="32">
        <v>3.8926571880037999</v>
      </c>
      <c r="F368" s="126">
        <v>16298094592</v>
      </c>
      <c r="G368" s="3">
        <v>72</v>
      </c>
      <c r="H368" s="3" t="s">
        <v>285</v>
      </c>
    </row>
    <row r="369" spans="1:8" hidden="1">
      <c r="A369" t="s">
        <v>961</v>
      </c>
      <c r="B369" t="s">
        <v>962</v>
      </c>
      <c r="C369" s="3">
        <v>131.62</v>
      </c>
      <c r="D369" s="120">
        <v>0</v>
      </c>
      <c r="E369" s="32">
        <v>3.5868985410682002</v>
      </c>
      <c r="F369" s="126">
        <v>16210720768</v>
      </c>
      <c r="G369" s="3">
        <v>67</v>
      </c>
      <c r="H369" s="3" t="s">
        <v>285</v>
      </c>
    </row>
    <row r="370" spans="1:8" hidden="1">
      <c r="A370" t="s">
        <v>963</v>
      </c>
      <c r="B370" t="s">
        <v>964</v>
      </c>
      <c r="C370" s="3">
        <v>132.22</v>
      </c>
      <c r="D370" s="120">
        <v>34828</v>
      </c>
      <c r="E370" s="32">
        <v>3.6605658391982199</v>
      </c>
      <c r="F370" s="126">
        <v>16182017024</v>
      </c>
      <c r="G370" s="3">
        <v>77</v>
      </c>
      <c r="H370" s="3" t="s">
        <v>247</v>
      </c>
    </row>
    <row r="371" spans="1:8" hidden="1">
      <c r="A371" t="s">
        <v>965</v>
      </c>
      <c r="B371" t="s">
        <v>966</v>
      </c>
      <c r="C371" s="3">
        <v>128.13</v>
      </c>
      <c r="D371" s="120">
        <v>35782</v>
      </c>
      <c r="E371" s="32">
        <v>0.21835763954776</v>
      </c>
      <c r="F371" s="126">
        <v>16173074432</v>
      </c>
      <c r="G371" s="3">
        <v>55</v>
      </c>
      <c r="H371" s="3" t="s">
        <v>234</v>
      </c>
    </row>
    <row r="372" spans="1:8" hidden="1">
      <c r="A372" t="s">
        <v>967</v>
      </c>
      <c r="B372" t="s">
        <v>968</v>
      </c>
      <c r="C372" s="3">
        <v>83.5</v>
      </c>
      <c r="D372" s="120">
        <v>36868</v>
      </c>
      <c r="E372" s="32">
        <v>3.4986820947686899</v>
      </c>
      <c r="F372" s="126">
        <v>16103403520</v>
      </c>
      <c r="G372" s="3">
        <v>45</v>
      </c>
      <c r="H372" s="3" t="s">
        <v>278</v>
      </c>
    </row>
    <row r="373" spans="1:8" hidden="1">
      <c r="A373" t="s">
        <v>969</v>
      </c>
      <c r="B373" t="s">
        <v>970</v>
      </c>
      <c r="C373" s="3">
        <v>102.1</v>
      </c>
      <c r="D373" s="120">
        <v>36474</v>
      </c>
      <c r="E373" s="32">
        <v>0</v>
      </c>
      <c r="F373" s="126">
        <v>16086732800</v>
      </c>
      <c r="G373" s="3">
        <v>61</v>
      </c>
      <c r="H373" s="3" t="s">
        <v>247</v>
      </c>
    </row>
    <row r="374" spans="1:8" hidden="1">
      <c r="A374" t="s">
        <v>971</v>
      </c>
      <c r="B374" t="s">
        <v>972</v>
      </c>
      <c r="C374" s="3">
        <v>422.31</v>
      </c>
      <c r="D374" s="120">
        <v>35243</v>
      </c>
      <c r="E374" s="32">
        <v>0.84230449373702598</v>
      </c>
      <c r="F374" s="126">
        <v>16039182336</v>
      </c>
      <c r="G374" s="3">
        <v>47</v>
      </c>
      <c r="H374" s="3" t="s">
        <v>285</v>
      </c>
    </row>
    <row r="375" spans="1:8" hidden="1">
      <c r="A375" t="s">
        <v>973</v>
      </c>
      <c r="B375" t="s">
        <v>974</v>
      </c>
      <c r="C375" s="3">
        <v>88.11</v>
      </c>
      <c r="D375" s="120">
        <v>34865</v>
      </c>
      <c r="E375" s="32">
        <v>0.680735221059517</v>
      </c>
      <c r="F375" s="126">
        <v>16024986624</v>
      </c>
      <c r="G375" s="3">
        <v>46</v>
      </c>
      <c r="H375" s="3" t="s">
        <v>278</v>
      </c>
    </row>
    <row r="376" spans="1:8" hidden="1">
      <c r="A376" t="s">
        <v>975</v>
      </c>
      <c r="B376" t="s">
        <v>976</v>
      </c>
      <c r="C376" s="3">
        <v>245.52</v>
      </c>
      <c r="D376" s="120">
        <v>34491</v>
      </c>
      <c r="E376" s="32">
        <v>3.5830619669115902</v>
      </c>
      <c r="F376" s="126">
        <v>15989331968</v>
      </c>
      <c r="G376" s="3">
        <v>66</v>
      </c>
      <c r="H376" s="3" t="s">
        <v>247</v>
      </c>
    </row>
    <row r="377" spans="1:8" hidden="1">
      <c r="A377" t="s">
        <v>977</v>
      </c>
      <c r="B377" t="s">
        <v>978</v>
      </c>
      <c r="C377" s="3">
        <v>17.12</v>
      </c>
      <c r="D377" s="120">
        <v>0</v>
      </c>
      <c r="E377" s="32">
        <v>4.5560745992393104</v>
      </c>
      <c r="F377" s="126">
        <v>15967115264</v>
      </c>
      <c r="G377" s="3">
        <v>58</v>
      </c>
      <c r="H377" s="3" t="s">
        <v>278</v>
      </c>
    </row>
    <row r="378" spans="1:8" hidden="1">
      <c r="A378" t="s">
        <v>979</v>
      </c>
      <c r="B378" t="s">
        <v>980</v>
      </c>
      <c r="C378" s="3">
        <v>210.64</v>
      </c>
      <c r="D378" s="120">
        <v>32660</v>
      </c>
      <c r="E378" s="32">
        <v>1.13954707533708</v>
      </c>
      <c r="F378" s="126">
        <v>15898181632</v>
      </c>
      <c r="G378" s="3">
        <v>55</v>
      </c>
      <c r="H378" s="3" t="s">
        <v>285</v>
      </c>
    </row>
    <row r="379" spans="1:8" hidden="1">
      <c r="A379" t="s">
        <v>981</v>
      </c>
      <c r="B379" t="s">
        <v>982</v>
      </c>
      <c r="C379" s="3">
        <v>50.56</v>
      </c>
      <c r="D379" s="120">
        <v>26481</v>
      </c>
      <c r="E379" s="32">
        <v>1.5819656158214901</v>
      </c>
      <c r="F379" s="126">
        <v>15891453952</v>
      </c>
      <c r="G379" s="3">
        <v>97</v>
      </c>
      <c r="H379" s="3" t="s">
        <v>285</v>
      </c>
    </row>
    <row r="380" spans="1:8" hidden="1">
      <c r="A380" t="s">
        <v>983</v>
      </c>
      <c r="B380" t="s">
        <v>984</v>
      </c>
      <c r="C380" s="3">
        <v>69.56</v>
      </c>
      <c r="D380" s="120">
        <v>34276</v>
      </c>
      <c r="E380" s="32">
        <v>0</v>
      </c>
      <c r="F380" s="126">
        <v>15472275456</v>
      </c>
      <c r="G380" s="3">
        <v>84</v>
      </c>
      <c r="H380" s="3" t="s">
        <v>278</v>
      </c>
    </row>
    <row r="381" spans="1:8" hidden="1">
      <c r="A381" t="s">
        <v>985</v>
      </c>
      <c r="B381" t="s">
        <v>986</v>
      </c>
      <c r="C381" s="3">
        <v>96.19</v>
      </c>
      <c r="D381" s="120">
        <v>18477</v>
      </c>
      <c r="E381" s="32">
        <v>2.8693211253386601</v>
      </c>
      <c r="F381" s="126">
        <v>15313395712</v>
      </c>
      <c r="G381" s="3">
        <v>33</v>
      </c>
      <c r="H381" s="3" t="s">
        <v>247</v>
      </c>
    </row>
    <row r="382" spans="1:8" hidden="1">
      <c r="A382" t="s">
        <v>987</v>
      </c>
      <c r="B382" t="s">
        <v>988</v>
      </c>
      <c r="C382" s="3">
        <v>31.68</v>
      </c>
      <c r="D382" s="120">
        <v>41851</v>
      </c>
      <c r="E382" s="32">
        <v>2.9022082545403798</v>
      </c>
      <c r="F382" s="126">
        <v>15262126080</v>
      </c>
      <c r="G382" s="3">
        <v>72</v>
      </c>
      <c r="H382" s="3" t="s">
        <v>234</v>
      </c>
    </row>
    <row r="383" spans="1:8" hidden="1">
      <c r="A383" t="s">
        <v>989</v>
      </c>
      <c r="B383" t="s">
        <v>990</v>
      </c>
      <c r="C383" s="3">
        <v>67.400000000000006</v>
      </c>
      <c r="D383" s="120">
        <v>0</v>
      </c>
      <c r="E383" s="32">
        <v>5.2194543014924601</v>
      </c>
      <c r="F383" s="126">
        <v>15173816320</v>
      </c>
      <c r="G383" s="3">
        <v>89</v>
      </c>
      <c r="H383" s="3" t="s">
        <v>330</v>
      </c>
    </row>
    <row r="384" spans="1:8" hidden="1">
      <c r="A384" t="s">
        <v>991</v>
      </c>
      <c r="B384" t="s">
        <v>992</v>
      </c>
      <c r="C384" s="3">
        <v>142.11000000000001</v>
      </c>
      <c r="D384" s="120">
        <v>0</v>
      </c>
      <c r="E384" s="32">
        <v>2.8712173988079202</v>
      </c>
      <c r="F384" s="126">
        <v>15142863872</v>
      </c>
      <c r="G384" s="3">
        <v>78</v>
      </c>
      <c r="H384" s="3" t="s">
        <v>234</v>
      </c>
    </row>
    <row r="385" spans="1:8" hidden="1">
      <c r="A385" t="s">
        <v>993</v>
      </c>
      <c r="B385" t="s">
        <v>994</v>
      </c>
      <c r="C385" s="3">
        <v>362.89</v>
      </c>
      <c r="D385" s="120">
        <v>25286</v>
      </c>
      <c r="E385" s="32">
        <v>0</v>
      </c>
      <c r="F385" s="126">
        <v>15089501184</v>
      </c>
      <c r="G385" s="3">
        <v>93</v>
      </c>
      <c r="H385" s="3" t="s">
        <v>278</v>
      </c>
    </row>
    <row r="386" spans="1:8" hidden="1">
      <c r="A386" t="s">
        <v>995</v>
      </c>
      <c r="B386" t="s">
        <v>996</v>
      </c>
      <c r="C386" s="3">
        <v>91.52</v>
      </c>
      <c r="D386" s="120">
        <v>30926</v>
      </c>
      <c r="E386" s="32">
        <v>1.46416087563221</v>
      </c>
      <c r="F386" s="126">
        <v>14972258304</v>
      </c>
      <c r="G386" s="3">
        <v>52</v>
      </c>
      <c r="H386" s="3" t="s">
        <v>330</v>
      </c>
    </row>
    <row r="387" spans="1:8" hidden="1">
      <c r="A387" t="s">
        <v>997</v>
      </c>
      <c r="B387" t="s">
        <v>998</v>
      </c>
      <c r="C387" s="3">
        <v>128.1</v>
      </c>
      <c r="D387" s="120">
        <v>35416</v>
      </c>
      <c r="E387" s="32">
        <v>2.0608900116347999</v>
      </c>
      <c r="F387" s="126">
        <v>14937266176</v>
      </c>
      <c r="G387" s="3">
        <v>92</v>
      </c>
      <c r="H387" s="3" t="s">
        <v>330</v>
      </c>
    </row>
    <row r="388" spans="1:8" hidden="1">
      <c r="A388" t="s">
        <v>999</v>
      </c>
      <c r="B388" t="s">
        <v>1000</v>
      </c>
      <c r="C388" s="3">
        <v>106.41</v>
      </c>
      <c r="D388" s="120">
        <v>0</v>
      </c>
      <c r="E388" s="32">
        <v>2.5556704205677199</v>
      </c>
      <c r="F388" s="126">
        <v>14885899264</v>
      </c>
      <c r="G388" s="3">
        <v>22</v>
      </c>
      <c r="H388" s="3" t="s">
        <v>234</v>
      </c>
    </row>
    <row r="389" spans="1:8" hidden="1">
      <c r="A389" t="s">
        <v>1001</v>
      </c>
      <c r="B389" t="s">
        <v>1002</v>
      </c>
      <c r="C389" s="3">
        <v>116.19</v>
      </c>
      <c r="D389" s="120">
        <v>0</v>
      </c>
      <c r="E389" s="32">
        <v>0.79160214824410602</v>
      </c>
      <c r="F389" s="126">
        <v>14826496000</v>
      </c>
      <c r="G389" s="3">
        <v>0</v>
      </c>
      <c r="H389" s="3" t="s">
        <v>234</v>
      </c>
    </row>
    <row r="390" spans="1:8" hidden="1">
      <c r="A390" t="s">
        <v>1003</v>
      </c>
      <c r="B390" t="s">
        <v>1004</v>
      </c>
      <c r="C390" s="3">
        <v>92.18</v>
      </c>
      <c r="D390" s="120">
        <v>0</v>
      </c>
      <c r="E390" s="32">
        <v>2.6903883912708699</v>
      </c>
      <c r="F390" s="126">
        <v>14789874688</v>
      </c>
      <c r="G390" s="3">
        <v>34</v>
      </c>
      <c r="H390" s="3" t="s">
        <v>234</v>
      </c>
    </row>
    <row r="391" spans="1:8" hidden="1">
      <c r="A391" t="s">
        <v>1005</v>
      </c>
      <c r="B391" t="s">
        <v>1006</v>
      </c>
      <c r="C391" s="3">
        <v>281.64999999999998</v>
      </c>
      <c r="D391" s="120">
        <v>33465</v>
      </c>
      <c r="E391" s="32">
        <v>0</v>
      </c>
      <c r="F391" s="126">
        <v>14586637312</v>
      </c>
      <c r="G391" s="3">
        <v>40</v>
      </c>
      <c r="H391" s="3" t="s">
        <v>234</v>
      </c>
    </row>
    <row r="392" spans="1:8" hidden="1">
      <c r="A392" t="s">
        <v>1007</v>
      </c>
      <c r="B392" t="s">
        <v>1008</v>
      </c>
      <c r="C392" s="3">
        <v>58.79</v>
      </c>
      <c r="D392" s="120">
        <v>33055</v>
      </c>
      <c r="E392" s="32">
        <v>0</v>
      </c>
      <c r="F392" s="126">
        <v>14559779840</v>
      </c>
      <c r="G392" s="3">
        <v>77</v>
      </c>
      <c r="H392" s="3" t="s">
        <v>285</v>
      </c>
    </row>
    <row r="393" spans="1:8" hidden="1">
      <c r="A393" t="s">
        <v>1009</v>
      </c>
      <c r="B393" t="s">
        <v>1010</v>
      </c>
      <c r="C393" s="3">
        <v>51.45</v>
      </c>
      <c r="D393" s="120">
        <v>0</v>
      </c>
      <c r="E393" s="32">
        <v>0</v>
      </c>
      <c r="F393" s="126">
        <v>14559652864</v>
      </c>
      <c r="G393" s="3">
        <v>33</v>
      </c>
      <c r="H393" s="3" t="s">
        <v>247</v>
      </c>
    </row>
    <row r="394" spans="1:8" hidden="1">
      <c r="A394" t="s">
        <v>1011</v>
      </c>
      <c r="B394" t="s">
        <v>1012</v>
      </c>
      <c r="C394" s="3">
        <v>66.56</v>
      </c>
      <c r="D394" s="120">
        <v>35023</v>
      </c>
      <c r="E394" s="32">
        <v>3.0048076923076898</v>
      </c>
      <c r="F394" s="126">
        <v>14467861504</v>
      </c>
      <c r="G394" s="3">
        <v>27</v>
      </c>
      <c r="H394" s="3" t="s">
        <v>234</v>
      </c>
    </row>
    <row r="395" spans="1:8" hidden="1">
      <c r="A395" t="s">
        <v>1013</v>
      </c>
      <c r="B395" t="s">
        <v>1014</v>
      </c>
      <c r="C395" s="3">
        <v>48.06</v>
      </c>
      <c r="D395" s="120">
        <v>20044</v>
      </c>
      <c r="E395" s="32">
        <v>3.0794840180472001</v>
      </c>
      <c r="F395" s="126">
        <v>14387453952</v>
      </c>
      <c r="G395" s="3">
        <v>93</v>
      </c>
      <c r="H395" s="3" t="s">
        <v>285</v>
      </c>
    </row>
    <row r="396" spans="1:8" hidden="1">
      <c r="A396" t="s">
        <v>1015</v>
      </c>
      <c r="B396" t="s">
        <v>1016</v>
      </c>
      <c r="C396" s="3">
        <v>79.790000000000006</v>
      </c>
      <c r="D396" s="120">
        <v>41851</v>
      </c>
      <c r="E396" s="32">
        <v>0</v>
      </c>
      <c r="F396" s="126">
        <v>14353896448</v>
      </c>
      <c r="G396" s="3">
        <v>78</v>
      </c>
      <c r="H396" s="3" t="s">
        <v>234</v>
      </c>
    </row>
    <row r="397" spans="1:8" hidden="1">
      <c r="A397" t="s">
        <v>1017</v>
      </c>
      <c r="B397" t="s">
        <v>1018</v>
      </c>
      <c r="C397" s="3">
        <v>62.03</v>
      </c>
      <c r="D397" s="120">
        <v>0</v>
      </c>
      <c r="E397" s="32">
        <v>3.6965293976642899</v>
      </c>
      <c r="F397" s="126">
        <v>14234536960</v>
      </c>
      <c r="G397" s="3">
        <v>66</v>
      </c>
      <c r="H397" s="3" t="s">
        <v>278</v>
      </c>
    </row>
    <row r="398" spans="1:8" hidden="1">
      <c r="A398" t="s">
        <v>1019</v>
      </c>
      <c r="B398" t="s">
        <v>1020</v>
      </c>
      <c r="C398" s="3">
        <v>4320.6499000000003</v>
      </c>
      <c r="D398" s="120">
        <v>0</v>
      </c>
      <c r="E398" s="32">
        <v>0</v>
      </c>
      <c r="F398" s="126">
        <v>14183246848</v>
      </c>
      <c r="G398" s="3">
        <v>36</v>
      </c>
      <c r="H398" s="3" t="s">
        <v>234</v>
      </c>
    </row>
    <row r="399" spans="1:8" hidden="1">
      <c r="A399" t="s">
        <v>1021</v>
      </c>
      <c r="B399" t="s">
        <v>1022</v>
      </c>
      <c r="C399" s="3">
        <v>112.44</v>
      </c>
      <c r="D399" s="120">
        <v>0</v>
      </c>
      <c r="E399" s="32">
        <v>1.88410938993875</v>
      </c>
      <c r="F399" s="126">
        <v>14162860032</v>
      </c>
      <c r="G399" s="3">
        <v>74</v>
      </c>
      <c r="H399" s="3" t="s">
        <v>278</v>
      </c>
    </row>
    <row r="400" spans="1:8" hidden="1">
      <c r="A400" t="s">
        <v>1023</v>
      </c>
      <c r="B400" t="s">
        <v>1024</v>
      </c>
      <c r="C400" s="3">
        <v>188.43</v>
      </c>
      <c r="D400" s="120">
        <v>40527</v>
      </c>
      <c r="E400" s="32">
        <v>0</v>
      </c>
      <c r="F400" s="126">
        <v>14134764544</v>
      </c>
      <c r="G400" s="3">
        <v>32</v>
      </c>
      <c r="H400" s="3" t="s">
        <v>278</v>
      </c>
    </row>
    <row r="401" spans="1:8" hidden="1">
      <c r="A401" t="s">
        <v>1025</v>
      </c>
      <c r="B401" t="s">
        <v>1026</v>
      </c>
      <c r="C401" s="3">
        <v>173.79</v>
      </c>
      <c r="D401" s="120">
        <v>24643</v>
      </c>
      <c r="E401" s="32">
        <v>1.7262213015708601</v>
      </c>
      <c r="F401" s="126">
        <v>14121550848</v>
      </c>
      <c r="G401" s="3">
        <v>49</v>
      </c>
      <c r="H401" s="3" t="s">
        <v>278</v>
      </c>
    </row>
    <row r="402" spans="1:8" hidden="1">
      <c r="A402" t="s">
        <v>1027</v>
      </c>
      <c r="B402" t="s">
        <v>1028</v>
      </c>
      <c r="C402" s="3">
        <v>110.2</v>
      </c>
      <c r="D402" s="120">
        <v>42110</v>
      </c>
      <c r="E402" s="32">
        <v>0</v>
      </c>
      <c r="F402" s="126">
        <v>13952300032</v>
      </c>
      <c r="G402" s="3">
        <v>94</v>
      </c>
      <c r="H402" s="3" t="s">
        <v>278</v>
      </c>
    </row>
    <row r="403" spans="1:8" hidden="1">
      <c r="A403" t="s">
        <v>1029</v>
      </c>
      <c r="B403" t="s">
        <v>1030</v>
      </c>
      <c r="C403" s="3">
        <v>20.91</v>
      </c>
      <c r="D403" s="120">
        <v>32660</v>
      </c>
      <c r="E403" s="32">
        <v>2.3912003825920598</v>
      </c>
      <c r="F403" s="126">
        <v>13926590464</v>
      </c>
      <c r="G403" s="3">
        <v>95</v>
      </c>
      <c r="H403" s="3" t="s">
        <v>285</v>
      </c>
    </row>
    <row r="404" spans="1:8" hidden="1">
      <c r="A404" t="s">
        <v>1031</v>
      </c>
      <c r="B404" t="s">
        <v>1032</v>
      </c>
      <c r="C404" s="3">
        <v>33.51</v>
      </c>
      <c r="D404" s="120">
        <v>0</v>
      </c>
      <c r="E404" s="32">
        <v>0.47704232684472703</v>
      </c>
      <c r="F404" s="126">
        <v>13920154624</v>
      </c>
      <c r="G404" s="3">
        <v>80</v>
      </c>
      <c r="H404" s="3" t="s">
        <v>278</v>
      </c>
    </row>
    <row r="405" spans="1:8" hidden="1">
      <c r="A405" t="s">
        <v>1033</v>
      </c>
      <c r="B405" t="s">
        <v>1034</v>
      </c>
      <c r="C405" s="3">
        <v>87.16</v>
      </c>
      <c r="D405" s="120">
        <v>36461</v>
      </c>
      <c r="E405" s="32">
        <v>0</v>
      </c>
      <c r="F405" s="126">
        <v>13854704640</v>
      </c>
      <c r="G405" s="3">
        <v>81</v>
      </c>
      <c r="H405" s="3" t="s">
        <v>285</v>
      </c>
    </row>
    <row r="406" spans="1:8" hidden="1">
      <c r="A406" t="s">
        <v>1035</v>
      </c>
      <c r="B406" t="s">
        <v>1036</v>
      </c>
      <c r="C406" s="3">
        <v>47.58</v>
      </c>
      <c r="D406" s="120">
        <v>35095</v>
      </c>
      <c r="E406" s="32">
        <v>5.1996636761492603</v>
      </c>
      <c r="F406" s="126">
        <v>13830789120</v>
      </c>
      <c r="G406" s="3">
        <v>88</v>
      </c>
      <c r="H406" s="3" t="s">
        <v>234</v>
      </c>
    </row>
    <row r="407" spans="1:8" hidden="1">
      <c r="A407" t="s">
        <v>1037</v>
      </c>
      <c r="B407" t="s">
        <v>1038</v>
      </c>
      <c r="C407" s="3">
        <v>55.01</v>
      </c>
      <c r="D407" s="120">
        <v>34060</v>
      </c>
      <c r="E407" s="32">
        <v>3.1085257919414202</v>
      </c>
      <c r="F407" s="126">
        <v>13803452416</v>
      </c>
      <c r="G407" s="3">
        <v>46</v>
      </c>
      <c r="H407" s="3" t="s">
        <v>285</v>
      </c>
    </row>
    <row r="408" spans="1:8" hidden="1">
      <c r="A408" t="s">
        <v>1039</v>
      </c>
      <c r="B408" t="s">
        <v>1040</v>
      </c>
      <c r="C408" s="3">
        <v>50.28</v>
      </c>
      <c r="D408" s="120">
        <v>37897</v>
      </c>
      <c r="E408" s="32">
        <v>1.9880715705765399</v>
      </c>
      <c r="F408" s="126">
        <v>13796328448</v>
      </c>
      <c r="G408" s="3">
        <v>50</v>
      </c>
      <c r="H408" s="3" t="s">
        <v>285</v>
      </c>
    </row>
    <row r="409" spans="1:8" hidden="1">
      <c r="A409" t="s">
        <v>1041</v>
      </c>
      <c r="B409" t="s">
        <v>1042</v>
      </c>
      <c r="C409" s="3">
        <v>279.57</v>
      </c>
      <c r="D409" s="120">
        <v>30656</v>
      </c>
      <c r="E409" s="32">
        <v>2.1462297416975099E-2</v>
      </c>
      <c r="F409" s="126">
        <v>13795656704</v>
      </c>
      <c r="G409" s="3">
        <v>41</v>
      </c>
      <c r="H409" s="3" t="s">
        <v>278</v>
      </c>
    </row>
    <row r="410" spans="1:8" hidden="1">
      <c r="A410" t="s">
        <v>1043</v>
      </c>
      <c r="B410" t="s">
        <v>1044</v>
      </c>
      <c r="C410" s="3">
        <v>42.39</v>
      </c>
      <c r="D410" s="120">
        <v>33000</v>
      </c>
      <c r="E410" s="32">
        <v>3.5857513114567401</v>
      </c>
      <c r="F410" s="126">
        <v>13773497344</v>
      </c>
      <c r="G410" s="3">
        <v>55</v>
      </c>
      <c r="H410" s="3" t="s">
        <v>247</v>
      </c>
    </row>
    <row r="411" spans="1:8" hidden="1">
      <c r="A411" t="s">
        <v>1045</v>
      </c>
      <c r="B411" t="s">
        <v>1046</v>
      </c>
      <c r="C411" s="3">
        <v>188.58</v>
      </c>
      <c r="D411" s="120">
        <v>31352</v>
      </c>
      <c r="E411" s="32">
        <v>1.0393467165908199</v>
      </c>
      <c r="F411" s="126">
        <v>13748008960</v>
      </c>
      <c r="G411" s="3">
        <v>43</v>
      </c>
      <c r="H411" s="3" t="s">
        <v>234</v>
      </c>
    </row>
    <row r="412" spans="1:8" hidden="1">
      <c r="A412" t="s">
        <v>1047</v>
      </c>
      <c r="B412" t="s">
        <v>1048</v>
      </c>
      <c r="C412" s="3">
        <v>66.88</v>
      </c>
      <c r="D412" s="120">
        <v>33298</v>
      </c>
      <c r="E412" s="32">
        <v>4.1866027995159696</v>
      </c>
      <c r="F412" s="126">
        <v>13699884032</v>
      </c>
      <c r="G412" s="3">
        <v>72</v>
      </c>
      <c r="H412" s="3" t="s">
        <v>278</v>
      </c>
    </row>
    <row r="413" spans="1:8" hidden="1">
      <c r="A413" t="s">
        <v>1049</v>
      </c>
      <c r="B413" t="s">
        <v>1050</v>
      </c>
      <c r="C413" s="3">
        <v>246.17</v>
      </c>
      <c r="D413" s="120">
        <v>42089</v>
      </c>
      <c r="E413" s="32">
        <v>0</v>
      </c>
      <c r="F413" s="126">
        <v>13695689728</v>
      </c>
      <c r="G413" s="3">
        <v>45</v>
      </c>
      <c r="H413" s="3" t="s">
        <v>278</v>
      </c>
    </row>
    <row r="414" spans="1:8" hidden="1">
      <c r="A414" t="s">
        <v>1051</v>
      </c>
      <c r="B414" t="s">
        <v>1052</v>
      </c>
      <c r="C414" s="3">
        <v>63.59</v>
      </c>
      <c r="D414" s="120">
        <v>17523</v>
      </c>
      <c r="E414" s="32">
        <v>0.12580594151888799</v>
      </c>
      <c r="F414" s="126">
        <v>13451293696</v>
      </c>
      <c r="G414" s="3">
        <v>53</v>
      </c>
      <c r="H414" s="3" t="s">
        <v>234</v>
      </c>
    </row>
    <row r="415" spans="1:8" hidden="1">
      <c r="A415" t="s">
        <v>1053</v>
      </c>
      <c r="B415" t="s">
        <v>1054</v>
      </c>
      <c r="C415" s="3">
        <v>449.39</v>
      </c>
      <c r="D415" s="120">
        <v>24295</v>
      </c>
      <c r="E415" s="32">
        <v>0</v>
      </c>
      <c r="F415" s="126">
        <v>13190137856</v>
      </c>
      <c r="G415" s="3">
        <v>80</v>
      </c>
      <c r="H415" s="3" t="s">
        <v>247</v>
      </c>
    </row>
    <row r="416" spans="1:8" hidden="1">
      <c r="A416" t="s">
        <v>1055</v>
      </c>
      <c r="B416" t="s">
        <v>1056</v>
      </c>
      <c r="C416" s="3">
        <v>332.81</v>
      </c>
      <c r="D416" s="120">
        <v>34984</v>
      </c>
      <c r="E416" s="32">
        <v>1.2018869625311699</v>
      </c>
      <c r="F416" s="126">
        <v>13176157184</v>
      </c>
      <c r="G416" s="3">
        <v>35</v>
      </c>
      <c r="H416" s="3" t="s">
        <v>285</v>
      </c>
    </row>
    <row r="417" spans="1:8" hidden="1">
      <c r="A417" t="s">
        <v>1057</v>
      </c>
      <c r="B417" t="s">
        <v>1058</v>
      </c>
      <c r="C417" s="3">
        <v>111.84</v>
      </c>
      <c r="D417" s="120">
        <v>32856</v>
      </c>
      <c r="E417" s="32">
        <v>0</v>
      </c>
      <c r="F417" s="126">
        <v>13137439744</v>
      </c>
      <c r="G417" s="3">
        <v>62</v>
      </c>
      <c r="H417" s="3" t="s">
        <v>285</v>
      </c>
    </row>
    <row r="418" spans="1:8" hidden="1">
      <c r="A418" t="s">
        <v>1059</v>
      </c>
      <c r="B418" t="s">
        <v>1060</v>
      </c>
      <c r="C418" s="3">
        <v>20.07</v>
      </c>
      <c r="D418" s="120">
        <v>33482</v>
      </c>
      <c r="E418" s="32">
        <v>4.7832584880036304</v>
      </c>
      <c r="F418" s="126">
        <v>13131368448</v>
      </c>
      <c r="G418" s="3">
        <v>68</v>
      </c>
      <c r="H418" s="3" t="s">
        <v>234</v>
      </c>
    </row>
    <row r="419" spans="1:8" hidden="1">
      <c r="A419" t="s">
        <v>1061</v>
      </c>
      <c r="B419" t="s">
        <v>1062</v>
      </c>
      <c r="C419" s="3">
        <v>123.14</v>
      </c>
      <c r="D419" s="120">
        <v>34171</v>
      </c>
      <c r="E419" s="32">
        <v>3.0534351067591801</v>
      </c>
      <c r="F419" s="126">
        <v>13117867008</v>
      </c>
      <c r="G419" s="3">
        <v>34</v>
      </c>
      <c r="H419" s="3" t="s">
        <v>278</v>
      </c>
    </row>
    <row r="420" spans="1:8" hidden="1">
      <c r="A420" t="s">
        <v>1063</v>
      </c>
      <c r="B420" t="s">
        <v>1064</v>
      </c>
      <c r="C420" s="3">
        <v>32.880000000000003</v>
      </c>
      <c r="D420" s="120">
        <v>32855</v>
      </c>
      <c r="E420" s="32">
        <v>3.0413624624338699E-2</v>
      </c>
      <c r="F420" s="126">
        <v>12925198336</v>
      </c>
      <c r="G420" s="3">
        <v>69</v>
      </c>
      <c r="H420" s="3" t="s">
        <v>278</v>
      </c>
    </row>
    <row r="421" spans="1:8" hidden="1">
      <c r="A421" t="s">
        <v>1065</v>
      </c>
      <c r="B421" t="s">
        <v>1066</v>
      </c>
      <c r="C421" s="3">
        <v>23.88</v>
      </c>
      <c r="D421" s="120">
        <v>31168</v>
      </c>
      <c r="E421" s="32">
        <v>5.0167226073733904</v>
      </c>
      <c r="F421" s="126">
        <v>12885204992</v>
      </c>
      <c r="G421" s="3">
        <v>93</v>
      </c>
      <c r="H421" s="3" t="s">
        <v>285</v>
      </c>
    </row>
    <row r="422" spans="1:8" hidden="1">
      <c r="A422" t="s">
        <v>1067</v>
      </c>
      <c r="B422" t="s">
        <v>1068</v>
      </c>
      <c r="C422" s="3">
        <v>224.29</v>
      </c>
      <c r="D422" s="120">
        <v>0</v>
      </c>
      <c r="E422" s="32">
        <v>1.1592134756933301</v>
      </c>
      <c r="F422" s="126">
        <v>12831787008</v>
      </c>
      <c r="G422" s="3">
        <v>49</v>
      </c>
      <c r="H422" s="3" t="s">
        <v>278</v>
      </c>
    </row>
    <row r="423" spans="1:8" hidden="1">
      <c r="A423" t="s">
        <v>1069</v>
      </c>
      <c r="B423" t="s">
        <v>1070</v>
      </c>
      <c r="C423" s="3">
        <v>53.19</v>
      </c>
      <c r="D423" s="120">
        <v>21622</v>
      </c>
      <c r="E423" s="32">
        <v>0.47001316036849</v>
      </c>
      <c r="F423" s="126">
        <v>12815988736</v>
      </c>
      <c r="G423" s="3">
        <v>7</v>
      </c>
      <c r="H423" s="3" t="s">
        <v>278</v>
      </c>
    </row>
    <row r="424" spans="1:8" hidden="1">
      <c r="A424" t="s">
        <v>1071</v>
      </c>
      <c r="B424" t="s">
        <v>1072</v>
      </c>
      <c r="C424" s="3">
        <v>81.67</v>
      </c>
      <c r="D424" s="120">
        <v>25660</v>
      </c>
      <c r="E424" s="32">
        <v>0.53875351734518695</v>
      </c>
      <c r="F424" s="126">
        <v>12804360192</v>
      </c>
      <c r="G424" s="3">
        <v>50</v>
      </c>
      <c r="H424" s="3" t="s">
        <v>247</v>
      </c>
    </row>
    <row r="425" spans="1:8" hidden="1">
      <c r="A425" t="s">
        <v>1073</v>
      </c>
      <c r="B425" t="s">
        <v>1074</v>
      </c>
      <c r="C425" s="3">
        <v>39.159999999999997</v>
      </c>
      <c r="D425" s="120">
        <v>0</v>
      </c>
      <c r="E425" s="32">
        <v>2.55362614913177</v>
      </c>
      <c r="F425" s="126">
        <v>12786924544</v>
      </c>
      <c r="G425" s="3">
        <v>38</v>
      </c>
      <c r="H425" s="3" t="s">
        <v>234</v>
      </c>
    </row>
    <row r="426" spans="1:8" hidden="1">
      <c r="A426" t="s">
        <v>1075</v>
      </c>
      <c r="B426" t="s">
        <v>1076</v>
      </c>
      <c r="C426" s="3">
        <v>93.36</v>
      </c>
      <c r="D426" s="120">
        <v>39003</v>
      </c>
      <c r="E426" s="32">
        <v>1.5422513197177501</v>
      </c>
      <c r="F426" s="126">
        <v>12747433984</v>
      </c>
      <c r="G426" s="3">
        <v>55</v>
      </c>
      <c r="H426" s="3" t="s">
        <v>285</v>
      </c>
    </row>
    <row r="427" spans="1:8" hidden="1">
      <c r="A427" t="s">
        <v>1077</v>
      </c>
      <c r="B427" t="s">
        <v>1078</v>
      </c>
      <c r="C427" s="3">
        <v>119.97</v>
      </c>
      <c r="D427" s="120">
        <v>40344</v>
      </c>
      <c r="E427" s="32">
        <v>1.6670834375260499</v>
      </c>
      <c r="F427" s="126">
        <v>12724287488</v>
      </c>
      <c r="G427" s="3">
        <v>76</v>
      </c>
      <c r="H427" s="3" t="s">
        <v>234</v>
      </c>
    </row>
    <row r="428" spans="1:8" hidden="1">
      <c r="A428" t="s">
        <v>1079</v>
      </c>
      <c r="B428" t="s">
        <v>1080</v>
      </c>
      <c r="C428" s="3">
        <v>100.38</v>
      </c>
      <c r="D428" s="120">
        <v>35717</v>
      </c>
      <c r="E428" s="32">
        <v>2.1916716952418001</v>
      </c>
      <c r="F428" s="126">
        <v>12435405824</v>
      </c>
      <c r="G428" s="3">
        <v>61</v>
      </c>
      <c r="H428" s="3" t="s">
        <v>330</v>
      </c>
    </row>
    <row r="429" spans="1:8" hidden="1">
      <c r="A429" t="s">
        <v>1081</v>
      </c>
      <c r="B429" t="s">
        <v>1082</v>
      </c>
      <c r="C429" s="3">
        <v>31.76</v>
      </c>
      <c r="D429" s="120">
        <v>18719</v>
      </c>
      <c r="E429" s="32">
        <v>6.30119722747322</v>
      </c>
      <c r="F429" s="126">
        <v>12338585600</v>
      </c>
      <c r="G429" s="3">
        <v>67</v>
      </c>
      <c r="H429" s="3" t="s">
        <v>285</v>
      </c>
    </row>
    <row r="430" spans="1:8" hidden="1">
      <c r="A430" t="s">
        <v>1083</v>
      </c>
      <c r="B430" t="s">
        <v>1084</v>
      </c>
      <c r="C430" s="3">
        <v>83.22</v>
      </c>
      <c r="D430" s="120">
        <v>17288</v>
      </c>
      <c r="E430" s="32">
        <v>3.8456916809082</v>
      </c>
      <c r="F430" s="126">
        <v>12301231104</v>
      </c>
      <c r="G430" s="3">
        <v>98</v>
      </c>
      <c r="H430" s="3" t="s">
        <v>278</v>
      </c>
    </row>
    <row r="431" spans="1:8" hidden="1">
      <c r="A431" t="s">
        <v>1085</v>
      </c>
      <c r="B431" t="s">
        <v>1086</v>
      </c>
      <c r="C431" s="3">
        <v>308.56</v>
      </c>
      <c r="D431" s="120">
        <v>0</v>
      </c>
      <c r="E431" s="32">
        <v>0.41483016962333802</v>
      </c>
      <c r="F431" s="126">
        <v>12102537216</v>
      </c>
      <c r="G431" s="3">
        <v>54</v>
      </c>
      <c r="H431" s="3" t="s">
        <v>278</v>
      </c>
    </row>
    <row r="432" spans="1:8" hidden="1">
      <c r="A432" t="s">
        <v>1087</v>
      </c>
      <c r="B432" t="s">
        <v>1088</v>
      </c>
      <c r="C432" s="3">
        <v>76.959999999999994</v>
      </c>
      <c r="D432" s="120">
        <v>35598</v>
      </c>
      <c r="E432" s="32">
        <v>5.0935551926896396</v>
      </c>
      <c r="F432" s="126">
        <v>12062301184</v>
      </c>
      <c r="G432" s="3">
        <v>93</v>
      </c>
      <c r="H432" s="3" t="s">
        <v>285</v>
      </c>
    </row>
    <row r="433" spans="1:8" hidden="1">
      <c r="A433" t="s">
        <v>1089</v>
      </c>
      <c r="B433" t="s">
        <v>1090</v>
      </c>
      <c r="C433" s="3">
        <v>16.850000000000001</v>
      </c>
      <c r="D433" s="120">
        <v>25076</v>
      </c>
      <c r="E433" s="32">
        <v>2.8486646247546799</v>
      </c>
      <c r="F433" s="126">
        <v>12045940736</v>
      </c>
      <c r="G433" s="3">
        <v>96</v>
      </c>
      <c r="H433" s="3" t="s">
        <v>234</v>
      </c>
    </row>
    <row r="434" spans="1:8" hidden="1">
      <c r="A434" t="s">
        <v>1091</v>
      </c>
      <c r="B434" t="s">
        <v>1092</v>
      </c>
      <c r="C434" s="3">
        <v>33.25</v>
      </c>
      <c r="D434" s="120">
        <v>15255</v>
      </c>
      <c r="E434" s="32">
        <v>5.5605651453016502</v>
      </c>
      <c r="F434" s="126">
        <v>12037060608</v>
      </c>
      <c r="G434" s="3">
        <v>53</v>
      </c>
      <c r="H434" s="3" t="s">
        <v>234</v>
      </c>
    </row>
    <row r="435" spans="1:8" hidden="1">
      <c r="A435" t="s">
        <v>1093</v>
      </c>
      <c r="B435" t="s">
        <v>1094</v>
      </c>
      <c r="C435" s="3">
        <v>264.01</v>
      </c>
      <c r="D435" s="120">
        <v>31959</v>
      </c>
      <c r="E435" s="32">
        <v>0</v>
      </c>
      <c r="F435" s="126">
        <v>12002127872</v>
      </c>
      <c r="G435" s="3">
        <v>59</v>
      </c>
      <c r="H435" s="3" t="s">
        <v>285</v>
      </c>
    </row>
    <row r="436" spans="1:8" hidden="1">
      <c r="A436" t="s">
        <v>1095</v>
      </c>
      <c r="B436" t="s">
        <v>1096</v>
      </c>
      <c r="C436" s="3">
        <v>19.34</v>
      </c>
      <c r="D436" s="120">
        <v>33543</v>
      </c>
      <c r="E436" s="32">
        <v>4.54780359292831</v>
      </c>
      <c r="F436" s="126">
        <v>11961441280</v>
      </c>
      <c r="G436" s="3">
        <v>91</v>
      </c>
      <c r="H436" s="3" t="s">
        <v>278</v>
      </c>
    </row>
    <row r="437" spans="1:8" hidden="1">
      <c r="A437" t="s">
        <v>1097</v>
      </c>
      <c r="B437" t="s">
        <v>1098</v>
      </c>
      <c r="C437" s="3">
        <v>330.61</v>
      </c>
      <c r="D437" s="120">
        <v>38180</v>
      </c>
      <c r="E437" s="32">
        <v>1.3311148375033801</v>
      </c>
      <c r="F437" s="126">
        <v>11863974912</v>
      </c>
      <c r="G437" s="3">
        <v>28</v>
      </c>
      <c r="H437" s="3" t="s">
        <v>278</v>
      </c>
    </row>
    <row r="438" spans="1:8" hidden="1">
      <c r="A438" t="s">
        <v>1099</v>
      </c>
      <c r="B438" t="s">
        <v>1100</v>
      </c>
      <c r="C438" s="3">
        <v>57</v>
      </c>
      <c r="D438" s="120">
        <v>0</v>
      </c>
      <c r="E438" s="32">
        <v>4.9122806180987402</v>
      </c>
      <c r="F438" s="126">
        <v>11857716224</v>
      </c>
      <c r="G438" s="3">
        <v>45</v>
      </c>
      <c r="H438" s="3" t="s">
        <v>234</v>
      </c>
    </row>
    <row r="439" spans="1:8" hidden="1">
      <c r="A439" t="s">
        <v>1101</v>
      </c>
      <c r="B439" t="s">
        <v>1102</v>
      </c>
      <c r="C439" s="3">
        <v>185.31</v>
      </c>
      <c r="D439" s="120">
        <v>40220</v>
      </c>
      <c r="E439" s="32">
        <v>0</v>
      </c>
      <c r="F439" s="126">
        <v>11828507648</v>
      </c>
      <c r="G439" s="3">
        <v>28</v>
      </c>
      <c r="H439" s="3" t="s">
        <v>234</v>
      </c>
    </row>
    <row r="440" spans="1:8" hidden="1">
      <c r="A440" t="s">
        <v>1103</v>
      </c>
      <c r="B440" t="s">
        <v>1104</v>
      </c>
      <c r="C440" s="3">
        <v>23.42</v>
      </c>
      <c r="D440" s="120">
        <v>26115</v>
      </c>
      <c r="E440" s="32">
        <v>4.95303145440392</v>
      </c>
      <c r="F440" s="126">
        <v>11671523328</v>
      </c>
      <c r="G440" s="3">
        <v>71</v>
      </c>
      <c r="H440" s="3" t="s">
        <v>234</v>
      </c>
    </row>
    <row r="441" spans="1:8" hidden="1">
      <c r="A441" t="s">
        <v>1105</v>
      </c>
      <c r="B441" t="s">
        <v>1106</v>
      </c>
      <c r="C441" s="3">
        <v>36.46</v>
      </c>
      <c r="D441" s="120">
        <v>31777</v>
      </c>
      <c r="E441" s="32">
        <v>0</v>
      </c>
      <c r="F441" s="126">
        <v>11578040320</v>
      </c>
      <c r="G441" s="3">
        <v>57</v>
      </c>
      <c r="H441" s="3" t="s">
        <v>234</v>
      </c>
    </row>
    <row r="442" spans="1:8" hidden="1">
      <c r="A442" t="s">
        <v>1107</v>
      </c>
      <c r="B442" t="s">
        <v>1108</v>
      </c>
      <c r="C442" s="3">
        <v>35.33</v>
      </c>
      <c r="D442" s="120">
        <v>0</v>
      </c>
      <c r="E442" s="32">
        <v>0</v>
      </c>
      <c r="F442" s="126">
        <v>11543330816</v>
      </c>
      <c r="G442" s="3">
        <v>30</v>
      </c>
      <c r="H442" s="3" t="s">
        <v>645</v>
      </c>
    </row>
    <row r="443" spans="1:8" hidden="1">
      <c r="A443" t="s">
        <v>1109</v>
      </c>
      <c r="B443" t="s">
        <v>1110</v>
      </c>
      <c r="C443" s="3">
        <v>214.42</v>
      </c>
      <c r="D443" s="120">
        <v>15234</v>
      </c>
      <c r="E443" s="32">
        <v>2.6491300911051798</v>
      </c>
      <c r="F443" s="126">
        <v>11421701120</v>
      </c>
      <c r="G443" s="3">
        <v>30</v>
      </c>
      <c r="H443" s="3" t="s">
        <v>234</v>
      </c>
    </row>
    <row r="444" spans="1:8" hidden="1">
      <c r="A444" t="s">
        <v>1111</v>
      </c>
      <c r="B444" t="s">
        <v>1112</v>
      </c>
      <c r="C444" s="3">
        <v>50.31</v>
      </c>
      <c r="D444" s="120">
        <v>0</v>
      </c>
      <c r="E444" s="32">
        <v>2.2253129441056498</v>
      </c>
      <c r="F444" s="126">
        <v>11345894400</v>
      </c>
      <c r="G444" s="3">
        <v>40</v>
      </c>
      <c r="H444" s="3" t="s">
        <v>234</v>
      </c>
    </row>
    <row r="445" spans="1:8" hidden="1">
      <c r="A445" t="s">
        <v>1113</v>
      </c>
      <c r="B445" t="s">
        <v>1114</v>
      </c>
      <c r="C445" s="3">
        <v>78.849999999999994</v>
      </c>
      <c r="D445" s="120">
        <v>0</v>
      </c>
      <c r="E445" s="32">
        <v>1.2423935333081699</v>
      </c>
      <c r="F445" s="126">
        <v>11332505600</v>
      </c>
      <c r="G445" s="3">
        <v>50</v>
      </c>
      <c r="H445" s="3" t="s">
        <v>645</v>
      </c>
    </row>
    <row r="446" spans="1:8" hidden="1">
      <c r="A446" t="s">
        <v>1115</v>
      </c>
      <c r="B446" t="s">
        <v>1116</v>
      </c>
      <c r="C446" s="3">
        <v>43.85</v>
      </c>
      <c r="D446" s="120">
        <v>34086</v>
      </c>
      <c r="E446" s="32">
        <v>0</v>
      </c>
      <c r="F446" s="126">
        <v>11184346112</v>
      </c>
      <c r="G446" s="3">
        <v>72</v>
      </c>
      <c r="H446" s="3" t="s">
        <v>247</v>
      </c>
    </row>
    <row r="447" spans="1:8" hidden="1">
      <c r="A447" t="s">
        <v>1117</v>
      </c>
      <c r="B447" t="s">
        <v>1118</v>
      </c>
      <c r="C447" s="3">
        <v>9.2100000000000009</v>
      </c>
      <c r="D447" s="120">
        <v>0</v>
      </c>
      <c r="E447" s="32">
        <v>5.2117262678736598</v>
      </c>
      <c r="F447" s="126">
        <v>11167869952</v>
      </c>
      <c r="G447" s="3">
        <v>61</v>
      </c>
      <c r="H447" s="3" t="s">
        <v>247</v>
      </c>
    </row>
    <row r="448" spans="1:8" hidden="1">
      <c r="A448" t="s">
        <v>1119</v>
      </c>
      <c r="B448" t="s">
        <v>1120</v>
      </c>
      <c r="C448" s="3">
        <v>118.14</v>
      </c>
      <c r="D448" s="120">
        <v>36552</v>
      </c>
      <c r="E448" s="32">
        <v>4.2322668020991996</v>
      </c>
      <c r="F448" s="126">
        <v>11074435072</v>
      </c>
      <c r="G448" s="3">
        <v>53</v>
      </c>
      <c r="H448" s="3" t="s">
        <v>247</v>
      </c>
    </row>
    <row r="449" spans="1:8" hidden="1">
      <c r="A449" t="s">
        <v>1121</v>
      </c>
      <c r="B449" t="s">
        <v>1122</v>
      </c>
      <c r="C449" s="3">
        <v>26.9</v>
      </c>
      <c r="D449" s="120">
        <v>22999</v>
      </c>
      <c r="E449" s="32">
        <v>3.4944237829584202</v>
      </c>
      <c r="F449" s="126">
        <v>10920135680</v>
      </c>
      <c r="G449" s="3">
        <v>84</v>
      </c>
      <c r="H449" s="3" t="s">
        <v>330</v>
      </c>
    </row>
    <row r="450" spans="1:8" hidden="1">
      <c r="A450" t="s">
        <v>1123</v>
      </c>
      <c r="B450" t="s">
        <v>1124</v>
      </c>
      <c r="C450" s="3">
        <v>276.94</v>
      </c>
      <c r="D450" s="120">
        <v>34974</v>
      </c>
      <c r="E450" s="32">
        <v>2.3831876596492299</v>
      </c>
      <c r="F450" s="126">
        <v>10914331648</v>
      </c>
      <c r="G450" s="3">
        <v>46</v>
      </c>
      <c r="H450" s="3" t="s">
        <v>247</v>
      </c>
    </row>
    <row r="451" spans="1:8" hidden="1">
      <c r="A451" t="s">
        <v>1125</v>
      </c>
      <c r="B451" t="s">
        <v>1126</v>
      </c>
      <c r="C451" s="3">
        <v>213.13</v>
      </c>
      <c r="D451" s="120">
        <v>36700</v>
      </c>
      <c r="E451" s="32">
        <v>0</v>
      </c>
      <c r="F451" s="126">
        <v>10840496128</v>
      </c>
      <c r="G451" s="3">
        <v>71</v>
      </c>
      <c r="H451" s="3" t="s">
        <v>247</v>
      </c>
    </row>
    <row r="452" spans="1:8" hidden="1">
      <c r="A452" t="s">
        <v>1127</v>
      </c>
      <c r="B452" t="s">
        <v>1128</v>
      </c>
      <c r="C452" s="3">
        <v>49.25</v>
      </c>
      <c r="D452" s="120">
        <v>27555</v>
      </c>
      <c r="E452" s="32">
        <v>3.0862943775157601</v>
      </c>
      <c r="F452" s="126">
        <v>10834146304</v>
      </c>
      <c r="G452" s="3">
        <v>61</v>
      </c>
      <c r="H452" s="3" t="s">
        <v>330</v>
      </c>
    </row>
    <row r="453" spans="1:8" hidden="1">
      <c r="A453" t="s">
        <v>1129</v>
      </c>
      <c r="B453" t="s">
        <v>1130</v>
      </c>
      <c r="C453" s="3">
        <v>68.45</v>
      </c>
      <c r="D453" s="120">
        <v>0</v>
      </c>
      <c r="E453" s="32">
        <v>0</v>
      </c>
      <c r="F453" s="126">
        <v>10816160768</v>
      </c>
      <c r="G453" s="3">
        <v>54</v>
      </c>
      <c r="H453" s="3" t="s">
        <v>234</v>
      </c>
    </row>
    <row r="454" spans="1:8" hidden="1">
      <c r="A454" t="s">
        <v>1131</v>
      </c>
      <c r="B454" t="s">
        <v>1132</v>
      </c>
      <c r="C454" s="3">
        <v>27.19</v>
      </c>
      <c r="D454" s="120">
        <v>25993</v>
      </c>
      <c r="E454" s="32">
        <v>4.2662742428150002</v>
      </c>
      <c r="F454" s="126">
        <v>10632057856</v>
      </c>
      <c r="G454" s="3">
        <v>90</v>
      </c>
      <c r="H454" s="3" t="s">
        <v>234</v>
      </c>
    </row>
    <row r="455" spans="1:8" hidden="1">
      <c r="A455" t="s">
        <v>1133</v>
      </c>
      <c r="B455" t="s">
        <v>1134</v>
      </c>
      <c r="C455" s="3">
        <v>96.9</v>
      </c>
      <c r="D455" s="120">
        <v>38373</v>
      </c>
      <c r="E455" s="32">
        <v>2.8067279213809</v>
      </c>
      <c r="F455" s="126">
        <v>10498984960</v>
      </c>
      <c r="G455" s="3">
        <v>55</v>
      </c>
      <c r="H455" s="3" t="s">
        <v>234</v>
      </c>
    </row>
    <row r="456" spans="1:8" hidden="1">
      <c r="A456" t="s">
        <v>1135</v>
      </c>
      <c r="B456" t="s">
        <v>1136</v>
      </c>
      <c r="C456" s="3">
        <v>106.66</v>
      </c>
      <c r="D456" s="120">
        <v>0</v>
      </c>
      <c r="E456" s="32">
        <v>0.77795480673980599</v>
      </c>
      <c r="F456" s="126">
        <v>10392684544</v>
      </c>
      <c r="G456" s="3">
        <v>54</v>
      </c>
      <c r="H456" s="3" t="s">
        <v>413</v>
      </c>
    </row>
    <row r="457" spans="1:8" hidden="1">
      <c r="A457" t="s">
        <v>1137</v>
      </c>
      <c r="B457" t="s">
        <v>1138</v>
      </c>
      <c r="C457" s="3">
        <v>164.09</v>
      </c>
      <c r="D457" s="120">
        <v>38069</v>
      </c>
      <c r="E457" s="32">
        <v>1.36510452162639</v>
      </c>
      <c r="F457" s="126">
        <v>10325962752</v>
      </c>
      <c r="G457" s="3">
        <v>31</v>
      </c>
      <c r="H457" s="3" t="s">
        <v>413</v>
      </c>
    </row>
    <row r="458" spans="1:8" hidden="1">
      <c r="A458" t="s">
        <v>1139</v>
      </c>
      <c r="B458" t="s">
        <v>1140</v>
      </c>
      <c r="C458" s="3">
        <v>167.83</v>
      </c>
      <c r="D458" s="120">
        <v>37215</v>
      </c>
      <c r="E458" s="32">
        <v>3.5750461776797899</v>
      </c>
      <c r="F458" s="126">
        <v>10089644032</v>
      </c>
      <c r="G458" s="3">
        <v>55</v>
      </c>
      <c r="H458" s="3" t="s">
        <v>234</v>
      </c>
    </row>
    <row r="459" spans="1:8" hidden="1">
      <c r="A459" t="s">
        <v>1141</v>
      </c>
      <c r="B459" t="s">
        <v>1142</v>
      </c>
      <c r="C459" s="3">
        <v>27.92</v>
      </c>
      <c r="D459" s="120">
        <v>0</v>
      </c>
      <c r="E459" s="32">
        <v>0.85959883465466302</v>
      </c>
      <c r="F459" s="126">
        <v>10046574592</v>
      </c>
      <c r="G459" s="3">
        <v>83</v>
      </c>
      <c r="H459" s="3" t="s">
        <v>645</v>
      </c>
    </row>
    <row r="460" spans="1:8" hidden="1">
      <c r="A460" t="s">
        <v>1143</v>
      </c>
      <c r="B460" t="s">
        <v>1144</v>
      </c>
      <c r="C460" s="3">
        <v>76.44</v>
      </c>
      <c r="D460" s="120">
        <v>33330</v>
      </c>
      <c r="E460" s="32">
        <v>3.56067551853676</v>
      </c>
      <c r="F460" s="126">
        <v>9999862784</v>
      </c>
      <c r="G460" s="3">
        <v>61</v>
      </c>
      <c r="H460" s="3" t="s">
        <v>645</v>
      </c>
    </row>
    <row r="461" spans="1:8" hidden="1">
      <c r="A461" t="s">
        <v>1145</v>
      </c>
      <c r="B461" t="s">
        <v>1146</v>
      </c>
      <c r="C461" s="3">
        <v>70.48</v>
      </c>
      <c r="D461" s="120">
        <v>25121</v>
      </c>
      <c r="E461" s="32">
        <v>3.9727581616292298</v>
      </c>
      <c r="F461" s="126">
        <v>9732672512</v>
      </c>
      <c r="G461" s="3">
        <v>67</v>
      </c>
      <c r="H461" s="3" t="s">
        <v>330</v>
      </c>
    </row>
    <row r="462" spans="1:8" hidden="1">
      <c r="A462" t="s">
        <v>1147</v>
      </c>
      <c r="B462" t="s">
        <v>1148</v>
      </c>
      <c r="C462" s="3">
        <v>206.25</v>
      </c>
      <c r="D462" s="120">
        <v>0</v>
      </c>
      <c r="E462" s="32">
        <v>0.65939394632975301</v>
      </c>
      <c r="F462" s="126">
        <v>9674215424</v>
      </c>
      <c r="G462" s="3">
        <v>49</v>
      </c>
      <c r="H462" s="3" t="s">
        <v>278</v>
      </c>
    </row>
    <row r="463" spans="1:8" hidden="1">
      <c r="A463" t="s">
        <v>1149</v>
      </c>
      <c r="B463" t="s">
        <v>1150</v>
      </c>
      <c r="C463" s="3">
        <v>41.01</v>
      </c>
      <c r="D463" s="120">
        <v>36677</v>
      </c>
      <c r="E463" s="32">
        <v>3.4138014536896901</v>
      </c>
      <c r="F463" s="126">
        <v>9643383808</v>
      </c>
      <c r="G463" s="3">
        <v>47</v>
      </c>
      <c r="H463" s="3" t="s">
        <v>247</v>
      </c>
    </row>
    <row r="464" spans="1:8" hidden="1">
      <c r="A464" t="s">
        <v>1151</v>
      </c>
      <c r="B464" t="s">
        <v>1152</v>
      </c>
      <c r="C464" s="3">
        <v>56.07</v>
      </c>
      <c r="D464" s="120">
        <v>34270</v>
      </c>
      <c r="E464" s="32">
        <v>4.4579172610556403</v>
      </c>
      <c r="F464" s="126">
        <v>9603771392</v>
      </c>
      <c r="G464" s="3">
        <v>84</v>
      </c>
      <c r="H464" s="3" t="s">
        <v>234</v>
      </c>
    </row>
    <row r="465" spans="1:8" hidden="1">
      <c r="A465" t="s">
        <v>1153</v>
      </c>
      <c r="B465" t="s">
        <v>1154</v>
      </c>
      <c r="C465" s="3">
        <v>16.68</v>
      </c>
      <c r="D465" s="120">
        <v>35135</v>
      </c>
      <c r="E465" s="32">
        <v>1.1990407852531899</v>
      </c>
      <c r="F465" s="126">
        <v>9582436352</v>
      </c>
      <c r="G465" s="3">
        <v>75</v>
      </c>
      <c r="H465" s="3" t="s">
        <v>413</v>
      </c>
    </row>
    <row r="466" spans="1:8" hidden="1">
      <c r="A466" t="s">
        <v>1155</v>
      </c>
      <c r="B466" t="s">
        <v>1154</v>
      </c>
      <c r="C466" s="3">
        <v>16.38</v>
      </c>
      <c r="D466" s="120">
        <v>35135</v>
      </c>
      <c r="E466" s="32">
        <v>1.22100123919556</v>
      </c>
      <c r="F466" s="126">
        <v>9582436352</v>
      </c>
      <c r="G466" s="3">
        <v>75</v>
      </c>
      <c r="H466" s="3" t="s">
        <v>413</v>
      </c>
    </row>
    <row r="467" spans="1:8" hidden="1">
      <c r="A467" t="s">
        <v>1156</v>
      </c>
      <c r="B467" t="s">
        <v>1157</v>
      </c>
      <c r="C467" s="3">
        <v>70.14</v>
      </c>
      <c r="D467" s="120">
        <v>35005</v>
      </c>
      <c r="E467" s="32">
        <v>0</v>
      </c>
      <c r="F467" s="126">
        <v>9547087872</v>
      </c>
      <c r="G467" s="3">
        <v>71</v>
      </c>
      <c r="H467" s="3" t="s">
        <v>234</v>
      </c>
    </row>
    <row r="468" spans="1:8" hidden="1">
      <c r="A468" t="s">
        <v>1158</v>
      </c>
      <c r="B468" t="s">
        <v>1159</v>
      </c>
      <c r="C468" s="3">
        <v>77.38</v>
      </c>
      <c r="D468" s="120">
        <v>34317</v>
      </c>
      <c r="E468" s="32">
        <v>3.9281560432265499</v>
      </c>
      <c r="F468" s="126">
        <v>9502921728</v>
      </c>
      <c r="G468" s="3">
        <v>66</v>
      </c>
      <c r="H468" s="3" t="s">
        <v>278</v>
      </c>
    </row>
    <row r="469" spans="1:8" hidden="1">
      <c r="A469" t="s">
        <v>1160</v>
      </c>
      <c r="B469" t="s">
        <v>1161</v>
      </c>
      <c r="C469" s="3">
        <v>40.99</v>
      </c>
      <c r="D469" s="120">
        <v>0</v>
      </c>
      <c r="E469" s="32">
        <v>1.46341469229721</v>
      </c>
      <c r="F469" s="126">
        <v>9489115136</v>
      </c>
      <c r="G469" s="3">
        <v>75</v>
      </c>
      <c r="H469" s="3" t="s">
        <v>234</v>
      </c>
    </row>
    <row r="470" spans="1:8" hidden="1">
      <c r="A470" t="s">
        <v>1162</v>
      </c>
      <c r="B470" t="s">
        <v>1163</v>
      </c>
      <c r="C470" s="3">
        <v>7.76</v>
      </c>
      <c r="D470" s="120">
        <v>31959</v>
      </c>
      <c r="E470" s="32">
        <v>0</v>
      </c>
      <c r="F470" s="126">
        <v>9482862592</v>
      </c>
      <c r="G470" s="3">
        <v>52</v>
      </c>
      <c r="H470" s="3" t="s">
        <v>413</v>
      </c>
    </row>
    <row r="471" spans="1:8" hidden="1">
      <c r="A471" t="s">
        <v>1164</v>
      </c>
      <c r="B471" t="s">
        <v>1165</v>
      </c>
      <c r="C471" s="3">
        <v>60.72</v>
      </c>
      <c r="D471" s="120">
        <v>43216</v>
      </c>
      <c r="E471" s="32">
        <v>0</v>
      </c>
      <c r="F471" s="126">
        <v>9293631488</v>
      </c>
      <c r="G471" s="3">
        <v>60</v>
      </c>
      <c r="H471" s="3" t="s">
        <v>285</v>
      </c>
    </row>
    <row r="472" spans="1:8" hidden="1">
      <c r="A472" t="s">
        <v>1166</v>
      </c>
      <c r="B472" t="s">
        <v>1167</v>
      </c>
      <c r="C472" s="3">
        <v>232.19</v>
      </c>
      <c r="D472" s="120">
        <v>40624</v>
      </c>
      <c r="E472" s="32">
        <v>2.0328178604555101</v>
      </c>
      <c r="F472" s="126">
        <v>9275466752</v>
      </c>
      <c r="G472" s="3">
        <v>55</v>
      </c>
      <c r="H472" s="3" t="s">
        <v>285</v>
      </c>
    </row>
    <row r="473" spans="1:8" hidden="1">
      <c r="A473" t="s">
        <v>1168</v>
      </c>
      <c r="B473" t="s">
        <v>1169</v>
      </c>
      <c r="C473" s="3">
        <v>155.41999999999999</v>
      </c>
      <c r="D473" s="120">
        <v>36314</v>
      </c>
      <c r="E473" s="32">
        <v>0</v>
      </c>
      <c r="F473" s="126">
        <v>9257155584</v>
      </c>
      <c r="G473" s="3">
        <v>64</v>
      </c>
      <c r="H473" s="3" t="s">
        <v>234</v>
      </c>
    </row>
    <row r="474" spans="1:8" hidden="1">
      <c r="A474" t="s">
        <v>1170</v>
      </c>
      <c r="B474" t="s">
        <v>1171</v>
      </c>
      <c r="C474" s="3">
        <v>27.63</v>
      </c>
      <c r="D474" s="120">
        <v>36335</v>
      </c>
      <c r="E474" s="32">
        <v>3.04017362929409</v>
      </c>
      <c r="F474" s="126">
        <v>8913699840</v>
      </c>
      <c r="G474" s="3">
        <v>82</v>
      </c>
      <c r="H474" s="3" t="s">
        <v>234</v>
      </c>
    </row>
    <row r="475" spans="1:8" hidden="1">
      <c r="A475" t="s">
        <v>1172</v>
      </c>
      <c r="B475" t="s">
        <v>1173</v>
      </c>
      <c r="C475" s="3">
        <v>236.14</v>
      </c>
      <c r="D475" s="120">
        <v>38296</v>
      </c>
      <c r="E475" s="32">
        <v>1.1857372543051901</v>
      </c>
      <c r="F475" s="126">
        <v>8888311808</v>
      </c>
      <c r="G475" s="3">
        <v>53</v>
      </c>
      <c r="H475" s="3" t="s">
        <v>285</v>
      </c>
    </row>
    <row r="476" spans="1:8" hidden="1">
      <c r="A476" t="s">
        <v>1174</v>
      </c>
      <c r="B476" t="s">
        <v>1175</v>
      </c>
      <c r="C476" s="3">
        <v>86.07</v>
      </c>
      <c r="D476" s="120">
        <v>0</v>
      </c>
      <c r="E476" s="32">
        <v>0</v>
      </c>
      <c r="F476" s="126">
        <v>8882769920</v>
      </c>
      <c r="G476" s="3">
        <v>41</v>
      </c>
      <c r="H476" s="3" t="s">
        <v>234</v>
      </c>
    </row>
    <row r="477" spans="1:8" hidden="1">
      <c r="A477" t="s">
        <v>1176</v>
      </c>
      <c r="B477" t="s">
        <v>1177</v>
      </c>
      <c r="C477" s="3">
        <v>80</v>
      </c>
      <c r="D477" s="120">
        <v>0</v>
      </c>
      <c r="E477" s="32">
        <v>2.1489255729762999</v>
      </c>
      <c r="F477" s="126">
        <v>8765429760</v>
      </c>
      <c r="G477" s="3">
        <v>65</v>
      </c>
      <c r="H477" s="3" t="s">
        <v>285</v>
      </c>
    </row>
    <row r="478" spans="1:8" hidden="1">
      <c r="A478" t="s">
        <v>1178</v>
      </c>
      <c r="B478" t="s">
        <v>1179</v>
      </c>
      <c r="C478" s="3">
        <v>95.84</v>
      </c>
      <c r="D478" s="120">
        <v>0</v>
      </c>
      <c r="E478" s="32">
        <v>1.7110067665048401</v>
      </c>
      <c r="F478" s="126">
        <v>8418398208</v>
      </c>
      <c r="G478" s="3">
        <v>30</v>
      </c>
      <c r="H478" s="3" t="s">
        <v>285</v>
      </c>
    </row>
    <row r="479" spans="1:8" hidden="1">
      <c r="A479" t="s">
        <v>1180</v>
      </c>
      <c r="B479" t="s">
        <v>1181</v>
      </c>
      <c r="C479" s="3">
        <v>12.95</v>
      </c>
      <c r="D479" s="120">
        <v>0</v>
      </c>
      <c r="E479" s="32">
        <v>0</v>
      </c>
      <c r="F479" s="126">
        <v>8415504896</v>
      </c>
      <c r="G479" s="3">
        <v>84</v>
      </c>
      <c r="H479" s="3" t="s">
        <v>645</v>
      </c>
    </row>
    <row r="480" spans="1:8" hidden="1">
      <c r="A480" t="s">
        <v>1182</v>
      </c>
      <c r="B480" t="s">
        <v>1183</v>
      </c>
      <c r="C480" s="3">
        <v>33.049999999999997</v>
      </c>
      <c r="D480" s="120">
        <v>0</v>
      </c>
      <c r="E480" s="32">
        <v>3.02571860816944</v>
      </c>
      <c r="F480" s="126">
        <v>8404550656</v>
      </c>
      <c r="G480" s="3">
        <v>89</v>
      </c>
      <c r="H480" s="3" t="s">
        <v>234</v>
      </c>
    </row>
    <row r="481" spans="1:8" hidden="1">
      <c r="A481" t="s">
        <v>1184</v>
      </c>
      <c r="B481" t="s">
        <v>1185</v>
      </c>
      <c r="C481" s="3">
        <v>49.27</v>
      </c>
      <c r="D481" s="120">
        <v>25435</v>
      </c>
      <c r="E481" s="32">
        <v>3.6511155219397202</v>
      </c>
      <c r="F481" s="126">
        <v>8387038720</v>
      </c>
      <c r="G481" s="3">
        <v>72</v>
      </c>
      <c r="H481" s="3" t="s">
        <v>278</v>
      </c>
    </row>
    <row r="482" spans="1:8" hidden="1">
      <c r="A482" t="s">
        <v>1186</v>
      </c>
      <c r="B482" t="s">
        <v>1187</v>
      </c>
      <c r="C482" s="3">
        <v>8.0399999999999991</v>
      </c>
      <c r="D482" s="120">
        <v>24958</v>
      </c>
      <c r="E482" s="32">
        <v>12.437810945273601</v>
      </c>
      <c r="F482" s="126">
        <v>8324128768</v>
      </c>
      <c r="G482" s="3">
        <v>25</v>
      </c>
      <c r="H482" s="3" t="s">
        <v>234</v>
      </c>
    </row>
    <row r="483" spans="1:8" hidden="1">
      <c r="A483" t="s">
        <v>1188</v>
      </c>
      <c r="B483" t="s">
        <v>1189</v>
      </c>
      <c r="C483" s="3">
        <v>54.52</v>
      </c>
      <c r="D483" s="120">
        <v>24118</v>
      </c>
      <c r="E483" s="32">
        <v>3.0080704066303801</v>
      </c>
      <c r="F483" s="126">
        <v>8203699200</v>
      </c>
      <c r="G483" s="3">
        <v>37</v>
      </c>
      <c r="H483" s="3" t="s">
        <v>645</v>
      </c>
    </row>
    <row r="484" spans="1:8" hidden="1">
      <c r="A484" t="s">
        <v>1190</v>
      </c>
      <c r="B484" t="s">
        <v>1191</v>
      </c>
      <c r="C484" s="3">
        <v>15.4</v>
      </c>
      <c r="D484" s="120">
        <v>34871</v>
      </c>
      <c r="E484" s="32">
        <v>0</v>
      </c>
      <c r="F484" s="126">
        <v>8166695424</v>
      </c>
      <c r="G484" s="3">
        <v>30</v>
      </c>
      <c r="H484" s="3" t="s">
        <v>1192</v>
      </c>
    </row>
    <row r="485" spans="1:8" hidden="1">
      <c r="A485" t="s">
        <v>1193</v>
      </c>
      <c r="B485" t="s">
        <v>1194</v>
      </c>
      <c r="C485" s="3">
        <v>89.37</v>
      </c>
      <c r="D485" s="120">
        <v>35002</v>
      </c>
      <c r="E485" s="32">
        <v>0</v>
      </c>
      <c r="F485" s="126">
        <v>8159480832</v>
      </c>
      <c r="G485" s="3">
        <v>98</v>
      </c>
      <c r="H485" s="3" t="s">
        <v>285</v>
      </c>
    </row>
    <row r="486" spans="1:8" hidden="1">
      <c r="A486" t="s">
        <v>1195</v>
      </c>
      <c r="B486" t="s">
        <v>1196</v>
      </c>
      <c r="C486" s="3">
        <v>38.049999999999997</v>
      </c>
      <c r="D486" s="120">
        <v>0</v>
      </c>
      <c r="E486" s="32">
        <v>0</v>
      </c>
      <c r="F486" s="126">
        <v>8158563840</v>
      </c>
      <c r="G486" s="3">
        <v>71</v>
      </c>
      <c r="H486" s="3" t="s">
        <v>278</v>
      </c>
    </row>
    <row r="487" spans="1:8" hidden="1">
      <c r="A487" t="s">
        <v>1197</v>
      </c>
      <c r="B487" t="s">
        <v>1198</v>
      </c>
      <c r="C487" s="3">
        <v>152.94</v>
      </c>
      <c r="D487" s="120">
        <v>38022</v>
      </c>
      <c r="E487" s="32">
        <v>1.77987176325758</v>
      </c>
      <c r="F487" s="126">
        <v>8137833984</v>
      </c>
      <c r="G487" s="3">
        <v>39</v>
      </c>
      <c r="H487" s="3" t="s">
        <v>234</v>
      </c>
    </row>
    <row r="488" spans="1:8" hidden="1">
      <c r="A488" t="s">
        <v>1199</v>
      </c>
      <c r="B488" t="s">
        <v>1200</v>
      </c>
      <c r="C488" s="3">
        <v>34.33</v>
      </c>
      <c r="D488" s="120">
        <v>34193</v>
      </c>
      <c r="E488" s="32">
        <v>1.9807748533427201</v>
      </c>
      <c r="F488" s="126">
        <v>8130415616</v>
      </c>
      <c r="G488" s="3">
        <v>68</v>
      </c>
      <c r="H488" s="3" t="s">
        <v>278</v>
      </c>
    </row>
    <row r="489" spans="1:8" hidden="1">
      <c r="A489" t="s">
        <v>1201</v>
      </c>
      <c r="B489" t="s">
        <v>1202</v>
      </c>
      <c r="C489" s="3">
        <v>52.36</v>
      </c>
      <c r="D489" s="120">
        <v>0</v>
      </c>
      <c r="E489" s="32">
        <v>2.13903744226198</v>
      </c>
      <c r="F489" s="126">
        <v>8086902272</v>
      </c>
      <c r="G489" s="3">
        <v>24</v>
      </c>
      <c r="H489" s="3" t="s">
        <v>234</v>
      </c>
    </row>
    <row r="490" spans="1:8" hidden="1">
      <c r="A490" t="s">
        <v>1203</v>
      </c>
      <c r="B490" t="s">
        <v>1204</v>
      </c>
      <c r="C490" s="3">
        <v>70.739999999999995</v>
      </c>
      <c r="D490" s="120">
        <v>37554</v>
      </c>
      <c r="E490" s="32">
        <v>0</v>
      </c>
      <c r="F490" s="126">
        <v>8045233152</v>
      </c>
      <c r="G490" s="3">
        <v>26</v>
      </c>
      <c r="H490" s="3" t="s">
        <v>247</v>
      </c>
    </row>
    <row r="491" spans="1:8" hidden="1">
      <c r="A491" t="s">
        <v>1205</v>
      </c>
      <c r="B491" t="s">
        <v>1206</v>
      </c>
      <c r="C491" s="3">
        <v>35.08</v>
      </c>
      <c r="D491" s="120">
        <v>0</v>
      </c>
      <c r="E491" s="32">
        <v>2.2792023131650399</v>
      </c>
      <c r="F491" s="126">
        <v>8011371008</v>
      </c>
      <c r="G491" s="3">
        <v>62</v>
      </c>
      <c r="H491" s="3" t="s">
        <v>278</v>
      </c>
    </row>
    <row r="492" spans="1:8" hidden="1">
      <c r="A492" t="s">
        <v>1207</v>
      </c>
      <c r="B492" t="s">
        <v>1208</v>
      </c>
      <c r="C492" s="3">
        <v>146.22999999999999</v>
      </c>
      <c r="D492" s="120">
        <v>0</v>
      </c>
      <c r="E492" s="32">
        <v>4.7850160639824999</v>
      </c>
      <c r="F492" s="126">
        <v>7970713088</v>
      </c>
      <c r="G492" s="3">
        <v>87</v>
      </c>
      <c r="H492" s="3" t="s">
        <v>278</v>
      </c>
    </row>
    <row r="493" spans="1:8" hidden="1">
      <c r="A493" t="s">
        <v>1209</v>
      </c>
      <c r="B493" t="s">
        <v>1210</v>
      </c>
      <c r="C493" s="3">
        <v>58.96</v>
      </c>
      <c r="D493" s="120">
        <v>0</v>
      </c>
      <c r="E493" s="32">
        <v>1.8992708237550799</v>
      </c>
      <c r="F493" s="126">
        <v>7624529408</v>
      </c>
      <c r="G493" s="3">
        <v>57</v>
      </c>
      <c r="H493" s="3" t="s">
        <v>285</v>
      </c>
    </row>
    <row r="494" spans="1:8" hidden="1">
      <c r="A494" t="s">
        <v>1211</v>
      </c>
      <c r="B494" t="s">
        <v>1212</v>
      </c>
      <c r="C494" s="3">
        <v>31.44</v>
      </c>
      <c r="D494" s="120">
        <v>36804</v>
      </c>
      <c r="E494" s="32">
        <v>3.8167940447955302</v>
      </c>
      <c r="F494" s="126">
        <v>7610042880</v>
      </c>
      <c r="G494" s="3">
        <v>63</v>
      </c>
      <c r="H494" s="3" t="s">
        <v>645</v>
      </c>
    </row>
    <row r="495" spans="1:8" hidden="1">
      <c r="A495" t="s">
        <v>1213</v>
      </c>
      <c r="B495" t="s">
        <v>1214</v>
      </c>
      <c r="C495" s="3">
        <v>67</v>
      </c>
      <c r="D495" s="120">
        <v>22521</v>
      </c>
      <c r="E495" s="32">
        <v>5.0761422743616498</v>
      </c>
      <c r="F495" s="126">
        <v>7573922816</v>
      </c>
      <c r="G495" s="3">
        <v>59</v>
      </c>
      <c r="H495" s="3" t="s">
        <v>645</v>
      </c>
    </row>
    <row r="496" spans="1:8" hidden="1">
      <c r="A496" t="s">
        <v>1215</v>
      </c>
      <c r="B496" t="s">
        <v>1216</v>
      </c>
      <c r="C496" s="3">
        <v>93.55</v>
      </c>
      <c r="D496" s="120">
        <v>31033</v>
      </c>
      <c r="E496" s="32">
        <v>4.6188390587633696</v>
      </c>
      <c r="F496" s="126">
        <v>7568960512</v>
      </c>
      <c r="G496" s="3">
        <v>78</v>
      </c>
      <c r="H496" s="3" t="s">
        <v>645</v>
      </c>
    </row>
    <row r="497" spans="1:15" hidden="1">
      <c r="A497" t="s">
        <v>1217</v>
      </c>
      <c r="B497" t="s">
        <v>1218</v>
      </c>
      <c r="C497" s="3">
        <v>43.11</v>
      </c>
      <c r="D497" s="120">
        <v>24447</v>
      </c>
      <c r="E497" s="32">
        <v>1.9480518872308801</v>
      </c>
      <c r="F497" s="126">
        <v>7089866752</v>
      </c>
      <c r="G497" s="3">
        <v>61</v>
      </c>
      <c r="H497" s="3" t="s">
        <v>285</v>
      </c>
    </row>
    <row r="498" spans="1:15" hidden="1">
      <c r="A498" t="s">
        <v>1219</v>
      </c>
      <c r="B498" t="s">
        <v>1220</v>
      </c>
      <c r="C498" s="3">
        <v>95.8</v>
      </c>
      <c r="D498" s="120">
        <v>31229</v>
      </c>
      <c r="E498" s="32">
        <v>0.83481165806211899</v>
      </c>
      <c r="F498" s="126">
        <v>6994983424</v>
      </c>
      <c r="G498" s="3">
        <v>35</v>
      </c>
      <c r="H498" s="3" t="s">
        <v>1192</v>
      </c>
    </row>
    <row r="499" spans="1:15" hidden="1">
      <c r="A499" t="s">
        <v>1221</v>
      </c>
      <c r="B499" t="s">
        <v>1222</v>
      </c>
      <c r="C499" s="3">
        <v>15.32</v>
      </c>
      <c r="D499" s="120">
        <v>0</v>
      </c>
      <c r="E499" s="32">
        <v>4.8955613577023502</v>
      </c>
      <c r="F499" s="126">
        <v>6969682944</v>
      </c>
      <c r="G499" s="3">
        <v>80</v>
      </c>
      <c r="H499" s="3" t="s">
        <v>285</v>
      </c>
    </row>
    <row r="500" spans="1:15" hidden="1">
      <c r="A500" t="s">
        <v>1223</v>
      </c>
      <c r="B500" t="s">
        <v>1224</v>
      </c>
      <c r="C500" s="3">
        <v>46.5</v>
      </c>
      <c r="D500" s="120">
        <v>29006</v>
      </c>
      <c r="E500" s="32">
        <v>1.71969048134336</v>
      </c>
      <c r="F500" s="126">
        <v>6753061376</v>
      </c>
      <c r="G500" s="3">
        <v>34</v>
      </c>
      <c r="H500" s="3" t="s">
        <v>278</v>
      </c>
    </row>
    <row r="501" spans="1:15" hidden="1">
      <c r="A501" t="s">
        <v>1225</v>
      </c>
      <c r="B501" t="s">
        <v>1226</v>
      </c>
      <c r="C501" s="3">
        <v>25.71</v>
      </c>
      <c r="D501" s="120">
        <v>0</v>
      </c>
      <c r="E501" s="32">
        <v>4.3545878879019098</v>
      </c>
      <c r="F501" s="126">
        <v>6538820608</v>
      </c>
      <c r="G501" s="3">
        <v>34</v>
      </c>
      <c r="H501" s="3" t="s">
        <v>645</v>
      </c>
    </row>
    <row r="502" spans="1:15" hidden="1">
      <c r="A502" t="s">
        <v>1227</v>
      </c>
      <c r="B502" t="s">
        <v>1228</v>
      </c>
      <c r="C502" s="3">
        <v>29.93</v>
      </c>
      <c r="D502" s="120">
        <v>22041</v>
      </c>
      <c r="E502" s="32">
        <v>1.67056465085199</v>
      </c>
      <c r="F502" s="126">
        <v>6448464896</v>
      </c>
      <c r="G502" s="3">
        <v>72</v>
      </c>
      <c r="H502" s="3" t="s">
        <v>234</v>
      </c>
    </row>
    <row r="503" spans="1:15" hidden="1">
      <c r="A503" t="s">
        <v>1229</v>
      </c>
      <c r="B503" t="s">
        <v>1230</v>
      </c>
      <c r="C503" s="3">
        <v>100.55</v>
      </c>
      <c r="D503" s="120">
        <v>33695</v>
      </c>
      <c r="E503" s="32">
        <v>0</v>
      </c>
      <c r="F503" s="126">
        <v>6388318720</v>
      </c>
      <c r="G503" s="3">
        <v>76</v>
      </c>
      <c r="H503" s="3" t="s">
        <v>247</v>
      </c>
    </row>
    <row r="504" spans="1:15" hidden="1">
      <c r="A504" t="s">
        <v>1231</v>
      </c>
      <c r="B504" t="s">
        <v>1232</v>
      </c>
      <c r="C504" s="3">
        <v>27.4</v>
      </c>
      <c r="D504" s="120">
        <v>0</v>
      </c>
      <c r="E504" s="32">
        <v>0</v>
      </c>
      <c r="F504" s="126">
        <v>6298625024</v>
      </c>
      <c r="G504" s="3">
        <v>69</v>
      </c>
      <c r="H504" s="3" t="s">
        <v>645</v>
      </c>
    </row>
    <row r="505" spans="1:15" hidden="1">
      <c r="A505" t="s">
        <v>1233</v>
      </c>
      <c r="B505" t="s">
        <v>1234</v>
      </c>
      <c r="C505" s="3">
        <v>91.75</v>
      </c>
      <c r="D505" s="120">
        <v>35592</v>
      </c>
      <c r="E505" s="32">
        <v>3.27189442687316</v>
      </c>
      <c r="F505" s="126">
        <v>6218729984</v>
      </c>
      <c r="G505" s="3">
        <v>44</v>
      </c>
      <c r="H505" s="3" t="s">
        <v>645</v>
      </c>
    </row>
    <row r="506" spans="1:15" hidden="1">
      <c r="A506" t="s">
        <v>1235</v>
      </c>
      <c r="B506" t="s">
        <v>1236</v>
      </c>
      <c r="C506" s="3">
        <v>14.67</v>
      </c>
      <c r="D506" s="120">
        <v>26401</v>
      </c>
      <c r="E506" s="32">
        <v>6.2713020905882804</v>
      </c>
      <c r="F506" s="126">
        <v>6067511808</v>
      </c>
      <c r="G506" s="3">
        <v>48</v>
      </c>
      <c r="H506" s="3" t="s">
        <v>234</v>
      </c>
    </row>
    <row r="507" spans="1:15" hidden="1">
      <c r="A507" t="s">
        <v>1237</v>
      </c>
      <c r="B507" t="s">
        <v>1238</v>
      </c>
      <c r="C507" s="3">
        <v>13.32</v>
      </c>
      <c r="D507" s="120">
        <v>41292</v>
      </c>
      <c r="E507" s="32">
        <v>0</v>
      </c>
      <c r="F507" s="126">
        <v>5612904448</v>
      </c>
      <c r="G507" s="3">
        <v>55</v>
      </c>
      <c r="H507" s="3" t="s">
        <v>645</v>
      </c>
    </row>
    <row r="508" spans="1:15" hidden="1">
      <c r="A508" t="s">
        <v>1239</v>
      </c>
      <c r="B508" t="s">
        <v>1240</v>
      </c>
      <c r="C508" s="3">
        <v>42.65</v>
      </c>
      <c r="D508" s="120">
        <v>30370</v>
      </c>
      <c r="E508" s="32">
        <v>0</v>
      </c>
      <c r="F508" s="126">
        <v>5406519296</v>
      </c>
      <c r="G508" s="3">
        <v>75</v>
      </c>
      <c r="H508" s="3" t="s">
        <v>645</v>
      </c>
    </row>
    <row r="509" spans="1:15" hidden="1">
      <c r="A509" t="s">
        <v>1241</v>
      </c>
      <c r="B509" t="s">
        <v>1242</v>
      </c>
      <c r="C509" s="3">
        <v>24</v>
      </c>
      <c r="D509" s="120">
        <v>0</v>
      </c>
      <c r="E509" s="32">
        <v>8.8333328564961704</v>
      </c>
      <c r="F509" s="126">
        <v>4602601472</v>
      </c>
      <c r="G509" s="3">
        <v>79</v>
      </c>
      <c r="H509" s="3" t="s">
        <v>413</v>
      </c>
    </row>
    <row r="512" spans="1:15">
      <c r="A512" s="6" t="s">
        <v>57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 t="s">
        <v>27</v>
      </c>
    </row>
  </sheetData>
  <autoFilter ref="A6:H509" xr:uid="{300C792E-D9F1-4F34-B9E8-38BFE22D4E56}">
    <filterColumn colId="3">
      <filters>
        <dateGroupItem year="2012" month="2" dateTimeGrouping="month"/>
        <dateGroupItem year="2012" month="3" dateTimeGrouping="month"/>
        <dateGroupItem year="2012" month="5" dateTimeGrouping="month"/>
        <dateGroupItem year="2012" month="6" dateTimeGrouping="month"/>
        <dateGroupItem year="2011" dateTimeGrouping="year"/>
        <dateGroupItem year="2010" dateTimeGrouping="year"/>
        <dateGroupItem year="2009" dateTimeGrouping="year"/>
        <dateGroupItem year="2008" dateTimeGrouping="year"/>
        <dateGroupItem year="2007" dateTimeGrouping="year"/>
        <dateGroupItem year="2006" dateTimeGrouping="year"/>
        <dateGroupItem year="2005" dateTimeGrouping="year"/>
        <dateGroupItem year="2004" dateTimeGrouping="year"/>
        <dateGroupItem year="2003" dateTimeGrouping="year"/>
        <dateGroupItem year="2002" dateTimeGrouping="year"/>
        <dateGroupItem year="2001" dateTimeGrouping="year"/>
        <dateGroupItem year="2000" dateTimeGrouping="year"/>
        <dateGroupItem year="1999" dateTimeGrouping="year"/>
        <dateGroupItem year="1998" dateTimeGrouping="year"/>
        <dateGroupItem year="1997" dateTimeGrouping="year"/>
        <dateGroupItem year="1996" dateTimeGrouping="year"/>
        <dateGroupItem year="1995" dateTimeGrouping="year"/>
        <dateGroupItem year="1994" dateTimeGrouping="year"/>
        <dateGroupItem year="1993" dateTimeGrouping="year"/>
        <dateGroupItem year="1992" dateTimeGrouping="year"/>
        <dateGroupItem year="1991" dateTimeGrouping="year"/>
        <dateGroupItem year="1990" dateTimeGrouping="year"/>
        <dateGroupItem year="1989" dateTimeGrouping="year"/>
        <dateGroupItem year="1988" dateTimeGrouping="year"/>
        <dateGroupItem year="1987" dateTimeGrouping="year"/>
        <dateGroupItem year="1986" dateTimeGrouping="year"/>
        <dateGroupItem year="1985" dateTimeGrouping="year"/>
        <dateGroupItem year="1984" dateTimeGrouping="year"/>
        <dateGroupItem year="1983" dateTimeGrouping="year"/>
        <dateGroupItem year="1982" dateTimeGrouping="year"/>
        <dateGroupItem year="1981" dateTimeGrouping="year"/>
        <dateGroupItem year="1980" dateTimeGrouping="year"/>
        <dateGroupItem year="1979" dateTimeGrouping="year"/>
        <dateGroupItem year="1978" dateTimeGrouping="year"/>
        <dateGroupItem year="1977" dateTimeGrouping="year"/>
        <dateGroupItem year="1975" dateTimeGrouping="year"/>
        <dateGroupItem year="1974" dateTimeGrouping="year"/>
        <dateGroupItem year="1973" dateTimeGrouping="year"/>
        <dateGroupItem year="1972" dateTimeGrouping="year"/>
        <dateGroupItem year="1971" dateTimeGrouping="year"/>
        <dateGroupItem year="1970" dateTimeGrouping="year"/>
        <dateGroupItem year="1969" dateTimeGrouping="year"/>
        <dateGroupItem year="1968" dateTimeGrouping="year"/>
        <dateGroupItem year="1967" dateTimeGrouping="year"/>
        <dateGroupItem year="1966" dateTimeGrouping="year"/>
        <dateGroupItem year="1965" dateTimeGrouping="year"/>
        <dateGroupItem year="1964" dateTimeGrouping="year"/>
        <dateGroupItem year="1963" dateTimeGrouping="year"/>
        <dateGroupItem year="1962" dateTimeGrouping="year"/>
        <dateGroupItem year="1961" dateTimeGrouping="year"/>
        <dateGroupItem year="1960" dateTimeGrouping="year"/>
        <dateGroupItem year="1959" dateTimeGrouping="year"/>
        <dateGroupItem year="1957" dateTimeGrouping="year"/>
        <dateGroupItem year="1956" dateTimeGrouping="year"/>
        <dateGroupItem year="1955" dateTimeGrouping="year"/>
        <dateGroupItem year="1954" dateTimeGrouping="year"/>
        <dateGroupItem year="1952" dateTimeGrouping="year"/>
        <dateGroupItem year="1951" dateTimeGrouping="year"/>
        <dateGroupItem year="1950" dateTimeGrouping="year"/>
        <dateGroupItem year="1949" dateTimeGrouping="year"/>
        <dateGroupItem year="1948" dateTimeGrouping="year"/>
        <dateGroupItem year="1947" dateTimeGrouping="year"/>
        <dateGroupItem year="1946" dateTimeGrouping="year"/>
        <dateGroupItem year="1945" dateTimeGrouping="year"/>
        <dateGroupItem year="1944" dateTimeGrouping="year"/>
        <dateGroupItem year="1943" dateTimeGrouping="year"/>
        <dateGroupItem year="1942" dateTimeGrouping="year"/>
        <dateGroupItem year="1941" dateTimeGrouping="year"/>
        <dateGroupItem year="1934" dateTimeGrouping="year"/>
        <dateGroupItem year="1930" dateTimeGrouping="year"/>
        <dateGroupItem year="1929" dateTimeGrouping="year"/>
        <dateGroupItem year="1928" dateTimeGrouping="year"/>
        <dateGroupItem year="1927" dateTimeGrouping="year"/>
        <dateGroupItem year="1926" dateTimeGrouping="year"/>
        <dateGroupItem year="1923" dateTimeGrouping="year"/>
        <dateGroupItem year="1920" dateTimeGrouping="year"/>
        <dateGroupItem year="1919" dateTimeGrouping="year"/>
        <dateGroupItem year="1915" dateTimeGrouping="year"/>
      </filters>
    </filterColumn>
    <filterColumn colId="5">
      <customFilters>
        <customFilter operator="greaterThanOrEqual" val="58689530880"/>
      </customFilters>
    </filterColumn>
    <filterColumn colId="7">
      <filters>
        <filter val="A"/>
        <filter val="AA"/>
        <filter val="AAA"/>
      </filters>
    </filterColumn>
    <sortState xmlns:xlrd2="http://schemas.microsoft.com/office/spreadsheetml/2017/richdata2" ref="A7:H93">
      <sortCondition descending="1" ref="E6:E509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4875F-65C2-A34A-8321-8CFBDDA7247C}">
  <sheetPr codeName="Sheet7">
    <tabColor rgb="FF002060"/>
  </sheetPr>
  <dimension ref="A1:AT1107"/>
  <sheetViews>
    <sheetView showGridLines="0" topLeftCell="A6" zoomScale="90" workbookViewId="0">
      <selection activeCell="B251" sqref="B251"/>
    </sheetView>
  </sheetViews>
  <sheetFormatPr defaultColWidth="11.453125" defaultRowHeight="14.5" outlineLevelRow="1"/>
  <cols>
    <col min="3" max="3" width="12" bestFit="1" customWidth="1"/>
  </cols>
  <sheetData>
    <row r="1" spans="1:34" ht="21">
      <c r="A1" s="28" t="s">
        <v>64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 t="s">
        <v>27</v>
      </c>
    </row>
    <row r="3" spans="1:34">
      <c r="B3" s="43" t="s">
        <v>63</v>
      </c>
      <c r="C3" s="44"/>
      <c r="E3" s="29"/>
      <c r="F3" s="8" t="s">
        <v>5</v>
      </c>
      <c r="G3" s="8" t="s">
        <v>7</v>
      </c>
      <c r="H3" s="8" t="s">
        <v>9</v>
      </c>
      <c r="I3" s="8" t="s">
        <v>11</v>
      </c>
      <c r="J3" s="8" t="s">
        <v>13</v>
      </c>
      <c r="K3" s="8" t="s">
        <v>15</v>
      </c>
      <c r="L3" s="8" t="s">
        <v>18</v>
      </c>
      <c r="M3" s="8" t="s">
        <v>20</v>
      </c>
      <c r="N3" s="8" t="s">
        <v>22</v>
      </c>
      <c r="O3" s="8" t="s">
        <v>24</v>
      </c>
      <c r="P3" s="14" t="s">
        <v>28</v>
      </c>
    </row>
    <row r="4" spans="1:34">
      <c r="B4" t="s">
        <v>60</v>
      </c>
      <c r="C4" s="102">
        <v>40939</v>
      </c>
      <c r="E4" s="30" t="s">
        <v>29</v>
      </c>
      <c r="F4" s="19">
        <f t="shared" ref="F4:P4" ca="1" si="0">AVERAGE(C13:C132)</f>
        <v>1.6800011265634869E-3</v>
      </c>
      <c r="G4" s="19">
        <f t="shared" ca="1" si="0"/>
        <v>6.2398324157887453E-3</v>
      </c>
      <c r="H4" s="19">
        <f t="shared" ca="1" si="0"/>
        <v>5.5897846788866444E-3</v>
      </c>
      <c r="I4" s="19">
        <f t="shared" ca="1" si="0"/>
        <v>1.6011167796871936E-2</v>
      </c>
      <c r="J4" s="19">
        <f t="shared" ca="1" si="0"/>
        <v>1.1262888748509189E-2</v>
      </c>
      <c r="K4" s="19">
        <f t="shared" ca="1" si="0"/>
        <v>9.9720482864843994E-3</v>
      </c>
      <c r="L4" s="19">
        <f t="shared" ca="1" si="0"/>
        <v>2.2241246335518858E-2</v>
      </c>
      <c r="M4" s="19">
        <f t="shared" ca="1" si="0"/>
        <v>1.3302528267377055E-2</v>
      </c>
      <c r="N4" s="19">
        <f t="shared" ca="1" si="0"/>
        <v>2.4763760658485505E-2</v>
      </c>
      <c r="O4" s="19">
        <f t="shared" ca="1" si="0"/>
        <v>1.3818485340258728E-2</v>
      </c>
      <c r="P4" s="20">
        <f t="shared" ca="1" si="0"/>
        <v>1.1869001733333329E-2</v>
      </c>
    </row>
    <row r="5" spans="1:34">
      <c r="B5" t="s">
        <v>61</v>
      </c>
      <c r="C5" s="102">
        <v>42734</v>
      </c>
      <c r="E5" s="30" t="s">
        <v>30</v>
      </c>
      <c r="F5" s="15">
        <f t="shared" ref="F5:P5" ca="1" si="1">_xlfn.STDEV.S(C13:C132)</f>
        <v>5.0276353551948427E-2</v>
      </c>
      <c r="G5" s="15">
        <f t="shared" ca="1" si="1"/>
        <v>5.3497058863841096E-2</v>
      </c>
      <c r="H5" s="15">
        <f t="shared" ca="1" si="1"/>
        <v>3.799015729495845E-2</v>
      </c>
      <c r="I5" s="15">
        <f t="shared" ca="1" si="1"/>
        <v>4.033159784550646E-2</v>
      </c>
      <c r="J5" s="15">
        <f t="shared" ca="1" si="1"/>
        <v>5.9375127622670054E-2</v>
      </c>
      <c r="K5" s="15">
        <f t="shared" ca="1" si="1"/>
        <v>3.8209436253436042E-2</v>
      </c>
      <c r="L5" s="15">
        <f t="shared" ca="1" si="1"/>
        <v>8.7903471122975974E-2</v>
      </c>
      <c r="M5" s="15">
        <f t="shared" ca="1" si="1"/>
        <v>6.7917395272528505E-2</v>
      </c>
      <c r="N5" s="15">
        <f t="shared" ca="1" si="1"/>
        <v>7.967505157439532E-2</v>
      </c>
      <c r="O5" s="15">
        <f t="shared" ca="1" si="1"/>
        <v>4.5333432819761238E-2</v>
      </c>
      <c r="P5" s="31">
        <f t="shared" ca="1" si="1"/>
        <v>2.9798719319754655E-2</v>
      </c>
    </row>
    <row r="6" spans="1:34">
      <c r="E6" s="30" t="s">
        <v>31</v>
      </c>
      <c r="F6" s="32">
        <f t="shared" ref="F6:P6" ca="1" si="2">SLOPE(C13:C132,$M$13:$M$132)</f>
        <v>0.96808837021154803</v>
      </c>
      <c r="G6" s="32">
        <f t="shared" ca="1" si="2"/>
        <v>1.1819351678559165</v>
      </c>
      <c r="H6" s="32">
        <f t="shared" ca="1" si="2"/>
        <v>4.2727246024563389E-2</v>
      </c>
      <c r="I6" s="32">
        <f t="shared" ca="1" si="2"/>
        <v>1.0573262555323386</v>
      </c>
      <c r="J6" s="32">
        <f t="shared" ca="1" si="2"/>
        <v>1.0632570162492478</v>
      </c>
      <c r="K6" s="32">
        <f t="shared" ca="1" si="2"/>
        <v>0.2123824355280281</v>
      </c>
      <c r="L6" s="32">
        <f t="shared" ca="1" si="2"/>
        <v>1.9065261359001726</v>
      </c>
      <c r="M6" s="32">
        <f t="shared" ca="1" si="2"/>
        <v>1.3812771872823111</v>
      </c>
      <c r="N6" s="32">
        <f t="shared" ca="1" si="2"/>
        <v>1.2019744333672435</v>
      </c>
      <c r="O6" s="32">
        <f t="shared" ca="1" si="2"/>
        <v>0.31295895964287823</v>
      </c>
      <c r="P6" s="33">
        <f t="shared" ca="1" si="2"/>
        <v>1</v>
      </c>
    </row>
    <row r="7" spans="1:34" ht="16.5">
      <c r="E7" s="34" t="s">
        <v>32</v>
      </c>
      <c r="F7" s="35">
        <f t="shared" ref="F7:P7" ca="1" si="3">STEYX(C13:C132,$M$13:$M$132)</f>
        <v>4.1530104422169228E-2</v>
      </c>
      <c r="G7" s="35">
        <f t="shared" ca="1" si="3"/>
        <v>4.0613206227423579E-2</v>
      </c>
      <c r="H7" s="35">
        <f t="shared" ca="1" si="3"/>
        <v>3.8294734306348006E-2</v>
      </c>
      <c r="I7" s="35">
        <f t="shared" ca="1" si="3"/>
        <v>2.5394465592606059E-2</v>
      </c>
      <c r="J7" s="35">
        <f t="shared" ca="1" si="3"/>
        <v>5.0646066819264104E-2</v>
      </c>
      <c r="K7" s="35">
        <f t="shared" ca="1" si="3"/>
        <v>3.8005123876922703E-2</v>
      </c>
      <c r="L7" s="35">
        <f t="shared" ca="1" si="3"/>
        <v>6.7653445922144353E-2</v>
      </c>
      <c r="M7" s="35">
        <f t="shared" ca="1" si="3"/>
        <v>5.4487831209512234E-2</v>
      </c>
      <c r="N7" s="35">
        <f t="shared" ca="1" si="3"/>
        <v>7.1781380519961302E-2</v>
      </c>
      <c r="O7" s="35">
        <f t="shared" ca="1" si="3"/>
        <v>4.4744649409134446E-2</v>
      </c>
      <c r="P7" s="36">
        <f t="shared" ca="1" si="3"/>
        <v>0</v>
      </c>
    </row>
    <row r="8" spans="1:34">
      <c r="F8" s="71"/>
    </row>
    <row r="9" spans="1:34">
      <c r="B9" s="43" t="s">
        <v>33</v>
      </c>
      <c r="C9" s="44"/>
      <c r="D9" s="44"/>
      <c r="E9" s="44"/>
      <c r="F9" s="70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 t="s">
        <v>27</v>
      </c>
    </row>
    <row r="10" spans="1:34" hidden="1" outlineLevel="1">
      <c r="B10" s="17"/>
    </row>
    <row r="11" spans="1:34" hidden="1" outlineLevel="1">
      <c r="C11" s="199" t="s">
        <v>34</v>
      </c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200" t="s">
        <v>35</v>
      </c>
      <c r="O11" s="200"/>
      <c r="P11" s="200"/>
      <c r="Q11" s="200"/>
      <c r="R11" s="200"/>
      <c r="S11" s="200"/>
      <c r="T11" s="200"/>
      <c r="U11" s="200"/>
      <c r="V11" s="200"/>
      <c r="W11" s="200"/>
      <c r="X11" s="17"/>
    </row>
    <row r="12" spans="1:34" hidden="1" outlineLevel="1">
      <c r="B12" s="7" t="s">
        <v>36</v>
      </c>
      <c r="C12" s="8" t="str">
        <f>'Raw Stock Data'!C4</f>
        <v>IBM</v>
      </c>
      <c r="D12" s="8" t="str">
        <f>'Raw Stock Data'!C124</f>
        <v>CVX</v>
      </c>
      <c r="E12" s="8" t="str">
        <f>'Raw Stock Data'!C244</f>
        <v>SO</v>
      </c>
      <c r="F12" s="8" t="str">
        <f>'Raw Stock Data'!C364</f>
        <v>MMM</v>
      </c>
      <c r="G12" s="8" t="str">
        <f>'Raw Stock Data'!C484</f>
        <v>INTC</v>
      </c>
      <c r="H12" s="8" t="str">
        <f>'Raw Stock Data'!C604</f>
        <v>D</v>
      </c>
      <c r="I12" s="8" t="str">
        <f>'Raw Stock Data'!C724</f>
        <v>MS</v>
      </c>
      <c r="J12" s="8" t="str">
        <f>'Raw Stock Data'!C844</f>
        <v>CSCO</v>
      </c>
      <c r="K12" s="8" t="str">
        <f>'Raw Stock Data'!C964</f>
        <v>GILD</v>
      </c>
      <c r="L12" s="8" t="str">
        <f>'Raw Stock Data'!C1084</f>
        <v>CCI</v>
      </c>
      <c r="M12" s="55" t="s">
        <v>28</v>
      </c>
      <c r="N12" s="8" t="s">
        <v>5</v>
      </c>
      <c r="O12" s="8" t="s">
        <v>7</v>
      </c>
      <c r="P12" s="8" t="s">
        <v>9</v>
      </c>
      <c r="Q12" s="8" t="s">
        <v>11</v>
      </c>
      <c r="R12" s="8" t="s">
        <v>13</v>
      </c>
      <c r="S12" s="8" t="s">
        <v>15</v>
      </c>
      <c r="T12" s="8" t="s">
        <v>18</v>
      </c>
      <c r="U12" s="8" t="s">
        <v>20</v>
      </c>
      <c r="V12" s="8" t="s">
        <v>22</v>
      </c>
      <c r="W12" s="9" t="s">
        <v>24</v>
      </c>
      <c r="Y12" s="12"/>
      <c r="Z12" s="12"/>
      <c r="AA12" s="12"/>
      <c r="AB12" s="12"/>
      <c r="AC12" s="12"/>
      <c r="AD12" s="12"/>
      <c r="AE12" s="12"/>
      <c r="AF12" s="12"/>
      <c r="AG12" s="12"/>
      <c r="AH12" s="12"/>
    </row>
    <row r="13" spans="1:34" hidden="1" outlineLevel="1">
      <c r="B13" s="48" cm="1">
        <f t="array" aca="1" ref="B13:B72" ca="1">OFFSET('Static Returns and Covariance'!$B$13,MATCH($C$4,'Static Returns and Covariance'!$B$13:$B$132,1)-1,,MATCH($C$5,'Static Returns and Covariance'!$B$13:$B$132,1)-MATCH($C$4,'Static Returns and Covariance'!$B$13:$B$132,0)+1,1)</f>
        <v>40939</v>
      </c>
      <c r="C13" s="12" cm="1">
        <f t="array" aca="1" ref="C13:M72" ca="1">OFFSET('Static Returns and Covariance'!$B$13,MATCH($C$4,'Static Returns and Covariance'!$B$13:$B$132,1)-1,1,MATCH($C$5,'Static Returns and Covariance'!$B$13:$B$132,1)-MATCH($C$4,'Static Returns and Covariance'!$B$13:$B$132,0)+1,11)</f>
        <v>4.7422237694263458E-2</v>
      </c>
      <c r="D13" s="49">
        <f ca="1"/>
        <v>-3.0827056616544724E-2</v>
      </c>
      <c r="E13" s="49">
        <f ca="1"/>
        <v>-1.5770135447382927E-2</v>
      </c>
      <c r="F13" s="49">
        <f ca="1"/>
        <v>6.0932282358407974E-2</v>
      </c>
      <c r="G13" s="49">
        <f ca="1"/>
        <v>8.9484542608261108E-2</v>
      </c>
      <c r="H13" s="49">
        <f ca="1"/>
        <v>-5.7272057980298996E-2</v>
      </c>
      <c r="I13" s="49">
        <f ca="1"/>
        <v>0.23595501482486725</v>
      </c>
      <c r="J13" s="49">
        <f ca="1"/>
        <v>8.9878350496292114E-2</v>
      </c>
      <c r="K13" s="49">
        <f ca="1"/>
        <v>0.19374541938304901</v>
      </c>
      <c r="L13" s="49">
        <f ca="1"/>
        <v>8.2142867147922516E-2</v>
      </c>
      <c r="M13" s="53">
        <f ca="1"/>
        <v>4.5231640000000004E-2</v>
      </c>
      <c r="N13" s="49" cm="1">
        <f t="array" aca="1" ref="N13:W72" ca="1">OFFSET('Static Returns and Covariance'!$B$13,MATCH($C$4,'Static Returns and Covariance'!$B$13:$B$132,1)-1,1,MATCH($C$5,'Static Returns and Covariance'!$B$13:$B$132,1)-MATCH($C$4,'Static Returns and Covariance'!$B$13:$B$132,0)+1,10)-F4:O4</f>
        <v>4.5742236567699969E-2</v>
      </c>
      <c r="O13" s="49">
        <f ca="1"/>
        <v>-3.7066889032333468E-2</v>
      </c>
      <c r="P13" s="49">
        <f ca="1"/>
        <v>-2.1359920126269572E-2</v>
      </c>
      <c r="Q13" s="49">
        <f ca="1"/>
        <v>4.4921114561536038E-2</v>
      </c>
      <c r="R13" s="49">
        <f ca="1"/>
        <v>7.8221653859751925E-2</v>
      </c>
      <c r="S13" s="49">
        <f ca="1"/>
        <v>-6.7244106266783399E-2</v>
      </c>
      <c r="T13" s="49">
        <f ca="1"/>
        <v>0.21371376848934839</v>
      </c>
      <c r="U13" s="49">
        <f ca="1"/>
        <v>7.6575822228915055E-2</v>
      </c>
      <c r="V13" s="49">
        <f ca="1"/>
        <v>0.1689816587245635</v>
      </c>
      <c r="W13" s="50">
        <f ca="1"/>
        <v>6.8324381807663787E-2</v>
      </c>
      <c r="Y13" s="12"/>
      <c r="Z13" s="12"/>
      <c r="AA13" s="12"/>
      <c r="AB13" s="12"/>
      <c r="AC13" s="12"/>
      <c r="AD13" s="12"/>
      <c r="AE13" s="12"/>
      <c r="AF13" s="12"/>
      <c r="AG13" s="12"/>
      <c r="AH13" s="12"/>
    </row>
    <row r="14" spans="1:34" hidden="1" outlineLevel="1">
      <c r="B14" s="10">
        <f ca="1"/>
        <v>40968</v>
      </c>
      <c r="C14" s="12">
        <f ca="1"/>
        <v>2.5337431579828262E-2</v>
      </c>
      <c r="D14" s="12">
        <f ca="1"/>
        <v>6.6039562225341797E-2</v>
      </c>
      <c r="E14" s="12">
        <f ca="1"/>
        <v>-1.9699357450008392E-2</v>
      </c>
      <c r="F14" s="12">
        <f ca="1"/>
        <v>1.7068382352590561E-2</v>
      </c>
      <c r="G14" s="12">
        <f ca="1"/>
        <v>2.5359541177749634E-2</v>
      </c>
      <c r="H14" s="12">
        <f ca="1"/>
        <v>1.9134696573019028E-2</v>
      </c>
      <c r="I14" s="12">
        <f ca="1"/>
        <v>-5.8980537578463554E-3</v>
      </c>
      <c r="J14" s="12">
        <f ca="1"/>
        <v>1.1962264776229858E-2</v>
      </c>
      <c r="K14" s="12">
        <f ca="1"/>
        <v>-6.8051591515541077E-2</v>
      </c>
      <c r="L14" s="12">
        <f ca="1"/>
        <v>6.8688154220581055E-2</v>
      </c>
      <c r="M14" s="53">
        <f ca="1"/>
        <v>4.3340500000000004E-2</v>
      </c>
      <c r="N14" s="12">
        <f ca="1"/>
        <v>2.3657430453264777E-2</v>
      </c>
      <c r="O14" s="12">
        <f ca="1"/>
        <v>5.9799729809553052E-2</v>
      </c>
      <c r="P14" s="12">
        <f ca="1"/>
        <v>-2.5289142128895038E-2</v>
      </c>
      <c r="Q14" s="12">
        <f ca="1"/>
        <v>1.0572145557186247E-3</v>
      </c>
      <c r="R14" s="12">
        <f ca="1"/>
        <v>1.4096652429240445E-2</v>
      </c>
      <c r="S14" s="12">
        <f ca="1"/>
        <v>9.1626482865346283E-3</v>
      </c>
      <c r="T14" s="12">
        <f ca="1"/>
        <v>-2.8139300093365214E-2</v>
      </c>
      <c r="U14" s="12">
        <f ca="1"/>
        <v>-1.3402634911471971E-3</v>
      </c>
      <c r="V14" s="12">
        <f ca="1"/>
        <v>-9.2815352174026589E-2</v>
      </c>
      <c r="W14" s="51">
        <f ca="1"/>
        <v>5.4869668880322325E-2</v>
      </c>
      <c r="Y14" s="12"/>
      <c r="Z14" s="12"/>
      <c r="AA14" s="12"/>
      <c r="AB14" s="12"/>
      <c r="AC14" s="12"/>
      <c r="AD14" s="12"/>
      <c r="AE14" s="12"/>
      <c r="AF14" s="12"/>
      <c r="AG14" s="12"/>
      <c r="AH14" s="12"/>
    </row>
    <row r="15" spans="1:34" hidden="1" outlineLevel="1">
      <c r="B15" s="10">
        <f ca="1"/>
        <v>40998</v>
      </c>
      <c r="C15" s="12">
        <f ca="1"/>
        <v>6.0590650886297226E-2</v>
      </c>
      <c r="D15" s="12">
        <f ca="1"/>
        <v>-1.7503699287772179E-2</v>
      </c>
      <c r="E15" s="12">
        <f ca="1"/>
        <v>1.6745908185839653E-2</v>
      </c>
      <c r="F15" s="12">
        <f ca="1"/>
        <v>1.8379002809524536E-2</v>
      </c>
      <c r="G15" s="12">
        <f ca="1"/>
        <v>4.5944966375827789E-2</v>
      </c>
      <c r="H15" s="12">
        <f ca="1"/>
        <v>1.4662132598459721E-2</v>
      </c>
      <c r="I15" s="12">
        <f ca="1"/>
        <v>5.933108925819397E-2</v>
      </c>
      <c r="J15" s="12">
        <f ca="1"/>
        <v>6.3883326947689056E-2</v>
      </c>
      <c r="K15" s="12">
        <f ca="1"/>
        <v>7.3020771145820618E-2</v>
      </c>
      <c r="L15" s="12">
        <f ca="1"/>
        <v>2.9530953615903854E-2</v>
      </c>
      <c r="M15" s="53">
        <f ca="1"/>
        <v>3.2869530000000001E-2</v>
      </c>
      <c r="N15" s="12">
        <f ca="1"/>
        <v>5.8910649759733737E-2</v>
      </c>
      <c r="O15" s="12">
        <f ca="1"/>
        <v>-2.3743531703560923E-2</v>
      </c>
      <c r="P15" s="12">
        <f ca="1"/>
        <v>1.1156123506953008E-2</v>
      </c>
      <c r="Q15" s="12">
        <f ca="1"/>
        <v>2.3678350126525999E-3</v>
      </c>
      <c r="R15" s="12">
        <f ca="1"/>
        <v>3.4682077627318599E-2</v>
      </c>
      <c r="S15" s="12">
        <f ca="1"/>
        <v>4.6900843119753212E-3</v>
      </c>
      <c r="T15" s="12">
        <f ca="1"/>
        <v>3.7089842922675115E-2</v>
      </c>
      <c r="U15" s="12">
        <f ca="1"/>
        <v>5.0580798680311997E-2</v>
      </c>
      <c r="V15" s="12">
        <f ca="1"/>
        <v>4.8257010487335113E-2</v>
      </c>
      <c r="W15" s="51">
        <f ca="1"/>
        <v>1.5712468275645125E-2</v>
      </c>
      <c r="Y15" s="12"/>
      <c r="Z15" s="12"/>
      <c r="AA15" s="12"/>
      <c r="AB15" s="12"/>
      <c r="AC15" s="12"/>
      <c r="AD15" s="12"/>
      <c r="AE15" s="12"/>
      <c r="AF15" s="12"/>
      <c r="AG15" s="12"/>
      <c r="AH15" s="12"/>
    </row>
    <row r="16" spans="1:34" hidden="1" outlineLevel="1">
      <c r="B16" s="10">
        <f ca="1"/>
        <v>41029</v>
      </c>
      <c r="C16" s="12">
        <f ca="1"/>
        <v>-7.5245248153805733E-3</v>
      </c>
      <c r="D16" s="12">
        <f ca="1"/>
        <v>-6.0628815554082394E-3</v>
      </c>
      <c r="E16" s="12">
        <f ca="1"/>
        <v>2.2479375824332237E-2</v>
      </c>
      <c r="F16" s="12">
        <f ca="1"/>
        <v>1.6814429545775056E-3</v>
      </c>
      <c r="G16" s="12">
        <f ca="1"/>
        <v>9.9591212347149849E-3</v>
      </c>
      <c r="H16" s="12">
        <f ca="1"/>
        <v>1.9136879593133926E-2</v>
      </c>
      <c r="I16" s="12">
        <f ca="1"/>
        <v>-0.11761704832315445</v>
      </c>
      <c r="J16" s="12">
        <f ca="1"/>
        <v>-4.3262362480163574E-2</v>
      </c>
      <c r="K16" s="12">
        <f ca="1"/>
        <v>6.4674578607082367E-2</v>
      </c>
      <c r="L16" s="12">
        <f ca="1"/>
        <v>6.1304844915866852E-2</v>
      </c>
      <c r="M16" s="53">
        <f ca="1"/>
        <v>-6.0314690000000002E-3</v>
      </c>
      <c r="N16" s="12">
        <f ca="1"/>
        <v>-9.2045259419440608E-3</v>
      </c>
      <c r="O16" s="12">
        <f ca="1"/>
        <v>-1.2302713971196984E-2</v>
      </c>
      <c r="P16" s="12">
        <f ca="1"/>
        <v>1.6889591145445592E-2</v>
      </c>
      <c r="Q16" s="12">
        <f ca="1"/>
        <v>-1.4329724842294431E-2</v>
      </c>
      <c r="R16" s="12">
        <f ca="1"/>
        <v>-1.3037675137942042E-3</v>
      </c>
      <c r="S16" s="12">
        <f ca="1"/>
        <v>9.164831306649527E-3</v>
      </c>
      <c r="T16" s="12">
        <f ca="1"/>
        <v>-0.1398582946586733</v>
      </c>
      <c r="U16" s="12">
        <f ca="1"/>
        <v>-5.6564890747540633E-2</v>
      </c>
      <c r="V16" s="12">
        <f ca="1"/>
        <v>3.9910817948596862E-2</v>
      </c>
      <c r="W16" s="51">
        <f ca="1"/>
        <v>4.7486359575608122E-2</v>
      </c>
      <c r="Y16" s="12"/>
      <c r="Z16" s="12"/>
      <c r="AA16" s="12"/>
      <c r="AB16" s="12"/>
      <c r="AC16" s="12"/>
      <c r="AD16" s="12"/>
      <c r="AE16" s="12"/>
      <c r="AF16" s="12"/>
      <c r="AG16" s="12"/>
      <c r="AH16" s="12"/>
    </row>
    <row r="17" spans="2:46" hidden="1" outlineLevel="1">
      <c r="B17" s="10">
        <f ca="1"/>
        <v>41060</v>
      </c>
      <c r="C17" s="12">
        <f ca="1"/>
        <v>-6.4371295273303986E-2</v>
      </c>
      <c r="D17" s="12">
        <f ca="1"/>
        <v>-6.897522509098053E-2</v>
      </c>
      <c r="E17" s="12">
        <f ca="1"/>
        <v>1.0013087652623653E-2</v>
      </c>
      <c r="F17" s="12">
        <f ca="1"/>
        <v>-4.8791371285915375E-2</v>
      </c>
      <c r="G17" s="12">
        <f ca="1"/>
        <v>-8.2584969699382782E-2</v>
      </c>
      <c r="H17" s="12">
        <f ca="1"/>
        <v>7.6164538040757179E-3</v>
      </c>
      <c r="I17" s="12">
        <f ca="1"/>
        <v>-0.22685189545154572</v>
      </c>
      <c r="J17" s="12">
        <f ca="1"/>
        <v>-0.18977923691272736</v>
      </c>
      <c r="K17" s="12">
        <f ca="1"/>
        <v>-3.9792381227016449E-2</v>
      </c>
      <c r="L17" s="12">
        <f ca="1"/>
        <v>-3.5506132990121841E-2</v>
      </c>
      <c r="M17" s="53">
        <f ca="1"/>
        <v>-5.9803660000000002E-2</v>
      </c>
      <c r="N17" s="12">
        <f ca="1"/>
        <v>-6.6051296399867468E-2</v>
      </c>
      <c r="O17" s="12">
        <f ca="1"/>
        <v>-7.5215057506769281E-2</v>
      </c>
      <c r="P17" s="12">
        <f ca="1"/>
        <v>4.423302973737009E-3</v>
      </c>
      <c r="Q17" s="12">
        <f ca="1"/>
        <v>-6.4802539082787311E-2</v>
      </c>
      <c r="R17" s="12">
        <f ca="1"/>
        <v>-9.3847858447891966E-2</v>
      </c>
      <c r="S17" s="12">
        <f ca="1"/>
        <v>-2.3555944824086815E-3</v>
      </c>
      <c r="T17" s="12">
        <f ca="1"/>
        <v>-0.24909314178706457</v>
      </c>
      <c r="U17" s="12">
        <f ca="1"/>
        <v>-0.2030817651801044</v>
      </c>
      <c r="V17" s="12">
        <f ca="1"/>
        <v>-6.4556141885501961E-2</v>
      </c>
      <c r="W17" s="51">
        <f ca="1"/>
        <v>-4.9324618330380571E-2</v>
      </c>
      <c r="Y17" s="12"/>
      <c r="Z17" s="12"/>
      <c r="AA17" s="12"/>
      <c r="AB17" s="12"/>
      <c r="AC17" s="12"/>
      <c r="AD17" s="12"/>
      <c r="AE17" s="12"/>
      <c r="AF17" s="12"/>
      <c r="AG17" s="12"/>
      <c r="AH17" s="12"/>
    </row>
    <row r="18" spans="2:46" hidden="1" outlineLevel="1">
      <c r="B18" s="10">
        <f ca="1"/>
        <v>41089</v>
      </c>
      <c r="C18" s="12">
        <f ca="1"/>
        <v>1.3893250375986099E-2</v>
      </c>
      <c r="D18" s="12">
        <f ca="1"/>
        <v>7.3136024177074432E-2</v>
      </c>
      <c r="E18" s="12">
        <f ca="1"/>
        <v>8.4948679432272911E-3</v>
      </c>
      <c r="F18" s="12">
        <f ca="1"/>
        <v>6.1485540121793747E-2</v>
      </c>
      <c r="G18" s="12">
        <f ca="1"/>
        <v>3.1346727162599564E-2</v>
      </c>
      <c r="H18" s="12">
        <f ca="1"/>
        <v>3.7264667451381683E-2</v>
      </c>
      <c r="I18" s="12">
        <f ca="1"/>
        <v>9.2065908014774323E-2</v>
      </c>
      <c r="J18" s="12">
        <f ca="1"/>
        <v>5.1439080387353897E-2</v>
      </c>
      <c r="K18" s="12">
        <f ca="1"/>
        <v>2.66265869140625E-2</v>
      </c>
      <c r="L18" s="12">
        <f ca="1"/>
        <v>7.4358999729156494E-2</v>
      </c>
      <c r="M18" s="53">
        <f ca="1"/>
        <v>4.1467290000000004E-2</v>
      </c>
      <c r="N18" s="12">
        <f ca="1"/>
        <v>1.2213249249422612E-2</v>
      </c>
      <c r="O18" s="12">
        <f ca="1"/>
        <v>6.6896191761285681E-2</v>
      </c>
      <c r="P18" s="12">
        <f ca="1"/>
        <v>2.9050832643406467E-3</v>
      </c>
      <c r="Q18" s="12">
        <f ca="1"/>
        <v>4.5474372324921811E-2</v>
      </c>
      <c r="R18" s="12">
        <f ca="1"/>
        <v>2.0083838414090373E-2</v>
      </c>
      <c r="S18" s="12">
        <f ca="1"/>
        <v>2.7292619164897284E-2</v>
      </c>
      <c r="T18" s="12">
        <f ca="1"/>
        <v>6.9824661679255468E-2</v>
      </c>
      <c r="U18" s="12">
        <f ca="1"/>
        <v>3.8136552119976838E-2</v>
      </c>
      <c r="V18" s="12">
        <f ca="1"/>
        <v>1.862826255576995E-3</v>
      </c>
      <c r="W18" s="51">
        <f ca="1"/>
        <v>6.0540514388897765E-2</v>
      </c>
    </row>
    <row r="19" spans="2:46" hidden="1" outlineLevel="1">
      <c r="B19" s="10">
        <f ca="1"/>
        <v>41121</v>
      </c>
      <c r="C19" s="12">
        <f ca="1"/>
        <v>2.0451676100492477E-3</v>
      </c>
      <c r="D19" s="12">
        <f ca="1"/>
        <v>3.8673002272844315E-2</v>
      </c>
      <c r="E19" s="12">
        <f ca="1"/>
        <v>3.9956852793693542E-2</v>
      </c>
      <c r="F19" s="12">
        <f ca="1"/>
        <v>1.8192019313573837E-2</v>
      </c>
      <c r="G19" s="12">
        <f ca="1"/>
        <v>-3.5647235810756683E-2</v>
      </c>
      <c r="H19" s="12">
        <f ca="1"/>
        <v>5.7407659478485584E-3</v>
      </c>
      <c r="I19" s="12">
        <f ca="1"/>
        <v>-6.031530350446701E-2</v>
      </c>
      <c r="J19" s="12">
        <f ca="1"/>
        <v>-6.6394887864589691E-2</v>
      </c>
      <c r="K19" s="12">
        <f ca="1"/>
        <v>5.9477441012859344E-2</v>
      </c>
      <c r="L19" s="12">
        <f ca="1"/>
        <v>5.489262193441391E-2</v>
      </c>
      <c r="M19" s="53">
        <f ca="1"/>
        <v>1.408409E-2</v>
      </c>
      <c r="N19" s="12">
        <f ca="1"/>
        <v>3.6516648348576086E-4</v>
      </c>
      <c r="O19" s="12">
        <f ca="1"/>
        <v>3.243316985705557E-2</v>
      </c>
      <c r="P19" s="12">
        <f ca="1"/>
        <v>3.4367068114806901E-2</v>
      </c>
      <c r="Q19" s="12">
        <f ca="1"/>
        <v>2.180851516701901E-3</v>
      </c>
      <c r="R19" s="12">
        <f ca="1"/>
        <v>-4.6910124559265874E-2</v>
      </c>
      <c r="S19" s="12">
        <f ca="1"/>
        <v>-4.231282338635841E-3</v>
      </c>
      <c r="T19" s="12">
        <f ca="1"/>
        <v>-8.2556549839985865E-2</v>
      </c>
      <c r="U19" s="12">
        <f ca="1"/>
        <v>-7.969741613196675E-2</v>
      </c>
      <c r="V19" s="12">
        <f ca="1"/>
        <v>3.471368035437384E-2</v>
      </c>
      <c r="W19" s="51">
        <f ca="1"/>
        <v>4.1074136594155181E-2</v>
      </c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</row>
    <row r="20" spans="2:46" hidden="1" outlineLevel="1">
      <c r="B20" s="10">
        <f ca="1"/>
        <v>41152</v>
      </c>
      <c r="C20" s="12">
        <f ca="1"/>
        <v>-1.4286641962826252E-3</v>
      </c>
      <c r="D20" s="12">
        <f ca="1"/>
        <v>3.175763413310051E-2</v>
      </c>
      <c r="E20" s="12">
        <f ca="1"/>
        <v>-4.8390436917543411E-2</v>
      </c>
      <c r="F20" s="12">
        <f ca="1"/>
        <v>2.1484106779098511E-2</v>
      </c>
      <c r="G20" s="12">
        <f ca="1"/>
        <v>-2.5097308680415154E-2</v>
      </c>
      <c r="H20" s="12">
        <f ca="1"/>
        <v>-2.3982726037502289E-2</v>
      </c>
      <c r="I20" s="12">
        <f ca="1"/>
        <v>9.8096646368503571E-2</v>
      </c>
      <c r="J20" s="12">
        <f ca="1"/>
        <v>0.19623824954032898</v>
      </c>
      <c r="K20" s="12">
        <f ca="1"/>
        <v>6.1844222247600555E-2</v>
      </c>
      <c r="L20" s="12">
        <f ca="1"/>
        <v>2.5533257052302361E-2</v>
      </c>
      <c r="M20" s="53">
        <f ca="1"/>
        <v>2.2744090000000002E-2</v>
      </c>
      <c r="N20" s="12">
        <f ca="1"/>
        <v>-3.1086653228461119E-3</v>
      </c>
      <c r="O20" s="12">
        <f ca="1"/>
        <v>2.5517801717311765E-2</v>
      </c>
      <c r="P20" s="12">
        <f ca="1"/>
        <v>-5.3980221596430053E-2</v>
      </c>
      <c r="Q20" s="12">
        <f ca="1"/>
        <v>5.4729389822265745E-3</v>
      </c>
      <c r="R20" s="12">
        <f ca="1"/>
        <v>-3.6360197428924344E-2</v>
      </c>
      <c r="S20" s="12">
        <f ca="1"/>
        <v>-3.3954774323986692E-2</v>
      </c>
      <c r="T20" s="12">
        <f ca="1"/>
        <v>7.5855400032984716E-2</v>
      </c>
      <c r="U20" s="12">
        <f ca="1"/>
        <v>0.18293572127295193</v>
      </c>
      <c r="V20" s="12">
        <f ca="1"/>
        <v>3.708046158911505E-2</v>
      </c>
      <c r="W20" s="51">
        <f ca="1"/>
        <v>1.1714771712043633E-2</v>
      </c>
      <c r="Y20" s="57"/>
      <c r="Z20" s="57"/>
      <c r="AA20" s="57"/>
      <c r="AB20" s="57"/>
      <c r="AC20" s="57"/>
      <c r="AD20" s="57"/>
      <c r="AE20" s="57"/>
      <c r="AF20" s="57"/>
      <c r="AG20" s="57"/>
      <c r="AH20" s="57"/>
    </row>
    <row r="21" spans="2:46" hidden="1" outlineLevel="1">
      <c r="B21" s="10">
        <f ca="1"/>
        <v>41180</v>
      </c>
      <c r="C21" s="12">
        <f ca="1"/>
        <v>6.4665079116821289E-2</v>
      </c>
      <c r="D21" s="12">
        <f ca="1"/>
        <v>3.9229616522789001E-2</v>
      </c>
      <c r="E21" s="12">
        <f ca="1"/>
        <v>1.6765901818871498E-2</v>
      </c>
      <c r="F21" s="12">
        <f ca="1"/>
        <v>-1.9438478630036116E-3</v>
      </c>
      <c r="G21" s="12">
        <f ca="1"/>
        <v>-8.7595619261264801E-2</v>
      </c>
      <c r="H21" s="12">
        <f ca="1"/>
        <v>8.7652262300252914E-3</v>
      </c>
      <c r="I21" s="12">
        <f ca="1"/>
        <v>0.1159999817609787</v>
      </c>
      <c r="J21" s="12">
        <f ca="1"/>
        <v>7.8613153891637921E-4</v>
      </c>
      <c r="K21" s="12">
        <f ca="1"/>
        <v>0.14976604282855988</v>
      </c>
      <c r="L21" s="12">
        <f ca="1"/>
        <v>1.0085083544254303E-2</v>
      </c>
      <c r="M21" s="53">
        <f ca="1"/>
        <v>2.5078619999999999E-2</v>
      </c>
      <c r="N21" s="12">
        <f ca="1"/>
        <v>6.2985077990257807E-2</v>
      </c>
      <c r="O21" s="12">
        <f ca="1"/>
        <v>3.2989784107000257E-2</v>
      </c>
      <c r="P21" s="12">
        <f ca="1"/>
        <v>1.1176117139984853E-2</v>
      </c>
      <c r="Q21" s="12">
        <f ca="1"/>
        <v>-1.7955015659875548E-2</v>
      </c>
      <c r="R21" s="12">
        <f ca="1"/>
        <v>-9.8858508009773985E-2</v>
      </c>
      <c r="S21" s="12">
        <f ca="1"/>
        <v>-1.206822056459108E-3</v>
      </c>
      <c r="T21" s="12">
        <f ca="1"/>
        <v>9.3758735425459844E-2</v>
      </c>
      <c r="U21" s="12">
        <f ca="1"/>
        <v>-1.2516396728460676E-2</v>
      </c>
      <c r="V21" s="12">
        <f ca="1"/>
        <v>0.12500228217007436</v>
      </c>
      <c r="W21" s="51">
        <f ca="1"/>
        <v>-3.7334017960044246E-3</v>
      </c>
      <c r="Y21" s="57"/>
      <c r="Z21" s="57"/>
      <c r="AA21" s="57"/>
      <c r="AB21" s="57"/>
      <c r="AC21" s="57"/>
      <c r="AD21" s="57"/>
      <c r="AE21" s="57"/>
      <c r="AF21" s="57"/>
      <c r="AG21" s="57"/>
      <c r="AH21" s="57"/>
    </row>
    <row r="22" spans="2:46" hidden="1" outlineLevel="1">
      <c r="B22" s="10">
        <f ca="1"/>
        <v>41213</v>
      </c>
      <c r="C22" s="12">
        <f ca="1"/>
        <v>-6.2280058860778809E-2</v>
      </c>
      <c r="D22" s="12">
        <f ca="1"/>
        <v>-5.4214980453252792E-2</v>
      </c>
      <c r="E22" s="12">
        <f ca="1"/>
        <v>1.6272509470582008E-2</v>
      </c>
      <c r="F22" s="12">
        <f ca="1"/>
        <v>-5.2153211086988449E-2</v>
      </c>
      <c r="G22" s="12">
        <f ca="1"/>
        <v>-4.5243941247463226E-2</v>
      </c>
      <c r="H22" s="12">
        <f ca="1"/>
        <v>-3.0222865752875805E-3</v>
      </c>
      <c r="I22" s="12">
        <f ca="1"/>
        <v>4.1218601167201996E-2</v>
      </c>
      <c r="J22" s="12">
        <f ca="1"/>
        <v>-9.4789154827594757E-2</v>
      </c>
      <c r="K22" s="12">
        <f ca="1"/>
        <v>1.2739351950585842E-2</v>
      </c>
      <c r="L22" s="12">
        <f ca="1"/>
        <v>4.1341677308082581E-2</v>
      </c>
      <c r="M22" s="53">
        <f ca="1"/>
        <v>-1.7939E-2</v>
      </c>
      <c r="N22" s="12">
        <f ca="1"/>
        <v>-6.3960059987342291E-2</v>
      </c>
      <c r="O22" s="12">
        <f ca="1"/>
        <v>-6.0454812869041537E-2</v>
      </c>
      <c r="P22" s="12">
        <f ca="1"/>
        <v>1.0682724791695363E-2</v>
      </c>
      <c r="Q22" s="12">
        <f ca="1"/>
        <v>-6.8164378883860385E-2</v>
      </c>
      <c r="R22" s="12">
        <f ca="1"/>
        <v>-5.6506829995972417E-2</v>
      </c>
      <c r="S22" s="12">
        <f ca="1"/>
        <v>-1.299433486177198E-2</v>
      </c>
      <c r="T22" s="12">
        <f ca="1"/>
        <v>1.8977354831683137E-2</v>
      </c>
      <c r="U22" s="12">
        <f ca="1"/>
        <v>-0.10809168309497182</v>
      </c>
      <c r="V22" s="12">
        <f ca="1"/>
        <v>-1.2024408707899663E-2</v>
      </c>
      <c r="W22" s="51">
        <f ca="1"/>
        <v>2.7523191967823851E-2</v>
      </c>
      <c r="Y22" s="57"/>
      <c r="Z22" s="57"/>
      <c r="AA22" s="57"/>
      <c r="AB22" s="57"/>
      <c r="AC22" s="57"/>
      <c r="AD22" s="57"/>
      <c r="AE22" s="57"/>
      <c r="AF22" s="57"/>
      <c r="AG22" s="57"/>
      <c r="AH22" s="57"/>
    </row>
    <row r="23" spans="2:46" hidden="1" outlineLevel="1">
      <c r="B23" s="10">
        <f ca="1"/>
        <v>41243</v>
      </c>
      <c r="C23" s="12">
        <f ca="1"/>
        <v>-1.8557505682110786E-2</v>
      </c>
      <c r="D23" s="12">
        <f ca="1"/>
        <v>-3.3115696161985397E-2</v>
      </c>
      <c r="E23" s="12">
        <f ca="1"/>
        <v>-5.9777986258268356E-2</v>
      </c>
      <c r="F23" s="12">
        <f ca="1"/>
        <v>4.4977150857448578E-2</v>
      </c>
      <c r="G23" s="12">
        <f ca="1"/>
        <v>-8.506697416305542E-2</v>
      </c>
      <c r="H23" s="12">
        <f ca="1"/>
        <v>-2.1646423265337944E-2</v>
      </c>
      <c r="I23" s="12">
        <f ca="1"/>
        <v>-2.9343977570533752E-2</v>
      </c>
      <c r="J23" s="12">
        <f ca="1"/>
        <v>0.11111107468605042</v>
      </c>
      <c r="K23" s="12">
        <f ca="1"/>
        <v>0.11648673564195633</v>
      </c>
      <c r="L23" s="12">
        <f ca="1"/>
        <v>1.1535529978573322E-2</v>
      </c>
      <c r="M23" s="53">
        <f ca="1"/>
        <v>5.3262780000000003E-3</v>
      </c>
      <c r="N23" s="12">
        <f ca="1"/>
        <v>-2.0237506808674272E-2</v>
      </c>
      <c r="O23" s="12">
        <f ca="1"/>
        <v>-3.9355528577774142E-2</v>
      </c>
      <c r="P23" s="12">
        <f ca="1"/>
        <v>-6.5367770937154998E-2</v>
      </c>
      <c r="Q23" s="12">
        <f ca="1"/>
        <v>2.8965983060576642E-2</v>
      </c>
      <c r="R23" s="12">
        <f ca="1"/>
        <v>-9.6329862911564604E-2</v>
      </c>
      <c r="S23" s="12">
        <f ca="1"/>
        <v>-3.1618471551822347E-2</v>
      </c>
      <c r="T23" s="12">
        <f ca="1"/>
        <v>-5.1585223906052607E-2</v>
      </c>
      <c r="U23" s="12">
        <f ca="1"/>
        <v>9.7808546418673356E-2</v>
      </c>
      <c r="V23" s="12">
        <f ca="1"/>
        <v>9.1722974983470817E-2</v>
      </c>
      <c r="W23" s="51">
        <f ca="1"/>
        <v>-2.2829553616854053E-3</v>
      </c>
      <c r="Y23" s="57"/>
      <c r="Z23" s="57"/>
      <c r="AA23" s="57"/>
      <c r="AB23" s="57"/>
      <c r="AC23" s="57"/>
      <c r="AD23" s="57"/>
      <c r="AE23" s="57"/>
      <c r="AF23" s="57"/>
      <c r="AG23" s="57"/>
      <c r="AH23" s="57"/>
    </row>
    <row r="24" spans="2:46" hidden="1" outlineLevel="1">
      <c r="B24" s="10">
        <f ca="1"/>
        <v>41274</v>
      </c>
      <c r="C24" s="12">
        <f ca="1"/>
        <v>7.7865822240710258E-3</v>
      </c>
      <c r="D24" s="12">
        <f ca="1"/>
        <v>2.3180970922112465E-2</v>
      </c>
      <c r="E24" s="12">
        <f ca="1"/>
        <v>-1.6991915181279182E-2</v>
      </c>
      <c r="F24" s="12">
        <f ca="1"/>
        <v>2.0890615880489349E-2</v>
      </c>
      <c r="G24" s="12">
        <f ca="1"/>
        <v>5.3922835737466812E-2</v>
      </c>
      <c r="H24" s="12">
        <f ca="1"/>
        <v>1.3500266708433628E-2</v>
      </c>
      <c r="I24" s="12">
        <f ca="1"/>
        <v>0.13337284326553345</v>
      </c>
      <c r="J24" s="12">
        <f ca="1"/>
        <v>3.9101049304008484E-2</v>
      </c>
      <c r="K24" s="12">
        <f ca="1"/>
        <v>-2.0666707307100296E-2</v>
      </c>
      <c r="L24" s="12">
        <f ca="1"/>
        <v>6.8720489740371704E-2</v>
      </c>
      <c r="M24" s="53">
        <f ca="1"/>
        <v>8.5297719999999997E-3</v>
      </c>
      <c r="N24" s="12">
        <f ca="1"/>
        <v>6.1065810975075392E-3</v>
      </c>
      <c r="O24" s="12">
        <f ca="1"/>
        <v>1.694113850632372E-2</v>
      </c>
      <c r="P24" s="12">
        <f ca="1"/>
        <v>-2.2581699860165828E-2</v>
      </c>
      <c r="Q24" s="12">
        <f ca="1"/>
        <v>4.8794480836174131E-3</v>
      </c>
      <c r="R24" s="12">
        <f ca="1"/>
        <v>4.2659946988957621E-2</v>
      </c>
      <c r="S24" s="12">
        <f ca="1"/>
        <v>3.5282184219492287E-3</v>
      </c>
      <c r="T24" s="12">
        <f ca="1"/>
        <v>0.11113159693001459</v>
      </c>
      <c r="U24" s="12">
        <f ca="1"/>
        <v>2.5798521036631428E-2</v>
      </c>
      <c r="V24" s="12">
        <f ca="1"/>
        <v>-4.5430467965585801E-2</v>
      </c>
      <c r="W24" s="51">
        <f ca="1"/>
        <v>5.4902004400112975E-2</v>
      </c>
      <c r="Y24" s="57"/>
      <c r="Z24" s="57"/>
      <c r="AA24" s="57"/>
      <c r="AB24" s="57"/>
      <c r="AC24" s="57"/>
      <c r="AD24" s="57"/>
      <c r="AE24" s="57"/>
      <c r="AF24" s="57"/>
      <c r="AG24" s="57"/>
      <c r="AH24" s="57"/>
    </row>
    <row r="25" spans="2:46" hidden="1" outlineLevel="1">
      <c r="B25" s="10">
        <f ca="1"/>
        <v>41305</v>
      </c>
      <c r="C25" s="12">
        <f ca="1"/>
        <v>6.0140978544950485E-2</v>
      </c>
      <c r="D25" s="12">
        <f ca="1"/>
        <v>6.4823396503925323E-2</v>
      </c>
      <c r="E25" s="12">
        <f ca="1"/>
        <v>4.4615700840950012E-2</v>
      </c>
      <c r="F25" s="12">
        <f ca="1"/>
        <v>8.2929506897926331E-2</v>
      </c>
      <c r="G25" s="12">
        <f ca="1"/>
        <v>2.0368577912449837E-2</v>
      </c>
      <c r="H25" s="12">
        <f ca="1"/>
        <v>4.4594623148441315E-2</v>
      </c>
      <c r="I25" s="12">
        <f ca="1"/>
        <v>0.19508364796638489</v>
      </c>
      <c r="J25" s="12">
        <f ca="1"/>
        <v>4.6851251274347305E-2</v>
      </c>
      <c r="K25" s="12">
        <f ca="1"/>
        <v>7.420019805431366E-2</v>
      </c>
      <c r="L25" s="12">
        <f ca="1"/>
        <v>-2.2727368399500847E-2</v>
      </c>
      <c r="M25" s="53">
        <f ca="1"/>
        <v>5.2242530000000002E-2</v>
      </c>
      <c r="N25" s="12">
        <f ca="1"/>
        <v>5.8460977418386996E-2</v>
      </c>
      <c r="O25" s="12">
        <f ca="1"/>
        <v>5.8583564088136579E-2</v>
      </c>
      <c r="P25" s="12">
        <f ca="1"/>
        <v>3.902591616206337E-2</v>
      </c>
      <c r="Q25" s="12">
        <f ca="1"/>
        <v>6.6918339101054394E-2</v>
      </c>
      <c r="R25" s="12">
        <f ca="1"/>
        <v>9.1056891639406477E-3</v>
      </c>
      <c r="S25" s="12">
        <f ca="1"/>
        <v>3.4622574861956912E-2</v>
      </c>
      <c r="T25" s="12">
        <f ca="1"/>
        <v>0.17284240163086603</v>
      </c>
      <c r="U25" s="12">
        <f ca="1"/>
        <v>3.3548723006970246E-2</v>
      </c>
      <c r="V25" s="12">
        <f ca="1"/>
        <v>4.9436437395828155E-2</v>
      </c>
      <c r="W25" s="51">
        <f ca="1"/>
        <v>-3.6545853739759576E-2</v>
      </c>
      <c r="Y25" s="57"/>
      <c r="Z25" s="57"/>
      <c r="AA25" s="57"/>
      <c r="AB25" s="57"/>
      <c r="AC25" s="57"/>
      <c r="AD25" s="57"/>
      <c r="AE25" s="57"/>
      <c r="AF25" s="57"/>
      <c r="AG25" s="57"/>
      <c r="AH25" s="57"/>
    </row>
    <row r="26" spans="2:46" hidden="1" outlineLevel="1">
      <c r="B26" s="10">
        <f ca="1"/>
        <v>41333</v>
      </c>
      <c r="C26" s="12">
        <f ca="1"/>
        <v>-6.8449568934738636E-3</v>
      </c>
      <c r="D26" s="12">
        <f ca="1"/>
        <v>2.5184541940689087E-2</v>
      </c>
      <c r="E26" s="12">
        <f ca="1"/>
        <v>1.7635062336921692E-2</v>
      </c>
      <c r="F26" s="12">
        <f ca="1"/>
        <v>4.0626522153615952E-2</v>
      </c>
      <c r="G26" s="12">
        <f ca="1"/>
        <v>3.0892698559910059E-3</v>
      </c>
      <c r="H26" s="12">
        <f ca="1"/>
        <v>4.5324329286813736E-2</v>
      </c>
      <c r="I26" s="12">
        <f ca="1"/>
        <v>-1.0940968990325928E-2</v>
      </c>
      <c r="J26" s="12">
        <f ca="1"/>
        <v>1.3855122029781342E-2</v>
      </c>
      <c r="K26" s="12">
        <f ca="1"/>
        <v>8.2889743149280548E-2</v>
      </c>
      <c r="L26" s="12">
        <f ca="1"/>
        <v>-1.0209779255092144E-2</v>
      </c>
      <c r="M26" s="53">
        <f ca="1"/>
        <v>1.300802E-2</v>
      </c>
      <c r="N26" s="12">
        <f ca="1"/>
        <v>-8.5249580200373511E-3</v>
      </c>
      <c r="O26" s="12">
        <f ca="1"/>
        <v>1.8944709524900342E-2</v>
      </c>
      <c r="P26" s="12">
        <f ca="1"/>
        <v>1.2045277658035047E-2</v>
      </c>
      <c r="Q26" s="12">
        <f ca="1"/>
        <v>2.4615354356744015E-2</v>
      </c>
      <c r="R26" s="12">
        <f ca="1"/>
        <v>-8.1736188925181832E-3</v>
      </c>
      <c r="S26" s="12">
        <f ca="1"/>
        <v>3.5352281000329333E-2</v>
      </c>
      <c r="T26" s="12">
        <f ca="1"/>
        <v>-3.3182215325844783E-2</v>
      </c>
      <c r="U26" s="12">
        <f ca="1"/>
        <v>5.5259376240428607E-4</v>
      </c>
      <c r="V26" s="12">
        <f ca="1"/>
        <v>5.8125982490795043E-2</v>
      </c>
      <c r="W26" s="51">
        <f ca="1"/>
        <v>-2.4028264595350873E-2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</row>
    <row r="27" spans="2:46" hidden="1" outlineLevel="1">
      <c r="B27" s="10">
        <f ca="1"/>
        <v>41361</v>
      </c>
      <c r="C27" s="12">
        <f ca="1"/>
        <v>6.209232285618782E-2</v>
      </c>
      <c r="D27" s="12">
        <f ca="1"/>
        <v>1.4255212619900703E-2</v>
      </c>
      <c r="E27" s="12">
        <f ca="1"/>
        <v>4.2435012757778168E-2</v>
      </c>
      <c r="F27" s="12">
        <f ca="1"/>
        <v>2.2211514413356781E-2</v>
      </c>
      <c r="G27" s="12">
        <f ca="1"/>
        <v>4.5737545937299728E-2</v>
      </c>
      <c r="H27" s="12">
        <f ca="1"/>
        <v>3.8928575813770294E-2</v>
      </c>
      <c r="I27" s="12">
        <f ca="1"/>
        <v>-2.5277148932218552E-2</v>
      </c>
      <c r="J27" s="12">
        <f ca="1"/>
        <v>1.9180491799488664E-3</v>
      </c>
      <c r="K27" s="12">
        <f ca="1"/>
        <v>0.14559918642044067</v>
      </c>
      <c r="L27" s="12">
        <f ca="1"/>
        <v>-2.2923159413039684E-3</v>
      </c>
      <c r="M27" s="53">
        <f ca="1"/>
        <v>3.7584390000000002E-2</v>
      </c>
      <c r="N27" s="12">
        <f ca="1"/>
        <v>6.0412321729624331E-2</v>
      </c>
      <c r="O27" s="12">
        <f ca="1"/>
        <v>8.015380204111959E-3</v>
      </c>
      <c r="P27" s="12">
        <f ca="1"/>
        <v>3.6845228078891526E-2</v>
      </c>
      <c r="Q27" s="12">
        <f ca="1"/>
        <v>6.2003466164848448E-3</v>
      </c>
      <c r="R27" s="12">
        <f ca="1"/>
        <v>3.4474657188790538E-2</v>
      </c>
      <c r="S27" s="12">
        <f ca="1"/>
        <v>2.8956527527285895E-2</v>
      </c>
      <c r="T27" s="12">
        <f ca="1"/>
        <v>-4.7518395267737407E-2</v>
      </c>
      <c r="U27" s="12">
        <f ca="1"/>
        <v>-1.1384479087428189E-2</v>
      </c>
      <c r="V27" s="12">
        <f ca="1"/>
        <v>0.12083542576195516</v>
      </c>
      <c r="W27" s="51">
        <f ca="1"/>
        <v>-1.6110801281562698E-2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</row>
    <row r="28" spans="2:46" hidden="1" outlineLevel="1">
      <c r="B28" s="10">
        <f ca="1"/>
        <v>41394</v>
      </c>
      <c r="C28" s="12">
        <f ca="1"/>
        <v>-5.0445426255464554E-2</v>
      </c>
      <c r="D28" s="12">
        <f ca="1"/>
        <v>2.6847353205084801E-2</v>
      </c>
      <c r="E28" s="12">
        <f ca="1"/>
        <v>2.7919894084334373E-2</v>
      </c>
      <c r="F28" s="12">
        <f ca="1"/>
        <v>-1.5050310641527176E-2</v>
      </c>
      <c r="G28" s="12">
        <f ca="1"/>
        <v>9.6862912178039551E-2</v>
      </c>
      <c r="H28" s="12">
        <f ca="1"/>
        <v>6.0158129781484604E-2</v>
      </c>
      <c r="I28" s="12">
        <f ca="1"/>
        <v>1.0009102523326874E-2</v>
      </c>
      <c r="J28" s="12">
        <f ca="1"/>
        <v>9.3323579058051109E-3</v>
      </c>
      <c r="K28" s="12">
        <f ca="1"/>
        <v>3.4736428409814835E-2</v>
      </c>
      <c r="L28" s="12">
        <f ca="1"/>
        <v>0.10568639636039734</v>
      </c>
      <c r="M28" s="53">
        <f ca="1"/>
        <v>1.9621450000000002E-2</v>
      </c>
      <c r="N28" s="12">
        <f ca="1"/>
        <v>-5.2125427382028043E-2</v>
      </c>
      <c r="O28" s="12">
        <f ca="1"/>
        <v>2.0607520789296056E-2</v>
      </c>
      <c r="P28" s="12">
        <f ca="1"/>
        <v>2.2330109405447728E-2</v>
      </c>
      <c r="Q28" s="12">
        <f ca="1"/>
        <v>-3.1061478438399112E-2</v>
      </c>
      <c r="R28" s="12">
        <f ca="1"/>
        <v>8.5600023429530367E-2</v>
      </c>
      <c r="S28" s="12">
        <f ca="1"/>
        <v>5.0186081495000201E-2</v>
      </c>
      <c r="T28" s="12">
        <f ca="1"/>
        <v>-1.2232143812191985E-2</v>
      </c>
      <c r="U28" s="12">
        <f ca="1"/>
        <v>-3.9701703615719446E-3</v>
      </c>
      <c r="V28" s="12">
        <f ca="1"/>
        <v>9.9726677513293296E-3</v>
      </c>
      <c r="W28" s="51">
        <f ca="1"/>
        <v>9.186791102013861E-2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</row>
    <row r="29" spans="2:46" hidden="1" outlineLevel="1">
      <c r="B29" s="10">
        <f ca="1"/>
        <v>41425</v>
      </c>
      <c r="C29" s="12">
        <f ca="1"/>
        <v>3.1746871769428253E-2</v>
      </c>
      <c r="D29" s="12">
        <f ca="1"/>
        <v>1.4261108823120594E-2</v>
      </c>
      <c r="E29" s="12">
        <f ca="1"/>
        <v>-7.9255610704421997E-2</v>
      </c>
      <c r="F29" s="12">
        <f ca="1"/>
        <v>5.9163380414247513E-2</v>
      </c>
      <c r="G29" s="12">
        <f ca="1"/>
        <v>2.3173272609710693E-2</v>
      </c>
      <c r="H29" s="12">
        <f ca="1"/>
        <v>-8.317122608423233E-2</v>
      </c>
      <c r="I29" s="12">
        <f ca="1"/>
        <v>0.16930022835731506</v>
      </c>
      <c r="J29" s="12">
        <f ca="1"/>
        <v>0.15272465348243713</v>
      </c>
      <c r="K29" s="12">
        <f ca="1"/>
        <v>7.5829386711120605E-2</v>
      </c>
      <c r="L29" s="12">
        <f ca="1"/>
        <v>-7.4675321578979492E-2</v>
      </c>
      <c r="M29" s="53">
        <f ca="1"/>
        <v>2.3142070000000001E-2</v>
      </c>
      <c r="N29" s="12">
        <f ca="1"/>
        <v>3.0066870642864767E-2</v>
      </c>
      <c r="O29" s="12">
        <f ca="1"/>
        <v>8.0212764073318496E-3</v>
      </c>
      <c r="P29" s="12">
        <f ca="1"/>
        <v>-8.4845395383308639E-2</v>
      </c>
      <c r="Q29" s="12">
        <f ca="1"/>
        <v>4.3152212617375577E-2</v>
      </c>
      <c r="R29" s="12">
        <f ca="1"/>
        <v>1.1910383861201504E-2</v>
      </c>
      <c r="S29" s="12">
        <f ca="1"/>
        <v>-9.3143274370716733E-2</v>
      </c>
      <c r="T29" s="12">
        <f ca="1"/>
        <v>0.14705898202179621</v>
      </c>
      <c r="U29" s="12">
        <f ca="1"/>
        <v>0.13942212521506009</v>
      </c>
      <c r="V29" s="12">
        <f ca="1"/>
        <v>5.1065626052635101E-2</v>
      </c>
      <c r="W29" s="51">
        <f ca="1"/>
        <v>-8.8493806919238222E-2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</row>
    <row r="30" spans="2:46" hidden="1" outlineLevel="1">
      <c r="B30" s="10">
        <f ca="1"/>
        <v>41453</v>
      </c>
      <c r="C30" s="12">
        <f ca="1"/>
        <v>-8.1290274858474731E-2</v>
      </c>
      <c r="D30" s="12">
        <f ca="1"/>
        <v>-3.5926710814237595E-2</v>
      </c>
      <c r="E30" s="12">
        <f ca="1"/>
        <v>5.2391691133379936E-3</v>
      </c>
      <c r="F30" s="12">
        <f ca="1"/>
        <v>-8.3431415259838104E-3</v>
      </c>
      <c r="G30" s="12">
        <f ca="1"/>
        <v>-2.0593551453202963E-3</v>
      </c>
      <c r="H30" s="12">
        <f ca="1"/>
        <v>1.4721494168043137E-2</v>
      </c>
      <c r="I30" s="12">
        <f ca="1"/>
        <v>-5.6756731122732162E-2</v>
      </c>
      <c r="J30" s="12">
        <f ca="1"/>
        <v>9.1229239478707314E-3</v>
      </c>
      <c r="K30" s="12">
        <f ca="1"/>
        <v>-5.8920688927173615E-2</v>
      </c>
      <c r="L30" s="12">
        <f ca="1"/>
        <v>1.5999991446733475E-2</v>
      </c>
      <c r="M30" s="53">
        <f ca="1"/>
        <v>-1.3586930000000001E-2</v>
      </c>
      <c r="N30" s="12">
        <f ca="1"/>
        <v>-8.2970275985038214E-2</v>
      </c>
      <c r="O30" s="12">
        <f ca="1"/>
        <v>-4.2166543230026339E-2</v>
      </c>
      <c r="P30" s="12">
        <f ca="1"/>
        <v>-3.5061556554865075E-4</v>
      </c>
      <c r="Q30" s="12">
        <f ca="1"/>
        <v>-2.4354309322855747E-2</v>
      </c>
      <c r="R30" s="12">
        <f ca="1"/>
        <v>-1.3322243893829485E-2</v>
      </c>
      <c r="S30" s="12">
        <f ca="1"/>
        <v>4.7494458815587372E-3</v>
      </c>
      <c r="T30" s="12">
        <f ca="1"/>
        <v>-7.8997977458251017E-2</v>
      </c>
      <c r="U30" s="12">
        <f ca="1"/>
        <v>-4.1796043195063241E-3</v>
      </c>
      <c r="V30" s="12">
        <f ca="1"/>
        <v>-8.3684449585659126E-2</v>
      </c>
      <c r="W30" s="51">
        <f ca="1"/>
        <v>2.1815061064747471E-3</v>
      </c>
      <c r="Y30" s="57"/>
      <c r="Z30" s="57"/>
      <c r="AA30" s="57"/>
      <c r="AB30" s="57"/>
      <c r="AC30" s="57"/>
      <c r="AD30" s="57"/>
      <c r="AE30" s="57"/>
      <c r="AF30" s="57"/>
      <c r="AG30" s="57"/>
      <c r="AH30" s="57"/>
    </row>
    <row r="31" spans="2:46" hidden="1" outlineLevel="1">
      <c r="B31" s="10">
        <f ca="1"/>
        <v>41486</v>
      </c>
      <c r="C31" s="12">
        <f ca="1"/>
        <v>2.0564034581184387E-2</v>
      </c>
      <c r="D31" s="12">
        <f ca="1"/>
        <v>6.3799247145652771E-2</v>
      </c>
      <c r="E31" s="12">
        <f ca="1"/>
        <v>1.6088807955384254E-2</v>
      </c>
      <c r="F31" s="12">
        <f ca="1"/>
        <v>7.3891192674636841E-2</v>
      </c>
      <c r="G31" s="12">
        <f ca="1"/>
        <v>-3.6937698721885681E-2</v>
      </c>
      <c r="H31" s="12">
        <f ca="1"/>
        <v>4.3822627514600754E-2</v>
      </c>
      <c r="I31" s="12">
        <f ca="1"/>
        <v>0.11584112793207169</v>
      </c>
      <c r="J31" s="12">
        <f ca="1"/>
        <v>5.8557678014039993E-2</v>
      </c>
      <c r="K31" s="12">
        <f ca="1"/>
        <v>0.1975814551115036</v>
      </c>
      <c r="L31" s="12">
        <f ca="1"/>
        <v>-2.9562085866928101E-2</v>
      </c>
      <c r="M31" s="53">
        <f ca="1"/>
        <v>5.0718970000000002E-2</v>
      </c>
      <c r="N31" s="12">
        <f ca="1"/>
        <v>1.8884033454620901E-2</v>
      </c>
      <c r="O31" s="12">
        <f ca="1"/>
        <v>5.7559414729864027E-2</v>
      </c>
      <c r="P31" s="12">
        <f ca="1"/>
        <v>1.0499023276497609E-2</v>
      </c>
      <c r="Q31" s="12">
        <f ca="1"/>
        <v>5.7880024877764905E-2</v>
      </c>
      <c r="R31" s="12">
        <f ca="1"/>
        <v>-4.8200587470394872E-2</v>
      </c>
      <c r="S31" s="12">
        <f ca="1"/>
        <v>3.3850579228116351E-2</v>
      </c>
      <c r="T31" s="12">
        <f ca="1"/>
        <v>9.3599881596552831E-2</v>
      </c>
      <c r="U31" s="12">
        <f ca="1"/>
        <v>4.5255149746662934E-2</v>
      </c>
      <c r="V31" s="12">
        <f ca="1"/>
        <v>0.17281769445301809</v>
      </c>
      <c r="W31" s="51">
        <f ca="1"/>
        <v>-4.338057120718683E-2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</row>
    <row r="32" spans="2:46" hidden="1" outlineLevel="1">
      <c r="B32" s="10">
        <f ca="1"/>
        <v>41516</v>
      </c>
      <c r="C32" s="12">
        <f ca="1"/>
        <v>-6.0602899640798569E-2</v>
      </c>
      <c r="D32" s="12">
        <f ca="1"/>
        <v>-3.5427745431661606E-2</v>
      </c>
      <c r="E32" s="12">
        <f ca="1"/>
        <v>-6.0492891818284988E-2</v>
      </c>
      <c r="F32" s="12">
        <f ca="1"/>
        <v>-2.7378000319004059E-2</v>
      </c>
      <c r="G32" s="12">
        <f ca="1"/>
        <v>-4.8425093293190002E-2</v>
      </c>
      <c r="H32" s="12">
        <f ca="1"/>
        <v>-1.6186188906431198E-2</v>
      </c>
      <c r="I32" s="12">
        <f ca="1"/>
        <v>-5.328918993473053E-2</v>
      </c>
      <c r="J32" s="12">
        <f ca="1"/>
        <v>-8.909732848405838E-2</v>
      </c>
      <c r="K32" s="12">
        <f ca="1"/>
        <v>-1.8403925001621246E-2</v>
      </c>
      <c r="L32" s="12">
        <f ca="1"/>
        <v>-1.1814972385764122E-2</v>
      </c>
      <c r="M32" s="53">
        <f ca="1"/>
        <v>-2.9207440000000001E-2</v>
      </c>
      <c r="N32" s="12">
        <f ca="1"/>
        <v>-6.2282900767362058E-2</v>
      </c>
      <c r="O32" s="12">
        <f ca="1"/>
        <v>-4.166757784745035E-2</v>
      </c>
      <c r="P32" s="12">
        <f ca="1"/>
        <v>-6.608267649717163E-2</v>
      </c>
      <c r="Q32" s="12">
        <f ca="1"/>
        <v>-4.3389168115875995E-2</v>
      </c>
      <c r="R32" s="12">
        <f ca="1"/>
        <v>-5.9687982041699193E-2</v>
      </c>
      <c r="S32" s="12">
        <f ca="1"/>
        <v>-2.6158237192915598E-2</v>
      </c>
      <c r="T32" s="12">
        <f ca="1"/>
        <v>-7.5530436270249385E-2</v>
      </c>
      <c r="U32" s="12">
        <f ca="1"/>
        <v>-0.10239985675143544</v>
      </c>
      <c r="V32" s="12">
        <f ca="1"/>
        <v>-4.3167685660106751E-2</v>
      </c>
      <c r="W32" s="51">
        <f ca="1"/>
        <v>-2.5633457726022851E-2</v>
      </c>
      <c r="Y32" s="57"/>
      <c r="Z32" s="57"/>
      <c r="AA32" s="57"/>
      <c r="AB32" s="57"/>
      <c r="AC32" s="57"/>
      <c r="AD32" s="57"/>
      <c r="AE32" s="57"/>
      <c r="AF32" s="57"/>
      <c r="AG32" s="57"/>
      <c r="AH32" s="57"/>
    </row>
    <row r="33" spans="2:34" hidden="1" outlineLevel="1">
      <c r="B33" s="10">
        <f ca="1"/>
        <v>41547</v>
      </c>
      <c r="C33" s="12">
        <f ca="1"/>
        <v>1.5965262427926064E-2</v>
      </c>
      <c r="D33" s="12">
        <f ca="1"/>
        <v>8.8848266750574112E-3</v>
      </c>
      <c r="E33" s="12">
        <f ca="1"/>
        <v>-1.0571807622909546E-2</v>
      </c>
      <c r="F33" s="12">
        <f ca="1"/>
        <v>5.1329474896192551E-2</v>
      </c>
      <c r="G33" s="12">
        <f ca="1"/>
        <v>4.2811647057533264E-2</v>
      </c>
      <c r="H33" s="12">
        <f ca="1"/>
        <v>8.041989803314209E-2</v>
      </c>
      <c r="I33" s="12">
        <f ca="1"/>
        <v>4.6195670962333679E-2</v>
      </c>
      <c r="J33" s="12">
        <f ca="1"/>
        <v>5.190917756408453E-3</v>
      </c>
      <c r="K33" s="12">
        <f ca="1"/>
        <v>4.3139182031154633E-2</v>
      </c>
      <c r="L33" s="12">
        <f ca="1"/>
        <v>5.2002314478158951E-2</v>
      </c>
      <c r="M33" s="53">
        <f ca="1"/>
        <v>3.150758E-2</v>
      </c>
      <c r="N33" s="12">
        <f ca="1"/>
        <v>1.4285261301362576E-2</v>
      </c>
      <c r="O33" s="12">
        <f ca="1"/>
        <v>2.6449942592686659E-3</v>
      </c>
      <c r="P33" s="12">
        <f ca="1"/>
        <v>-1.6161592301796191E-2</v>
      </c>
      <c r="Q33" s="12">
        <f ca="1"/>
        <v>3.5318307099320614E-2</v>
      </c>
      <c r="R33" s="12">
        <f ca="1"/>
        <v>3.1548758309024073E-2</v>
      </c>
      <c r="S33" s="12">
        <f ca="1"/>
        <v>7.0447849746657687E-2</v>
      </c>
      <c r="T33" s="12">
        <f ca="1"/>
        <v>2.3954424626814821E-2</v>
      </c>
      <c r="U33" s="12">
        <f ca="1"/>
        <v>-8.1116105109686025E-3</v>
      </c>
      <c r="V33" s="12">
        <f ca="1"/>
        <v>1.8375421372669128E-2</v>
      </c>
      <c r="W33" s="51">
        <f ca="1"/>
        <v>3.8183829137900221E-2</v>
      </c>
      <c r="Y33" s="57"/>
      <c r="Z33" s="57"/>
      <c r="AA33" s="57"/>
      <c r="AB33" s="57"/>
      <c r="AC33" s="57"/>
      <c r="AD33" s="57"/>
      <c r="AE33" s="57"/>
      <c r="AF33" s="57"/>
      <c r="AG33" s="57"/>
      <c r="AH33" s="57"/>
    </row>
    <row r="34" spans="2:34" hidden="1" outlineLevel="1">
      <c r="B34" s="10">
        <f ca="1"/>
        <v>41578</v>
      </c>
      <c r="C34" s="12">
        <f ca="1"/>
        <v>-3.2238829880952835E-2</v>
      </c>
      <c r="D34" s="12">
        <f ca="1"/>
        <v>-1.2674904428422451E-2</v>
      </c>
      <c r="E34" s="12">
        <f ca="1"/>
        <v>5.7673514820635319E-3</v>
      </c>
      <c r="F34" s="12">
        <f ca="1"/>
        <v>5.3931787610054016E-2</v>
      </c>
      <c r="G34" s="12">
        <f ca="1"/>
        <v>6.7579939961433411E-2</v>
      </c>
      <c r="H34" s="12">
        <f ca="1"/>
        <v>2.0326511934399605E-2</v>
      </c>
      <c r="I34" s="12">
        <f ca="1"/>
        <v>6.7903481423854828E-2</v>
      </c>
      <c r="J34" s="12">
        <f ca="1"/>
        <v>-2.99176424741745E-2</v>
      </c>
      <c r="K34" s="12">
        <f ca="1"/>
        <v>0.13209804892539978</v>
      </c>
      <c r="L34" s="12">
        <f ca="1"/>
        <v>4.0942050516605377E-2</v>
      </c>
      <c r="M34" s="53">
        <f ca="1"/>
        <v>4.625605E-2</v>
      </c>
      <c r="N34" s="12">
        <f ca="1"/>
        <v>-3.3918831007516324E-2</v>
      </c>
      <c r="O34" s="12">
        <f ca="1"/>
        <v>-1.8914736844211195E-2</v>
      </c>
      <c r="P34" s="12">
        <f ca="1"/>
        <v>1.7756680317688751E-4</v>
      </c>
      <c r="Q34" s="12">
        <f ca="1"/>
        <v>3.792061981318208E-2</v>
      </c>
      <c r="R34" s="12">
        <f ca="1"/>
        <v>5.631705121292422E-2</v>
      </c>
      <c r="S34" s="12">
        <f ca="1"/>
        <v>1.0354463647915205E-2</v>
      </c>
      <c r="T34" s="12">
        <f ca="1"/>
        <v>4.5662235088335973E-2</v>
      </c>
      <c r="U34" s="12">
        <f ca="1"/>
        <v>-4.3220170741551558E-2</v>
      </c>
      <c r="V34" s="12">
        <f ca="1"/>
        <v>0.10733428826691427</v>
      </c>
      <c r="W34" s="51">
        <f ca="1"/>
        <v>2.7123565176346648E-2</v>
      </c>
      <c r="Y34" s="57"/>
      <c r="Z34" s="57"/>
      <c r="AA34" s="57"/>
      <c r="AB34" s="57"/>
      <c r="AC34" s="57"/>
      <c r="AD34" s="57"/>
      <c r="AE34" s="57"/>
      <c r="AF34" s="57"/>
      <c r="AG34" s="57"/>
      <c r="AH34" s="57"/>
    </row>
    <row r="35" spans="2:34" hidden="1" outlineLevel="1">
      <c r="B35" s="10">
        <f ca="1"/>
        <v>41607</v>
      </c>
      <c r="C35" s="12">
        <f ca="1"/>
        <v>7.923586294054985E-3</v>
      </c>
      <c r="D35" s="12">
        <f ca="1"/>
        <v>2.9009697958827019E-2</v>
      </c>
      <c r="E35" s="12">
        <f ca="1"/>
        <v>-6.8442625924944878E-3</v>
      </c>
      <c r="F35" s="12">
        <f ca="1"/>
        <v>6.5911769866943359E-2</v>
      </c>
      <c r="G35" s="12">
        <f ca="1"/>
        <v>-1.655084453523159E-2</v>
      </c>
      <c r="H35" s="12">
        <f ca="1"/>
        <v>1.8196135759353638E-2</v>
      </c>
      <c r="I35" s="12">
        <f ca="1"/>
        <v>8.9453525841236115E-2</v>
      </c>
      <c r="J35" s="12">
        <f ca="1"/>
        <v>-5.8067355304956436E-2</v>
      </c>
      <c r="K35" s="12">
        <f ca="1"/>
        <v>5.1071222871541977E-2</v>
      </c>
      <c r="L35" s="12">
        <f ca="1"/>
        <v>-2.3546347394585609E-2</v>
      </c>
      <c r="M35" s="53">
        <f ca="1"/>
        <v>3.0788889999999999E-2</v>
      </c>
      <c r="N35" s="12">
        <f ca="1"/>
        <v>6.2435851674914984E-3</v>
      </c>
      <c r="O35" s="12">
        <f ca="1"/>
        <v>2.2769865543038274E-2</v>
      </c>
      <c r="P35" s="12">
        <f ca="1"/>
        <v>-1.2434047271381133E-2</v>
      </c>
      <c r="Q35" s="12">
        <f ca="1"/>
        <v>4.9900602070071423E-2</v>
      </c>
      <c r="R35" s="12">
        <f ca="1"/>
        <v>-2.7813733283740781E-2</v>
      </c>
      <c r="S35" s="12">
        <f ca="1"/>
        <v>8.2240874728692383E-3</v>
      </c>
      <c r="T35" s="12">
        <f ca="1"/>
        <v>6.721227950571726E-2</v>
      </c>
      <c r="U35" s="12">
        <f ca="1"/>
        <v>-7.1369883572333495E-2</v>
      </c>
      <c r="V35" s="12">
        <f ca="1"/>
        <v>2.6307462213056472E-2</v>
      </c>
      <c r="W35" s="51">
        <f ca="1"/>
        <v>-3.7364832734844339E-2</v>
      </c>
      <c r="Y35" s="57"/>
      <c r="Z35" s="57"/>
      <c r="AA35" s="57"/>
      <c r="AB35" s="57"/>
      <c r="AC35" s="57"/>
      <c r="AD35" s="57"/>
      <c r="AE35" s="57"/>
      <c r="AF35" s="57"/>
      <c r="AG35" s="57"/>
      <c r="AH35" s="57"/>
    </row>
    <row r="36" spans="2:34" hidden="1" outlineLevel="1">
      <c r="B36" s="10">
        <f ca="1"/>
        <v>41639</v>
      </c>
      <c r="C36" s="12">
        <f ca="1"/>
        <v>4.3911483138799667E-2</v>
      </c>
      <c r="D36" s="12">
        <f ca="1"/>
        <v>2.0173154771327972E-2</v>
      </c>
      <c r="E36" s="12">
        <f ca="1"/>
        <v>1.1813919059932232E-2</v>
      </c>
      <c r="F36" s="12">
        <f ca="1"/>
        <v>5.0483152270317078E-2</v>
      </c>
      <c r="G36" s="12">
        <f ca="1"/>
        <v>8.8716432452201843E-2</v>
      </c>
      <c r="H36" s="12">
        <f ca="1"/>
        <v>5.2765174768865108E-3</v>
      </c>
      <c r="I36" s="12">
        <f ca="1"/>
        <v>1.9169768784195185E-3</v>
      </c>
      <c r="J36" s="12">
        <f ca="1"/>
        <v>5.5529426783323288E-2</v>
      </c>
      <c r="K36" s="12">
        <f ca="1"/>
        <v>3.8764993660151958E-3</v>
      </c>
      <c r="L36" s="12">
        <f ca="1"/>
        <v>-1.077735424041748E-2</v>
      </c>
      <c r="M36" s="53">
        <f ca="1"/>
        <v>2.519215E-2</v>
      </c>
      <c r="N36" s="12">
        <f ca="1"/>
        <v>4.2231482012236178E-2</v>
      </c>
      <c r="O36" s="12">
        <f ca="1"/>
        <v>1.3933322355539228E-2</v>
      </c>
      <c r="P36" s="12">
        <f ca="1"/>
        <v>6.2241343810455875E-3</v>
      </c>
      <c r="Q36" s="12">
        <f ca="1"/>
        <v>3.4471984473445141E-2</v>
      </c>
      <c r="R36" s="12">
        <f ca="1"/>
        <v>7.7453543703692659E-2</v>
      </c>
      <c r="S36" s="12">
        <f ca="1"/>
        <v>-4.6955308095978886E-3</v>
      </c>
      <c r="T36" s="12">
        <f ca="1"/>
        <v>-2.032426945709934E-2</v>
      </c>
      <c r="U36" s="12">
        <f ca="1"/>
        <v>4.2226898515946229E-2</v>
      </c>
      <c r="V36" s="12">
        <f ca="1"/>
        <v>-2.0887261292470309E-2</v>
      </c>
      <c r="W36" s="51">
        <f ca="1"/>
        <v>-2.459583958067621E-2</v>
      </c>
      <c r="Y36" s="57"/>
      <c r="Z36" s="57"/>
      <c r="AA36" s="57"/>
      <c r="AB36" s="57"/>
      <c r="AC36" s="57"/>
      <c r="AD36" s="57"/>
      <c r="AE36" s="57"/>
      <c r="AF36" s="57"/>
      <c r="AG36" s="57"/>
      <c r="AH36" s="57"/>
    </row>
    <row r="37" spans="2:34" hidden="1" outlineLevel="1">
      <c r="B37" s="10">
        <f ca="1"/>
        <v>41670</v>
      </c>
      <c r="C37" s="12">
        <f ca="1"/>
        <v>-5.8058399707078934E-2</v>
      </c>
      <c r="D37" s="12">
        <f ca="1"/>
        <v>-0.10631659626960754</v>
      </c>
      <c r="E37" s="12">
        <f ca="1"/>
        <v>1.5507201664149761E-2</v>
      </c>
      <c r="F37" s="12">
        <f ca="1"/>
        <v>-8.5989288985729218E-2</v>
      </c>
      <c r="G37" s="12">
        <f ca="1"/>
        <v>-5.4517395794391632E-2</v>
      </c>
      <c r="H37" s="12">
        <f ca="1"/>
        <v>4.9775872379541397E-2</v>
      </c>
      <c r="I37" s="12">
        <f ca="1"/>
        <v>-5.739796906709671E-2</v>
      </c>
      <c r="J37" s="12">
        <f ca="1"/>
        <v>-1.560412161052227E-2</v>
      </c>
      <c r="K37" s="12">
        <f ca="1"/>
        <v>7.3901504278182983E-2</v>
      </c>
      <c r="L37" s="12">
        <f ca="1"/>
        <v>-3.3637493848800659E-2</v>
      </c>
      <c r="M37" s="53">
        <f ca="1"/>
        <v>-3.4567529999999999E-2</v>
      </c>
      <c r="N37" s="12">
        <f ca="1"/>
        <v>-5.9738400833642423E-2</v>
      </c>
      <c r="O37" s="12">
        <f ca="1"/>
        <v>-0.1125564286853963</v>
      </c>
      <c r="P37" s="12">
        <f ca="1"/>
        <v>9.917416985263116E-3</v>
      </c>
      <c r="Q37" s="12">
        <f ca="1"/>
        <v>-0.10200045678260115</v>
      </c>
      <c r="R37" s="12">
        <f ca="1"/>
        <v>-6.5780284542900816E-2</v>
      </c>
      <c r="S37" s="12">
        <f ca="1"/>
        <v>3.9803824093056994E-2</v>
      </c>
      <c r="T37" s="12">
        <f ca="1"/>
        <v>-7.9639215402615565E-2</v>
      </c>
      <c r="U37" s="12">
        <f ca="1"/>
        <v>-2.8906649877899326E-2</v>
      </c>
      <c r="V37" s="12">
        <f ca="1"/>
        <v>4.9137743619697478E-2</v>
      </c>
      <c r="W37" s="51">
        <f ca="1"/>
        <v>-4.7455979189059389E-2</v>
      </c>
      <c r="Y37" s="57"/>
      <c r="Z37" s="57"/>
      <c r="AA37" s="57"/>
      <c r="AB37" s="57"/>
      <c r="AC37" s="57"/>
      <c r="AD37" s="57"/>
      <c r="AE37" s="57"/>
      <c r="AF37" s="57"/>
      <c r="AG37" s="57"/>
      <c r="AH37" s="57"/>
    </row>
    <row r="38" spans="2:34" hidden="1" outlineLevel="1">
      <c r="B38" s="10">
        <f ca="1"/>
        <v>41698</v>
      </c>
      <c r="C38" s="12">
        <f ca="1"/>
        <v>5.3429961204528809E-2</v>
      </c>
      <c r="D38" s="12">
        <f ca="1"/>
        <v>4.2103420943021774E-2</v>
      </c>
      <c r="E38" s="12">
        <f ca="1"/>
        <v>2.6915537193417549E-2</v>
      </c>
      <c r="F38" s="12">
        <f ca="1"/>
        <v>5.7687755674123764E-2</v>
      </c>
      <c r="G38" s="12">
        <f ca="1"/>
        <v>1.8133630976080894E-2</v>
      </c>
      <c r="H38" s="12">
        <f ca="1"/>
        <v>3.0775994062423706E-2</v>
      </c>
      <c r="I38" s="12">
        <f ca="1"/>
        <v>4.371396079659462E-2</v>
      </c>
      <c r="J38" s="12">
        <f ca="1"/>
        <v>-5.0205662846565247E-3</v>
      </c>
      <c r="K38" s="12">
        <f ca="1"/>
        <v>2.6534399017691612E-2</v>
      </c>
      <c r="L38" s="12">
        <f ca="1"/>
        <v>6.9616720080375671E-2</v>
      </c>
      <c r="M38" s="53">
        <f ca="1"/>
        <v>4.5756789999999999E-2</v>
      </c>
      <c r="N38" s="12">
        <f ca="1"/>
        <v>5.1749960077965319E-2</v>
      </c>
      <c r="O38" s="12">
        <f ca="1"/>
        <v>3.586358852723303E-2</v>
      </c>
      <c r="P38" s="12">
        <f ca="1"/>
        <v>2.1325752514530904E-2</v>
      </c>
      <c r="Q38" s="12">
        <f ca="1"/>
        <v>4.1676587877251828E-2</v>
      </c>
      <c r="R38" s="12">
        <f ca="1"/>
        <v>6.8707422275717054E-3</v>
      </c>
      <c r="S38" s="12">
        <f ca="1"/>
        <v>2.0803945775939307E-2</v>
      </c>
      <c r="T38" s="12">
        <f ca="1"/>
        <v>2.1472714461075761E-2</v>
      </c>
      <c r="U38" s="12">
        <f ca="1"/>
        <v>-1.832309455203358E-2</v>
      </c>
      <c r="V38" s="12">
        <f ca="1"/>
        <v>1.7706383592061073E-3</v>
      </c>
      <c r="W38" s="51">
        <f ca="1"/>
        <v>5.5798234740116942E-2</v>
      </c>
      <c r="Y38" s="57"/>
      <c r="Z38" s="57"/>
      <c r="AA38" s="57"/>
      <c r="AB38" s="57"/>
      <c r="AC38" s="57"/>
      <c r="AD38" s="57"/>
      <c r="AE38" s="57"/>
      <c r="AF38" s="57"/>
      <c r="AG38" s="57"/>
      <c r="AH38" s="57"/>
    </row>
    <row r="39" spans="2:34" hidden="1" outlineLevel="1">
      <c r="B39" s="10">
        <f ca="1"/>
        <v>41729</v>
      </c>
      <c r="C39" s="12">
        <f ca="1"/>
        <v>3.953128308057785E-2</v>
      </c>
      <c r="D39" s="12">
        <f ca="1"/>
        <v>3.1041374430060387E-2</v>
      </c>
      <c r="E39" s="12">
        <f ca="1"/>
        <v>3.7544280290603638E-2</v>
      </c>
      <c r="F39" s="12">
        <f ca="1"/>
        <v>6.9027533754706383E-3</v>
      </c>
      <c r="G39" s="12">
        <f ca="1"/>
        <v>4.2568616569042206E-2</v>
      </c>
      <c r="H39" s="12">
        <f ca="1"/>
        <v>2.2910609841346741E-2</v>
      </c>
      <c r="I39" s="12">
        <f ca="1"/>
        <v>1.2013014405965805E-2</v>
      </c>
      <c r="J39" s="12">
        <f ca="1"/>
        <v>2.8211086988449097E-2</v>
      </c>
      <c r="K39" s="12">
        <f ca="1"/>
        <v>-0.14409953355789185</v>
      </c>
      <c r="L39" s="12">
        <f ca="1"/>
        <v>-2.3320194333791733E-2</v>
      </c>
      <c r="M39" s="53">
        <f ca="1"/>
        <v>8.1084680000000006E-3</v>
      </c>
      <c r="N39" s="12">
        <f ca="1"/>
        <v>3.7851281954014361E-2</v>
      </c>
      <c r="O39" s="12">
        <f ca="1"/>
        <v>2.4801542014271642E-2</v>
      </c>
      <c r="P39" s="12">
        <f ca="1"/>
        <v>3.1954495611716996E-2</v>
      </c>
      <c r="Q39" s="12">
        <f ca="1"/>
        <v>-9.108414421401298E-3</v>
      </c>
      <c r="R39" s="12">
        <f ca="1"/>
        <v>3.1305727820533015E-2</v>
      </c>
      <c r="S39" s="12">
        <f ca="1"/>
        <v>1.2938561554862341E-2</v>
      </c>
      <c r="T39" s="12">
        <f ca="1"/>
        <v>-1.0228231929553053E-2</v>
      </c>
      <c r="U39" s="12">
        <f ca="1"/>
        <v>1.4908558721072041E-2</v>
      </c>
      <c r="V39" s="12">
        <f ca="1"/>
        <v>-0.16886329421637736</v>
      </c>
      <c r="W39" s="51">
        <f ca="1"/>
        <v>-3.7138679674050462E-2</v>
      </c>
      <c r="Y39" s="57"/>
      <c r="Z39" s="57"/>
      <c r="AA39" s="57"/>
      <c r="AB39" s="57"/>
      <c r="AC39" s="57"/>
      <c r="AD39" s="57"/>
      <c r="AE39" s="57"/>
      <c r="AF39" s="57"/>
      <c r="AG39" s="57"/>
      <c r="AH39" s="57"/>
    </row>
    <row r="40" spans="2:34" hidden="1" outlineLevel="1">
      <c r="B40" s="10">
        <f ca="1"/>
        <v>41759</v>
      </c>
      <c r="C40" s="12">
        <f ca="1"/>
        <v>2.0676376298069954E-2</v>
      </c>
      <c r="D40" s="12">
        <f ca="1"/>
        <v>5.5588200688362122E-2</v>
      </c>
      <c r="E40" s="12">
        <f ca="1"/>
        <v>4.3013274669647217E-2</v>
      </c>
      <c r="F40" s="12">
        <f ca="1"/>
        <v>2.5283742696046829E-2</v>
      </c>
      <c r="G40" s="12">
        <f ca="1"/>
        <v>3.3935125917196274E-2</v>
      </c>
      <c r="H40" s="12">
        <f ca="1"/>
        <v>2.1834105253219604E-2</v>
      </c>
      <c r="I40" s="12">
        <f ca="1"/>
        <v>-4.4914907775819302E-3</v>
      </c>
      <c r="J40" s="12">
        <f ca="1"/>
        <v>3.9482474327087402E-2</v>
      </c>
      <c r="K40" s="12">
        <f ca="1"/>
        <v>0.10767707228660583</v>
      </c>
      <c r="L40" s="12">
        <f ca="1"/>
        <v>-1.4231436885893345E-2</v>
      </c>
      <c r="M40" s="53">
        <f ca="1"/>
        <v>7.1895030000000007E-3</v>
      </c>
      <c r="N40" s="12">
        <f ca="1"/>
        <v>1.8996375171506468E-2</v>
      </c>
      <c r="O40" s="12">
        <f ca="1"/>
        <v>4.9348368272573377E-2</v>
      </c>
      <c r="P40" s="12">
        <f ca="1"/>
        <v>3.7423489990760575E-2</v>
      </c>
      <c r="Q40" s="12">
        <f ca="1"/>
        <v>9.272574899174893E-3</v>
      </c>
      <c r="R40" s="12">
        <f ca="1"/>
        <v>2.2672237168687083E-2</v>
      </c>
      <c r="S40" s="12">
        <f ca="1"/>
        <v>1.1862056966735205E-2</v>
      </c>
      <c r="T40" s="12">
        <f ca="1"/>
        <v>-2.6732737113100789E-2</v>
      </c>
      <c r="U40" s="12">
        <f ca="1"/>
        <v>2.6179946059710347E-2</v>
      </c>
      <c r="V40" s="12">
        <f ca="1"/>
        <v>8.2913311628120323E-2</v>
      </c>
      <c r="W40" s="51">
        <f ca="1"/>
        <v>-2.8049922226152074E-2</v>
      </c>
      <c r="Y40" s="57"/>
      <c r="Z40" s="57"/>
      <c r="AA40" s="57"/>
      <c r="AB40" s="57"/>
      <c r="AC40" s="57"/>
      <c r="AD40" s="57"/>
      <c r="AE40" s="57"/>
      <c r="AF40" s="57"/>
      <c r="AG40" s="57"/>
      <c r="AH40" s="57"/>
    </row>
    <row r="41" spans="2:34" hidden="1" outlineLevel="1">
      <c r="B41" s="10">
        <f ca="1"/>
        <v>41789</v>
      </c>
      <c r="C41" s="12">
        <f ca="1"/>
        <v>-5.6039091199636459E-2</v>
      </c>
      <c r="D41" s="12">
        <f ca="1"/>
        <v>-1.3224950060248375E-2</v>
      </c>
      <c r="E41" s="12">
        <f ca="1"/>
        <v>-3.3275213092565536E-2</v>
      </c>
      <c r="F41" s="12">
        <f ca="1"/>
        <v>3.102312795817852E-2</v>
      </c>
      <c r="G41" s="12">
        <f ca="1"/>
        <v>3.2034438103437424E-2</v>
      </c>
      <c r="H41" s="12">
        <f ca="1"/>
        <v>-4.1080806404352188E-2</v>
      </c>
      <c r="I41" s="12">
        <f ca="1"/>
        <v>-2.2631650790572166E-3</v>
      </c>
      <c r="J41" s="12">
        <f ca="1"/>
        <v>6.533968448638916E-2</v>
      </c>
      <c r="K41" s="12">
        <f ca="1"/>
        <v>3.465411439538002E-2</v>
      </c>
      <c r="L41" s="12">
        <f ca="1"/>
        <v>5.4997935891151428E-2</v>
      </c>
      <c r="M41" s="53">
        <f ca="1"/>
        <v>2.3210379999999999E-2</v>
      </c>
      <c r="N41" s="12">
        <f ca="1"/>
        <v>-5.7719092326199949E-2</v>
      </c>
      <c r="O41" s="12">
        <f ca="1"/>
        <v>-1.9464782476037119E-2</v>
      </c>
      <c r="P41" s="12">
        <f ca="1"/>
        <v>-3.8864997771452178E-2</v>
      </c>
      <c r="Q41" s="12">
        <f ca="1"/>
        <v>1.5011960161306584E-2</v>
      </c>
      <c r="R41" s="12">
        <f ca="1"/>
        <v>2.0771549354928233E-2</v>
      </c>
      <c r="S41" s="12">
        <f ca="1"/>
        <v>-5.1052854690836591E-2</v>
      </c>
      <c r="T41" s="12">
        <f ca="1"/>
        <v>-2.4504411414576075E-2</v>
      </c>
      <c r="U41" s="12">
        <f ca="1"/>
        <v>5.2037156219012101E-2</v>
      </c>
      <c r="V41" s="12">
        <f ca="1"/>
        <v>9.8903537368945152E-3</v>
      </c>
      <c r="W41" s="51">
        <f ca="1"/>
        <v>4.1179450550892699E-2</v>
      </c>
      <c r="Y41" s="57"/>
      <c r="Z41" s="57"/>
      <c r="AA41" s="57"/>
      <c r="AB41" s="57"/>
      <c r="AC41" s="57"/>
      <c r="AD41" s="57"/>
      <c r="AE41" s="57"/>
      <c r="AF41" s="57"/>
      <c r="AG41" s="57"/>
      <c r="AH41" s="57"/>
    </row>
    <row r="42" spans="2:34" hidden="1" outlineLevel="1">
      <c r="B42" s="10">
        <f ca="1"/>
        <v>41820</v>
      </c>
      <c r="C42" s="12">
        <f ca="1"/>
        <v>-1.676066592335701E-2</v>
      </c>
      <c r="D42" s="12">
        <f ca="1"/>
        <v>6.3197344541549683E-2</v>
      </c>
      <c r="E42" s="12">
        <f ca="1"/>
        <v>3.6546420305967331E-2</v>
      </c>
      <c r="F42" s="12">
        <f ca="1"/>
        <v>4.8404238186776638E-3</v>
      </c>
      <c r="G42" s="12">
        <f ca="1"/>
        <v>0.13103953003883362</v>
      </c>
      <c r="H42" s="12">
        <f ca="1"/>
        <v>3.7122935056686401E-2</v>
      </c>
      <c r="I42" s="12">
        <f ca="1"/>
        <v>4.7634515911340714E-2</v>
      </c>
      <c r="J42" s="12">
        <f ca="1"/>
        <v>9.3419793993234634E-3</v>
      </c>
      <c r="K42" s="12">
        <f ca="1"/>
        <v>2.0933439955115318E-2</v>
      </c>
      <c r="L42" s="12">
        <f ca="1"/>
        <v>-2.7629364281892776E-2</v>
      </c>
      <c r="M42" s="53">
        <f ca="1"/>
        <v>2.0622850000000002E-2</v>
      </c>
      <c r="N42" s="12">
        <f ca="1"/>
        <v>-1.8440667049920496E-2</v>
      </c>
      <c r="O42" s="12">
        <f ca="1"/>
        <v>5.6957512125760938E-2</v>
      </c>
      <c r="P42" s="12">
        <f ca="1"/>
        <v>3.0956635627080686E-2</v>
      </c>
      <c r="Q42" s="12">
        <f ca="1"/>
        <v>-1.1170743978194272E-2</v>
      </c>
      <c r="R42" s="12">
        <f ca="1"/>
        <v>0.11977664129032443</v>
      </c>
      <c r="S42" s="12">
        <f ca="1"/>
        <v>2.7150886770202002E-2</v>
      </c>
      <c r="T42" s="12">
        <f ca="1"/>
        <v>2.5393269575821855E-2</v>
      </c>
      <c r="U42" s="12">
        <f ca="1"/>
        <v>-3.960548868053592E-3</v>
      </c>
      <c r="V42" s="12">
        <f ca="1"/>
        <v>-3.8303207033701867E-3</v>
      </c>
      <c r="W42" s="51">
        <f ca="1"/>
        <v>-4.1447849622151506E-2</v>
      </c>
      <c r="Y42" s="57"/>
      <c r="Z42" s="57"/>
      <c r="AA42" s="57"/>
      <c r="AB42" s="57"/>
      <c r="AC42" s="57"/>
      <c r="AD42" s="57"/>
      <c r="AE42" s="57"/>
      <c r="AF42" s="57"/>
      <c r="AG42" s="57"/>
      <c r="AH42" s="57"/>
    </row>
    <row r="43" spans="2:34" hidden="1" outlineLevel="1">
      <c r="B43" s="10">
        <f ca="1"/>
        <v>41851</v>
      </c>
      <c r="C43" s="12">
        <f ca="1"/>
        <v>5.7372946292161942E-2</v>
      </c>
      <c r="D43" s="12">
        <f ca="1"/>
        <v>-1.0034450329840183E-2</v>
      </c>
      <c r="E43" s="12">
        <f ca="1"/>
        <v>-3.4486562013626099E-2</v>
      </c>
      <c r="F43" s="12">
        <f ca="1"/>
        <v>-1.6406074166297913E-2</v>
      </c>
      <c r="G43" s="12">
        <f ca="1"/>
        <v>9.6763744950294495E-2</v>
      </c>
      <c r="H43" s="12">
        <f ca="1"/>
        <v>-5.4250523447990417E-2</v>
      </c>
      <c r="I43" s="12">
        <f ca="1"/>
        <v>3.4023604821413755E-3</v>
      </c>
      <c r="J43" s="12">
        <f ca="1"/>
        <v>2.29375921189785E-2</v>
      </c>
      <c r="K43" s="12">
        <f ca="1"/>
        <v>0.10420937091112137</v>
      </c>
      <c r="L43" s="12">
        <f ca="1"/>
        <v>-1.077320659533143E-3</v>
      </c>
      <c r="M43" s="53">
        <f ca="1"/>
        <v>-1.388557E-2</v>
      </c>
      <c r="N43" s="12">
        <f ca="1"/>
        <v>5.5692945165598452E-2</v>
      </c>
      <c r="O43" s="12">
        <f ca="1"/>
        <v>-1.6274282745628928E-2</v>
      </c>
      <c r="P43" s="12">
        <f ca="1"/>
        <v>-4.007634669251274E-2</v>
      </c>
      <c r="Q43" s="12">
        <f ca="1"/>
        <v>-3.2417241963169849E-2</v>
      </c>
      <c r="R43" s="12">
        <f ca="1"/>
        <v>8.5500856201785311E-2</v>
      </c>
      <c r="S43" s="12">
        <f ca="1"/>
        <v>-6.422257173447482E-2</v>
      </c>
      <c r="T43" s="12">
        <f ca="1"/>
        <v>-1.8838885853377483E-2</v>
      </c>
      <c r="U43" s="12">
        <f ca="1"/>
        <v>9.6350638516014449E-3</v>
      </c>
      <c r="V43" s="12">
        <f ca="1"/>
        <v>7.9445610252635857E-2</v>
      </c>
      <c r="W43" s="51">
        <f ca="1"/>
        <v>-1.4895805999791871E-2</v>
      </c>
      <c r="Y43" s="57"/>
      <c r="Z43" s="57"/>
      <c r="AA43" s="57"/>
      <c r="AB43" s="57"/>
      <c r="AC43" s="57"/>
      <c r="AD43" s="57"/>
      <c r="AE43" s="57"/>
      <c r="AF43" s="57"/>
      <c r="AG43" s="57"/>
      <c r="AH43" s="57"/>
    </row>
    <row r="44" spans="2:34" hidden="1" outlineLevel="1">
      <c r="B44" s="10">
        <f ca="1"/>
        <v>41880</v>
      </c>
      <c r="C44" s="12">
        <f ca="1"/>
        <v>9.0259555727243423E-3</v>
      </c>
      <c r="D44" s="12">
        <f ca="1"/>
        <v>9.9039888009428978E-3</v>
      </c>
      <c r="E44" s="12">
        <f ca="1"/>
        <v>2.564103901386261E-2</v>
      </c>
      <c r="F44" s="12">
        <f ca="1"/>
        <v>2.8142526745796204E-2</v>
      </c>
      <c r="G44" s="12">
        <f ca="1"/>
        <v>3.7031538784503937E-2</v>
      </c>
      <c r="H44" s="12">
        <f ca="1"/>
        <v>4.7013629227876663E-2</v>
      </c>
      <c r="I44" s="12">
        <f ca="1"/>
        <v>6.091531366109848E-2</v>
      </c>
      <c r="J44" s="12">
        <f ca="1"/>
        <v>-9.5124766230583191E-3</v>
      </c>
      <c r="K44" s="12">
        <f ca="1"/>
        <v>0.17487704753875732</v>
      </c>
      <c r="L44" s="12">
        <f ca="1"/>
        <v>7.1852274239063263E-2</v>
      </c>
      <c r="M44" s="53">
        <f ca="1"/>
        <v>3.9743880000000002E-2</v>
      </c>
      <c r="N44" s="12">
        <f ca="1"/>
        <v>7.3459544461608557E-3</v>
      </c>
      <c r="O44" s="12">
        <f ca="1"/>
        <v>3.6641563851541525E-3</v>
      </c>
      <c r="P44" s="12">
        <f ca="1"/>
        <v>2.0051254334975965E-2</v>
      </c>
      <c r="Q44" s="12">
        <f ca="1"/>
        <v>1.2131358948924267E-2</v>
      </c>
      <c r="R44" s="12">
        <f ca="1"/>
        <v>2.5768650035994746E-2</v>
      </c>
      <c r="S44" s="12">
        <f ca="1"/>
        <v>3.704158094139226E-2</v>
      </c>
      <c r="T44" s="12">
        <f ca="1"/>
        <v>3.8674067325579625E-2</v>
      </c>
      <c r="U44" s="12">
        <f ca="1"/>
        <v>-2.2815004890435375E-2</v>
      </c>
      <c r="V44" s="12">
        <f ca="1"/>
        <v>0.15011328688027181</v>
      </c>
      <c r="W44" s="51">
        <f ca="1"/>
        <v>5.8033788898804534E-2</v>
      </c>
      <c r="Y44" s="57"/>
      <c r="Z44" s="57"/>
      <c r="AA44" s="57"/>
      <c r="AB44" s="57"/>
      <c r="AC44" s="57"/>
      <c r="AD44" s="57"/>
      <c r="AE44" s="57"/>
      <c r="AF44" s="57"/>
      <c r="AG44" s="57"/>
      <c r="AH44" s="57"/>
    </row>
    <row r="45" spans="2:34" hidden="1" outlineLevel="1">
      <c r="B45" s="10">
        <f ca="1"/>
        <v>41912</v>
      </c>
      <c r="C45" s="12">
        <f ca="1"/>
        <v>-1.2844519689679146E-2</v>
      </c>
      <c r="D45" s="12">
        <f ca="1"/>
        <v>-7.8254133462905884E-2</v>
      </c>
      <c r="E45" s="12">
        <f ca="1"/>
        <v>-1.689189113676548E-2</v>
      </c>
      <c r="F45" s="12">
        <f ca="1"/>
        <v>-1.6111161559820175E-2</v>
      </c>
      <c r="G45" s="12">
        <f ca="1"/>
        <v>-2.8636448550969362E-3</v>
      </c>
      <c r="H45" s="12">
        <f ca="1"/>
        <v>-1.6092350706458092E-2</v>
      </c>
      <c r="I45" s="12">
        <f ca="1"/>
        <v>7.577916607260704E-3</v>
      </c>
      <c r="J45" s="12">
        <f ca="1"/>
        <v>1.4805934391915798E-2</v>
      </c>
      <c r="K45" s="12">
        <f ca="1"/>
        <v>-1.0319827124476433E-2</v>
      </c>
      <c r="L45" s="12">
        <f ca="1"/>
        <v>1.7230493947863579E-2</v>
      </c>
      <c r="M45" s="53">
        <f ca="1"/>
        <v>-1.3911710000000001E-2</v>
      </c>
      <c r="N45" s="12">
        <f ca="1"/>
        <v>-1.4524520816242633E-2</v>
      </c>
      <c r="O45" s="12">
        <f ca="1"/>
        <v>-8.4493965878694635E-2</v>
      </c>
      <c r="P45" s="12">
        <f ca="1"/>
        <v>-2.2481675815652125E-2</v>
      </c>
      <c r="Q45" s="12">
        <f ca="1"/>
        <v>-3.2122329356692111E-2</v>
      </c>
      <c r="R45" s="12">
        <f ca="1"/>
        <v>-1.4126533603606125E-2</v>
      </c>
      <c r="S45" s="12">
        <f ca="1"/>
        <v>-2.6064398992942491E-2</v>
      </c>
      <c r="T45" s="12">
        <f ca="1"/>
        <v>-1.4663329728258154E-2</v>
      </c>
      <c r="U45" s="12">
        <f ca="1"/>
        <v>1.5034061245387427E-3</v>
      </c>
      <c r="V45" s="12">
        <f ca="1"/>
        <v>-3.5083587782961938E-2</v>
      </c>
      <c r="W45" s="51">
        <f ca="1"/>
        <v>3.4120086076048512E-3</v>
      </c>
      <c r="Y45" s="57"/>
      <c r="Z45" s="57"/>
      <c r="AA45" s="57"/>
      <c r="AB45" s="57"/>
      <c r="AC45" s="57"/>
      <c r="AD45" s="57"/>
      <c r="AE45" s="57"/>
      <c r="AF45" s="57"/>
      <c r="AG45" s="57"/>
      <c r="AH45" s="57"/>
    </row>
    <row r="46" spans="2:34" hidden="1" outlineLevel="1">
      <c r="B46" s="10">
        <f ca="1"/>
        <v>41943</v>
      </c>
      <c r="C46" s="12">
        <f ca="1"/>
        <v>-0.1339620053768158</v>
      </c>
      <c r="D46" s="12">
        <f ca="1"/>
        <v>5.2798963151872158E-3</v>
      </c>
      <c r="E46" s="12">
        <f ca="1"/>
        <v>7.411222904920578E-2</v>
      </c>
      <c r="F46" s="12">
        <f ca="1"/>
        <v>8.533322811126709E-2</v>
      </c>
      <c r="G46" s="12">
        <f ca="1"/>
        <v>-2.326253242790699E-2</v>
      </c>
      <c r="H46" s="12">
        <f ca="1"/>
        <v>3.198736160993576E-2</v>
      </c>
      <c r="I46" s="12">
        <f ca="1"/>
        <v>1.3884902000427246E-2</v>
      </c>
      <c r="J46" s="12">
        <f ca="1"/>
        <v>-2.7810916304588318E-2</v>
      </c>
      <c r="K46" s="12">
        <f ca="1"/>
        <v>5.2137184888124466E-2</v>
      </c>
      <c r="L46" s="12">
        <f ca="1"/>
        <v>-2.9926687479019165E-2</v>
      </c>
      <c r="M46" s="53">
        <f ca="1"/>
        <v>2.3971820000000001E-2</v>
      </c>
      <c r="N46" s="12">
        <f ca="1"/>
        <v>-0.13564200650337929</v>
      </c>
      <c r="O46" s="12">
        <f ca="1"/>
        <v>-9.5993610060152949E-4</v>
      </c>
      <c r="P46" s="12">
        <f ca="1"/>
        <v>6.8522444370319138E-2</v>
      </c>
      <c r="Q46" s="12">
        <f ca="1"/>
        <v>6.9322060314395154E-2</v>
      </c>
      <c r="R46" s="12">
        <f ca="1"/>
        <v>-3.4525421176416181E-2</v>
      </c>
      <c r="S46" s="12">
        <f ca="1"/>
        <v>2.2015313323451361E-2</v>
      </c>
      <c r="T46" s="12">
        <f ca="1"/>
        <v>-8.3563443350916124E-3</v>
      </c>
      <c r="U46" s="12">
        <f ca="1"/>
        <v>-4.1113444571965377E-2</v>
      </c>
      <c r="V46" s="12">
        <f ca="1"/>
        <v>2.7373424229638961E-2</v>
      </c>
      <c r="W46" s="51">
        <f ca="1"/>
        <v>-4.3745172819277894E-2</v>
      </c>
      <c r="Y46" s="57"/>
      <c r="Z46" s="57"/>
      <c r="AA46" s="57"/>
      <c r="AB46" s="57"/>
      <c r="AC46" s="57"/>
      <c r="AD46" s="57"/>
      <c r="AE46" s="57"/>
      <c r="AF46" s="57"/>
      <c r="AG46" s="57"/>
      <c r="AH46" s="57"/>
    </row>
    <row r="47" spans="2:34" hidden="1" outlineLevel="1">
      <c r="B47" s="10">
        <f ca="1"/>
        <v>41971</v>
      </c>
      <c r="C47" s="12">
        <f ca="1"/>
        <v>-6.873453501611948E-3</v>
      </c>
      <c r="D47" s="12">
        <f ca="1"/>
        <v>-8.3451390266418457E-2</v>
      </c>
      <c r="E47" s="12">
        <f ca="1"/>
        <v>2.3080235347151756E-2</v>
      </c>
      <c r="F47" s="12">
        <f ca="1"/>
        <v>4.6660542488098145E-2</v>
      </c>
      <c r="G47" s="12">
        <f ca="1"/>
        <v>0.10188185423612595</v>
      </c>
      <c r="H47" s="12">
        <f ca="1"/>
        <v>2.5946702808141708E-2</v>
      </c>
      <c r="I47" s="12">
        <f ca="1"/>
        <v>6.5808165818452835E-3</v>
      </c>
      <c r="J47" s="12">
        <f ca="1"/>
        <v>0.1295463889837265</v>
      </c>
      <c r="K47" s="12">
        <f ca="1"/>
        <v>-0.10428571701049805</v>
      </c>
      <c r="L47" s="12">
        <f ca="1"/>
        <v>6.3619986176490784E-2</v>
      </c>
      <c r="M47" s="53">
        <f ca="1"/>
        <v>2.7600650000000001E-2</v>
      </c>
      <c r="N47" s="12">
        <f ca="1"/>
        <v>-8.5534546281754355E-3</v>
      </c>
      <c r="O47" s="12">
        <f ca="1"/>
        <v>-8.9691222682207208E-2</v>
      </c>
      <c r="P47" s="12">
        <f ca="1"/>
        <v>1.7490450668265111E-2</v>
      </c>
      <c r="Q47" s="12">
        <f ca="1"/>
        <v>3.0649374691226208E-2</v>
      </c>
      <c r="R47" s="12">
        <f ca="1"/>
        <v>9.0618965487616762E-2</v>
      </c>
      <c r="S47" s="12">
        <f ca="1"/>
        <v>1.5974654521657309E-2</v>
      </c>
      <c r="T47" s="12">
        <f ca="1"/>
        <v>-1.5660429753673575E-2</v>
      </c>
      <c r="U47" s="12">
        <f ca="1"/>
        <v>0.11624386071634944</v>
      </c>
      <c r="V47" s="12">
        <f ca="1"/>
        <v>-0.12904947766898356</v>
      </c>
      <c r="W47" s="51">
        <f ca="1"/>
        <v>4.9801500836232054E-2</v>
      </c>
      <c r="Y47" s="57"/>
      <c r="Z47" s="57"/>
      <c r="AA47" s="57"/>
      <c r="AB47" s="57"/>
      <c r="AC47" s="57"/>
      <c r="AD47" s="57"/>
      <c r="AE47" s="57"/>
      <c r="AF47" s="57"/>
      <c r="AG47" s="57"/>
      <c r="AH47" s="57"/>
    </row>
    <row r="48" spans="2:34" hidden="1" outlineLevel="1">
      <c r="B48" s="10">
        <f ca="1"/>
        <v>42004</v>
      </c>
      <c r="C48" s="12">
        <f ca="1"/>
        <v>-1.0667791590094566E-2</v>
      </c>
      <c r="D48" s="12">
        <f ca="1"/>
        <v>3.040320985019207E-2</v>
      </c>
      <c r="E48" s="12">
        <f ca="1"/>
        <v>3.5420626401901245E-2</v>
      </c>
      <c r="F48" s="12">
        <f ca="1"/>
        <v>2.6422707363963127E-2</v>
      </c>
      <c r="G48" s="12">
        <f ca="1"/>
        <v>-2.5771787390112877E-2</v>
      </c>
      <c r="H48" s="12">
        <f ca="1"/>
        <v>5.9958625584840775E-2</v>
      </c>
      <c r="I48" s="12">
        <f ca="1"/>
        <v>0.10289934277534485</v>
      </c>
      <c r="J48" s="12">
        <f ca="1"/>
        <v>6.3314451836049557E-3</v>
      </c>
      <c r="K48" s="12">
        <f ca="1"/>
        <v>-6.0406673699617386E-2</v>
      </c>
      <c r="L48" s="12">
        <f ca="1"/>
        <v>-4.2965453118085861E-2</v>
      </c>
      <c r="M48" s="53">
        <f ca="1"/>
        <v>-2.552931E-3</v>
      </c>
      <c r="N48" s="12">
        <f ca="1"/>
        <v>-1.2347792716658054E-2</v>
      </c>
      <c r="O48" s="12">
        <f ca="1"/>
        <v>2.4163377434403326E-2</v>
      </c>
      <c r="P48" s="12">
        <f ca="1"/>
        <v>2.98308417230146E-2</v>
      </c>
      <c r="Q48" s="12">
        <f ca="1"/>
        <v>1.0411539567091191E-2</v>
      </c>
      <c r="R48" s="12">
        <f ca="1"/>
        <v>-3.7034676138622068E-2</v>
      </c>
      <c r="S48" s="12">
        <f ca="1"/>
        <v>4.9986577298356372E-2</v>
      </c>
      <c r="T48" s="12">
        <f ca="1"/>
        <v>8.0658096439825994E-2</v>
      </c>
      <c r="U48" s="12">
        <f ca="1"/>
        <v>-6.9710830837720998E-3</v>
      </c>
      <c r="V48" s="12">
        <f ca="1"/>
        <v>-8.5170434358102898E-2</v>
      </c>
      <c r="W48" s="51">
        <f ca="1"/>
        <v>-5.6783938458344591E-2</v>
      </c>
      <c r="Y48" s="57"/>
      <c r="Z48" s="57"/>
      <c r="AA48" s="57"/>
      <c r="AB48" s="57"/>
      <c r="AC48" s="57"/>
      <c r="AD48" s="57"/>
      <c r="AE48" s="57"/>
      <c r="AF48" s="57"/>
      <c r="AG48" s="57"/>
      <c r="AH48" s="57"/>
    </row>
    <row r="49" spans="2:46" hidden="1" outlineLevel="1">
      <c r="B49" s="10">
        <f ca="1"/>
        <v>42034</v>
      </c>
      <c r="C49" s="12">
        <f ca="1"/>
        <v>-4.4440317898988724E-2</v>
      </c>
      <c r="D49" s="12">
        <f ca="1"/>
        <v>-8.6022473871707916E-2</v>
      </c>
      <c r="E49" s="12">
        <f ca="1"/>
        <v>3.2783560454845428E-2</v>
      </c>
      <c r="F49" s="12">
        <f ca="1"/>
        <v>-1.2293112464249134E-2</v>
      </c>
      <c r="G49" s="12">
        <f ca="1"/>
        <v>-8.955635130405426E-2</v>
      </c>
      <c r="H49" s="12">
        <f ca="1"/>
        <v>-1.3006679364480078E-4</v>
      </c>
      <c r="I49" s="12">
        <f ca="1"/>
        <v>-0.12603087723255157</v>
      </c>
      <c r="J49" s="12">
        <f ca="1"/>
        <v>-4.529932513833046E-2</v>
      </c>
      <c r="K49" s="12">
        <f ca="1"/>
        <v>0.11213663965463638</v>
      </c>
      <c r="L49" s="12">
        <f ca="1"/>
        <v>9.9237680435180664E-2</v>
      </c>
      <c r="M49" s="53">
        <f ca="1"/>
        <v>-2.9498389999999999E-2</v>
      </c>
      <c r="N49" s="12">
        <f ca="1"/>
        <v>-4.6120319025552213E-2</v>
      </c>
      <c r="O49" s="12">
        <f ca="1"/>
        <v>-9.2262306287496668E-2</v>
      </c>
      <c r="P49" s="12">
        <f ca="1"/>
        <v>2.7193775775958783E-2</v>
      </c>
      <c r="Q49" s="12">
        <f ca="1"/>
        <v>-2.830428026112107E-2</v>
      </c>
      <c r="R49" s="12">
        <f ca="1"/>
        <v>-0.10081924005256344</v>
      </c>
      <c r="S49" s="12">
        <f ca="1"/>
        <v>-1.01021150801292E-2</v>
      </c>
      <c r="T49" s="12">
        <f ca="1"/>
        <v>-0.14827212356807043</v>
      </c>
      <c r="U49" s="12">
        <f ca="1"/>
        <v>-5.8601853405707519E-2</v>
      </c>
      <c r="V49" s="12">
        <f ca="1"/>
        <v>8.7372878996150871E-2</v>
      </c>
      <c r="W49" s="51">
        <f ca="1"/>
        <v>8.5419195094921935E-2</v>
      </c>
      <c r="Y49" s="57"/>
      <c r="Z49" s="57"/>
      <c r="AA49" s="57"/>
      <c r="AB49" s="57"/>
      <c r="AC49" s="57"/>
      <c r="AD49" s="57"/>
      <c r="AE49" s="57"/>
      <c r="AF49" s="57"/>
      <c r="AG49" s="57"/>
      <c r="AH49" s="57"/>
    </row>
    <row r="50" spans="2:46" hidden="1" outlineLevel="1">
      <c r="B50" s="10">
        <f ca="1"/>
        <v>42062</v>
      </c>
      <c r="C50" s="12">
        <f ca="1"/>
        <v>6.3466213643550873E-2</v>
      </c>
      <c r="D50" s="12">
        <f ca="1"/>
        <v>5.0911944359540939E-2</v>
      </c>
      <c r="E50" s="12">
        <f ca="1"/>
        <v>-8.6849376559257507E-2</v>
      </c>
      <c r="F50" s="12">
        <f ca="1"/>
        <v>4.5440483838319778E-2</v>
      </c>
      <c r="G50" s="12">
        <f ca="1"/>
        <v>1.3619826175272465E-2</v>
      </c>
      <c r="H50" s="12">
        <f ca="1"/>
        <v>-5.4005764424800873E-2</v>
      </c>
      <c r="I50" s="12">
        <f ca="1"/>
        <v>5.8562539517879486E-2</v>
      </c>
      <c r="J50" s="12">
        <f ca="1"/>
        <v>0.11928695440292358</v>
      </c>
      <c r="K50" s="12">
        <f ca="1"/>
        <v>-1.240105926990509E-2</v>
      </c>
      <c r="L50" s="12">
        <f ca="1"/>
        <v>-2.3119242396205664E-3</v>
      </c>
      <c r="M50" s="53">
        <f ca="1"/>
        <v>5.6975539999999998E-2</v>
      </c>
      <c r="N50" s="12">
        <f ca="1"/>
        <v>6.1786212516987384E-2</v>
      </c>
      <c r="O50" s="12">
        <f ca="1"/>
        <v>4.4672111943752195E-2</v>
      </c>
      <c r="P50" s="12">
        <f ca="1"/>
        <v>-9.2439161238144149E-2</v>
      </c>
      <c r="Q50" s="12">
        <f ca="1"/>
        <v>2.9429316041447842E-2</v>
      </c>
      <c r="R50" s="12">
        <f ca="1"/>
        <v>2.3569374267632757E-3</v>
      </c>
      <c r="S50" s="12">
        <f ca="1"/>
        <v>-6.3977812711285276E-2</v>
      </c>
      <c r="T50" s="12">
        <f ca="1"/>
        <v>3.6321293182360631E-2</v>
      </c>
      <c r="U50" s="12">
        <f ca="1"/>
        <v>0.10598442613554653</v>
      </c>
      <c r="V50" s="12">
        <f ca="1"/>
        <v>-3.7164819928390595E-2</v>
      </c>
      <c r="W50" s="51">
        <f ca="1"/>
        <v>-1.6130409579879296E-2</v>
      </c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L50" s="16"/>
      <c r="AM50" s="16"/>
      <c r="AN50" s="16"/>
      <c r="AO50" s="16"/>
      <c r="AP50" s="16"/>
      <c r="AQ50" s="16"/>
      <c r="AR50" s="16"/>
      <c r="AS50" s="16"/>
      <c r="AT50" s="16"/>
    </row>
    <row r="51" spans="2:46" hidden="1" outlineLevel="1">
      <c r="B51" s="10">
        <f ca="1"/>
        <v>42094</v>
      </c>
      <c r="C51" s="12">
        <f ca="1"/>
        <v>-8.8921971619129181E-3</v>
      </c>
      <c r="D51" s="12">
        <f ca="1"/>
        <v>-1.5935478731989861E-2</v>
      </c>
      <c r="E51" s="12">
        <f ca="1"/>
        <v>-3.2976679503917694E-2</v>
      </c>
      <c r="F51" s="12">
        <f ca="1"/>
        <v>-2.1938908845186234E-2</v>
      </c>
      <c r="G51" s="12">
        <f ca="1"/>
        <v>-5.9548858553171158E-2</v>
      </c>
      <c r="H51" s="12">
        <f ca="1"/>
        <v>-1.6923202201724052E-2</v>
      </c>
      <c r="I51" s="12">
        <f ca="1"/>
        <v>-2.7941404841840267E-3</v>
      </c>
      <c r="J51" s="12">
        <f ca="1"/>
        <v>-6.0149122029542923E-2</v>
      </c>
      <c r="K51" s="12">
        <f ca="1"/>
        <v>-5.2158810198307037E-2</v>
      </c>
      <c r="L51" s="12">
        <f ca="1"/>
        <v>-3.4179084002971649E-2</v>
      </c>
      <c r="M51" s="53">
        <f ca="1"/>
        <v>-1.543755E-2</v>
      </c>
      <c r="N51" s="12">
        <f ca="1"/>
        <v>-1.0572198288476406E-2</v>
      </c>
      <c r="O51" s="12">
        <f ca="1"/>
        <v>-2.2175311147778605E-2</v>
      </c>
      <c r="P51" s="12">
        <f ca="1"/>
        <v>-3.8566464182804336E-2</v>
      </c>
      <c r="Q51" s="12">
        <f ca="1"/>
        <v>-3.795007664205817E-2</v>
      </c>
      <c r="R51" s="12">
        <f ca="1"/>
        <v>-7.0811747301680342E-2</v>
      </c>
      <c r="S51" s="12">
        <f ca="1"/>
        <v>-2.6895250488208452E-2</v>
      </c>
      <c r="T51" s="12">
        <f ca="1"/>
        <v>-2.5035386819702885E-2</v>
      </c>
      <c r="U51" s="12">
        <f ca="1"/>
        <v>-7.3451650296919982E-2</v>
      </c>
      <c r="V51" s="12">
        <f ca="1"/>
        <v>-7.6922570856792549E-2</v>
      </c>
      <c r="W51" s="51">
        <f ca="1"/>
        <v>-4.7997569343230378E-2</v>
      </c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2:46" hidden="1" outlineLevel="1">
      <c r="B52" s="10">
        <f ca="1"/>
        <v>42124</v>
      </c>
      <c r="C52" s="12">
        <f ca="1"/>
        <v>6.7227371037006378E-2</v>
      </c>
      <c r="D52" s="12">
        <f ca="1"/>
        <v>5.7915735989809036E-2</v>
      </c>
      <c r="E52" s="12">
        <f ca="1"/>
        <v>4.5168152428232133E-4</v>
      </c>
      <c r="F52" s="12">
        <f ca="1"/>
        <v>-5.1894500851631165E-2</v>
      </c>
      <c r="G52" s="12">
        <f ca="1"/>
        <v>4.0933761745691299E-2</v>
      </c>
      <c r="H52" s="12">
        <f ca="1"/>
        <v>1.1429342441260815E-2</v>
      </c>
      <c r="I52" s="12">
        <f ca="1"/>
        <v>4.959380254149437E-2</v>
      </c>
      <c r="J52" s="12">
        <f ca="1"/>
        <v>4.7411456704139709E-2</v>
      </c>
      <c r="K52" s="12">
        <f ca="1"/>
        <v>2.4253591895103455E-2</v>
      </c>
      <c r="L52" s="12">
        <f ca="1"/>
        <v>1.199415884912014E-2</v>
      </c>
      <c r="M52" s="53">
        <f ca="1"/>
        <v>9.1785640000000002E-3</v>
      </c>
      <c r="N52" s="12">
        <f ca="1"/>
        <v>6.5547369910442896E-2</v>
      </c>
      <c r="O52" s="12">
        <f ca="1"/>
        <v>5.1675903574020292E-2</v>
      </c>
      <c r="P52" s="12">
        <f ca="1"/>
        <v>-5.138103154604323E-3</v>
      </c>
      <c r="Q52" s="12">
        <f ca="1"/>
        <v>-6.7905668648503101E-2</v>
      </c>
      <c r="R52" s="12">
        <f ca="1"/>
        <v>2.9670872997182109E-2</v>
      </c>
      <c r="S52" s="12">
        <f ca="1"/>
        <v>1.4572941547764152E-3</v>
      </c>
      <c r="T52" s="12">
        <f ca="1"/>
        <v>2.7352556205975511E-2</v>
      </c>
      <c r="U52" s="12">
        <f ca="1"/>
        <v>3.4108928436762651E-2</v>
      </c>
      <c r="V52" s="12">
        <f ca="1"/>
        <v>-5.1016876338205036E-4</v>
      </c>
      <c r="W52" s="51">
        <f ca="1"/>
        <v>-1.8243264911385875E-3</v>
      </c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K52" s="16"/>
      <c r="AL52" s="16"/>
      <c r="AM52" s="16"/>
      <c r="AN52" s="16"/>
      <c r="AO52" s="16"/>
      <c r="AP52" s="16"/>
      <c r="AQ52" s="16"/>
      <c r="AR52" s="16"/>
      <c r="AS52" s="16"/>
      <c r="AT52" s="16"/>
    </row>
    <row r="53" spans="2:46" hidden="1" outlineLevel="1">
      <c r="B53" s="10">
        <f ca="1"/>
        <v>42153</v>
      </c>
      <c r="C53" s="12">
        <f ca="1"/>
        <v>-1.9849345553666353E-3</v>
      </c>
      <c r="D53" s="12">
        <f ca="1"/>
        <v>-6.2938928604125977E-2</v>
      </c>
      <c r="E53" s="12">
        <f ca="1"/>
        <v>-1.5237154439091682E-3</v>
      </c>
      <c r="F53" s="12">
        <f ca="1"/>
        <v>2.3754730820655823E-2</v>
      </c>
      <c r="G53" s="12">
        <f ca="1"/>
        <v>6.605222076177597E-2</v>
      </c>
      <c r="H53" s="12">
        <f ca="1"/>
        <v>-7.1498840115964413E-3</v>
      </c>
      <c r="I53" s="12">
        <f ca="1"/>
        <v>2.3854177445173264E-2</v>
      </c>
      <c r="J53" s="12">
        <f ca="1"/>
        <v>1.6649307683110237E-2</v>
      </c>
      <c r="K53" s="12">
        <f ca="1"/>
        <v>0.11700322479009628</v>
      </c>
      <c r="L53" s="12">
        <f ca="1"/>
        <v>-2.3704007267951965E-2</v>
      </c>
      <c r="M53" s="53">
        <f ca="1"/>
        <v>1.252177E-2</v>
      </c>
      <c r="N53" s="12">
        <f ca="1"/>
        <v>-3.664935681930122E-3</v>
      </c>
      <c r="O53" s="12">
        <f ca="1"/>
        <v>-6.9178761019914728E-2</v>
      </c>
      <c r="P53" s="12">
        <f ca="1"/>
        <v>-7.1135001227958126E-3</v>
      </c>
      <c r="Q53" s="12">
        <f ca="1"/>
        <v>7.7435630237838865E-3</v>
      </c>
      <c r="R53" s="12">
        <f ca="1"/>
        <v>5.478933201326678E-2</v>
      </c>
      <c r="S53" s="12">
        <f ca="1"/>
        <v>-1.7121932298080841E-2</v>
      </c>
      <c r="T53" s="12">
        <f ca="1"/>
        <v>1.6129311096544051E-3</v>
      </c>
      <c r="U53" s="12">
        <f ca="1"/>
        <v>3.3467794157331816E-3</v>
      </c>
      <c r="V53" s="12">
        <f ca="1"/>
        <v>9.2239464131610771E-2</v>
      </c>
      <c r="W53" s="51">
        <f ca="1"/>
        <v>-3.7522492608210695E-2</v>
      </c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K53" s="16"/>
      <c r="AL53" s="16"/>
      <c r="AM53" s="16"/>
      <c r="AN53" s="16"/>
      <c r="AO53" s="16"/>
      <c r="AP53" s="16"/>
      <c r="AQ53" s="16"/>
      <c r="AR53" s="16"/>
      <c r="AS53" s="16"/>
      <c r="AT53" s="16"/>
    </row>
    <row r="54" spans="2:46" hidden="1" outlineLevel="1">
      <c r="B54" s="10">
        <f ca="1"/>
        <v>42185</v>
      </c>
      <c r="C54" s="12">
        <f ca="1"/>
        <v>-4.1202418506145477E-2</v>
      </c>
      <c r="D54" s="12">
        <f ca="1"/>
        <v>-6.3398048281669617E-2</v>
      </c>
      <c r="E54" s="12">
        <f ca="1"/>
        <v>-4.0970407426357269E-2</v>
      </c>
      <c r="F54" s="12">
        <f ca="1"/>
        <v>-3.0047766864299774E-2</v>
      </c>
      <c r="G54" s="12">
        <f ca="1"/>
        <v>-0.11738242208957672</v>
      </c>
      <c r="H54" s="12">
        <f ca="1"/>
        <v>-5.1758281886577606E-2</v>
      </c>
      <c r="I54" s="12">
        <f ca="1"/>
        <v>1.544503029435873E-2</v>
      </c>
      <c r="J54" s="12">
        <f ca="1"/>
        <v>-6.3118405640125275E-2</v>
      </c>
      <c r="K54" s="12">
        <f ca="1"/>
        <v>4.66732457280159E-2</v>
      </c>
      <c r="L54" s="12">
        <f ca="1"/>
        <v>-5.2728387527167797E-3</v>
      </c>
      <c r="M54" s="53">
        <f ca="1"/>
        <v>-1.9340639999999999E-2</v>
      </c>
      <c r="N54" s="12">
        <f ca="1"/>
        <v>-4.2882419632708967E-2</v>
      </c>
      <c r="O54" s="12">
        <f ca="1"/>
        <v>-6.9637880697458368E-2</v>
      </c>
      <c r="P54" s="12">
        <f ca="1"/>
        <v>-4.6560192105243911E-2</v>
      </c>
      <c r="Q54" s="12">
        <f ca="1"/>
        <v>-4.605893466117171E-2</v>
      </c>
      <c r="R54" s="12">
        <f ca="1"/>
        <v>-0.12864531083808592</v>
      </c>
      <c r="S54" s="12">
        <f ca="1"/>
        <v>-6.1730330173062009E-2</v>
      </c>
      <c r="T54" s="12">
        <f ca="1"/>
        <v>-6.7962160411601281E-3</v>
      </c>
      <c r="U54" s="12">
        <f ca="1"/>
        <v>-7.6420933907502334E-2</v>
      </c>
      <c r="V54" s="12">
        <f ca="1"/>
        <v>2.1909485069530395E-2</v>
      </c>
      <c r="W54" s="51">
        <f ca="1"/>
        <v>-1.9091324092975509E-2</v>
      </c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K54" s="16"/>
      <c r="AL54" s="16"/>
      <c r="AM54" s="16"/>
      <c r="AN54" s="16"/>
      <c r="AO54" s="16"/>
      <c r="AP54" s="16"/>
      <c r="AQ54" s="16"/>
      <c r="AR54" s="16"/>
      <c r="AS54" s="16"/>
      <c r="AT54" s="16"/>
    </row>
    <row r="55" spans="2:46" hidden="1" outlineLevel="1">
      <c r="B55" s="10">
        <f ca="1"/>
        <v>42216</v>
      </c>
      <c r="C55" s="12">
        <f ca="1"/>
        <v>-4.1190097108483315E-3</v>
      </c>
      <c r="D55" s="12">
        <f ca="1"/>
        <v>-8.2823649048805237E-2</v>
      </c>
      <c r="E55" s="12">
        <f ca="1"/>
        <v>6.7541718482971191E-2</v>
      </c>
      <c r="F55" s="12">
        <f ca="1"/>
        <v>-1.9183451309800148E-2</v>
      </c>
      <c r="G55" s="12">
        <f ca="1"/>
        <v>-4.8167027533054352E-2</v>
      </c>
      <c r="H55" s="12">
        <f ca="1"/>
        <v>7.222960889339447E-2</v>
      </c>
      <c r="I55" s="12">
        <f ca="1"/>
        <v>5.155948456376791E-3</v>
      </c>
      <c r="J55" s="12">
        <f ca="1"/>
        <v>4.2607467621564865E-2</v>
      </c>
      <c r="K55" s="12">
        <f ca="1"/>
        <v>6.6621010191738605E-3</v>
      </c>
      <c r="L55" s="12">
        <f ca="1"/>
        <v>2.0049819722771645E-2</v>
      </c>
      <c r="M55" s="53">
        <f ca="1"/>
        <v>2.1138759999999999E-2</v>
      </c>
      <c r="N55" s="12">
        <f ca="1"/>
        <v>-5.7990108374118181E-3</v>
      </c>
      <c r="O55" s="12">
        <f ca="1"/>
        <v>-8.9063481464593988E-2</v>
      </c>
      <c r="P55" s="12">
        <f ca="1"/>
        <v>6.195193380408455E-2</v>
      </c>
      <c r="Q55" s="12">
        <f ca="1"/>
        <v>-3.5194619106672084E-2</v>
      </c>
      <c r="R55" s="12">
        <f ca="1"/>
        <v>-5.9429916281563543E-2</v>
      </c>
      <c r="S55" s="12">
        <f ca="1"/>
        <v>6.2257560606910067E-2</v>
      </c>
      <c r="T55" s="12">
        <f ca="1"/>
        <v>-1.7085297879142067E-2</v>
      </c>
      <c r="U55" s="12">
        <f ca="1"/>
        <v>2.930493935418781E-2</v>
      </c>
      <c r="V55" s="12">
        <f ca="1"/>
        <v>-1.8101659639311644E-2</v>
      </c>
      <c r="W55" s="51">
        <f ca="1"/>
        <v>6.231334382512917E-3</v>
      </c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K55" s="16"/>
      <c r="AL55" s="16"/>
      <c r="AM55" s="16"/>
      <c r="AN55" s="16"/>
      <c r="AO55" s="16"/>
      <c r="AP55" s="16"/>
      <c r="AQ55" s="16"/>
      <c r="AR55" s="16"/>
      <c r="AS55" s="16"/>
      <c r="AT55" s="16"/>
    </row>
    <row r="56" spans="2:46" hidden="1" outlineLevel="1">
      <c r="B56" s="10">
        <f ca="1"/>
        <v>42247</v>
      </c>
      <c r="C56" s="12">
        <f ca="1"/>
        <v>-7.9017259180545807E-2</v>
      </c>
      <c r="D56" s="12">
        <f ca="1"/>
        <v>-7.2558827698230743E-2</v>
      </c>
      <c r="E56" s="12">
        <f ca="1"/>
        <v>-1.7382062971591949E-2</v>
      </c>
      <c r="F56" s="12">
        <f ca="1"/>
        <v>-5.4017424583435059E-2</v>
      </c>
      <c r="G56" s="12">
        <f ca="1"/>
        <v>-5.8721881359815598E-3</v>
      </c>
      <c r="H56" s="12">
        <f ca="1"/>
        <v>-1.816592738032341E-2</v>
      </c>
      <c r="I56" s="12">
        <f ca="1"/>
        <v>-0.11302778869867325</v>
      </c>
      <c r="J56" s="12">
        <f ca="1"/>
        <v>-8.9373715221881866E-2</v>
      </c>
      <c r="K56" s="12">
        <f ca="1"/>
        <v>-0.10851858556270599</v>
      </c>
      <c r="L56" s="12">
        <f ca="1"/>
        <v>1.8068559467792511E-2</v>
      </c>
      <c r="M56" s="53">
        <f ca="1"/>
        <v>-6.025221E-2</v>
      </c>
      <c r="N56" s="12">
        <f ca="1"/>
        <v>-8.0697260307109289E-2</v>
      </c>
      <c r="O56" s="12">
        <f ca="1"/>
        <v>-7.8798660114019495E-2</v>
      </c>
      <c r="P56" s="12">
        <f ca="1"/>
        <v>-2.2971847650478595E-2</v>
      </c>
      <c r="Q56" s="12">
        <f ca="1"/>
        <v>-7.0028592380306995E-2</v>
      </c>
      <c r="R56" s="12">
        <f ca="1"/>
        <v>-1.7135076884490751E-2</v>
      </c>
      <c r="S56" s="12">
        <f ca="1"/>
        <v>-2.8137975666807809E-2</v>
      </c>
      <c r="T56" s="12">
        <f ca="1"/>
        <v>-0.1352690350341921</v>
      </c>
      <c r="U56" s="12">
        <f ca="1"/>
        <v>-0.10267624348925893</v>
      </c>
      <c r="V56" s="12">
        <f ca="1"/>
        <v>-0.13328234622119151</v>
      </c>
      <c r="W56" s="51">
        <f ca="1"/>
        <v>4.2500741275337834E-3</v>
      </c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K56" s="16"/>
      <c r="AL56" s="16"/>
      <c r="AM56" s="16"/>
      <c r="AN56" s="16"/>
      <c r="AO56" s="16"/>
      <c r="AP56" s="16"/>
      <c r="AQ56" s="16"/>
      <c r="AR56" s="16"/>
      <c r="AS56" s="16"/>
      <c r="AT56" s="16"/>
    </row>
    <row r="57" spans="2:46" hidden="1" outlineLevel="1">
      <c r="B57" s="10">
        <f ca="1"/>
        <v>42277</v>
      </c>
      <c r="C57" s="12">
        <f ca="1"/>
        <v>-1.9744392484426498E-2</v>
      </c>
      <c r="D57" s="12">
        <f ca="1"/>
        <v>-2.6052607223391533E-2</v>
      </c>
      <c r="E57" s="12">
        <f ca="1"/>
        <v>2.9716676101088524E-2</v>
      </c>
      <c r="F57" s="12">
        <f ca="1"/>
        <v>-2.6030330918729305E-3</v>
      </c>
      <c r="G57" s="12">
        <f ca="1"/>
        <v>5.606161430478096E-2</v>
      </c>
      <c r="H57" s="12">
        <f ca="1"/>
        <v>9.0322187170386314E-3</v>
      </c>
      <c r="I57" s="12">
        <f ca="1"/>
        <v>-8.5631370544433594E-2</v>
      </c>
      <c r="J57" s="12">
        <f ca="1"/>
        <v>1.4296786859631538E-2</v>
      </c>
      <c r="K57" s="12">
        <f ca="1"/>
        <v>-6.1387620866298676E-2</v>
      </c>
      <c r="L57" s="12">
        <f ca="1"/>
        <v>-4.4369786977767944E-2</v>
      </c>
      <c r="M57" s="53">
        <f ca="1"/>
        <v>-2.4527550000000002E-2</v>
      </c>
      <c r="N57" s="12">
        <f ca="1"/>
        <v>-2.1424393610989984E-2</v>
      </c>
      <c r="O57" s="12">
        <f ca="1"/>
        <v>-3.2292439639180277E-2</v>
      </c>
      <c r="P57" s="12">
        <f ca="1"/>
        <v>2.4126891422201879E-2</v>
      </c>
      <c r="Q57" s="12">
        <f ca="1"/>
        <v>-1.8614200888744867E-2</v>
      </c>
      <c r="R57" s="12">
        <f ca="1"/>
        <v>4.4798725556271769E-2</v>
      </c>
      <c r="S57" s="12">
        <f ca="1"/>
        <v>-9.3982956944576798E-4</v>
      </c>
      <c r="T57" s="12">
        <f ca="1"/>
        <v>-0.10787261687995245</v>
      </c>
      <c r="U57" s="12">
        <f ca="1"/>
        <v>9.942585922544829E-4</v>
      </c>
      <c r="V57" s="12">
        <f ca="1"/>
        <v>-8.6151381524784187E-2</v>
      </c>
      <c r="W57" s="51">
        <f ca="1"/>
        <v>-5.8188272318026674E-2</v>
      </c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K57" s="16"/>
      <c r="AL57" s="16"/>
      <c r="AM57" s="16"/>
      <c r="AN57" s="16"/>
      <c r="AO57" s="16"/>
      <c r="AP57" s="16"/>
      <c r="AQ57" s="16"/>
      <c r="AR57" s="16"/>
      <c r="AS57" s="16"/>
      <c r="AT57" s="16"/>
    </row>
    <row r="58" spans="2:46" hidden="1" outlineLevel="1">
      <c r="B58" s="10">
        <f ca="1"/>
        <v>42307</v>
      </c>
      <c r="C58" s="12">
        <f ca="1"/>
        <v>-3.3731114119291306E-2</v>
      </c>
      <c r="D58" s="12">
        <f ca="1"/>
        <v>0.15212982892990112</v>
      </c>
      <c r="E58" s="12">
        <f ca="1"/>
        <v>8.9484946802258492E-3</v>
      </c>
      <c r="F58" s="12">
        <f ca="1"/>
        <v>0.10890880972146988</v>
      </c>
      <c r="G58" s="12">
        <f ca="1"/>
        <v>0.12342406064271927</v>
      </c>
      <c r="H58" s="12">
        <f ca="1"/>
        <v>1.4919054694473743E-2</v>
      </c>
      <c r="I58" s="12">
        <f ca="1"/>
        <v>5.1428608596324921E-2</v>
      </c>
      <c r="J58" s="12">
        <f ca="1"/>
        <v>0.10704763233661652</v>
      </c>
      <c r="K58" s="12">
        <f ca="1"/>
        <v>0.10123225301504135</v>
      </c>
      <c r="L58" s="12">
        <f ca="1"/>
        <v>8.3555169403553009E-2</v>
      </c>
      <c r="M58" s="53">
        <f ca="1"/>
        <v>8.3536510000000008E-2</v>
      </c>
      <c r="N58" s="12">
        <f ca="1"/>
        <v>-3.5411115245854795E-2</v>
      </c>
      <c r="O58" s="12">
        <f ca="1"/>
        <v>0.14588999651411239</v>
      </c>
      <c r="P58" s="12">
        <f ca="1"/>
        <v>3.3587100013392048E-3</v>
      </c>
      <c r="Q58" s="12">
        <f ca="1"/>
        <v>9.2897641924597943E-2</v>
      </c>
      <c r="R58" s="12">
        <f ca="1"/>
        <v>0.11216117189421008</v>
      </c>
      <c r="S58" s="12">
        <f ca="1"/>
        <v>4.947006407989344E-3</v>
      </c>
      <c r="T58" s="12">
        <f ca="1"/>
        <v>2.9187362260806062E-2</v>
      </c>
      <c r="U58" s="12">
        <f ca="1"/>
        <v>9.3745104069239457E-2</v>
      </c>
      <c r="V58" s="12">
        <f ca="1"/>
        <v>7.6468492356555839E-2</v>
      </c>
      <c r="W58" s="51">
        <f ca="1"/>
        <v>6.973668406329428E-2</v>
      </c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K58" s="16"/>
      <c r="AL58" s="16"/>
      <c r="AM58" s="16"/>
      <c r="AN58" s="16"/>
      <c r="AO58" s="16"/>
      <c r="AP58" s="16"/>
      <c r="AQ58" s="16"/>
      <c r="AR58" s="16"/>
      <c r="AS58" s="16"/>
      <c r="AT58" s="16"/>
    </row>
    <row r="59" spans="2:46" hidden="1" outlineLevel="1">
      <c r="B59" s="10">
        <f ca="1"/>
        <v>42338</v>
      </c>
      <c r="C59" s="12">
        <f ca="1"/>
        <v>4.5687914825975895E-3</v>
      </c>
      <c r="D59" s="12">
        <f ca="1"/>
        <v>1.661534421145916E-2</v>
      </c>
      <c r="E59" s="12">
        <f ca="1"/>
        <v>-3.8797207525931299E-4</v>
      </c>
      <c r="F59" s="12">
        <f ca="1"/>
        <v>2.5125315878540277E-3</v>
      </c>
      <c r="G59" s="12">
        <f ca="1"/>
        <v>3.396337479352951E-2</v>
      </c>
      <c r="H59" s="12">
        <f ca="1"/>
        <v>-4.777400940656662E-2</v>
      </c>
      <c r="I59" s="12">
        <f ca="1"/>
        <v>4.0339641273021698E-2</v>
      </c>
      <c r="J59" s="12">
        <f ca="1"/>
        <v>-5.5459283292293549E-2</v>
      </c>
      <c r="K59" s="12">
        <f ca="1"/>
        <v>-2.0068420097231865E-2</v>
      </c>
      <c r="L59" s="12">
        <f ca="1"/>
        <v>5.2656750194728374E-3</v>
      </c>
      <c r="M59" s="53">
        <f ca="1"/>
        <v>3.0203040000000001E-3</v>
      </c>
      <c r="N59" s="12">
        <f ca="1"/>
        <v>2.8887903560341028E-3</v>
      </c>
      <c r="O59" s="12">
        <f ca="1"/>
        <v>1.0375511795670415E-2</v>
      </c>
      <c r="P59" s="12">
        <f ca="1"/>
        <v>-5.9777567541459574E-3</v>
      </c>
      <c r="Q59" s="12">
        <f ca="1"/>
        <v>-1.3498636209017909E-2</v>
      </c>
      <c r="R59" s="12">
        <f ca="1"/>
        <v>2.270048604502032E-2</v>
      </c>
      <c r="S59" s="12">
        <f ca="1"/>
        <v>-5.7746057693051023E-2</v>
      </c>
      <c r="T59" s="12">
        <f ca="1"/>
        <v>1.809839493750284E-2</v>
      </c>
      <c r="U59" s="12">
        <f ca="1"/>
        <v>-6.8761811559670608E-2</v>
      </c>
      <c r="V59" s="12">
        <f ca="1"/>
        <v>-4.483218075571737E-2</v>
      </c>
      <c r="W59" s="51">
        <f ca="1"/>
        <v>-8.5528103207858901E-3</v>
      </c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K59" s="16"/>
      <c r="AL59" s="16"/>
      <c r="AM59" s="16"/>
      <c r="AN59" s="16"/>
      <c r="AO59" s="16"/>
      <c r="AP59" s="16"/>
      <c r="AQ59" s="16"/>
      <c r="AR59" s="16"/>
      <c r="AS59" s="16"/>
      <c r="AT59" s="16"/>
    </row>
    <row r="60" spans="2:46" hidden="1" outlineLevel="1">
      <c r="B60" s="10">
        <f ca="1"/>
        <v>42369</v>
      </c>
      <c r="C60" s="12">
        <f ca="1"/>
        <v>-1.2910651974380016E-2</v>
      </c>
      <c r="D60" s="12">
        <f ca="1"/>
        <v>-1.4892691746354103E-2</v>
      </c>
      <c r="E60" s="12">
        <f ca="1"/>
        <v>5.0516389310359955E-2</v>
      </c>
      <c r="F60" s="12">
        <f ca="1"/>
        <v>-3.7935893982648849E-2</v>
      </c>
      <c r="G60" s="12">
        <f ca="1"/>
        <v>-9.2033268883824348E-3</v>
      </c>
      <c r="H60" s="12">
        <f ca="1"/>
        <v>4.0076687000691891E-3</v>
      </c>
      <c r="I60" s="12">
        <f ca="1"/>
        <v>-7.2594746947288513E-2</v>
      </c>
      <c r="J60" s="12">
        <f ca="1"/>
        <v>-3.4862132743000984E-3</v>
      </c>
      <c r="K60" s="12">
        <f ca="1"/>
        <v>-4.0958821773529053E-2</v>
      </c>
      <c r="L60" s="12">
        <f ca="1"/>
        <v>1.6587046906352043E-2</v>
      </c>
      <c r="M60" s="53">
        <f ca="1"/>
        <v>-1.5235800000000001E-2</v>
      </c>
      <c r="N60" s="12">
        <f ca="1"/>
        <v>-1.4590653100943504E-2</v>
      </c>
      <c r="O60" s="12">
        <f ca="1"/>
        <v>-2.1132524162142848E-2</v>
      </c>
      <c r="P60" s="12">
        <f ca="1"/>
        <v>4.4926604631473313E-2</v>
      </c>
      <c r="Q60" s="12">
        <f ca="1"/>
        <v>-5.3947061779520786E-2</v>
      </c>
      <c r="R60" s="12">
        <f ca="1"/>
        <v>-2.0466215636891626E-2</v>
      </c>
      <c r="S60" s="12">
        <f ca="1"/>
        <v>-5.9643795864152103E-3</v>
      </c>
      <c r="T60" s="12">
        <f ca="1"/>
        <v>-9.4835993282807368E-2</v>
      </c>
      <c r="U60" s="12">
        <f ca="1"/>
        <v>-1.6788741541677154E-2</v>
      </c>
      <c r="V60" s="12">
        <f ca="1"/>
        <v>-6.5722582432014565E-2</v>
      </c>
      <c r="W60" s="51">
        <f ca="1"/>
        <v>2.7685615660933156E-3</v>
      </c>
      <c r="Y60" s="57"/>
      <c r="Z60" s="57"/>
      <c r="AA60" s="57"/>
      <c r="AB60" s="57"/>
      <c r="AC60" s="57"/>
      <c r="AD60" s="57"/>
      <c r="AE60" s="57"/>
      <c r="AF60" s="57"/>
      <c r="AG60" s="57"/>
      <c r="AH60" s="57"/>
    </row>
    <row r="61" spans="2:46" hidden="1" outlineLevel="1">
      <c r="B61" s="10">
        <f ca="1"/>
        <v>42398</v>
      </c>
      <c r="C61" s="12">
        <f ca="1"/>
        <v>-9.3227691948413849E-2</v>
      </c>
      <c r="D61" s="12">
        <f ca="1"/>
        <v>-3.8794998079538345E-2</v>
      </c>
      <c r="E61" s="12">
        <f ca="1"/>
        <v>4.5522488653659821E-2</v>
      </c>
      <c r="F61" s="12">
        <f ca="1"/>
        <v>2.3898074869066477E-3</v>
      </c>
      <c r="G61" s="12">
        <f ca="1"/>
        <v>-9.9564589560031891E-2</v>
      </c>
      <c r="H61" s="12">
        <f ca="1"/>
        <v>6.6972188651561737E-2</v>
      </c>
      <c r="I61" s="12">
        <f ca="1"/>
        <v>-0.18170388042926788</v>
      </c>
      <c r="J61" s="12">
        <f ca="1"/>
        <v>-0.11618485301733017</v>
      </c>
      <c r="K61" s="12">
        <f ca="1"/>
        <v>-0.17976085841655731</v>
      </c>
      <c r="L61" s="12">
        <f ca="1"/>
        <v>-2.8918450698256493E-3</v>
      </c>
      <c r="M61" s="53">
        <f ca="1"/>
        <v>-4.9122239999999998E-2</v>
      </c>
      <c r="N61" s="12">
        <f ca="1"/>
        <v>-9.4907693074977331E-2</v>
      </c>
      <c r="O61" s="12">
        <f ca="1"/>
        <v>-4.503483049532709E-2</v>
      </c>
      <c r="P61" s="12">
        <f ca="1"/>
        <v>3.9932703974773179E-2</v>
      </c>
      <c r="Q61" s="12">
        <f ca="1"/>
        <v>-1.3621360309965289E-2</v>
      </c>
      <c r="R61" s="12">
        <f ca="1"/>
        <v>-0.11082747830854107</v>
      </c>
      <c r="S61" s="12">
        <f ca="1"/>
        <v>5.7000140365077334E-2</v>
      </c>
      <c r="T61" s="12">
        <f ca="1"/>
        <v>-0.20394512676478674</v>
      </c>
      <c r="U61" s="12">
        <f ca="1"/>
        <v>-0.12948738128470721</v>
      </c>
      <c r="V61" s="12">
        <f ca="1"/>
        <v>-0.20452461907504282</v>
      </c>
      <c r="W61" s="51">
        <f ca="1"/>
        <v>-1.6710330410084379E-2</v>
      </c>
      <c r="Y61" s="57"/>
      <c r="Z61" s="57"/>
      <c r="AA61" s="57"/>
      <c r="AB61" s="57"/>
      <c r="AC61" s="57"/>
      <c r="AD61" s="57"/>
      <c r="AE61" s="57"/>
      <c r="AF61" s="57"/>
      <c r="AG61" s="57"/>
      <c r="AH61" s="57"/>
    </row>
    <row r="62" spans="2:46" hidden="1" outlineLevel="1">
      <c r="B62" s="10">
        <f ca="1"/>
        <v>42429</v>
      </c>
      <c r="C62" s="12">
        <f ca="1"/>
        <v>6.0421489179134369E-2</v>
      </c>
      <c r="D62" s="12">
        <f ca="1"/>
        <v>-2.2666806355118752E-2</v>
      </c>
      <c r="E62" s="12">
        <f ca="1"/>
        <v>-4.0371594950556755E-3</v>
      </c>
      <c r="F62" s="12">
        <f ca="1"/>
        <v>4.6225134283304214E-2</v>
      </c>
      <c r="G62" s="12">
        <f ca="1"/>
        <v>-3.7717610597610474E-2</v>
      </c>
      <c r="H62" s="12">
        <f ca="1"/>
        <v>-3.1176390126347542E-2</v>
      </c>
      <c r="I62" s="12">
        <f ca="1"/>
        <v>-4.5594993978738785E-2</v>
      </c>
      <c r="J62" s="12">
        <f ca="1"/>
        <v>0.10046234726905823</v>
      </c>
      <c r="K62" s="12">
        <f ca="1"/>
        <v>5.1204819232225418E-2</v>
      </c>
      <c r="L62" s="12">
        <f ca="1"/>
        <v>3.4803140442818403E-3</v>
      </c>
      <c r="M62" s="53">
        <f ca="1"/>
        <v>-1.640533E-3</v>
      </c>
      <c r="N62" s="12">
        <f ca="1"/>
        <v>5.874148805257088E-2</v>
      </c>
      <c r="O62" s="12">
        <f ca="1"/>
        <v>-2.8906638770907496E-2</v>
      </c>
      <c r="P62" s="12">
        <f ca="1"/>
        <v>-9.6269441739423207E-3</v>
      </c>
      <c r="Q62" s="12">
        <f ca="1"/>
        <v>3.0213966486432278E-2</v>
      </c>
      <c r="R62" s="12">
        <f ca="1"/>
        <v>-4.8980499346119664E-2</v>
      </c>
      <c r="S62" s="12">
        <f ca="1"/>
        <v>-4.1148438412831945E-2</v>
      </c>
      <c r="T62" s="12">
        <f ca="1"/>
        <v>-6.783624031425764E-2</v>
      </c>
      <c r="U62" s="12">
        <f ca="1"/>
        <v>8.7159819001681169E-2</v>
      </c>
      <c r="V62" s="12">
        <f ca="1"/>
        <v>2.6441058573739913E-2</v>
      </c>
      <c r="W62" s="51">
        <f ca="1"/>
        <v>-1.0338171295976887E-2</v>
      </c>
      <c r="Y62" s="57"/>
      <c r="Z62" s="57"/>
      <c r="AA62" s="57"/>
      <c r="AB62" s="57"/>
      <c r="AC62" s="57"/>
      <c r="AD62" s="57"/>
      <c r="AE62" s="57"/>
      <c r="AF62" s="57"/>
      <c r="AG62" s="57"/>
      <c r="AH62" s="57"/>
    </row>
    <row r="63" spans="2:46" hidden="1" outlineLevel="1">
      <c r="B63" s="10">
        <f ca="1"/>
        <v>42460</v>
      </c>
      <c r="C63" s="12">
        <f ca="1"/>
        <v>0.15584215521812439</v>
      </c>
      <c r="D63" s="12">
        <f ca="1"/>
        <v>0.14333651959896088</v>
      </c>
      <c r="E63" s="12">
        <f ca="1"/>
        <v>7.3682010173797607E-2</v>
      </c>
      <c r="F63" s="12">
        <f ca="1"/>
        <v>6.2217187136411667E-2</v>
      </c>
      <c r="G63" s="12">
        <f ca="1"/>
        <v>9.3274697661399841E-2</v>
      </c>
      <c r="H63" s="12">
        <f ca="1"/>
        <v>8.4382221102714539E-2</v>
      </c>
      <c r="I63" s="12">
        <f ca="1"/>
        <v>1.2550584971904755E-2</v>
      </c>
      <c r="J63" s="12">
        <f ca="1"/>
        <v>8.7471313774585724E-2</v>
      </c>
      <c r="K63" s="12">
        <f ca="1"/>
        <v>5.776505172252655E-2</v>
      </c>
      <c r="L63" s="12">
        <f ca="1"/>
        <v>1.0231213644146919E-2</v>
      </c>
      <c r="M63" s="53">
        <f ca="1"/>
        <v>6.7391640000000003E-2</v>
      </c>
      <c r="N63" s="12">
        <f ca="1"/>
        <v>0.15416215409156089</v>
      </c>
      <c r="O63" s="12">
        <f ca="1"/>
        <v>0.13709668718317214</v>
      </c>
      <c r="P63" s="12">
        <f ca="1"/>
        <v>6.8092225494910966E-2</v>
      </c>
      <c r="Q63" s="12">
        <f ca="1"/>
        <v>4.6206019339539731E-2</v>
      </c>
      <c r="R63" s="12">
        <f ca="1"/>
        <v>8.2011808912890657E-2</v>
      </c>
      <c r="S63" s="12">
        <f ca="1"/>
        <v>7.4410172816230136E-2</v>
      </c>
      <c r="T63" s="12">
        <f ca="1"/>
        <v>-9.6906613636141038E-3</v>
      </c>
      <c r="U63" s="12">
        <f ca="1"/>
        <v>7.4168785507208665E-2</v>
      </c>
      <c r="V63" s="12">
        <f ca="1"/>
        <v>3.3001291064041045E-2</v>
      </c>
      <c r="W63" s="51">
        <f ca="1"/>
        <v>-3.5872716961118083E-3</v>
      </c>
      <c r="Y63" s="57"/>
      <c r="Z63" s="57"/>
      <c r="AA63" s="57"/>
      <c r="AB63" s="57"/>
      <c r="AC63" s="57"/>
      <c r="AD63" s="57"/>
      <c r="AE63" s="57"/>
      <c r="AF63" s="57"/>
      <c r="AG63" s="57"/>
      <c r="AH63" s="57"/>
    </row>
    <row r="64" spans="2:46" hidden="1" outlineLevel="1">
      <c r="B64" s="10">
        <f ca="1"/>
        <v>42489</v>
      </c>
      <c r="C64" s="12">
        <f ca="1"/>
        <v>-3.6381609737873077E-2</v>
      </c>
      <c r="D64" s="12">
        <f ca="1"/>
        <v>7.106916606426239E-2</v>
      </c>
      <c r="E64" s="12">
        <f ca="1"/>
        <v>-3.1509783118963242E-2</v>
      </c>
      <c r="F64" s="12">
        <f ca="1"/>
        <v>4.500990267843008E-3</v>
      </c>
      <c r="G64" s="12">
        <f ca="1"/>
        <v>-6.3987568020820618E-2</v>
      </c>
      <c r="H64" s="12">
        <f ca="1"/>
        <v>-4.8588942736387253E-2</v>
      </c>
      <c r="I64" s="12">
        <f ca="1"/>
        <v>8.7964780628681183E-2</v>
      </c>
      <c r="J64" s="12">
        <f ca="1"/>
        <v>-2.5289762765169144E-2</v>
      </c>
      <c r="K64" s="12">
        <f ca="1"/>
        <v>-3.9734393358230591E-2</v>
      </c>
      <c r="L64" s="12">
        <f ca="1"/>
        <v>4.3930318206548691E-3</v>
      </c>
      <c r="M64" s="53">
        <f ca="1"/>
        <v>3.7088590000000001E-3</v>
      </c>
      <c r="N64" s="12">
        <f ca="1"/>
        <v>-3.8061610864436567E-2</v>
      </c>
      <c r="O64" s="12">
        <f ca="1"/>
        <v>6.4829333648473639E-2</v>
      </c>
      <c r="P64" s="12">
        <f ca="1"/>
        <v>-3.7099567797849883E-2</v>
      </c>
      <c r="Q64" s="12">
        <f ca="1"/>
        <v>-1.1510177529028928E-2</v>
      </c>
      <c r="R64" s="12">
        <f ca="1"/>
        <v>-7.5250456769329802E-2</v>
      </c>
      <c r="S64" s="12">
        <f ca="1"/>
        <v>-5.8560991022871656E-2</v>
      </c>
      <c r="T64" s="12">
        <f ca="1"/>
        <v>6.5723534293162328E-2</v>
      </c>
      <c r="U64" s="12">
        <f ca="1"/>
        <v>-3.8592291032546203E-2</v>
      </c>
      <c r="V64" s="12">
        <f ca="1"/>
        <v>-6.4498154016716103E-2</v>
      </c>
      <c r="W64" s="51">
        <f ca="1"/>
        <v>-9.4254535196038585E-3</v>
      </c>
      <c r="Y64" s="57"/>
      <c r="Z64" s="57"/>
      <c r="AA64" s="57"/>
      <c r="AB64" s="57"/>
      <c r="AC64" s="57"/>
      <c r="AD64" s="57"/>
      <c r="AE64" s="57"/>
      <c r="AF64" s="57"/>
      <c r="AG64" s="57"/>
      <c r="AH64" s="57"/>
    </row>
    <row r="65" spans="2:34" hidden="1" outlineLevel="1">
      <c r="B65" s="10">
        <f ca="1"/>
        <v>42521</v>
      </c>
      <c r="C65" s="12">
        <f ca="1"/>
        <v>6.3039623200893402E-2</v>
      </c>
      <c r="D65" s="12">
        <f ca="1"/>
        <v>-1.0765340412035584E-3</v>
      </c>
      <c r="E65" s="12">
        <f ca="1"/>
        <v>-1.9960049539804459E-3</v>
      </c>
      <c r="F65" s="12">
        <f ca="1"/>
        <v>1.2247595004737377E-2</v>
      </c>
      <c r="G65" s="12">
        <f ca="1"/>
        <v>5.1849387586116791E-2</v>
      </c>
      <c r="H65" s="12">
        <f ca="1"/>
        <v>1.0913652367889881E-2</v>
      </c>
      <c r="I65" s="12">
        <f ca="1"/>
        <v>1.1456074193120003E-2</v>
      </c>
      <c r="J65" s="12">
        <f ca="1"/>
        <v>5.6747891008853912E-2</v>
      </c>
      <c r="K65" s="12">
        <f ca="1"/>
        <v>-1.3037088327109814E-2</v>
      </c>
      <c r="L65" s="12">
        <f ca="1"/>
        <v>4.5234810560941696E-2</v>
      </c>
      <c r="M65" s="53">
        <f ca="1"/>
        <v>1.8428670000000001E-2</v>
      </c>
      <c r="N65" s="12">
        <f ca="1"/>
        <v>6.1359622074329913E-2</v>
      </c>
      <c r="O65" s="12">
        <f ca="1"/>
        <v>-7.3163664569923037E-3</v>
      </c>
      <c r="P65" s="12">
        <f ca="1"/>
        <v>-7.5857896328670902E-3</v>
      </c>
      <c r="Q65" s="12">
        <f ca="1"/>
        <v>-3.7635727921345591E-3</v>
      </c>
      <c r="R65" s="12">
        <f ca="1"/>
        <v>4.05864988376076E-2</v>
      </c>
      <c r="S65" s="12">
        <f ca="1"/>
        <v>9.4160408140548171E-4</v>
      </c>
      <c r="T65" s="12">
        <f ca="1"/>
        <v>-1.0785172142398856E-2</v>
      </c>
      <c r="U65" s="12">
        <f ca="1"/>
        <v>4.3445362741476853E-2</v>
      </c>
      <c r="V65" s="12">
        <f ca="1"/>
        <v>-3.7800848985595319E-2</v>
      </c>
      <c r="W65" s="51">
        <f ca="1"/>
        <v>3.1416325220682967E-2</v>
      </c>
      <c r="Y65" s="57"/>
      <c r="Z65" s="57"/>
      <c r="AA65" s="57"/>
      <c r="AB65" s="57"/>
      <c r="AC65" s="57"/>
      <c r="AD65" s="57"/>
      <c r="AE65" s="57"/>
      <c r="AF65" s="57"/>
      <c r="AG65" s="57"/>
      <c r="AH65" s="57"/>
    </row>
    <row r="66" spans="2:34" hidden="1" outlineLevel="1">
      <c r="B66" s="10">
        <f ca="1"/>
        <v>42551</v>
      </c>
      <c r="C66" s="12">
        <f ca="1"/>
        <v>-1.2748840264976025E-2</v>
      </c>
      <c r="D66" s="12">
        <f ca="1"/>
        <v>3.7920810282230377E-2</v>
      </c>
      <c r="E66" s="12">
        <f ca="1"/>
        <v>8.4749244153499603E-2</v>
      </c>
      <c r="F66" s="12">
        <f ca="1"/>
        <v>4.0399163961410522E-2</v>
      </c>
      <c r="G66" s="12">
        <f ca="1"/>
        <v>3.8303229957818985E-2</v>
      </c>
      <c r="H66" s="12">
        <f ca="1"/>
        <v>8.8304504752159119E-2</v>
      </c>
      <c r="I66" s="12">
        <f ca="1"/>
        <v>-5.0785578787326813E-2</v>
      </c>
      <c r="J66" s="12">
        <f ca="1"/>
        <v>-1.2392382137477398E-2</v>
      </c>
      <c r="K66" s="12">
        <f ca="1"/>
        <v>-3.6411665380001068E-2</v>
      </c>
      <c r="L66" s="12">
        <f ca="1"/>
        <v>0.12669312953948975</v>
      </c>
      <c r="M66" s="53">
        <f ca="1"/>
        <v>2.6832640000000003E-3</v>
      </c>
      <c r="N66" s="12">
        <f ca="1"/>
        <v>-1.4428841391539512E-2</v>
      </c>
      <c r="O66" s="12">
        <f ca="1"/>
        <v>3.1680977866441633E-2</v>
      </c>
      <c r="P66" s="12">
        <f ca="1"/>
        <v>7.9159459474612962E-2</v>
      </c>
      <c r="Q66" s="12">
        <f ca="1"/>
        <v>2.4387996164538586E-2</v>
      </c>
      <c r="R66" s="12">
        <f ca="1"/>
        <v>2.7040341209309794E-2</v>
      </c>
      <c r="S66" s="12">
        <f ca="1"/>
        <v>7.8332456465674716E-2</v>
      </c>
      <c r="T66" s="12">
        <f ca="1"/>
        <v>-7.3026825122845668E-2</v>
      </c>
      <c r="U66" s="12">
        <f ca="1"/>
        <v>-2.5694910404854453E-2</v>
      </c>
      <c r="V66" s="12">
        <f ca="1"/>
        <v>-6.1175426038486573E-2</v>
      </c>
      <c r="W66" s="51">
        <f ca="1"/>
        <v>0.11287464419923102</v>
      </c>
      <c r="Y66" s="57"/>
      <c r="Z66" s="57"/>
      <c r="AA66" s="57"/>
      <c r="AB66" s="57"/>
      <c r="AC66" s="57"/>
      <c r="AD66" s="57"/>
      <c r="AE66" s="57"/>
      <c r="AF66" s="57"/>
      <c r="AG66" s="57"/>
      <c r="AH66" s="57"/>
    </row>
    <row r="67" spans="2:34" hidden="1" outlineLevel="1">
      <c r="B67" s="10">
        <f ca="1"/>
        <v>42580</v>
      </c>
      <c r="C67" s="12">
        <f ca="1"/>
        <v>5.824216827750206E-2</v>
      </c>
      <c r="D67" s="12">
        <f ca="1"/>
        <v>-2.2417232394218445E-2</v>
      </c>
      <c r="E67" s="12">
        <f ca="1"/>
        <v>-2.4240363854914904E-3</v>
      </c>
      <c r="F67" s="12">
        <f ca="1"/>
        <v>1.8501630052924156E-2</v>
      </c>
      <c r="G67" s="12">
        <f ca="1"/>
        <v>6.2804922461509705E-2</v>
      </c>
      <c r="H67" s="12">
        <f ca="1"/>
        <v>1.1548355687409639E-3</v>
      </c>
      <c r="I67" s="12">
        <f ca="1"/>
        <v>0.1135488823056221</v>
      </c>
      <c r="J67" s="12">
        <f ca="1"/>
        <v>7.3196239769458771E-2</v>
      </c>
      <c r="K67" s="12">
        <f ca="1"/>
        <v>-4.7350719571113586E-2</v>
      </c>
      <c r="L67" s="12">
        <f ca="1"/>
        <v>-4.3379686772823334E-2</v>
      </c>
      <c r="M67" s="53">
        <f ca="1"/>
        <v>3.6618930000000001E-2</v>
      </c>
      <c r="N67" s="12">
        <f ca="1"/>
        <v>5.6562167150938571E-2</v>
      </c>
      <c r="O67" s="12">
        <f ca="1"/>
        <v>-2.8657064810007189E-2</v>
      </c>
      <c r="P67" s="12">
        <f ca="1"/>
        <v>-8.0138210643781356E-3</v>
      </c>
      <c r="Q67" s="12">
        <f ca="1"/>
        <v>2.4904622560522199E-3</v>
      </c>
      <c r="R67" s="12">
        <f ca="1"/>
        <v>5.1542033713000514E-2</v>
      </c>
      <c r="S67" s="12">
        <f ca="1"/>
        <v>-8.8172127177434355E-3</v>
      </c>
      <c r="T67" s="12">
        <f ca="1"/>
        <v>9.1307635970103246E-2</v>
      </c>
      <c r="U67" s="12">
        <f ca="1"/>
        <v>5.9893711502081712E-2</v>
      </c>
      <c r="V67" s="12">
        <f ca="1"/>
        <v>-7.2114480229599098E-2</v>
      </c>
      <c r="W67" s="51">
        <f ca="1"/>
        <v>-5.7198172113082063E-2</v>
      </c>
      <c r="Y67" s="57"/>
      <c r="Z67" s="57"/>
      <c r="AA67" s="57"/>
      <c r="AB67" s="57"/>
      <c r="AC67" s="57"/>
      <c r="AD67" s="57"/>
      <c r="AE67" s="57"/>
      <c r="AF67" s="57"/>
      <c r="AG67" s="57"/>
      <c r="AH67" s="57"/>
    </row>
    <row r="68" spans="2:34" hidden="1" outlineLevel="1">
      <c r="B68" s="10">
        <f ca="1"/>
        <v>42613</v>
      </c>
      <c r="C68" s="12">
        <f ca="1"/>
        <v>-2.1167367231100798E-3</v>
      </c>
      <c r="D68" s="12">
        <f ca="1"/>
        <v>-8.0991555005311966E-3</v>
      </c>
      <c r="E68" s="12">
        <f ca="1"/>
        <v>-3.0093424022197723E-2</v>
      </c>
      <c r="F68" s="12">
        <f ca="1"/>
        <v>1.115723792463541E-2</v>
      </c>
      <c r="G68" s="12">
        <f ca="1"/>
        <v>3.7005126476287842E-2</v>
      </c>
      <c r="H68" s="12">
        <f ca="1"/>
        <v>-4.0502347052097321E-2</v>
      </c>
      <c r="I68" s="12">
        <f ca="1"/>
        <v>0.11590678244829178</v>
      </c>
      <c r="J68" s="12">
        <f ca="1"/>
        <v>2.9806742444634438E-2</v>
      </c>
      <c r="K68" s="12">
        <f ca="1"/>
        <v>-1.3715917244553566E-2</v>
      </c>
      <c r="L68" s="12">
        <f ca="1"/>
        <v>-2.3291787132620811E-2</v>
      </c>
      <c r="M68" s="53">
        <f ca="1"/>
        <v>1.2470620000000002E-3</v>
      </c>
      <c r="N68" s="12">
        <f ca="1"/>
        <v>-3.7967378496735664E-3</v>
      </c>
      <c r="O68" s="12">
        <f ca="1"/>
        <v>-1.4338987916319941E-2</v>
      </c>
      <c r="P68" s="12">
        <f ca="1"/>
        <v>-3.5683208701084365E-2</v>
      </c>
      <c r="Q68" s="12">
        <f ca="1"/>
        <v>-4.8539298722365259E-3</v>
      </c>
      <c r="R68" s="12">
        <f ca="1"/>
        <v>2.5742237727778651E-2</v>
      </c>
      <c r="S68" s="12">
        <f ca="1"/>
        <v>-5.0474395338581723E-2</v>
      </c>
      <c r="T68" s="12">
        <f ca="1"/>
        <v>9.3665536112772924E-2</v>
      </c>
      <c r="U68" s="12">
        <f ca="1"/>
        <v>1.6504214177257382E-2</v>
      </c>
      <c r="V68" s="12">
        <f ca="1"/>
        <v>-3.8479677903039071E-2</v>
      </c>
      <c r="W68" s="51">
        <f ca="1"/>
        <v>-3.7110272472879541E-2</v>
      </c>
      <c r="Y68" s="57"/>
      <c r="Z68" s="57"/>
      <c r="AA68" s="57"/>
      <c r="AB68" s="57"/>
      <c r="AC68" s="57"/>
      <c r="AD68" s="57"/>
      <c r="AE68" s="57"/>
      <c r="AF68" s="57"/>
      <c r="AG68" s="57"/>
      <c r="AH68" s="57"/>
    </row>
    <row r="69" spans="2:34" hidden="1" outlineLevel="1">
      <c r="B69" s="10">
        <f ca="1"/>
        <v>42643</v>
      </c>
      <c r="C69" s="12">
        <f ca="1"/>
        <v>-1.8881406867876649E-4</v>
      </c>
      <c r="D69" s="12">
        <f ca="1"/>
        <v>2.326502650976181E-2</v>
      </c>
      <c r="E69" s="12">
        <f ca="1"/>
        <v>-5.845040432177484E-4</v>
      </c>
      <c r="F69" s="12">
        <f ca="1"/>
        <v>-1.6793180257081985E-2</v>
      </c>
      <c r="G69" s="12">
        <f ca="1"/>
        <v>5.1825039088726044E-2</v>
      </c>
      <c r="H69" s="12">
        <f ca="1"/>
        <v>1.4831846347078681E-3</v>
      </c>
      <c r="I69" s="12">
        <f ca="1"/>
        <v>0</v>
      </c>
      <c r="J69" s="12">
        <f ca="1"/>
        <v>8.9058130979537964E-3</v>
      </c>
      <c r="K69" s="12">
        <f ca="1"/>
        <v>1.5437682159245014E-2</v>
      </c>
      <c r="L69" s="12">
        <f ca="1"/>
        <v>3.4293811768293381E-3</v>
      </c>
      <c r="M69" s="53">
        <f ca="1"/>
        <v>2.6349300000000001E-4</v>
      </c>
      <c r="N69" s="12">
        <f ca="1"/>
        <v>-1.8688151952422534E-3</v>
      </c>
      <c r="O69" s="12">
        <f ca="1"/>
        <v>1.7025194093973066E-2</v>
      </c>
      <c r="P69" s="12">
        <f ca="1"/>
        <v>-6.1742887221043928E-3</v>
      </c>
      <c r="Q69" s="12">
        <f ca="1"/>
        <v>-3.2804348053953922E-2</v>
      </c>
      <c r="R69" s="12">
        <f ca="1"/>
        <v>4.0562150340216853E-2</v>
      </c>
      <c r="S69" s="12">
        <f ca="1"/>
        <v>-8.4888636517765313E-3</v>
      </c>
      <c r="T69" s="12">
        <f ca="1"/>
        <v>-2.2241246335518858E-2</v>
      </c>
      <c r="U69" s="12">
        <f ca="1"/>
        <v>-4.3967151694232591E-3</v>
      </c>
      <c r="V69" s="12">
        <f ca="1"/>
        <v>-9.3260784992404908E-3</v>
      </c>
      <c r="W69" s="51">
        <f ca="1"/>
        <v>-1.038910416342939E-2</v>
      </c>
      <c r="Y69" s="57"/>
      <c r="Z69" s="57"/>
      <c r="AA69" s="57"/>
      <c r="AB69" s="57"/>
      <c r="AC69" s="57"/>
      <c r="AD69" s="57"/>
      <c r="AE69" s="57"/>
      <c r="AF69" s="57"/>
      <c r="AG69" s="57"/>
      <c r="AH69" s="57"/>
    </row>
    <row r="70" spans="2:34" hidden="1" outlineLevel="1">
      <c r="B70" s="10">
        <f ca="1"/>
        <v>42674</v>
      </c>
      <c r="C70" s="12">
        <f ca="1"/>
        <v>-3.2483495771884918E-2</v>
      </c>
      <c r="D70" s="12">
        <f ca="1"/>
        <v>1.7780818045139313E-2</v>
      </c>
      <c r="E70" s="12">
        <f ca="1"/>
        <v>5.263166967779398E-3</v>
      </c>
      <c r="F70" s="12">
        <f ca="1"/>
        <v>-6.2021180987358093E-2</v>
      </c>
      <c r="G70" s="12">
        <f ca="1"/>
        <v>-7.6291419565677643E-2</v>
      </c>
      <c r="H70" s="12">
        <f ca="1"/>
        <v>1.2521884404122829E-2</v>
      </c>
      <c r="I70" s="12">
        <f ca="1"/>
        <v>5.333743616938591E-2</v>
      </c>
      <c r="J70" s="12">
        <f ca="1"/>
        <v>-2.4590132758021355E-2</v>
      </c>
      <c r="K70" s="12">
        <f ca="1"/>
        <v>-6.9388337433338165E-2</v>
      </c>
      <c r="L70" s="12">
        <f ca="1"/>
        <v>-3.4178975969552994E-2</v>
      </c>
      <c r="M70" s="53">
        <f ca="1"/>
        <v>-1.7963119999999999E-2</v>
      </c>
      <c r="N70" s="12">
        <f ca="1"/>
        <v>-3.4163496898448407E-2</v>
      </c>
      <c r="O70" s="12">
        <f ca="1"/>
        <v>1.1540985629350568E-2</v>
      </c>
      <c r="P70" s="12">
        <f ca="1"/>
        <v>-3.266177111072464E-4</v>
      </c>
      <c r="Q70" s="12">
        <f ca="1"/>
        <v>-7.803234878423003E-2</v>
      </c>
      <c r="R70" s="12">
        <f ca="1"/>
        <v>-8.7554308314186827E-2</v>
      </c>
      <c r="S70" s="12">
        <f ca="1"/>
        <v>2.54983611763843E-3</v>
      </c>
      <c r="T70" s="12">
        <f ca="1"/>
        <v>3.1096189833867052E-2</v>
      </c>
      <c r="U70" s="12">
        <f ca="1"/>
        <v>-3.7892661025398414E-2</v>
      </c>
      <c r="V70" s="12">
        <f ca="1"/>
        <v>-9.4152098091823677E-2</v>
      </c>
      <c r="W70" s="51">
        <f ca="1"/>
        <v>-4.7997461309811723E-2</v>
      </c>
      <c r="Y70" s="57"/>
      <c r="Z70" s="57"/>
      <c r="AA70" s="57"/>
      <c r="AB70" s="57"/>
      <c r="AC70" s="57"/>
      <c r="AD70" s="57"/>
      <c r="AE70" s="57"/>
      <c r="AF70" s="57"/>
      <c r="AG70" s="57"/>
      <c r="AH70" s="57"/>
    </row>
    <row r="71" spans="2:34" hidden="1" outlineLevel="1">
      <c r="B71" s="10">
        <f ca="1"/>
        <v>42704</v>
      </c>
      <c r="C71" s="12">
        <f ca="1"/>
        <v>6.4610570669174194E-2</v>
      </c>
      <c r="D71" s="12">
        <f ca="1"/>
        <v>7.5322173535823822E-2</v>
      </c>
      <c r="E71" s="12">
        <f ca="1"/>
        <v>-8.124879002571106E-2</v>
      </c>
      <c r="F71" s="12">
        <f ca="1"/>
        <v>4.5674543827772141E-2</v>
      </c>
      <c r="G71" s="12">
        <f ca="1"/>
        <v>2.5810676161199808E-3</v>
      </c>
      <c r="H71" s="12">
        <f ca="1"/>
        <v>-1.6090374439954758E-2</v>
      </c>
      <c r="I71" s="12">
        <f ca="1"/>
        <v>0.23205246031284332</v>
      </c>
      <c r="J71" s="12">
        <f ca="1"/>
        <v>-2.8031310066580772E-2</v>
      </c>
      <c r="K71" s="12">
        <f ca="1"/>
        <v>9.5069530652835965E-4</v>
      </c>
      <c r="L71" s="12">
        <f ca="1"/>
        <v>-8.275633305311203E-2</v>
      </c>
      <c r="M71" s="53">
        <f ca="1"/>
        <v>3.5821260000000001E-2</v>
      </c>
      <c r="N71" s="12">
        <f ca="1"/>
        <v>6.2930569542610712E-2</v>
      </c>
      <c r="O71" s="12">
        <f ca="1"/>
        <v>6.9082341120035071E-2</v>
      </c>
      <c r="P71" s="12">
        <f ca="1"/>
        <v>-8.6838574704597701E-2</v>
      </c>
      <c r="Q71" s="12">
        <f ca="1"/>
        <v>2.9663376030900204E-2</v>
      </c>
      <c r="R71" s="12">
        <f ca="1"/>
        <v>-8.6818211323892083E-3</v>
      </c>
      <c r="S71" s="12">
        <f ca="1"/>
        <v>-2.6062422726439157E-2</v>
      </c>
      <c r="T71" s="12">
        <f ca="1"/>
        <v>0.20981121397732447</v>
      </c>
      <c r="U71" s="12">
        <f ca="1"/>
        <v>-4.1333838333957831E-2</v>
      </c>
      <c r="V71" s="12">
        <f ca="1"/>
        <v>-2.3813065351957145E-2</v>
      </c>
      <c r="W71" s="51">
        <f ca="1"/>
        <v>-9.6574818393370759E-2</v>
      </c>
      <c r="Y71" s="57"/>
      <c r="Z71" s="57"/>
      <c r="AA71" s="57"/>
      <c r="AB71" s="57"/>
      <c r="AC71" s="57"/>
      <c r="AD71" s="57"/>
      <c r="AE71" s="57"/>
      <c r="AF71" s="57"/>
      <c r="AG71" s="57"/>
      <c r="AH71" s="57"/>
    </row>
    <row r="72" spans="2:34" hidden="1" outlineLevel="1">
      <c r="B72" s="10">
        <f ca="1"/>
        <v>42734</v>
      </c>
      <c r="C72" s="12">
        <f ca="1"/>
        <v>2.3240070790052414E-2</v>
      </c>
      <c r="D72" s="12">
        <f ca="1"/>
        <v>5.5037643760442734E-2</v>
      </c>
      <c r="E72" s="12">
        <f ca="1"/>
        <v>5.0619371235370636E-2</v>
      </c>
      <c r="F72" s="12">
        <f ca="1"/>
        <v>3.9769429713487625E-2</v>
      </c>
      <c r="G72" s="12">
        <f ca="1"/>
        <v>4.5244947075843811E-2</v>
      </c>
      <c r="H72" s="12">
        <f ca="1"/>
        <v>4.5026544481515884E-2</v>
      </c>
      <c r="I72" s="12">
        <f ca="1"/>
        <v>2.1518360823392868E-2</v>
      </c>
      <c r="J72" s="12">
        <f ca="1"/>
        <v>1.3413803651928902E-2</v>
      </c>
      <c r="K72" s="12">
        <f ca="1"/>
        <v>-2.1980956196784973E-2</v>
      </c>
      <c r="L72" s="12">
        <f ca="1"/>
        <v>5.1042385399341583E-2</v>
      </c>
      <c r="M72" s="53">
        <f ca="1"/>
        <v>1.9171500000000001E-2</v>
      </c>
      <c r="N72" s="12">
        <f ca="1"/>
        <v>2.1560069663488928E-2</v>
      </c>
      <c r="O72" s="12">
        <f ca="1"/>
        <v>4.8797811344653989E-2</v>
      </c>
      <c r="P72" s="12">
        <f ca="1"/>
        <v>4.5029586556483994E-2</v>
      </c>
      <c r="Q72" s="12">
        <f ca="1"/>
        <v>2.3758261916615689E-2</v>
      </c>
      <c r="R72" s="12">
        <f ca="1"/>
        <v>3.398205832733462E-2</v>
      </c>
      <c r="S72" s="12">
        <f ca="1"/>
        <v>3.5054496195031482E-2</v>
      </c>
      <c r="T72" s="12">
        <f ca="1"/>
        <v>-7.2288551212599042E-4</v>
      </c>
      <c r="U72" s="12">
        <f ca="1"/>
        <v>1.1127538455184618E-4</v>
      </c>
      <c r="V72" s="12">
        <f ca="1"/>
        <v>-4.6744716855270478E-2</v>
      </c>
      <c r="W72" s="51">
        <f ca="1"/>
        <v>3.7223900059082854E-2</v>
      </c>
      <c r="Y72" s="57"/>
      <c r="Z72" s="57"/>
      <c r="AA72" s="57"/>
      <c r="AB72" s="57"/>
      <c r="AC72" s="57"/>
      <c r="AD72" s="57"/>
      <c r="AE72" s="57"/>
      <c r="AF72" s="57"/>
      <c r="AG72" s="57"/>
      <c r="AH72" s="57"/>
    </row>
    <row r="73" spans="2:34" hidden="1" outlineLevel="1">
      <c r="B73" s="10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53"/>
      <c r="N73" s="12"/>
      <c r="O73" s="12"/>
      <c r="P73" s="12"/>
      <c r="Q73" s="12"/>
      <c r="R73" s="12"/>
      <c r="S73" s="12"/>
      <c r="T73" s="12"/>
      <c r="U73" s="12"/>
      <c r="V73" s="12"/>
      <c r="W73" s="51"/>
      <c r="Y73" s="57"/>
      <c r="Z73" s="57"/>
      <c r="AA73" s="57"/>
      <c r="AB73" s="57"/>
      <c r="AC73" s="57"/>
      <c r="AD73" s="57"/>
      <c r="AE73" s="57"/>
      <c r="AF73" s="57"/>
      <c r="AG73" s="57"/>
      <c r="AH73" s="57"/>
    </row>
    <row r="74" spans="2:34" hidden="1" outlineLevel="1">
      <c r="B74" s="10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53"/>
      <c r="N74" s="12"/>
      <c r="O74" s="12"/>
      <c r="P74" s="12"/>
      <c r="Q74" s="12"/>
      <c r="R74" s="12"/>
      <c r="S74" s="12"/>
      <c r="T74" s="12"/>
      <c r="U74" s="12"/>
      <c r="V74" s="12"/>
      <c r="W74" s="51"/>
      <c r="Y74" s="57"/>
      <c r="Z74" s="57"/>
      <c r="AA74" s="57"/>
      <c r="AB74" s="57"/>
      <c r="AC74" s="57"/>
      <c r="AD74" s="57"/>
      <c r="AE74" s="57"/>
      <c r="AF74" s="57"/>
      <c r="AG74" s="57"/>
      <c r="AH74" s="57"/>
    </row>
    <row r="75" spans="2:34" hidden="1" outlineLevel="1">
      <c r="B75" s="10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53"/>
      <c r="N75" s="12"/>
      <c r="O75" s="12"/>
      <c r="P75" s="12"/>
      <c r="Q75" s="12"/>
      <c r="R75" s="12"/>
      <c r="S75" s="12"/>
      <c r="T75" s="12"/>
      <c r="U75" s="12"/>
      <c r="V75" s="12"/>
      <c r="W75" s="51"/>
      <c r="Y75" s="57"/>
      <c r="Z75" s="57"/>
      <c r="AA75" s="57"/>
      <c r="AB75" s="57"/>
      <c r="AC75" s="57"/>
      <c r="AD75" s="57"/>
      <c r="AE75" s="57"/>
      <c r="AF75" s="57"/>
      <c r="AG75" s="57"/>
      <c r="AH75" s="57"/>
    </row>
    <row r="76" spans="2:34" hidden="1" outlineLevel="1">
      <c r="B76" s="10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53"/>
      <c r="N76" s="12"/>
      <c r="O76" s="12"/>
      <c r="P76" s="12"/>
      <c r="Q76" s="12"/>
      <c r="R76" s="12"/>
      <c r="S76" s="12"/>
      <c r="T76" s="12"/>
      <c r="U76" s="12"/>
      <c r="V76" s="12"/>
      <c r="W76" s="51"/>
      <c r="Y76" s="57"/>
      <c r="Z76" s="57"/>
      <c r="AA76" s="57"/>
      <c r="AB76" s="57"/>
      <c r="AC76" s="57"/>
      <c r="AD76" s="57"/>
      <c r="AE76" s="57"/>
      <c r="AF76" s="57"/>
      <c r="AG76" s="57"/>
      <c r="AH76" s="57"/>
    </row>
    <row r="77" spans="2:34" hidden="1" outlineLevel="1">
      <c r="B77" s="10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53"/>
      <c r="N77" s="12"/>
      <c r="O77" s="12"/>
      <c r="P77" s="12"/>
      <c r="Q77" s="12"/>
      <c r="R77" s="12"/>
      <c r="S77" s="12"/>
      <c r="T77" s="12"/>
      <c r="U77" s="12"/>
      <c r="V77" s="12"/>
      <c r="W77" s="51"/>
      <c r="Y77" s="57"/>
      <c r="Z77" s="57"/>
      <c r="AA77" s="57"/>
      <c r="AB77" s="57"/>
      <c r="AC77" s="57"/>
      <c r="AD77" s="57"/>
      <c r="AE77" s="57"/>
      <c r="AF77" s="57"/>
      <c r="AG77" s="57"/>
      <c r="AH77" s="57"/>
    </row>
    <row r="78" spans="2:34" hidden="1" outlineLevel="1">
      <c r="B78" s="10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53"/>
      <c r="N78" s="12"/>
      <c r="O78" s="12"/>
      <c r="P78" s="12"/>
      <c r="Q78" s="12"/>
      <c r="R78" s="12"/>
      <c r="S78" s="12"/>
      <c r="T78" s="12"/>
      <c r="U78" s="12"/>
      <c r="V78" s="12"/>
      <c r="W78" s="51"/>
      <c r="Y78" s="57"/>
      <c r="Z78" s="57"/>
      <c r="AA78" s="57"/>
      <c r="AB78" s="57"/>
      <c r="AC78" s="57"/>
      <c r="AD78" s="57"/>
      <c r="AE78" s="57"/>
      <c r="AF78" s="57"/>
      <c r="AG78" s="57"/>
      <c r="AH78" s="57"/>
    </row>
    <row r="79" spans="2:34" hidden="1" outlineLevel="1">
      <c r="B79" s="10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53"/>
      <c r="N79" s="12"/>
      <c r="O79" s="12"/>
      <c r="P79" s="12"/>
      <c r="Q79" s="12"/>
      <c r="R79" s="12"/>
      <c r="S79" s="12"/>
      <c r="T79" s="12"/>
      <c r="U79" s="12"/>
      <c r="V79" s="12"/>
      <c r="W79" s="51"/>
      <c r="Y79" s="57"/>
      <c r="Z79" s="57"/>
      <c r="AA79" s="57"/>
      <c r="AB79" s="57"/>
      <c r="AC79" s="57"/>
      <c r="AD79" s="57"/>
      <c r="AE79" s="57"/>
      <c r="AF79" s="57"/>
      <c r="AG79" s="57"/>
      <c r="AH79" s="57"/>
    </row>
    <row r="80" spans="2:34" hidden="1" outlineLevel="1">
      <c r="B80" s="10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53"/>
      <c r="N80" s="12"/>
      <c r="O80" s="12"/>
      <c r="P80" s="12"/>
      <c r="Q80" s="12"/>
      <c r="R80" s="12"/>
      <c r="S80" s="12"/>
      <c r="T80" s="12"/>
      <c r="U80" s="12"/>
      <c r="V80" s="12"/>
      <c r="W80" s="51"/>
      <c r="Y80" s="57"/>
      <c r="Z80" s="57"/>
      <c r="AA80" s="57"/>
      <c r="AB80" s="57"/>
      <c r="AC80" s="57"/>
      <c r="AD80" s="57"/>
      <c r="AE80" s="57"/>
      <c r="AF80" s="57"/>
      <c r="AG80" s="57"/>
      <c r="AH80" s="57"/>
    </row>
    <row r="81" spans="2:34" hidden="1" outlineLevel="1">
      <c r="B81" s="10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53"/>
      <c r="N81" s="12"/>
      <c r="O81" s="12"/>
      <c r="P81" s="12"/>
      <c r="Q81" s="12"/>
      <c r="R81" s="12"/>
      <c r="S81" s="12"/>
      <c r="T81" s="12"/>
      <c r="U81" s="12"/>
      <c r="V81" s="12"/>
      <c r="W81" s="51"/>
      <c r="Y81" s="57"/>
      <c r="Z81" s="57"/>
      <c r="AA81" s="57"/>
      <c r="AB81" s="57"/>
      <c r="AC81" s="57"/>
      <c r="AD81" s="57"/>
      <c r="AE81" s="57"/>
      <c r="AF81" s="57"/>
      <c r="AG81" s="57"/>
      <c r="AH81" s="57"/>
    </row>
    <row r="82" spans="2:34" hidden="1" outlineLevel="1">
      <c r="B82" s="10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53"/>
      <c r="N82" s="12"/>
      <c r="O82" s="12"/>
      <c r="P82" s="12"/>
      <c r="Q82" s="12"/>
      <c r="R82" s="12"/>
      <c r="S82" s="12"/>
      <c r="T82" s="12"/>
      <c r="U82" s="12"/>
      <c r="V82" s="12"/>
      <c r="W82" s="51"/>
      <c r="Y82" s="57"/>
      <c r="Z82" s="57"/>
      <c r="AA82" s="57"/>
      <c r="AB82" s="57"/>
      <c r="AC82" s="57"/>
      <c r="AD82" s="57"/>
      <c r="AE82" s="57"/>
      <c r="AF82" s="57"/>
      <c r="AG82" s="57"/>
      <c r="AH82" s="57"/>
    </row>
    <row r="83" spans="2:34" hidden="1" outlineLevel="1">
      <c r="B83" s="10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53"/>
      <c r="N83" s="12"/>
      <c r="O83" s="12"/>
      <c r="P83" s="12"/>
      <c r="Q83" s="12"/>
      <c r="R83" s="12"/>
      <c r="S83" s="12"/>
      <c r="T83" s="12"/>
      <c r="U83" s="12"/>
      <c r="V83" s="12"/>
      <c r="W83" s="51"/>
      <c r="Y83" s="57"/>
      <c r="Z83" s="57"/>
      <c r="AA83" s="57"/>
      <c r="AB83" s="57"/>
      <c r="AC83" s="57"/>
      <c r="AD83" s="57"/>
      <c r="AE83" s="57"/>
      <c r="AF83" s="57"/>
      <c r="AG83" s="57"/>
      <c r="AH83" s="57"/>
    </row>
    <row r="84" spans="2:34" hidden="1" outlineLevel="1">
      <c r="B84" s="10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53"/>
      <c r="N84" s="12"/>
      <c r="O84" s="12"/>
      <c r="P84" s="12"/>
      <c r="Q84" s="12"/>
      <c r="R84" s="12"/>
      <c r="S84" s="12"/>
      <c r="T84" s="12"/>
      <c r="U84" s="12"/>
      <c r="V84" s="12"/>
      <c r="W84" s="51"/>
      <c r="Y84" s="57"/>
      <c r="Z84" s="57"/>
      <c r="AA84" s="57"/>
      <c r="AB84" s="57"/>
      <c r="AC84" s="57"/>
      <c r="AD84" s="57"/>
      <c r="AE84" s="57"/>
      <c r="AF84" s="57"/>
      <c r="AG84" s="57"/>
      <c r="AH84" s="57"/>
    </row>
    <row r="85" spans="2:34" hidden="1" outlineLevel="1">
      <c r="B85" s="10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53"/>
      <c r="N85" s="12"/>
      <c r="O85" s="12"/>
      <c r="P85" s="12"/>
      <c r="Q85" s="12"/>
      <c r="R85" s="12"/>
      <c r="S85" s="12"/>
      <c r="T85" s="12"/>
      <c r="U85" s="12"/>
      <c r="V85" s="12"/>
      <c r="W85" s="51"/>
      <c r="Y85" s="57"/>
      <c r="Z85" s="57"/>
      <c r="AA85" s="57"/>
      <c r="AB85" s="57"/>
      <c r="AC85" s="57"/>
      <c r="AD85" s="57"/>
      <c r="AE85" s="57"/>
      <c r="AF85" s="57"/>
      <c r="AG85" s="57"/>
      <c r="AH85" s="57"/>
    </row>
    <row r="86" spans="2:34" hidden="1" outlineLevel="1">
      <c r="B86" s="10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53"/>
      <c r="N86" s="12"/>
      <c r="O86" s="12"/>
      <c r="P86" s="12"/>
      <c r="Q86" s="12"/>
      <c r="R86" s="12"/>
      <c r="S86" s="12"/>
      <c r="T86" s="12"/>
      <c r="U86" s="12"/>
      <c r="V86" s="12"/>
      <c r="W86" s="51"/>
      <c r="Y86" s="57"/>
      <c r="Z86" s="57"/>
      <c r="AA86" s="57"/>
      <c r="AB86" s="57"/>
      <c r="AC86" s="57"/>
      <c r="AD86" s="57"/>
      <c r="AE86" s="57"/>
      <c r="AF86" s="57"/>
      <c r="AG86" s="57"/>
      <c r="AH86" s="57"/>
    </row>
    <row r="87" spans="2:34" hidden="1" outlineLevel="1">
      <c r="B87" s="10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53"/>
      <c r="N87" s="12"/>
      <c r="O87" s="12"/>
      <c r="P87" s="12"/>
      <c r="Q87" s="12"/>
      <c r="R87" s="12"/>
      <c r="S87" s="12"/>
      <c r="T87" s="12"/>
      <c r="U87" s="12"/>
      <c r="V87" s="12"/>
      <c r="W87" s="51"/>
      <c r="Y87" s="57"/>
      <c r="Z87" s="57"/>
      <c r="AA87" s="57"/>
      <c r="AB87" s="57"/>
      <c r="AC87" s="57"/>
      <c r="AD87" s="57"/>
      <c r="AE87" s="57"/>
      <c r="AF87" s="57"/>
      <c r="AG87" s="57"/>
      <c r="AH87" s="57"/>
    </row>
    <row r="88" spans="2:34" hidden="1" outlineLevel="1">
      <c r="B88" s="10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53"/>
      <c r="N88" s="12"/>
      <c r="O88" s="12"/>
      <c r="P88" s="12"/>
      <c r="Q88" s="12"/>
      <c r="R88" s="12"/>
      <c r="S88" s="12"/>
      <c r="T88" s="12"/>
      <c r="U88" s="12"/>
      <c r="V88" s="12"/>
      <c r="W88" s="51"/>
      <c r="Y88" s="57"/>
      <c r="Z88" s="57"/>
      <c r="AA88" s="57"/>
      <c r="AB88" s="57"/>
      <c r="AC88" s="57"/>
      <c r="AD88" s="57"/>
      <c r="AE88" s="57"/>
      <c r="AF88" s="57"/>
      <c r="AG88" s="57"/>
      <c r="AH88" s="57"/>
    </row>
    <row r="89" spans="2:34" hidden="1" outlineLevel="1">
      <c r="B89" s="10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53"/>
      <c r="N89" s="12"/>
      <c r="O89" s="12"/>
      <c r="P89" s="12"/>
      <c r="Q89" s="12"/>
      <c r="R89" s="12"/>
      <c r="S89" s="12"/>
      <c r="T89" s="12"/>
      <c r="U89" s="12"/>
      <c r="V89" s="12"/>
      <c r="W89" s="51"/>
      <c r="Y89" s="57"/>
      <c r="Z89" s="57"/>
      <c r="AA89" s="57"/>
      <c r="AB89" s="57"/>
      <c r="AC89" s="57"/>
      <c r="AD89" s="57"/>
      <c r="AE89" s="57"/>
      <c r="AF89" s="57"/>
      <c r="AG89" s="57"/>
      <c r="AH89" s="57"/>
    </row>
    <row r="90" spans="2:34" hidden="1" outlineLevel="1">
      <c r="B90" s="10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53"/>
      <c r="N90" s="12"/>
      <c r="O90" s="12"/>
      <c r="P90" s="12"/>
      <c r="Q90" s="12"/>
      <c r="R90" s="12"/>
      <c r="S90" s="12"/>
      <c r="T90" s="12"/>
      <c r="U90" s="12"/>
      <c r="V90" s="12"/>
      <c r="W90" s="51"/>
      <c r="Y90" s="57"/>
      <c r="Z90" s="57"/>
      <c r="AA90" s="57"/>
      <c r="AB90" s="57"/>
      <c r="AC90" s="57"/>
      <c r="AD90" s="57"/>
      <c r="AE90" s="57"/>
      <c r="AF90" s="57"/>
      <c r="AG90" s="57"/>
      <c r="AH90" s="57"/>
    </row>
    <row r="91" spans="2:34" hidden="1" outlineLevel="1">
      <c r="B91" s="10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53"/>
      <c r="N91" s="12"/>
      <c r="O91" s="12"/>
      <c r="P91" s="12"/>
      <c r="Q91" s="12"/>
      <c r="R91" s="12"/>
      <c r="S91" s="12"/>
      <c r="T91" s="12"/>
      <c r="U91" s="12"/>
      <c r="V91" s="12"/>
      <c r="W91" s="51"/>
      <c r="Y91" s="57"/>
      <c r="Z91" s="57"/>
      <c r="AA91" s="57"/>
      <c r="AB91" s="57"/>
      <c r="AC91" s="57"/>
      <c r="AD91" s="57"/>
      <c r="AE91" s="57"/>
      <c r="AF91" s="57"/>
      <c r="AG91" s="57"/>
      <c r="AH91" s="57"/>
    </row>
    <row r="92" spans="2:34" hidden="1" outlineLevel="1">
      <c r="B92" s="10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53"/>
      <c r="N92" s="12"/>
      <c r="O92" s="12"/>
      <c r="P92" s="12"/>
      <c r="Q92" s="12"/>
      <c r="R92" s="12"/>
      <c r="S92" s="12"/>
      <c r="T92" s="12"/>
      <c r="U92" s="12"/>
      <c r="V92" s="12"/>
      <c r="W92" s="51"/>
      <c r="Y92" s="57"/>
      <c r="Z92" s="57"/>
      <c r="AA92" s="57"/>
      <c r="AB92" s="57"/>
      <c r="AC92" s="57"/>
      <c r="AD92" s="57"/>
      <c r="AE92" s="57"/>
      <c r="AF92" s="57"/>
      <c r="AG92" s="57"/>
      <c r="AH92" s="57"/>
    </row>
    <row r="93" spans="2:34" hidden="1" outlineLevel="1">
      <c r="B93" s="10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53"/>
      <c r="N93" s="12"/>
      <c r="O93" s="12"/>
      <c r="P93" s="12"/>
      <c r="Q93" s="12"/>
      <c r="R93" s="12"/>
      <c r="S93" s="12"/>
      <c r="T93" s="12"/>
      <c r="U93" s="12"/>
      <c r="V93" s="12"/>
      <c r="W93" s="51"/>
      <c r="Y93" s="57"/>
      <c r="Z93" s="57"/>
      <c r="AA93" s="57"/>
      <c r="AB93" s="57"/>
      <c r="AC93" s="57"/>
      <c r="AD93" s="57"/>
      <c r="AE93" s="57"/>
      <c r="AF93" s="57"/>
      <c r="AG93" s="57"/>
      <c r="AH93" s="57"/>
    </row>
    <row r="94" spans="2:34" hidden="1" outlineLevel="1">
      <c r="B94" s="10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53"/>
      <c r="N94" s="12"/>
      <c r="O94" s="12"/>
      <c r="P94" s="12"/>
      <c r="Q94" s="12"/>
      <c r="R94" s="12"/>
      <c r="S94" s="12"/>
      <c r="T94" s="12"/>
      <c r="U94" s="12"/>
      <c r="V94" s="12"/>
      <c r="W94" s="51"/>
      <c r="Y94" s="57"/>
      <c r="Z94" s="57"/>
      <c r="AA94" s="57"/>
      <c r="AB94" s="57"/>
      <c r="AC94" s="57"/>
      <c r="AD94" s="57"/>
      <c r="AE94" s="57"/>
      <c r="AF94" s="57"/>
      <c r="AG94" s="57"/>
      <c r="AH94" s="57"/>
    </row>
    <row r="95" spans="2:34" hidden="1" outlineLevel="1">
      <c r="B95" s="10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53"/>
      <c r="N95" s="12"/>
      <c r="O95" s="12"/>
      <c r="P95" s="12"/>
      <c r="Q95" s="12"/>
      <c r="R95" s="12"/>
      <c r="S95" s="12"/>
      <c r="T95" s="12"/>
      <c r="U95" s="12"/>
      <c r="V95" s="12"/>
      <c r="W95" s="51"/>
      <c r="Y95" s="57"/>
      <c r="Z95" s="57"/>
      <c r="AA95" s="57"/>
      <c r="AB95" s="57"/>
      <c r="AC95" s="57"/>
      <c r="AD95" s="57"/>
      <c r="AE95" s="57"/>
      <c r="AF95" s="57"/>
      <c r="AG95" s="57"/>
      <c r="AH95" s="57"/>
    </row>
    <row r="96" spans="2:34" hidden="1" outlineLevel="1">
      <c r="B96" s="10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53"/>
      <c r="N96" s="12"/>
      <c r="O96" s="12"/>
      <c r="P96" s="12"/>
      <c r="Q96" s="12"/>
      <c r="R96" s="12"/>
      <c r="S96" s="12"/>
      <c r="T96" s="12"/>
      <c r="U96" s="12"/>
      <c r="V96" s="12"/>
      <c r="W96" s="51"/>
      <c r="Y96" s="57"/>
      <c r="Z96" s="57"/>
      <c r="AA96" s="57"/>
      <c r="AB96" s="57"/>
      <c r="AC96" s="57"/>
      <c r="AD96" s="57"/>
      <c r="AE96" s="57"/>
      <c r="AF96" s="57"/>
      <c r="AG96" s="57"/>
      <c r="AH96" s="57"/>
    </row>
    <row r="97" spans="2:34" hidden="1" outlineLevel="1">
      <c r="B97" s="10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53"/>
      <c r="N97" s="12"/>
      <c r="O97" s="12"/>
      <c r="P97" s="12"/>
      <c r="Q97" s="12"/>
      <c r="R97" s="12"/>
      <c r="S97" s="12"/>
      <c r="T97" s="12"/>
      <c r="U97" s="12"/>
      <c r="V97" s="12"/>
      <c r="W97" s="51"/>
      <c r="Y97" s="57"/>
      <c r="Z97" s="57"/>
      <c r="AA97" s="57"/>
      <c r="AB97" s="57"/>
      <c r="AC97" s="57"/>
      <c r="AD97" s="57"/>
      <c r="AE97" s="57"/>
      <c r="AF97" s="57"/>
      <c r="AG97" s="57"/>
      <c r="AH97" s="57"/>
    </row>
    <row r="98" spans="2:34" hidden="1" outlineLevel="1">
      <c r="B98" s="10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53"/>
      <c r="N98" s="12"/>
      <c r="O98" s="12"/>
      <c r="P98" s="12"/>
      <c r="Q98" s="12"/>
      <c r="R98" s="12"/>
      <c r="S98" s="12"/>
      <c r="T98" s="12"/>
      <c r="U98" s="12"/>
      <c r="V98" s="12"/>
      <c r="W98" s="51"/>
      <c r="Y98" s="57"/>
      <c r="Z98" s="57"/>
      <c r="AA98" s="57"/>
      <c r="AB98" s="57"/>
      <c r="AC98" s="57"/>
      <c r="AD98" s="57"/>
      <c r="AE98" s="57"/>
      <c r="AF98" s="57"/>
      <c r="AG98" s="57"/>
      <c r="AH98" s="57"/>
    </row>
    <row r="99" spans="2:34" hidden="1" outlineLevel="1">
      <c r="B99" s="10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53"/>
      <c r="N99" s="12"/>
      <c r="O99" s="12"/>
      <c r="P99" s="12"/>
      <c r="Q99" s="12"/>
      <c r="R99" s="12"/>
      <c r="S99" s="12"/>
      <c r="T99" s="12"/>
      <c r="U99" s="12"/>
      <c r="V99" s="12"/>
      <c r="W99" s="51"/>
      <c r="Y99" s="57"/>
      <c r="Z99" s="57"/>
      <c r="AA99" s="57"/>
      <c r="AB99" s="57"/>
      <c r="AC99" s="57"/>
      <c r="AD99" s="57"/>
      <c r="AE99" s="57"/>
      <c r="AF99" s="57"/>
      <c r="AG99" s="57"/>
      <c r="AH99" s="57"/>
    </row>
    <row r="100" spans="2:34" hidden="1" outlineLevel="1">
      <c r="B100" s="10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53"/>
      <c r="N100" s="12"/>
      <c r="O100" s="12"/>
      <c r="P100" s="12"/>
      <c r="Q100" s="12"/>
      <c r="R100" s="12"/>
      <c r="S100" s="12"/>
      <c r="T100" s="12"/>
      <c r="U100" s="12"/>
      <c r="V100" s="12"/>
      <c r="W100" s="51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</row>
    <row r="101" spans="2:34" hidden="1" outlineLevel="1">
      <c r="B101" s="10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53"/>
      <c r="N101" s="12"/>
      <c r="O101" s="12"/>
      <c r="P101" s="12"/>
      <c r="Q101" s="12"/>
      <c r="R101" s="12"/>
      <c r="S101" s="12"/>
      <c r="T101" s="12"/>
      <c r="U101" s="12"/>
      <c r="V101" s="12"/>
      <c r="W101" s="51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</row>
    <row r="102" spans="2:34" hidden="1" outlineLevel="1">
      <c r="B102" s="10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53"/>
      <c r="N102" s="12"/>
      <c r="O102" s="12"/>
      <c r="P102" s="12"/>
      <c r="Q102" s="12"/>
      <c r="R102" s="12"/>
      <c r="S102" s="12"/>
      <c r="T102" s="12"/>
      <c r="U102" s="12"/>
      <c r="V102" s="12"/>
      <c r="W102" s="51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</row>
    <row r="103" spans="2:34" hidden="1" outlineLevel="1">
      <c r="B103" s="10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53"/>
      <c r="N103" s="12"/>
      <c r="O103" s="12"/>
      <c r="P103" s="12"/>
      <c r="Q103" s="12"/>
      <c r="R103" s="12"/>
      <c r="S103" s="12"/>
      <c r="T103" s="12"/>
      <c r="U103" s="12"/>
      <c r="V103" s="12"/>
      <c r="W103" s="51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</row>
    <row r="104" spans="2:34" hidden="1" outlineLevel="1">
      <c r="B104" s="10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53"/>
      <c r="N104" s="12"/>
      <c r="O104" s="12"/>
      <c r="P104" s="12"/>
      <c r="Q104" s="12"/>
      <c r="R104" s="12"/>
      <c r="S104" s="12"/>
      <c r="T104" s="12"/>
      <c r="U104" s="12"/>
      <c r="V104" s="12"/>
      <c r="W104" s="51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</row>
    <row r="105" spans="2:34" hidden="1" outlineLevel="1">
      <c r="B105" s="10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53"/>
      <c r="N105" s="12"/>
      <c r="O105" s="12"/>
      <c r="P105" s="12"/>
      <c r="Q105" s="12"/>
      <c r="R105" s="12"/>
      <c r="S105" s="12"/>
      <c r="T105" s="12"/>
      <c r="U105" s="12"/>
      <c r="V105" s="12"/>
      <c r="W105" s="51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</row>
    <row r="106" spans="2:34" hidden="1" outlineLevel="1">
      <c r="B106" s="10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53"/>
      <c r="N106" s="12"/>
      <c r="O106" s="12"/>
      <c r="P106" s="12"/>
      <c r="Q106" s="12"/>
      <c r="R106" s="12"/>
      <c r="S106" s="12"/>
      <c r="T106" s="12"/>
      <c r="U106" s="12"/>
      <c r="V106" s="12"/>
      <c r="W106" s="51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</row>
    <row r="107" spans="2:34" hidden="1" outlineLevel="1">
      <c r="B107" s="10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53"/>
      <c r="N107" s="12"/>
      <c r="O107" s="12"/>
      <c r="P107" s="12"/>
      <c r="Q107" s="12"/>
      <c r="R107" s="12"/>
      <c r="S107" s="12"/>
      <c r="T107" s="12"/>
      <c r="U107" s="12"/>
      <c r="V107" s="12"/>
      <c r="W107" s="51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</row>
    <row r="108" spans="2:34" hidden="1" outlineLevel="1">
      <c r="B108" s="10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53"/>
      <c r="N108" s="12"/>
      <c r="O108" s="12"/>
      <c r="P108" s="12"/>
      <c r="Q108" s="12"/>
      <c r="R108" s="12"/>
      <c r="S108" s="12"/>
      <c r="T108" s="12"/>
      <c r="U108" s="12"/>
      <c r="V108" s="12"/>
      <c r="W108" s="51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</row>
    <row r="109" spans="2:34" hidden="1" outlineLevel="1">
      <c r="B109" s="10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53"/>
      <c r="N109" s="12"/>
      <c r="O109" s="12"/>
      <c r="P109" s="12"/>
      <c r="Q109" s="12"/>
      <c r="R109" s="12"/>
      <c r="S109" s="12"/>
      <c r="T109" s="12"/>
      <c r="U109" s="12"/>
      <c r="V109" s="12"/>
      <c r="W109" s="51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</row>
    <row r="110" spans="2:34" hidden="1" outlineLevel="1">
      <c r="B110" s="10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53"/>
      <c r="N110" s="12"/>
      <c r="O110" s="12"/>
      <c r="P110" s="12"/>
      <c r="Q110" s="12"/>
      <c r="R110" s="12"/>
      <c r="S110" s="12"/>
      <c r="T110" s="12"/>
      <c r="U110" s="12"/>
      <c r="V110" s="12"/>
      <c r="W110" s="51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</row>
    <row r="111" spans="2:34" hidden="1" outlineLevel="1">
      <c r="B111" s="10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53"/>
      <c r="N111" s="12"/>
      <c r="O111" s="12"/>
      <c r="P111" s="12"/>
      <c r="Q111" s="12"/>
      <c r="R111" s="12"/>
      <c r="S111" s="12"/>
      <c r="T111" s="12"/>
      <c r="U111" s="12"/>
      <c r="V111" s="12"/>
      <c r="W111" s="51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</row>
    <row r="112" spans="2:34" hidden="1" outlineLevel="1">
      <c r="B112" s="10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53"/>
      <c r="N112" s="12"/>
      <c r="O112" s="12"/>
      <c r="P112" s="12"/>
      <c r="Q112" s="12"/>
      <c r="R112" s="12"/>
      <c r="S112" s="12"/>
      <c r="T112" s="12"/>
      <c r="U112" s="12"/>
      <c r="V112" s="12"/>
      <c r="W112" s="51"/>
      <c r="Y112" s="57"/>
      <c r="AA112" s="57"/>
      <c r="AB112" s="57"/>
      <c r="AC112" s="57"/>
      <c r="AD112" s="57"/>
      <c r="AE112" s="57"/>
      <c r="AF112" s="57"/>
      <c r="AG112" s="57"/>
      <c r="AH112" s="57"/>
    </row>
    <row r="113" spans="2:34" hidden="1" outlineLevel="1">
      <c r="B113" s="10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53"/>
      <c r="N113" s="12"/>
      <c r="O113" s="12"/>
      <c r="P113" s="12"/>
      <c r="Q113" s="12"/>
      <c r="R113" s="12"/>
      <c r="S113" s="12"/>
      <c r="T113" s="12"/>
      <c r="U113" s="12"/>
      <c r="V113" s="12"/>
      <c r="W113" s="51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</row>
    <row r="114" spans="2:34" hidden="1" outlineLevel="1">
      <c r="B114" s="10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53"/>
      <c r="N114" s="12"/>
      <c r="O114" s="12"/>
      <c r="P114" s="12"/>
      <c r="Q114" s="12"/>
      <c r="R114" s="12"/>
      <c r="S114" s="12"/>
      <c r="T114" s="12"/>
      <c r="U114" s="12"/>
      <c r="V114" s="12"/>
      <c r="W114" s="51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</row>
    <row r="115" spans="2:34" hidden="1" outlineLevel="1">
      <c r="B115" s="10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53"/>
      <c r="N115" s="12"/>
      <c r="O115" s="12"/>
      <c r="P115" s="12"/>
      <c r="Q115" s="12"/>
      <c r="R115" s="12"/>
      <c r="S115" s="12"/>
      <c r="T115" s="12"/>
      <c r="U115" s="12"/>
      <c r="V115" s="12"/>
      <c r="W115" s="51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</row>
    <row r="116" spans="2:34" hidden="1" outlineLevel="1">
      <c r="B116" s="10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53"/>
      <c r="N116" s="12"/>
      <c r="O116" s="12"/>
      <c r="P116" s="12"/>
      <c r="Q116" s="12"/>
      <c r="R116" s="12"/>
      <c r="S116" s="12"/>
      <c r="T116" s="12"/>
      <c r="U116" s="12"/>
      <c r="V116" s="12"/>
      <c r="W116" s="51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</row>
    <row r="117" spans="2:34" hidden="1" outlineLevel="1">
      <c r="B117" s="10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53"/>
      <c r="N117" s="12"/>
      <c r="O117" s="12"/>
      <c r="P117" s="12"/>
      <c r="Q117" s="12"/>
      <c r="R117" s="12"/>
      <c r="S117" s="12"/>
      <c r="T117" s="12"/>
      <c r="U117" s="12"/>
      <c r="V117" s="12"/>
      <c r="W117" s="51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</row>
    <row r="118" spans="2:34" hidden="1" outlineLevel="1">
      <c r="B118" s="10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53"/>
      <c r="N118" s="12"/>
      <c r="O118" s="12"/>
      <c r="P118" s="12"/>
      <c r="Q118" s="12"/>
      <c r="R118" s="12"/>
      <c r="S118" s="12"/>
      <c r="T118" s="12"/>
      <c r="U118" s="12"/>
      <c r="V118" s="12"/>
      <c r="W118" s="51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</row>
    <row r="119" spans="2:34" hidden="1" outlineLevel="1">
      <c r="B119" s="10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53"/>
      <c r="N119" s="12"/>
      <c r="O119" s="12"/>
      <c r="P119" s="12"/>
      <c r="Q119" s="12"/>
      <c r="R119" s="12"/>
      <c r="S119" s="12"/>
      <c r="T119" s="12"/>
      <c r="U119" s="12"/>
      <c r="V119" s="12"/>
      <c r="W119" s="51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</row>
    <row r="120" spans="2:34" hidden="1" outlineLevel="1">
      <c r="B120" s="10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53"/>
      <c r="N120" s="12"/>
      <c r="O120" s="12"/>
      <c r="P120" s="12"/>
      <c r="Q120" s="12"/>
      <c r="R120" s="12"/>
      <c r="S120" s="12"/>
      <c r="T120" s="12"/>
      <c r="U120" s="12"/>
      <c r="V120" s="12"/>
      <c r="W120" s="51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</row>
    <row r="121" spans="2:34" hidden="1" outlineLevel="1">
      <c r="B121" s="10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53"/>
      <c r="N121" s="12"/>
      <c r="O121" s="12"/>
      <c r="P121" s="12"/>
      <c r="Q121" s="12"/>
      <c r="R121" s="12"/>
      <c r="S121" s="12"/>
      <c r="T121" s="12"/>
      <c r="U121" s="12"/>
      <c r="V121" s="12"/>
      <c r="W121" s="51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</row>
    <row r="122" spans="2:34" hidden="1" outlineLevel="1">
      <c r="B122" s="10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53"/>
      <c r="N122" s="12"/>
      <c r="O122" s="12"/>
      <c r="P122" s="12"/>
      <c r="Q122" s="12"/>
      <c r="R122" s="12"/>
      <c r="S122" s="12"/>
      <c r="T122" s="12"/>
      <c r="U122" s="12"/>
      <c r="V122" s="12"/>
      <c r="W122" s="51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</row>
    <row r="123" spans="2:34" hidden="1" outlineLevel="1">
      <c r="B123" s="10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53"/>
      <c r="N123" s="12"/>
      <c r="O123" s="12"/>
      <c r="P123" s="12"/>
      <c r="Q123" s="12"/>
      <c r="R123" s="12"/>
      <c r="S123" s="12"/>
      <c r="T123" s="12"/>
      <c r="U123" s="12"/>
      <c r="V123" s="12"/>
      <c r="W123" s="51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</row>
    <row r="124" spans="2:34" hidden="1" outlineLevel="1">
      <c r="B124" s="10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53"/>
      <c r="N124" s="12"/>
      <c r="O124" s="12"/>
      <c r="P124" s="12"/>
      <c r="Q124" s="12"/>
      <c r="R124" s="12"/>
      <c r="S124" s="12"/>
      <c r="T124" s="12"/>
      <c r="U124" s="12"/>
      <c r="V124" s="12"/>
      <c r="W124" s="51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</row>
    <row r="125" spans="2:34" hidden="1" outlineLevel="1">
      <c r="B125" s="10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53"/>
      <c r="N125" s="12"/>
      <c r="O125" s="12"/>
      <c r="P125" s="12"/>
      <c r="Q125" s="12"/>
      <c r="R125" s="12"/>
      <c r="S125" s="12"/>
      <c r="T125" s="12"/>
      <c r="U125" s="12"/>
      <c r="V125" s="12"/>
      <c r="W125" s="51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</row>
    <row r="126" spans="2:34" hidden="1" outlineLevel="1">
      <c r="B126" s="10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53"/>
      <c r="N126" s="12"/>
      <c r="O126" s="12"/>
      <c r="P126" s="12"/>
      <c r="Q126" s="12"/>
      <c r="R126" s="12"/>
      <c r="S126" s="12"/>
      <c r="T126" s="12"/>
      <c r="U126" s="12"/>
      <c r="V126" s="12"/>
      <c r="W126" s="51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</row>
    <row r="127" spans="2:34" hidden="1" outlineLevel="1">
      <c r="B127" s="10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53"/>
      <c r="N127" s="12"/>
      <c r="O127" s="12"/>
      <c r="P127" s="12"/>
      <c r="Q127" s="12"/>
      <c r="R127" s="12"/>
      <c r="S127" s="12"/>
      <c r="T127" s="12"/>
      <c r="U127" s="12"/>
      <c r="V127" s="12"/>
      <c r="W127" s="51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</row>
    <row r="128" spans="2:34" hidden="1" outlineLevel="1">
      <c r="B128" s="10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53"/>
      <c r="N128" s="12"/>
      <c r="O128" s="12"/>
      <c r="P128" s="12"/>
      <c r="Q128" s="12"/>
      <c r="R128" s="12"/>
      <c r="S128" s="12"/>
      <c r="T128" s="12"/>
      <c r="U128" s="12"/>
      <c r="V128" s="12"/>
      <c r="W128" s="51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</row>
    <row r="129" spans="2:34" hidden="1" outlineLevel="1">
      <c r="B129" s="10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53"/>
      <c r="N129" s="12"/>
      <c r="O129" s="12"/>
      <c r="P129" s="12"/>
      <c r="Q129" s="12"/>
      <c r="R129" s="12"/>
      <c r="S129" s="12"/>
      <c r="T129" s="12"/>
      <c r="U129" s="12"/>
      <c r="V129" s="12"/>
      <c r="W129" s="51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</row>
    <row r="130" spans="2:34" hidden="1" outlineLevel="1">
      <c r="B130" s="10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53"/>
      <c r="N130" s="12"/>
      <c r="O130" s="12"/>
      <c r="P130" s="12"/>
      <c r="Q130" s="12"/>
      <c r="R130" s="12"/>
      <c r="S130" s="12"/>
      <c r="T130" s="12"/>
      <c r="U130" s="12"/>
      <c r="V130" s="12"/>
      <c r="W130" s="51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</row>
    <row r="131" spans="2:34" hidden="1" outlineLevel="1">
      <c r="B131" s="10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53"/>
      <c r="N131" s="12"/>
      <c r="O131" s="12"/>
      <c r="P131" s="12"/>
      <c r="Q131" s="12"/>
      <c r="R131" s="12"/>
      <c r="S131" s="12"/>
      <c r="T131" s="12"/>
      <c r="U131" s="12"/>
      <c r="V131" s="12"/>
      <c r="W131" s="51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</row>
    <row r="132" spans="2:34" hidden="1" outlineLevel="1">
      <c r="B132" s="11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54"/>
      <c r="N132" s="13"/>
      <c r="O132" s="13"/>
      <c r="P132" s="13"/>
      <c r="Q132" s="13"/>
      <c r="R132" s="13"/>
      <c r="S132" s="13"/>
      <c r="T132" s="13"/>
      <c r="U132" s="13"/>
      <c r="V132" s="13"/>
      <c r="W132" s="52"/>
      <c r="X132" s="19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</row>
    <row r="133" spans="2:34" collapsed="1"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</row>
    <row r="134" spans="2:34">
      <c r="B134" s="43" t="s">
        <v>37</v>
      </c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 t="s">
        <v>27</v>
      </c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</row>
    <row r="135" spans="2:34" hidden="1" outlineLevel="1">
      <c r="B135" s="25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</row>
    <row r="136" spans="2:34" hidden="1" outlineLevel="1">
      <c r="B136" s="45" t="s">
        <v>38</v>
      </c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</row>
    <row r="137" spans="2:34" hidden="1" outlineLevel="1"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</row>
    <row r="138" spans="2:34" hidden="1" outlineLevel="1">
      <c r="C138" s="8" t="s">
        <v>5</v>
      </c>
      <c r="D138" s="8" t="s">
        <v>7</v>
      </c>
      <c r="E138" s="8" t="s">
        <v>9</v>
      </c>
      <c r="F138" s="8" t="s">
        <v>11</v>
      </c>
      <c r="G138" s="8" t="s">
        <v>13</v>
      </c>
      <c r="H138" s="8" t="s">
        <v>15</v>
      </c>
      <c r="I138" s="8" t="s">
        <v>18</v>
      </c>
      <c r="J138" s="8" t="s">
        <v>20</v>
      </c>
      <c r="K138" s="8" t="s">
        <v>22</v>
      </c>
      <c r="L138" s="8" t="s">
        <v>24</v>
      </c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</row>
    <row r="139" spans="2:34" hidden="1" outlineLevel="1">
      <c r="B139" s="8" t="s">
        <v>5</v>
      </c>
      <c r="C139" s="24" cm="1">
        <f t="array" aca="1" ref="C139:L148" ca="1">MMULT(TRANSPOSE(OFFSET('Static Returns and Covariance'!$B$13,MATCH($C$4,'Static Returns and Covariance'!$B$13:$B$132,1)-1,1,MATCH($C$5,'Static Returns and Covariance'!$B$13:$B$132,1)-MATCH($C$4,'Static Returns and Covariance'!$B$13:$B$132,0)+1,10)-F4:O4),OFFSET('Static Returns and Covariance'!$B$13,MATCH($C$4,'Static Returns and Covariance'!$B$13:$B$132,1)-1,1,MATCH($C$5,'Static Returns and Covariance'!$B$13:$B$132,1)-MATCH($C$4,'Static Returns and Covariance'!$B$13:$B$132,0)+1,10)-F4:O4)/(ROWS(OFFSET('Static Returns and Covariance'!$B$13,MATCH($C$4,'Static Returns and Covariance'!$B$13:$B$132,1)-1,,MATCH($C$5,'Static Returns and Covariance'!$B$13:$B$132,1)-MATCH($C$4,'Static Returns and Covariance'!$B$13:$B$132,0)+1,1))-1)</f>
        <v>2.5277117264805174E-3</v>
      </c>
      <c r="D139" s="16">
        <f ca="1"/>
        <v>1.2599606843364613E-3</v>
      </c>
      <c r="E139" s="16">
        <f ca="1"/>
        <v>-1.0099360159928161E-4</v>
      </c>
      <c r="F139" s="16">
        <f ca="1"/>
        <v>6.7899236897736841E-4</v>
      </c>
      <c r="G139" s="16">
        <f ca="1"/>
        <v>1.1759821168937463E-3</v>
      </c>
      <c r="H139" s="16">
        <f ca="1"/>
        <v>-3.5624384987721108E-6</v>
      </c>
      <c r="I139" s="16">
        <f ca="1"/>
        <v>2.0259358458270186E-3</v>
      </c>
      <c r="J139" s="16">
        <f ca="1"/>
        <v>1.6973534349330177E-3</v>
      </c>
      <c r="K139" s="16">
        <f ca="1"/>
        <v>1.0576117866426553E-3</v>
      </c>
      <c r="L139" s="16">
        <f ca="1"/>
        <v>-1.2015600896277573E-4</v>
      </c>
      <c r="M139" s="68"/>
      <c r="N139" s="69"/>
    </row>
    <row r="140" spans="2:34" hidden="1" outlineLevel="1">
      <c r="B140" s="8" t="s">
        <v>7</v>
      </c>
      <c r="C140" s="16">
        <f ca="1"/>
        <v>1.2599606843364613E-3</v>
      </c>
      <c r="D140" s="24">
        <f ca="1"/>
        <v>2.8619353070812805E-3</v>
      </c>
      <c r="E140" s="16">
        <f ca="1"/>
        <v>1.701513099072881E-4</v>
      </c>
      <c r="F140" s="16">
        <f ca="1"/>
        <v>1.1700303678953722E-3</v>
      </c>
      <c r="G140" s="16">
        <f ca="1"/>
        <v>1.1697012653472372E-3</v>
      </c>
      <c r="H140" s="16">
        <f ca="1"/>
        <v>4.1248398993203825E-4</v>
      </c>
      <c r="I140" s="16">
        <f ca="1"/>
        <v>2.0223437970210054E-3</v>
      </c>
      <c r="J140" s="16">
        <f ca="1"/>
        <v>1.0668028124706404E-3</v>
      </c>
      <c r="K140" s="16">
        <f ca="1"/>
        <v>5.8635030298539439E-4</v>
      </c>
      <c r="L140" s="16">
        <f ca="1"/>
        <v>1.217152423335861E-4</v>
      </c>
    </row>
    <row r="141" spans="2:34" hidden="1" outlineLevel="1">
      <c r="B141" s="8" t="s">
        <v>9</v>
      </c>
      <c r="C141" s="16">
        <f ca="1"/>
        <v>-1.0099360159928161E-4</v>
      </c>
      <c r="D141" s="16">
        <f ca="1"/>
        <v>1.701513099072881E-4</v>
      </c>
      <c r="E141" s="24">
        <f ca="1"/>
        <v>1.4432520512956848E-3</v>
      </c>
      <c r="F141" s="16">
        <f ca="1"/>
        <v>7.7693059362530018E-5</v>
      </c>
      <c r="G141" s="16">
        <f ca="1"/>
        <v>2.9219813947923439E-4</v>
      </c>
      <c r="H141" s="16">
        <f ca="1"/>
        <v>1.1101078975965795E-3</v>
      </c>
      <c r="I141" s="16">
        <f ca="1"/>
        <v>-1.035374855263372E-3</v>
      </c>
      <c r="J141" s="16">
        <f ca="1"/>
        <v>-5.0441383148465933E-4</v>
      </c>
      <c r="K141" s="16">
        <f ca="1"/>
        <v>-7.2575483171776733E-5</v>
      </c>
      <c r="L141" s="16">
        <f ca="1"/>
        <v>4.400523276145251E-4</v>
      </c>
      <c r="M141" s="1"/>
    </row>
    <row r="142" spans="2:34" hidden="1" outlineLevel="1">
      <c r="B142" s="8" t="s">
        <v>11</v>
      </c>
      <c r="C142" s="16">
        <f ca="1"/>
        <v>6.7899236897736841E-4</v>
      </c>
      <c r="D142" s="16">
        <f ca="1"/>
        <v>1.1700303678953722E-3</v>
      </c>
      <c r="E142" s="16">
        <f ca="1"/>
        <v>7.7693059362530018E-5</v>
      </c>
      <c r="F142" s="24">
        <f ca="1"/>
        <v>1.6266377847716609E-3</v>
      </c>
      <c r="G142" s="16">
        <f ca="1"/>
        <v>9.3653512909125749E-4</v>
      </c>
      <c r="H142" s="16">
        <f ca="1"/>
        <v>1.9256873466194223E-4</v>
      </c>
      <c r="I142" s="16">
        <f ca="1"/>
        <v>1.6317733027005092E-3</v>
      </c>
      <c r="J142" s="16">
        <f ca="1"/>
        <v>1.3580660995653135E-3</v>
      </c>
      <c r="K142" s="16">
        <f ca="1"/>
        <v>1.1263461619563137E-3</v>
      </c>
      <c r="L142" s="16">
        <f ca="1"/>
        <v>2.3690281992159147E-4</v>
      </c>
    </row>
    <row r="143" spans="2:34" hidden="1" outlineLevel="1">
      <c r="B143" s="8" t="s">
        <v>13</v>
      </c>
      <c r="C143" s="16">
        <f ca="1"/>
        <v>1.1759821168937463E-3</v>
      </c>
      <c r="D143" s="16">
        <f ca="1"/>
        <v>1.1697012653472372E-3</v>
      </c>
      <c r="E143" s="16">
        <f ca="1"/>
        <v>2.9219813947923439E-4</v>
      </c>
      <c r="F143" s="16">
        <f ca="1"/>
        <v>9.3653512909125749E-4</v>
      </c>
      <c r="G143" s="24">
        <f ca="1"/>
        <v>3.5254057802083572E-3</v>
      </c>
      <c r="H143" s="16">
        <f ca="1"/>
        <v>2.7128642403069145E-4</v>
      </c>
      <c r="I143" s="16">
        <f ca="1"/>
        <v>1.5167799792632803E-3</v>
      </c>
      <c r="J143" s="16">
        <f ca="1"/>
        <v>1.8013694621757282E-3</v>
      </c>
      <c r="K143" s="16">
        <f ca="1"/>
        <v>4.9022753640795438E-4</v>
      </c>
      <c r="L143" s="16">
        <f ca="1"/>
        <v>6.3796872081610119E-4</v>
      </c>
    </row>
    <row r="144" spans="2:34" hidden="1" outlineLevel="1">
      <c r="B144" s="8" t="s">
        <v>15</v>
      </c>
      <c r="C144" s="16">
        <f ca="1"/>
        <v>-3.5624384987721108E-6</v>
      </c>
      <c r="D144" s="16">
        <f ca="1"/>
        <v>4.1248398993203825E-4</v>
      </c>
      <c r="E144" s="16">
        <f ca="1"/>
        <v>1.1101078975965795E-3</v>
      </c>
      <c r="F144" s="16">
        <f ca="1"/>
        <v>1.9256873466194223E-4</v>
      </c>
      <c r="G144" s="16">
        <f ca="1"/>
        <v>2.7128642403069145E-4</v>
      </c>
      <c r="H144" s="24">
        <f ca="1"/>
        <v>1.4599610188053924E-3</v>
      </c>
      <c r="I144" s="16">
        <f ca="1"/>
        <v>-6.579651418026092E-4</v>
      </c>
      <c r="J144" s="16">
        <f ca="1"/>
        <v>-3.6906781605504526E-4</v>
      </c>
      <c r="K144" s="16">
        <f ca="1"/>
        <v>-1.8603011288989538E-4</v>
      </c>
      <c r="L144" s="16">
        <f ca="1"/>
        <v>4.1102811003825468E-4</v>
      </c>
    </row>
    <row r="145" spans="2:40" hidden="1" outlineLevel="1">
      <c r="B145" s="8" t="s">
        <v>18</v>
      </c>
      <c r="C145" s="16">
        <f ca="1"/>
        <v>2.0259358458270186E-3</v>
      </c>
      <c r="D145" s="16">
        <f ca="1"/>
        <v>2.0223437970210054E-3</v>
      </c>
      <c r="E145" s="16">
        <f ca="1"/>
        <v>-1.035374855263372E-3</v>
      </c>
      <c r="F145" s="16">
        <f ca="1"/>
        <v>1.6317733027005092E-3</v>
      </c>
      <c r="G145" s="16">
        <f ca="1"/>
        <v>1.5167799792632803E-3</v>
      </c>
      <c r="H145" s="16">
        <f ca="1"/>
        <v>-6.579651418026092E-4</v>
      </c>
      <c r="I145" s="24">
        <f ca="1"/>
        <v>7.7270202354678677E-3</v>
      </c>
      <c r="J145" s="16">
        <f ca="1"/>
        <v>2.8899721565639842E-3</v>
      </c>
      <c r="K145" s="16">
        <f ca="1"/>
        <v>2.2871452254899179E-3</v>
      </c>
      <c r="L145" s="16">
        <f ca="1"/>
        <v>-5.4646160799577291E-4</v>
      </c>
    </row>
    <row r="146" spans="2:40" hidden="1" outlineLevel="1">
      <c r="B146" s="8" t="s">
        <v>20</v>
      </c>
      <c r="C146" s="16">
        <f ca="1"/>
        <v>1.6973534349330177E-3</v>
      </c>
      <c r="D146" s="16">
        <f ca="1"/>
        <v>1.0668028124706404E-3</v>
      </c>
      <c r="E146" s="16">
        <f ca="1"/>
        <v>-5.0441383148465933E-4</v>
      </c>
      <c r="F146" s="16">
        <f ca="1"/>
        <v>1.3580660995653135E-3</v>
      </c>
      <c r="G146" s="16">
        <f ca="1"/>
        <v>1.8013694621757282E-3</v>
      </c>
      <c r="H146" s="16">
        <f ca="1"/>
        <v>-3.6906781605504526E-4</v>
      </c>
      <c r="I146" s="16">
        <f ca="1"/>
        <v>2.8899721565639842E-3</v>
      </c>
      <c r="J146" s="24">
        <f ca="1"/>
        <v>4.6127725806048778E-3</v>
      </c>
      <c r="K146" s="16">
        <f ca="1"/>
        <v>1.4207275659546537E-3</v>
      </c>
      <c r="L146" s="16">
        <f ca="1"/>
        <v>2.3987411231506233E-4</v>
      </c>
    </row>
    <row r="147" spans="2:40" hidden="1" outlineLevel="1">
      <c r="B147" s="8" t="s">
        <v>22</v>
      </c>
      <c r="C147" s="16">
        <f ca="1"/>
        <v>1.0576117866426553E-3</v>
      </c>
      <c r="D147" s="16">
        <f ca="1"/>
        <v>5.8635030298539439E-4</v>
      </c>
      <c r="E147" s="16">
        <f ca="1"/>
        <v>-7.2575483171776733E-5</v>
      </c>
      <c r="F147" s="16">
        <f ca="1"/>
        <v>1.1263461619563137E-3</v>
      </c>
      <c r="G147" s="16">
        <f ca="1"/>
        <v>4.9022753640795438E-4</v>
      </c>
      <c r="H147" s="16">
        <f ca="1"/>
        <v>-1.8603011288989538E-4</v>
      </c>
      <c r="I147" s="16">
        <f ca="1"/>
        <v>2.2871452254899179E-3</v>
      </c>
      <c r="J147" s="16">
        <f ca="1"/>
        <v>1.4207275659546537E-3</v>
      </c>
      <c r="K147" s="24">
        <f ca="1"/>
        <v>6.3481138433825546E-3</v>
      </c>
      <c r="L147" s="16">
        <f ca="1"/>
        <v>4.9988427343809609E-4</v>
      </c>
    </row>
    <row r="148" spans="2:40" hidden="1" outlineLevel="1">
      <c r="B148" s="8" t="s">
        <v>24</v>
      </c>
      <c r="C148" s="16">
        <f ca="1"/>
        <v>-1.2015600896277573E-4</v>
      </c>
      <c r="D148" s="16">
        <f ca="1"/>
        <v>1.217152423335861E-4</v>
      </c>
      <c r="E148" s="16">
        <f ca="1"/>
        <v>4.400523276145251E-4</v>
      </c>
      <c r="F148" s="16">
        <f ca="1"/>
        <v>2.3690281992159147E-4</v>
      </c>
      <c r="G148" s="16">
        <f ca="1"/>
        <v>6.3796872081610119E-4</v>
      </c>
      <c r="H148" s="16">
        <f ca="1"/>
        <v>4.1102811003825468E-4</v>
      </c>
      <c r="I148" s="16">
        <f ca="1"/>
        <v>-5.4646160799577291E-4</v>
      </c>
      <c r="J148" s="16">
        <f ca="1"/>
        <v>2.3987411231506233E-4</v>
      </c>
      <c r="K148" s="16">
        <f ca="1"/>
        <v>4.9988427343809609E-4</v>
      </c>
      <c r="L148" s="24">
        <f ca="1"/>
        <v>2.0551201312238067E-3</v>
      </c>
    </row>
    <row r="149" spans="2:40" hidden="1" outlineLevel="1"/>
    <row r="150" spans="2:40" hidden="1" outlineLevel="1">
      <c r="B150" s="45" t="s">
        <v>39</v>
      </c>
    </row>
    <row r="151" spans="2:40" hidden="1" outlineLevel="1">
      <c r="AE151" s="3"/>
      <c r="AF151" s="16"/>
      <c r="AG151" s="16"/>
      <c r="AH151" s="16"/>
      <c r="AI151" s="16"/>
      <c r="AJ151" s="16"/>
      <c r="AK151" s="16"/>
      <c r="AL151" s="16"/>
      <c r="AM151" s="16"/>
      <c r="AN151" s="16"/>
    </row>
    <row r="152" spans="2:40" hidden="1" outlineLevel="1">
      <c r="C152" s="8" t="s">
        <v>5</v>
      </c>
      <c r="D152" s="8" t="s">
        <v>7</v>
      </c>
      <c r="E152" s="8" t="s">
        <v>9</v>
      </c>
      <c r="F152" s="8" t="s">
        <v>11</v>
      </c>
      <c r="G152" s="8" t="s">
        <v>13</v>
      </c>
      <c r="H152" s="8" t="s">
        <v>15</v>
      </c>
      <c r="I152" s="8" t="s">
        <v>18</v>
      </c>
      <c r="J152" s="8" t="s">
        <v>20</v>
      </c>
      <c r="K152" s="8" t="s">
        <v>22</v>
      </c>
      <c r="L152" s="8" t="s">
        <v>24</v>
      </c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</row>
    <row r="153" spans="2:40" hidden="1" outlineLevel="1">
      <c r="B153" s="8" t="s">
        <v>5</v>
      </c>
      <c r="C153" s="24" cm="1">
        <f t="array" aca="1" ref="C153:L162" ca="1">C139:L148/MMULT(TRANSPOSE(F5:O5),F5:O5)</f>
        <v>1</v>
      </c>
      <c r="D153" s="16">
        <f ca="1"/>
        <v>0.4684500782283153</v>
      </c>
      <c r="E153" s="16">
        <f ca="1"/>
        <v>-5.2876049053977255E-2</v>
      </c>
      <c r="F153" s="16">
        <f ca="1"/>
        <v>0.33485415613848435</v>
      </c>
      <c r="G153" s="16">
        <f ca="1"/>
        <v>0.39394209463127833</v>
      </c>
      <c r="H153" s="16">
        <f ca="1"/>
        <v>-1.8544408002422233E-3</v>
      </c>
      <c r="I153" s="16">
        <f ca="1"/>
        <v>0.45841190976671764</v>
      </c>
      <c r="J153" s="16">
        <f ca="1"/>
        <v>0.49708137414862763</v>
      </c>
      <c r="K153" s="16">
        <f ca="1"/>
        <v>0.26402202477728814</v>
      </c>
      <c r="L153" s="16">
        <f ca="1"/>
        <v>-5.2718508678593276E-2</v>
      </c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</row>
    <row r="154" spans="2:40" hidden="1" outlineLevel="1">
      <c r="B154" s="8" t="s">
        <v>7</v>
      </c>
      <c r="C154" s="16">
        <f ca="1"/>
        <v>0.4684500782283153</v>
      </c>
      <c r="D154" s="24">
        <f ca="1"/>
        <v>1.0000000000000004</v>
      </c>
      <c r="E154" s="16">
        <f ca="1"/>
        <v>8.3720979141352736E-2</v>
      </c>
      <c r="F154" s="16">
        <f ca="1"/>
        <v>0.54227776767091318</v>
      </c>
      <c r="G154" s="16">
        <f ca="1"/>
        <v>0.36824808525084674</v>
      </c>
      <c r="H154" s="16">
        <f ca="1"/>
        <v>0.20179321528854077</v>
      </c>
      <c r="I154" s="16">
        <f ca="1"/>
        <v>0.43005010323951381</v>
      </c>
      <c r="J154" s="16">
        <f ca="1"/>
        <v>0.29361160966980004</v>
      </c>
      <c r="K154" s="16">
        <f ca="1"/>
        <v>0.13756403133194675</v>
      </c>
      <c r="L154" s="16">
        <f ca="1"/>
        <v>5.0187603138643545E-2</v>
      </c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</row>
    <row r="155" spans="2:40" hidden="1" outlineLevel="1">
      <c r="B155" s="8" t="s">
        <v>9</v>
      </c>
      <c r="C155" s="16">
        <f ca="1"/>
        <v>-5.2876049053977255E-2</v>
      </c>
      <c r="D155" s="16">
        <f ca="1"/>
        <v>8.3720979141352736E-2</v>
      </c>
      <c r="E155" s="24">
        <f ca="1"/>
        <v>1</v>
      </c>
      <c r="F155" s="16">
        <f ca="1"/>
        <v>5.0706741554372853E-2</v>
      </c>
      <c r="G155" s="16">
        <f ca="1"/>
        <v>0.12953937533759019</v>
      </c>
      <c r="H155" s="16">
        <f ca="1"/>
        <v>0.7647570169996486</v>
      </c>
      <c r="I155" s="16">
        <f ca="1"/>
        <v>-0.31004197673114614</v>
      </c>
      <c r="J155" s="16">
        <f ca="1"/>
        <v>-0.19549464845122</v>
      </c>
      <c r="K155" s="16">
        <f ca="1"/>
        <v>-2.3977090960945965E-2</v>
      </c>
      <c r="L155" s="16">
        <f ca="1"/>
        <v>0.2555139548547975</v>
      </c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</row>
    <row r="156" spans="2:40" hidden="1" outlineLevel="1">
      <c r="B156" s="8" t="s">
        <v>11</v>
      </c>
      <c r="C156" s="16">
        <f ca="1"/>
        <v>0.33485415613848435</v>
      </c>
      <c r="D156" s="16">
        <f ca="1"/>
        <v>0.54227776767091318</v>
      </c>
      <c r="E156" s="16">
        <f ca="1"/>
        <v>5.0706741554372853E-2</v>
      </c>
      <c r="F156" s="24">
        <f ca="1"/>
        <v>0.99999999999999978</v>
      </c>
      <c r="G156" s="16">
        <f ca="1"/>
        <v>0.39108763763301002</v>
      </c>
      <c r="H156" s="16">
        <f ca="1"/>
        <v>0.12495962652483052</v>
      </c>
      <c r="I156" s="16">
        <f ca="1"/>
        <v>0.46026544456520252</v>
      </c>
      <c r="J156" s="16">
        <f ca="1"/>
        <v>0.49578622776118458</v>
      </c>
      <c r="K156" s="16">
        <f ca="1"/>
        <v>0.35051297757930133</v>
      </c>
      <c r="L156" s="16">
        <f ca="1"/>
        <v>0.12957051813371961</v>
      </c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</row>
    <row r="157" spans="2:40" hidden="1" outlineLevel="1">
      <c r="B157" s="8" t="s">
        <v>13</v>
      </c>
      <c r="C157" s="16">
        <f ca="1"/>
        <v>0.39394209463127833</v>
      </c>
      <c r="D157" s="16">
        <f ca="1"/>
        <v>0.36824808525084674</v>
      </c>
      <c r="E157" s="16">
        <f ca="1"/>
        <v>0.12953937533759019</v>
      </c>
      <c r="F157" s="16">
        <f ca="1"/>
        <v>0.39108763763301002</v>
      </c>
      <c r="G157" s="24">
        <f ca="1"/>
        <v>1.0000000000000002</v>
      </c>
      <c r="H157" s="16">
        <f ca="1"/>
        <v>0.1195784376107009</v>
      </c>
      <c r="I157" s="16">
        <f ca="1"/>
        <v>0.29061097174682332</v>
      </c>
      <c r="J157" s="16">
        <f ca="1"/>
        <v>0.44670130188039614</v>
      </c>
      <c r="K157" s="16">
        <f ca="1"/>
        <v>0.10362649111914976</v>
      </c>
      <c r="L157" s="16">
        <f ca="1"/>
        <v>0.23701521343529278</v>
      </c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</row>
    <row r="158" spans="2:40" hidden="1" outlineLevel="1">
      <c r="B158" s="8" t="s">
        <v>15</v>
      </c>
      <c r="C158" s="16">
        <f ca="1"/>
        <v>-1.8544408002422233E-3</v>
      </c>
      <c r="D158" s="16">
        <f ca="1"/>
        <v>0.20179321528854077</v>
      </c>
      <c r="E158" s="16">
        <f ca="1"/>
        <v>0.7647570169996486</v>
      </c>
      <c r="F158" s="16">
        <f ca="1"/>
        <v>0.12495962652483052</v>
      </c>
      <c r="G158" s="16">
        <f ca="1"/>
        <v>0.1195784376107009</v>
      </c>
      <c r="H158" s="24">
        <f ca="1"/>
        <v>0.99999999999999989</v>
      </c>
      <c r="I158" s="16">
        <f ca="1"/>
        <v>-0.19589629892680646</v>
      </c>
      <c r="J158" s="16">
        <f ca="1"/>
        <v>-0.14221798564503324</v>
      </c>
      <c r="K158" s="16">
        <f ca="1"/>
        <v>-6.1106901977555361E-2</v>
      </c>
      <c r="L158" s="16">
        <f ca="1"/>
        <v>0.2372915577004677</v>
      </c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</row>
    <row r="159" spans="2:40" hidden="1" outlineLevel="1">
      <c r="B159" s="8" t="s">
        <v>18</v>
      </c>
      <c r="C159" s="16">
        <f ca="1"/>
        <v>0.45841190976671764</v>
      </c>
      <c r="D159" s="16">
        <f ca="1"/>
        <v>0.43005010323951381</v>
      </c>
      <c r="E159" s="16">
        <f ca="1"/>
        <v>-0.31004197673114614</v>
      </c>
      <c r="F159" s="16">
        <f ca="1"/>
        <v>0.46026544456520252</v>
      </c>
      <c r="G159" s="16">
        <f ca="1"/>
        <v>0.29061097174682332</v>
      </c>
      <c r="H159" s="16">
        <f ca="1"/>
        <v>-0.19589629892680646</v>
      </c>
      <c r="I159" s="24">
        <f ca="1"/>
        <v>0.99999999999999956</v>
      </c>
      <c r="J159" s="16">
        <f ca="1"/>
        <v>0.48406826537583858</v>
      </c>
      <c r="K159" s="16">
        <f ca="1"/>
        <v>0.32656178673947212</v>
      </c>
      <c r="L159" s="16">
        <f ca="1"/>
        <v>-0.13713080460456764</v>
      </c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</row>
    <row r="160" spans="2:40" hidden="1" outlineLevel="1">
      <c r="B160" s="8" t="s">
        <v>20</v>
      </c>
      <c r="C160" s="16">
        <f ca="1"/>
        <v>0.49708137414862763</v>
      </c>
      <c r="D160" s="16">
        <f ca="1"/>
        <v>0.29361160966980004</v>
      </c>
      <c r="E160" s="16">
        <f ca="1"/>
        <v>-0.19549464845122</v>
      </c>
      <c r="F160" s="16">
        <f ca="1"/>
        <v>0.49578622776118458</v>
      </c>
      <c r="G160" s="16">
        <f ca="1"/>
        <v>0.44670130188039614</v>
      </c>
      <c r="H160" s="16">
        <f ca="1"/>
        <v>-0.14221798564503324</v>
      </c>
      <c r="I160" s="16">
        <f ca="1"/>
        <v>0.48406826537583858</v>
      </c>
      <c r="J160" s="24">
        <f ca="1"/>
        <v>1</v>
      </c>
      <c r="K160" s="16">
        <f ca="1"/>
        <v>0.26254722478767201</v>
      </c>
      <c r="L160" s="16">
        <f ca="1"/>
        <v>7.7908304337864054E-2</v>
      </c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</row>
    <row r="161" spans="2:23" hidden="1" outlineLevel="1">
      <c r="B161" s="8" t="s">
        <v>22</v>
      </c>
      <c r="C161" s="16">
        <f ca="1"/>
        <v>0.26402202477728814</v>
      </c>
      <c r="D161" s="16">
        <f ca="1"/>
        <v>0.13756403133194675</v>
      </c>
      <c r="E161" s="16">
        <f ca="1"/>
        <v>-2.3977090960945965E-2</v>
      </c>
      <c r="F161" s="16">
        <f ca="1"/>
        <v>0.35051297757930133</v>
      </c>
      <c r="G161" s="16">
        <f ca="1"/>
        <v>0.10362649111914976</v>
      </c>
      <c r="H161" s="16">
        <f ca="1"/>
        <v>-6.1106901977555361E-2</v>
      </c>
      <c r="I161" s="16">
        <f ca="1"/>
        <v>0.32656178673947212</v>
      </c>
      <c r="J161" s="16">
        <f ca="1"/>
        <v>0.26254722478767201</v>
      </c>
      <c r="K161" s="24">
        <f ca="1"/>
        <v>1.0000000000000002</v>
      </c>
      <c r="L161" s="16">
        <f ca="1"/>
        <v>0.13839758564352572</v>
      </c>
    </row>
    <row r="162" spans="2:23" hidden="1" outlineLevel="1">
      <c r="B162" s="8" t="s">
        <v>24</v>
      </c>
      <c r="C162" s="16">
        <f ca="1"/>
        <v>-5.2718508678593276E-2</v>
      </c>
      <c r="D162" s="16">
        <f ca="1"/>
        <v>5.0187603138643545E-2</v>
      </c>
      <c r="E162" s="16">
        <f ca="1"/>
        <v>0.2555139548547975</v>
      </c>
      <c r="F162" s="16">
        <f ca="1"/>
        <v>0.12957051813371961</v>
      </c>
      <c r="G162" s="16">
        <f ca="1"/>
        <v>0.23701521343529278</v>
      </c>
      <c r="H162" s="16">
        <f ca="1"/>
        <v>0.2372915577004677</v>
      </c>
      <c r="I162" s="16">
        <f ca="1"/>
        <v>-0.13713080460456764</v>
      </c>
      <c r="J162" s="16">
        <f ca="1"/>
        <v>7.7908304337864054E-2</v>
      </c>
      <c r="K162" s="16">
        <f ca="1"/>
        <v>0.13839758564352572</v>
      </c>
      <c r="L162" s="24">
        <f ca="1"/>
        <v>1.0000000000000007</v>
      </c>
    </row>
    <row r="163" spans="2:23" hidden="1" outlineLevel="1"/>
    <row r="164" spans="2:23" hidden="1" outlineLevel="1">
      <c r="B164" s="27" t="s">
        <v>40</v>
      </c>
      <c r="C164" s="4"/>
      <c r="D164" s="37">
        <f ca="1">AVERAGEIF(C153:L162,"&lt;0.9999")</f>
        <v>0.20506459973140084</v>
      </c>
    </row>
    <row r="165" spans="2:23" hidden="1" outlineLevel="1"/>
    <row r="166" spans="2:23" collapsed="1"/>
    <row r="167" spans="2:23">
      <c r="B167" s="43" t="s">
        <v>41</v>
      </c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 t="s">
        <v>27</v>
      </c>
    </row>
    <row r="168" spans="2:23" hidden="1" outlineLevel="1"/>
    <row r="169" spans="2:23" hidden="1" outlineLevel="1">
      <c r="B169" s="45" t="s">
        <v>38</v>
      </c>
    </row>
    <row r="170" spans="2:23" hidden="1" outlineLevel="1"/>
    <row r="171" spans="2:23" hidden="1" outlineLevel="1">
      <c r="C171" s="8" t="s">
        <v>5</v>
      </c>
      <c r="D171" s="8" t="s">
        <v>7</v>
      </c>
      <c r="E171" s="8" t="s">
        <v>9</v>
      </c>
      <c r="F171" s="8" t="s">
        <v>11</v>
      </c>
      <c r="G171" s="8" t="s">
        <v>13</v>
      </c>
      <c r="H171" s="8" t="s">
        <v>15</v>
      </c>
      <c r="I171" s="8" t="s">
        <v>18</v>
      </c>
      <c r="J171" s="8" t="s">
        <v>20</v>
      </c>
      <c r="K171" s="8" t="s">
        <v>22</v>
      </c>
      <c r="L171" s="8" t="s">
        <v>24</v>
      </c>
    </row>
    <row r="172" spans="2:23" hidden="1" outlineLevel="1">
      <c r="B172" s="8" t="s">
        <v>5</v>
      </c>
      <c r="C172" s="24" cm="1">
        <f t="array" aca="1" ref="C172:L181" ca="1">IF(C171:L171=B172:B181,1,D164)*MMULT(TRANSPOSE(F5:O5),F5:O5)</f>
        <v>2.5277117264805174E-3</v>
      </c>
      <c r="D172" s="16">
        <f ca="1"/>
        <v>5.515493441434141E-4</v>
      </c>
      <c r="E172" s="16">
        <f ca="1"/>
        <v>3.9167473474138964E-4</v>
      </c>
      <c r="F172" s="16">
        <f ca="1"/>
        <v>4.1581475341591952E-4</v>
      </c>
      <c r="G172" s="16">
        <f ca="1"/>
        <v>6.1215164710391029E-4</v>
      </c>
      <c r="H172" s="16">
        <f ca="1"/>
        <v>3.9393547894492776E-4</v>
      </c>
      <c r="I172" s="16">
        <f ca="1"/>
        <v>9.0627602480361556E-4</v>
      </c>
      <c r="J172" s="16">
        <f ca="1"/>
        <v>7.0022157505580831E-4</v>
      </c>
      <c r="K172" s="16">
        <f ca="1"/>
        <v>8.2144183949059793E-4</v>
      </c>
      <c r="L172" s="16">
        <f ca="1"/>
        <v>4.673831734029942E-4</v>
      </c>
    </row>
    <row r="173" spans="2:23" hidden="1" outlineLevel="1">
      <c r="B173" s="8" t="s">
        <v>7</v>
      </c>
      <c r="C173" s="16">
        <f ca="1"/>
        <v>5.515493441434141E-4</v>
      </c>
      <c r="D173" s="24">
        <f ca="1"/>
        <v>2.8619353070812792E-3</v>
      </c>
      <c r="E173" s="16">
        <f ca="1"/>
        <v>4.1676543463497529E-4</v>
      </c>
      <c r="F173" s="16">
        <f ca="1"/>
        <v>4.424518639157142E-4</v>
      </c>
      <c r="G173" s="16">
        <f ca="1"/>
        <v>6.5136610722728197E-4</v>
      </c>
      <c r="H173" s="16">
        <f ca="1"/>
        <v>4.1917100220677228E-4</v>
      </c>
      <c r="I173" s="16">
        <f ca="1"/>
        <v>9.643321048673786E-4</v>
      </c>
      <c r="J173" s="16">
        <f ca="1"/>
        <v>7.4507779844826022E-4</v>
      </c>
      <c r="K173" s="16">
        <f ca="1"/>
        <v>8.7406343809409736E-4</v>
      </c>
      <c r="L173" s="16">
        <f ca="1"/>
        <v>4.973237590445704E-4</v>
      </c>
    </row>
    <row r="174" spans="2:23" hidden="1" outlineLevel="1">
      <c r="B174" s="8" t="s">
        <v>9</v>
      </c>
      <c r="C174" s="16">
        <f ca="1"/>
        <v>3.9167473474138964E-4</v>
      </c>
      <c r="D174" s="16">
        <f ca="1"/>
        <v>4.1676543463497529E-4</v>
      </c>
      <c r="E174" s="24">
        <f ca="1"/>
        <v>1.4432520512956848E-3</v>
      </c>
      <c r="F174" s="16">
        <f ca="1"/>
        <v>3.1420074790254848E-4</v>
      </c>
      <c r="G174" s="16">
        <f ca="1"/>
        <v>4.6255815545207115E-4</v>
      </c>
      <c r="H174" s="16">
        <f ca="1"/>
        <v>2.9766818299022433E-4</v>
      </c>
      <c r="I174" s="16">
        <f ca="1"/>
        <v>6.8480640107211447E-4</v>
      </c>
      <c r="J174" s="16">
        <f ca="1"/>
        <v>5.2910614828514729E-4</v>
      </c>
      <c r="K174" s="16">
        <f ca="1"/>
        <v>6.2070342191112291E-4</v>
      </c>
      <c r="L174" s="16">
        <f ca="1"/>
        <v>3.5316722514989297E-4</v>
      </c>
    </row>
    <row r="175" spans="2:23" hidden="1" outlineLevel="1">
      <c r="B175" s="8" t="s">
        <v>11</v>
      </c>
      <c r="C175" s="16">
        <f ca="1"/>
        <v>4.1581475341591952E-4</v>
      </c>
      <c r="D175" s="16">
        <f ca="1"/>
        <v>4.424518639157142E-4</v>
      </c>
      <c r="E175" s="16">
        <f ca="1"/>
        <v>3.1420074790254848E-4</v>
      </c>
      <c r="F175" s="24">
        <f ca="1"/>
        <v>1.6266377847716613E-3</v>
      </c>
      <c r="G175" s="16">
        <f ca="1"/>
        <v>4.9106691928143013E-4</v>
      </c>
      <c r="H175" s="16">
        <f ca="1"/>
        <v>3.1601431272193118E-4</v>
      </c>
      <c r="I175" s="16">
        <f ca="1"/>
        <v>7.2701295116075744E-4</v>
      </c>
      <c r="J175" s="16">
        <f ca="1"/>
        <v>5.6171645262056839E-4</v>
      </c>
      <c r="K175" s="16">
        <f ca="1"/>
        <v>6.589591245828116E-4</v>
      </c>
      <c r="L175" s="16">
        <f ca="1"/>
        <v>3.7493391739257595E-4</v>
      </c>
    </row>
    <row r="176" spans="2:23" hidden="1" outlineLevel="1">
      <c r="B176" s="8" t="s">
        <v>13</v>
      </c>
      <c r="C176" s="16">
        <f ca="1"/>
        <v>6.1215164710391029E-4</v>
      </c>
      <c r="D176" s="16">
        <f ca="1"/>
        <v>6.5136610722728197E-4</v>
      </c>
      <c r="E176" s="16">
        <f ca="1"/>
        <v>4.6255815545207115E-4</v>
      </c>
      <c r="F176" s="16">
        <f ca="1"/>
        <v>4.9106691928143013E-4</v>
      </c>
      <c r="G176" s="24">
        <f ca="1"/>
        <v>3.5254057802083564E-3</v>
      </c>
      <c r="H176" s="16">
        <f ca="1"/>
        <v>4.6522803833187455E-4</v>
      </c>
      <c r="I176" s="16">
        <f ca="1"/>
        <v>1.0702895264367354E-3</v>
      </c>
      <c r="J176" s="16">
        <f ca="1"/>
        <v>8.2694432761769797E-4</v>
      </c>
      <c r="K176" s="16">
        <f ca="1"/>
        <v>9.7010245589827435E-4</v>
      </c>
      <c r="L176" s="16">
        <f ca="1"/>
        <v>5.5196794534467266E-4</v>
      </c>
    </row>
    <row r="177" spans="2:23" hidden="1" outlineLevel="1">
      <c r="B177" s="8" t="s">
        <v>15</v>
      </c>
      <c r="C177" s="16">
        <f ca="1"/>
        <v>3.9393547894492776E-4</v>
      </c>
      <c r="D177" s="16">
        <f ca="1"/>
        <v>4.1917100220677228E-4</v>
      </c>
      <c r="E177" s="16">
        <f ca="1"/>
        <v>2.9766818299022433E-4</v>
      </c>
      <c r="F177" s="16">
        <f ca="1"/>
        <v>3.1601431272193118E-4</v>
      </c>
      <c r="G177" s="16">
        <f ca="1"/>
        <v>4.6522803833187455E-4</v>
      </c>
      <c r="H177" s="24">
        <f ca="1"/>
        <v>1.4599610188053926E-3</v>
      </c>
      <c r="I177" s="16">
        <f ca="1"/>
        <v>6.8875909948344237E-4</v>
      </c>
      <c r="J177" s="16">
        <f ca="1"/>
        <v>5.3216014577768869E-4</v>
      </c>
      <c r="K177" s="16">
        <f ca="1"/>
        <v>6.2428611831386223E-4</v>
      </c>
      <c r="L177" s="16">
        <f ca="1"/>
        <v>3.5520570424062224E-4</v>
      </c>
    </row>
    <row r="178" spans="2:23" hidden="1" outlineLevel="1">
      <c r="B178" s="8" t="s">
        <v>18</v>
      </c>
      <c r="C178" s="16">
        <f ca="1"/>
        <v>9.0627602480361556E-4</v>
      </c>
      <c r="D178" s="16">
        <f ca="1"/>
        <v>9.643321048673786E-4</v>
      </c>
      <c r="E178" s="16">
        <f ca="1"/>
        <v>6.8480640107211447E-4</v>
      </c>
      <c r="F178" s="16">
        <f ca="1"/>
        <v>7.2701295116075744E-4</v>
      </c>
      <c r="G178" s="16">
        <f ca="1"/>
        <v>1.0702895264367354E-3</v>
      </c>
      <c r="H178" s="16">
        <f ca="1"/>
        <v>6.8875909948344237E-4</v>
      </c>
      <c r="I178" s="24">
        <f ca="1"/>
        <v>7.7270202354678711E-3</v>
      </c>
      <c r="J178" s="16">
        <f ca="1"/>
        <v>1.2242715044758373E-3</v>
      </c>
      <c r="K178" s="16">
        <f ca="1"/>
        <v>1.4362137250518176E-3</v>
      </c>
      <c r="L178" s="16">
        <f ca="1"/>
        <v>8.1717547880921781E-4</v>
      </c>
    </row>
    <row r="179" spans="2:23" hidden="1" outlineLevel="1">
      <c r="B179" s="8" t="s">
        <v>20</v>
      </c>
      <c r="C179" s="16">
        <f ca="1"/>
        <v>7.0022157505580831E-4</v>
      </c>
      <c r="D179" s="16">
        <f ca="1"/>
        <v>7.4507779844826022E-4</v>
      </c>
      <c r="E179" s="16">
        <f ca="1"/>
        <v>5.2910614828514729E-4</v>
      </c>
      <c r="F179" s="16">
        <f ca="1"/>
        <v>5.6171645262056839E-4</v>
      </c>
      <c r="G179" s="16">
        <f ca="1"/>
        <v>8.2694432761769797E-4</v>
      </c>
      <c r="H179" s="16">
        <f ca="1"/>
        <v>5.3216014577768869E-4</v>
      </c>
      <c r="I179" s="16">
        <f ca="1"/>
        <v>1.2242715044758373E-3</v>
      </c>
      <c r="J179" s="24">
        <f ca="1"/>
        <v>4.6127725806048778E-3</v>
      </c>
      <c r="K179" s="16">
        <f ca="1"/>
        <v>1.1096705740290059E-3</v>
      </c>
      <c r="L179" s="16">
        <f ca="1"/>
        <v>6.3137927652093403E-4</v>
      </c>
    </row>
    <row r="180" spans="2:23" hidden="1" outlineLevel="1">
      <c r="B180" s="8" t="s">
        <v>22</v>
      </c>
      <c r="C180" s="16">
        <f ca="1"/>
        <v>8.2144183949059793E-4</v>
      </c>
      <c r="D180" s="16">
        <f ca="1"/>
        <v>8.7406343809409736E-4</v>
      </c>
      <c r="E180" s="16">
        <f ca="1"/>
        <v>6.2070342191112291E-4</v>
      </c>
      <c r="F180" s="16">
        <f ca="1"/>
        <v>6.589591245828116E-4</v>
      </c>
      <c r="G180" s="16">
        <f ca="1"/>
        <v>9.7010245589827435E-4</v>
      </c>
      <c r="H180" s="16">
        <f ca="1"/>
        <v>6.2428611831386223E-4</v>
      </c>
      <c r="I180" s="16">
        <f ca="1"/>
        <v>1.4362137250518176E-3</v>
      </c>
      <c r="J180" s="16">
        <f ca="1"/>
        <v>1.1096705740290059E-3</v>
      </c>
      <c r="K180" s="24">
        <f ca="1"/>
        <v>6.3481138433825537E-3</v>
      </c>
      <c r="L180" s="16">
        <f ca="1"/>
        <v>7.4068176816782989E-4</v>
      </c>
    </row>
    <row r="181" spans="2:23" hidden="1" outlineLevel="1">
      <c r="B181" s="8" t="s">
        <v>24</v>
      </c>
      <c r="C181" s="16">
        <f ca="1"/>
        <v>4.673831734029942E-4</v>
      </c>
      <c r="D181" s="16">
        <f ca="1"/>
        <v>4.973237590445704E-4</v>
      </c>
      <c r="E181" s="16">
        <f ca="1"/>
        <v>3.5316722514989297E-4</v>
      </c>
      <c r="F181" s="16">
        <f ca="1"/>
        <v>3.7493391739257595E-4</v>
      </c>
      <c r="G181" s="16">
        <f ca="1"/>
        <v>5.5196794534467266E-4</v>
      </c>
      <c r="H181" s="16">
        <f ca="1"/>
        <v>3.5520570424062224E-4</v>
      </c>
      <c r="I181" s="16">
        <f ca="1"/>
        <v>8.1717547880921781E-4</v>
      </c>
      <c r="J181" s="16">
        <f ca="1"/>
        <v>6.3137927652093403E-4</v>
      </c>
      <c r="K181" s="16">
        <f ca="1"/>
        <v>7.4068176816782989E-4</v>
      </c>
      <c r="L181" s="24">
        <f ca="1"/>
        <v>2.0551201312238054E-3</v>
      </c>
    </row>
    <row r="182" spans="2:23" hidden="1" outlineLevel="1"/>
    <row r="183" spans="2:23" collapsed="1"/>
    <row r="184" spans="2:23">
      <c r="B184" s="43" t="s">
        <v>42</v>
      </c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 t="s">
        <v>27</v>
      </c>
    </row>
    <row r="185" spans="2:23" hidden="1" outlineLevel="1"/>
    <row r="186" spans="2:23" hidden="1" outlineLevel="1">
      <c r="B186" s="45" t="s">
        <v>134</v>
      </c>
    </row>
    <row r="187" spans="2:23" hidden="1" outlineLevel="1"/>
    <row r="188" spans="2:23" hidden="1" outlineLevel="1">
      <c r="C188" s="8" t="s">
        <v>5</v>
      </c>
      <c r="D188" s="8" t="s">
        <v>7</v>
      </c>
      <c r="E188" s="8" t="s">
        <v>9</v>
      </c>
      <c r="F188" s="8" t="s">
        <v>11</v>
      </c>
      <c r="G188" s="8" t="s">
        <v>13</v>
      </c>
      <c r="H188" s="8" t="s">
        <v>15</v>
      </c>
      <c r="I188" s="8" t="s">
        <v>18</v>
      </c>
      <c r="J188" s="8" t="s">
        <v>20</v>
      </c>
      <c r="K188" s="8" t="s">
        <v>22</v>
      </c>
      <c r="L188" s="8" t="s">
        <v>24</v>
      </c>
    </row>
    <row r="189" spans="2:23" hidden="1" outlineLevel="1">
      <c r="B189" s="8" t="s">
        <v>5</v>
      </c>
      <c r="C189" s="24" cm="1">
        <f t="array" aca="1" ref="C189:L198" ca="1">IF(C188:L188=B189:B198,F5:O5^2,MMULT(TRANSPOSE(F6:O6),F6:O6)*P5^2)</f>
        <v>2.5277117264805174E-3</v>
      </c>
      <c r="D189" s="16">
        <f ca="1"/>
        <v>1.016023743142214E-3</v>
      </c>
      <c r="E189" s="16">
        <f ca="1"/>
        <v>3.6729507354270799E-5</v>
      </c>
      <c r="F189" s="16">
        <f ca="1"/>
        <v>9.089065196505483E-4</v>
      </c>
      <c r="G189" s="16">
        <f ca="1"/>
        <v>9.1400476350279446E-4</v>
      </c>
      <c r="H189" s="16">
        <f ca="1"/>
        <v>1.8256974070269167E-4</v>
      </c>
      <c r="I189" s="16">
        <f ca="1"/>
        <v>1.6389019242990268E-3</v>
      </c>
      <c r="J189" s="16">
        <f ca="1"/>
        <v>1.1873835860941274E-3</v>
      </c>
      <c r="K189" s="16">
        <f ca="1"/>
        <v>1.03325004294982E-3</v>
      </c>
      <c r="L189" s="16">
        <f ca="1"/>
        <v>2.6902806708346691E-4</v>
      </c>
    </row>
    <row r="190" spans="2:23" hidden="1" outlineLevel="1">
      <c r="B190" s="8" t="s">
        <v>7</v>
      </c>
      <c r="C190" s="16">
        <f ca="1"/>
        <v>1.016023743142214E-3</v>
      </c>
      <c r="D190" s="24">
        <f ca="1"/>
        <v>2.8619353070812792E-3</v>
      </c>
      <c r="E190" s="16">
        <f ca="1"/>
        <v>4.4842906676534858E-5</v>
      </c>
      <c r="F190" s="16">
        <f ca="1"/>
        <v>1.109680286350054E-3</v>
      </c>
      <c r="G190" s="16">
        <f ca="1"/>
        <v>1.1159047116078001E-3</v>
      </c>
      <c r="H190" s="16">
        <f ca="1"/>
        <v>2.228986565303881E-4</v>
      </c>
      <c r="I190" s="16">
        <f ca="1"/>
        <v>2.0009287174604343E-3</v>
      </c>
      <c r="J190" s="16">
        <f ca="1"/>
        <v>1.4496718081974762E-3</v>
      </c>
      <c r="K190" s="16">
        <f ca="1"/>
        <v>1.2614907900238099E-3</v>
      </c>
      <c r="L190" s="16">
        <f ca="1"/>
        <v>3.2845527682226586E-4</v>
      </c>
    </row>
    <row r="191" spans="2:23" hidden="1" outlineLevel="1">
      <c r="B191" s="8" t="s">
        <v>9</v>
      </c>
      <c r="C191" s="16">
        <f ca="1"/>
        <v>3.6729507354270799E-5</v>
      </c>
      <c r="D191" s="16">
        <f ca="1"/>
        <v>4.4842906676534858E-5</v>
      </c>
      <c r="E191" s="24">
        <f ca="1"/>
        <v>1.4432520512956848E-3</v>
      </c>
      <c r="F191" s="16">
        <f ca="1"/>
        <v>4.0115214347583111E-5</v>
      </c>
      <c r="G191" s="16">
        <f ca="1"/>
        <v>4.0340228846332363E-5</v>
      </c>
      <c r="H191" s="16">
        <f ca="1"/>
        <v>8.0578410687239553E-6</v>
      </c>
      <c r="I191" s="16">
        <f ca="1"/>
        <v>7.2334063587968471E-5</v>
      </c>
      <c r="J191" s="16">
        <f ca="1"/>
        <v>5.2405991198392085E-5</v>
      </c>
      <c r="K191" s="16">
        <f ca="1"/>
        <v>4.5603201265975732E-5</v>
      </c>
      <c r="L191" s="16">
        <f ca="1"/>
        <v>1.1873738765476717E-5</v>
      </c>
    </row>
    <row r="192" spans="2:23" hidden="1" outlineLevel="1">
      <c r="B192" s="8" t="s">
        <v>11</v>
      </c>
      <c r="C192" s="16">
        <f ca="1"/>
        <v>9.089065196505483E-4</v>
      </c>
      <c r="D192" s="16">
        <f ca="1"/>
        <v>1.109680286350054E-3</v>
      </c>
      <c r="E192" s="16">
        <f ca="1"/>
        <v>4.0115214347583111E-5</v>
      </c>
      <c r="F192" s="24">
        <f ca="1"/>
        <v>1.6266377847716613E-3</v>
      </c>
      <c r="G192" s="16">
        <f ca="1"/>
        <v>9.9825724992642028E-4</v>
      </c>
      <c r="H192" s="16">
        <f ca="1"/>
        <v>1.9939892498502438E-4</v>
      </c>
      <c r="I192" s="16">
        <f ca="1"/>
        <v>1.7899750561254739E-3</v>
      </c>
      <c r="J192" s="16">
        <f ca="1"/>
        <v>1.2968359910068136E-3</v>
      </c>
      <c r="K192" s="16">
        <f ca="1"/>
        <v>1.1284944975653727E-3</v>
      </c>
      <c r="L192" s="16">
        <f ca="1"/>
        <v>2.9382693517979804E-4</v>
      </c>
    </row>
    <row r="193" spans="2:12" hidden="1" outlineLevel="1">
      <c r="B193" s="8" t="s">
        <v>13</v>
      </c>
      <c r="C193" s="16">
        <f ca="1"/>
        <v>9.1400476350279446E-4</v>
      </c>
      <c r="D193" s="16">
        <f ca="1"/>
        <v>1.1159047116078001E-3</v>
      </c>
      <c r="E193" s="16">
        <f ca="1"/>
        <v>4.0340228846332363E-5</v>
      </c>
      <c r="F193" s="16">
        <f ca="1"/>
        <v>9.9825724992642028E-4</v>
      </c>
      <c r="G193" s="24">
        <f ca="1"/>
        <v>3.5254057802083564E-3</v>
      </c>
      <c r="H193" s="16">
        <f ca="1"/>
        <v>2.0051739462020784E-4</v>
      </c>
      <c r="I193" s="16">
        <f ca="1"/>
        <v>1.8000153948492781E-3</v>
      </c>
      <c r="J193" s="16">
        <f ca="1"/>
        <v>1.3041102111555083E-3</v>
      </c>
      <c r="K193" s="16">
        <f ca="1"/>
        <v>1.1348244556084925E-3</v>
      </c>
      <c r="L193" s="16">
        <f ca="1"/>
        <v>2.9547507097101304E-4</v>
      </c>
    </row>
    <row r="194" spans="2:12" hidden="1" outlineLevel="1">
      <c r="B194" s="8" t="s">
        <v>15</v>
      </c>
      <c r="C194" s="16">
        <f ca="1"/>
        <v>1.8256974070269167E-4</v>
      </c>
      <c r="D194" s="16">
        <f ca="1"/>
        <v>2.228986565303881E-4</v>
      </c>
      <c r="E194" s="16">
        <f ca="1"/>
        <v>8.0578410687239553E-6</v>
      </c>
      <c r="F194" s="16">
        <f ca="1"/>
        <v>1.9939892498502438E-4</v>
      </c>
      <c r="G194" s="16">
        <f ca="1"/>
        <v>2.0051739462020784E-4</v>
      </c>
      <c r="H194" s="24">
        <f ca="1"/>
        <v>1.4599610188053926E-3</v>
      </c>
      <c r="I194" s="16">
        <f ca="1"/>
        <v>3.5954773653373981E-4</v>
      </c>
      <c r="J194" s="16">
        <f ca="1"/>
        <v>2.6049214687453405E-4</v>
      </c>
      <c r="K194" s="16">
        <f ca="1"/>
        <v>2.2667781928128021E-4</v>
      </c>
      <c r="L194" s="16">
        <f ca="1"/>
        <v>5.9020269089792706E-5</v>
      </c>
    </row>
    <row r="195" spans="2:12" hidden="1" outlineLevel="1">
      <c r="B195" s="8" t="s">
        <v>18</v>
      </c>
      <c r="C195" s="16">
        <f ca="1"/>
        <v>1.6389019242990268E-3</v>
      </c>
      <c r="D195" s="16">
        <f ca="1"/>
        <v>2.0009287174604343E-3</v>
      </c>
      <c r="E195" s="16">
        <f ca="1"/>
        <v>7.2334063587968471E-5</v>
      </c>
      <c r="F195" s="16">
        <f ca="1"/>
        <v>1.7899750561254739E-3</v>
      </c>
      <c r="G195" s="16">
        <f ca="1"/>
        <v>1.8000153948492781E-3</v>
      </c>
      <c r="H195" s="16">
        <f ca="1"/>
        <v>3.5954773653373981E-4</v>
      </c>
      <c r="I195" s="24">
        <f ca="1"/>
        <v>7.7270202354678711E-3</v>
      </c>
      <c r="J195" s="16">
        <f ca="1"/>
        <v>2.3383999951705264E-3</v>
      </c>
      <c r="K195" s="16">
        <f ca="1"/>
        <v>2.0348537100733258E-3</v>
      </c>
      <c r="L195" s="16">
        <f ca="1"/>
        <v>5.2981634421788684E-4</v>
      </c>
    </row>
    <row r="196" spans="2:12" hidden="1" outlineLevel="1">
      <c r="B196" s="8" t="s">
        <v>20</v>
      </c>
      <c r="C196" s="16">
        <f ca="1"/>
        <v>1.1873835860941274E-3</v>
      </c>
      <c r="D196" s="16">
        <f ca="1"/>
        <v>1.4496718081974762E-3</v>
      </c>
      <c r="E196" s="16">
        <f ca="1"/>
        <v>5.2405991198392085E-5</v>
      </c>
      <c r="F196" s="16">
        <f ca="1"/>
        <v>1.2968359910068136E-3</v>
      </c>
      <c r="G196" s="16">
        <f ca="1"/>
        <v>1.3041102111555083E-3</v>
      </c>
      <c r="H196" s="16">
        <f ca="1"/>
        <v>2.6049214687453405E-4</v>
      </c>
      <c r="I196" s="16">
        <f ca="1"/>
        <v>2.3383999951705264E-3</v>
      </c>
      <c r="J196" s="24">
        <f ca="1"/>
        <v>4.6127725806048778E-3</v>
      </c>
      <c r="K196" s="16">
        <f ca="1"/>
        <v>1.4742504475838084E-3</v>
      </c>
      <c r="L196" s="16">
        <f ca="1"/>
        <v>3.8385166399617526E-4</v>
      </c>
    </row>
    <row r="197" spans="2:12" hidden="1" outlineLevel="1">
      <c r="B197" s="8" t="s">
        <v>22</v>
      </c>
      <c r="C197" s="16">
        <f ca="1"/>
        <v>1.03325004294982E-3</v>
      </c>
      <c r="D197" s="16">
        <f ca="1"/>
        <v>1.2614907900238099E-3</v>
      </c>
      <c r="E197" s="16">
        <f ca="1"/>
        <v>4.5603201265975732E-5</v>
      </c>
      <c r="F197" s="16">
        <f ca="1"/>
        <v>1.1284944975653727E-3</v>
      </c>
      <c r="G197" s="16">
        <f ca="1"/>
        <v>1.1348244556084925E-3</v>
      </c>
      <c r="H197" s="16">
        <f ca="1"/>
        <v>2.2667781928128021E-4</v>
      </c>
      <c r="I197" s="16">
        <f ca="1"/>
        <v>2.0348537100733258E-3</v>
      </c>
      <c r="J197" s="16">
        <f ca="1"/>
        <v>1.4742504475838084E-3</v>
      </c>
      <c r="K197" s="24">
        <f ca="1"/>
        <v>6.3481138433825537E-3</v>
      </c>
      <c r="L197" s="16">
        <f ca="1"/>
        <v>3.3402411230482276E-4</v>
      </c>
    </row>
    <row r="198" spans="2:12" hidden="1" outlineLevel="1">
      <c r="B198" s="8" t="s">
        <v>24</v>
      </c>
      <c r="C198" s="16">
        <f ca="1"/>
        <v>2.6902806708346691E-4</v>
      </c>
      <c r="D198" s="16">
        <f ca="1"/>
        <v>3.2845527682226586E-4</v>
      </c>
      <c r="E198" s="16">
        <f ca="1"/>
        <v>1.1873738765476717E-5</v>
      </c>
      <c r="F198" s="16">
        <f ca="1"/>
        <v>2.9382693517979804E-4</v>
      </c>
      <c r="G198" s="16">
        <f ca="1"/>
        <v>2.9547507097101304E-4</v>
      </c>
      <c r="H198" s="16">
        <f ca="1"/>
        <v>5.9020269089792706E-5</v>
      </c>
      <c r="I198" s="16">
        <f ca="1"/>
        <v>5.2981634421788684E-4</v>
      </c>
      <c r="J198" s="16">
        <f ca="1"/>
        <v>3.8385166399617526E-4</v>
      </c>
      <c r="K198" s="16">
        <f ca="1"/>
        <v>3.3402411230482276E-4</v>
      </c>
      <c r="L198" s="24">
        <f ca="1"/>
        <v>2.0551201312238054E-3</v>
      </c>
    </row>
    <row r="199" spans="2:12" hidden="1" outlineLevel="1"/>
    <row r="200" spans="2:12" hidden="1" outlineLevel="1"/>
    <row r="201" spans="2:12" hidden="1" outlineLevel="1">
      <c r="B201" s="45" t="s">
        <v>133</v>
      </c>
    </row>
    <row r="202" spans="2:12" hidden="1" outlineLevel="1"/>
    <row r="203" spans="2:12" hidden="1" outlineLevel="1">
      <c r="C203" s="8" t="s">
        <v>5</v>
      </c>
      <c r="D203" s="8" t="s">
        <v>7</v>
      </c>
      <c r="E203" s="8" t="s">
        <v>9</v>
      </c>
      <c r="F203" s="8" t="s">
        <v>11</v>
      </c>
      <c r="G203" s="8" t="s">
        <v>13</v>
      </c>
      <c r="H203" s="8" t="s">
        <v>15</v>
      </c>
      <c r="I203" s="8" t="s">
        <v>18</v>
      </c>
      <c r="J203" s="8" t="s">
        <v>20</v>
      </c>
      <c r="K203" s="8" t="s">
        <v>22</v>
      </c>
      <c r="L203" s="8" t="s">
        <v>24</v>
      </c>
    </row>
    <row r="204" spans="2:12" hidden="1" outlineLevel="1">
      <c r="B204" s="8" t="s">
        <v>5</v>
      </c>
      <c r="C204" s="24" cm="1">
        <f t="array" aca="1" ref="C204:L213" ca="1">MMULT(TRANSPOSE(F6:O6),F6:O6)*P5^2 + IF(C203:L203=B204:B213,F7:O7^2,0)</f>
        <v>2.5569447700960479E-3</v>
      </c>
      <c r="D204" s="16">
        <f ca="1"/>
        <v>1.016023743142214E-3</v>
      </c>
      <c r="E204" s="16">
        <f ca="1"/>
        <v>3.6729507354270799E-5</v>
      </c>
      <c r="F204" s="16">
        <f ca="1"/>
        <v>9.089065196505483E-4</v>
      </c>
      <c r="G204" s="16">
        <f ca="1"/>
        <v>9.1400476350279446E-4</v>
      </c>
      <c r="H204" s="16">
        <f ca="1"/>
        <v>1.8256974070269167E-4</v>
      </c>
      <c r="I204" s="16">
        <f ca="1"/>
        <v>1.6389019242990268E-3</v>
      </c>
      <c r="J204" s="16">
        <f ca="1"/>
        <v>1.1873835860941274E-3</v>
      </c>
      <c r="K204" s="16">
        <f ca="1"/>
        <v>1.03325004294982E-3</v>
      </c>
      <c r="L204" s="16">
        <f ca="1"/>
        <v>2.6902806708346691E-4</v>
      </c>
    </row>
    <row r="205" spans="2:12" hidden="1" outlineLevel="1">
      <c r="B205" s="8" t="s">
        <v>7</v>
      </c>
      <c r="C205" s="16">
        <f ca="1"/>
        <v>1.016023743142214E-3</v>
      </c>
      <c r="D205" s="24">
        <f ca="1"/>
        <v>2.889891790472319E-3</v>
      </c>
      <c r="E205" s="16">
        <f ca="1"/>
        <v>4.4842906676534858E-5</v>
      </c>
      <c r="F205" s="16">
        <f ca="1"/>
        <v>1.109680286350054E-3</v>
      </c>
      <c r="G205" s="16">
        <f ca="1"/>
        <v>1.1159047116078001E-3</v>
      </c>
      <c r="H205" s="16">
        <f ca="1"/>
        <v>2.228986565303881E-4</v>
      </c>
      <c r="I205" s="16">
        <f ca="1"/>
        <v>2.0009287174604343E-3</v>
      </c>
      <c r="J205" s="16">
        <f ca="1"/>
        <v>1.4496718081974762E-3</v>
      </c>
      <c r="K205" s="16">
        <f ca="1"/>
        <v>1.2614907900238099E-3</v>
      </c>
      <c r="L205" s="16">
        <f ca="1"/>
        <v>3.2845527682226586E-4</v>
      </c>
    </row>
    <row r="206" spans="2:12" hidden="1" outlineLevel="1">
      <c r="B206" s="8" t="s">
        <v>9</v>
      </c>
      <c r="C206" s="16">
        <f ca="1"/>
        <v>3.6729507354270799E-5</v>
      </c>
      <c r="D206" s="16">
        <f ca="1"/>
        <v>4.4842906676534858E-5</v>
      </c>
      <c r="E206" s="24">
        <f ca="1"/>
        <v>1.4681077576616812E-3</v>
      </c>
      <c r="F206" s="16">
        <f ca="1"/>
        <v>4.0115214347583111E-5</v>
      </c>
      <c r="G206" s="16">
        <f ca="1"/>
        <v>4.0340228846332363E-5</v>
      </c>
      <c r="H206" s="16">
        <f ca="1"/>
        <v>8.0578410687239553E-6</v>
      </c>
      <c r="I206" s="16">
        <f ca="1"/>
        <v>7.2334063587968471E-5</v>
      </c>
      <c r="J206" s="16">
        <f ca="1"/>
        <v>5.2405991198392085E-5</v>
      </c>
      <c r="K206" s="16">
        <f ca="1"/>
        <v>4.5603201265975732E-5</v>
      </c>
      <c r="L206" s="16">
        <f ca="1"/>
        <v>1.1873738765476717E-5</v>
      </c>
    </row>
    <row r="207" spans="2:12" hidden="1" outlineLevel="1">
      <c r="B207" s="8" t="s">
        <v>11</v>
      </c>
      <c r="C207" s="16">
        <f ca="1"/>
        <v>9.089065196505483E-4</v>
      </c>
      <c r="D207" s="16">
        <f ca="1"/>
        <v>1.109680286350054E-3</v>
      </c>
      <c r="E207" s="16">
        <f ca="1"/>
        <v>4.0115214347583111E-5</v>
      </c>
      <c r="F207" s="24">
        <f ca="1"/>
        <v>1.6375679353264759E-3</v>
      </c>
      <c r="G207" s="16">
        <f ca="1"/>
        <v>9.9825724992642028E-4</v>
      </c>
      <c r="H207" s="16">
        <f ca="1"/>
        <v>1.9939892498502438E-4</v>
      </c>
      <c r="I207" s="16">
        <f ca="1"/>
        <v>1.7899750561254739E-3</v>
      </c>
      <c r="J207" s="16">
        <f ca="1"/>
        <v>1.2968359910068136E-3</v>
      </c>
      <c r="K207" s="16">
        <f ca="1"/>
        <v>1.1284944975653727E-3</v>
      </c>
      <c r="L207" s="16">
        <f ca="1"/>
        <v>2.9382693517979804E-4</v>
      </c>
    </row>
    <row r="208" spans="2:12" hidden="1" outlineLevel="1">
      <c r="B208" s="8" t="s">
        <v>13</v>
      </c>
      <c r="C208" s="16">
        <f ca="1"/>
        <v>9.1400476350279446E-4</v>
      </c>
      <c r="D208" s="16">
        <f ca="1"/>
        <v>1.1159047116078001E-3</v>
      </c>
      <c r="E208" s="16">
        <f ca="1"/>
        <v>4.0340228846332363E-5</v>
      </c>
      <c r="F208" s="16">
        <f ca="1"/>
        <v>9.9825724992642028E-4</v>
      </c>
      <c r="G208" s="24">
        <f ca="1"/>
        <v>3.5688807646873637E-3</v>
      </c>
      <c r="H208" s="16">
        <f ca="1"/>
        <v>2.0051739462020784E-4</v>
      </c>
      <c r="I208" s="16">
        <f ca="1"/>
        <v>1.8000153948492781E-3</v>
      </c>
      <c r="J208" s="16">
        <f ca="1"/>
        <v>1.3041102111555083E-3</v>
      </c>
      <c r="K208" s="16">
        <f ca="1"/>
        <v>1.1348244556084925E-3</v>
      </c>
      <c r="L208" s="16">
        <f ca="1"/>
        <v>2.9547507097101304E-4</v>
      </c>
    </row>
    <row r="209" spans="2:23" hidden="1" outlineLevel="1">
      <c r="B209" s="8" t="s">
        <v>15</v>
      </c>
      <c r="C209" s="16">
        <f ca="1"/>
        <v>1.8256974070269167E-4</v>
      </c>
      <c r="D209" s="16">
        <f ca="1"/>
        <v>2.228986565303881E-4</v>
      </c>
      <c r="E209" s="16">
        <f ca="1"/>
        <v>8.0578410687239553E-6</v>
      </c>
      <c r="F209" s="16">
        <f ca="1"/>
        <v>1.9939892498502438E-4</v>
      </c>
      <c r="G209" s="16">
        <f ca="1"/>
        <v>2.0051739462020784E-4</v>
      </c>
      <c r="H209" s="24">
        <f ca="1"/>
        <v>1.4844421957698035E-3</v>
      </c>
      <c r="I209" s="16">
        <f ca="1"/>
        <v>3.5954773653373981E-4</v>
      </c>
      <c r="J209" s="16">
        <f ca="1"/>
        <v>2.6049214687453405E-4</v>
      </c>
      <c r="K209" s="16">
        <f ca="1"/>
        <v>2.2667781928128021E-4</v>
      </c>
      <c r="L209" s="16">
        <f ca="1"/>
        <v>5.9020269089792706E-5</v>
      </c>
    </row>
    <row r="210" spans="2:23" hidden="1" outlineLevel="1">
      <c r="B210" s="8" t="s">
        <v>18</v>
      </c>
      <c r="C210" s="16">
        <f ca="1"/>
        <v>1.6389019242990268E-3</v>
      </c>
      <c r="D210" s="16">
        <f ca="1"/>
        <v>2.0009287174604343E-3</v>
      </c>
      <c r="E210" s="16">
        <f ca="1"/>
        <v>7.2334063587968471E-5</v>
      </c>
      <c r="F210" s="16">
        <f ca="1"/>
        <v>1.7899750561254739E-3</v>
      </c>
      <c r="G210" s="16">
        <f ca="1"/>
        <v>1.8000153948492781E-3</v>
      </c>
      <c r="H210" s="16">
        <f ca="1"/>
        <v>3.5954773653373981E-4</v>
      </c>
      <c r="I210" s="24">
        <f ca="1"/>
        <v>7.8045963158939807E-3</v>
      </c>
      <c r="J210" s="16">
        <f ca="1"/>
        <v>2.3383999951705264E-3</v>
      </c>
      <c r="K210" s="16">
        <f ca="1"/>
        <v>2.0348537100733258E-3</v>
      </c>
      <c r="L210" s="16">
        <f ca="1"/>
        <v>5.2981634421788684E-4</v>
      </c>
    </row>
    <row r="211" spans="2:23" hidden="1" outlineLevel="1">
      <c r="B211" s="8" t="s">
        <v>20</v>
      </c>
      <c r="C211" s="16">
        <f ca="1"/>
        <v>1.1873835860941274E-3</v>
      </c>
      <c r="D211" s="16">
        <f ca="1"/>
        <v>1.4496718081974762E-3</v>
      </c>
      <c r="E211" s="16">
        <f ca="1"/>
        <v>5.2405991198392085E-5</v>
      </c>
      <c r="F211" s="16">
        <f ca="1"/>
        <v>1.2968359910068136E-3</v>
      </c>
      <c r="G211" s="16">
        <f ca="1"/>
        <v>1.3041102111555083E-3</v>
      </c>
      <c r="H211" s="16">
        <f ca="1"/>
        <v>2.6049214687453405E-4</v>
      </c>
      <c r="I211" s="16">
        <f ca="1"/>
        <v>2.3383999951705264E-3</v>
      </c>
      <c r="J211" s="24">
        <f ca="1"/>
        <v>4.6630933221288836E-3</v>
      </c>
      <c r="K211" s="16">
        <f ca="1"/>
        <v>1.4742504475838084E-3</v>
      </c>
      <c r="L211" s="16">
        <f ca="1"/>
        <v>3.8385166399617526E-4</v>
      </c>
    </row>
    <row r="212" spans="2:23" hidden="1" outlineLevel="1">
      <c r="B212" s="8" t="s">
        <v>22</v>
      </c>
      <c r="C212" s="16">
        <f ca="1"/>
        <v>1.03325004294982E-3</v>
      </c>
      <c r="D212" s="16">
        <f ca="1"/>
        <v>1.2614907900238099E-3</v>
      </c>
      <c r="E212" s="16">
        <f ca="1"/>
        <v>4.5603201265975732E-5</v>
      </c>
      <c r="F212" s="16">
        <f ca="1"/>
        <v>1.1284944975653727E-3</v>
      </c>
      <c r="G212" s="16">
        <f ca="1"/>
        <v>1.1348244556084925E-3</v>
      </c>
      <c r="H212" s="16">
        <f ca="1"/>
        <v>2.2667781928128021E-4</v>
      </c>
      <c r="I212" s="16">
        <f ca="1"/>
        <v>2.0348537100733258E-3</v>
      </c>
      <c r="J212" s="16">
        <f ca="1"/>
        <v>1.4742504475838084E-3</v>
      </c>
      <c r="K212" s="24">
        <f ca="1"/>
        <v>6.435445480490209E-3</v>
      </c>
      <c r="L212" s="16">
        <f ca="1"/>
        <v>3.3402411230482276E-4</v>
      </c>
    </row>
    <row r="213" spans="2:23" hidden="1" outlineLevel="1">
      <c r="B213" s="8" t="s">
        <v>24</v>
      </c>
      <c r="C213" s="16">
        <f ca="1"/>
        <v>2.6902806708346691E-4</v>
      </c>
      <c r="D213" s="16">
        <f ca="1"/>
        <v>3.2845527682226586E-4</v>
      </c>
      <c r="E213" s="16">
        <f ca="1"/>
        <v>1.1873738765476717E-5</v>
      </c>
      <c r="F213" s="16">
        <f ca="1"/>
        <v>2.9382693517979804E-4</v>
      </c>
      <c r="G213" s="16">
        <f ca="1"/>
        <v>2.9547507097101304E-4</v>
      </c>
      <c r="H213" s="16">
        <f ca="1"/>
        <v>5.9020269089792706E-5</v>
      </c>
      <c r="I213" s="16">
        <f ca="1"/>
        <v>5.2981634421788684E-4</v>
      </c>
      <c r="J213" s="16">
        <f ca="1"/>
        <v>3.8385166399617526E-4</v>
      </c>
      <c r="K213" s="16">
        <f ca="1"/>
        <v>3.3402411230482276E-4</v>
      </c>
      <c r="L213" s="24">
        <f ca="1"/>
        <v>2.0890537524228979E-3</v>
      </c>
    </row>
    <row r="214" spans="2:23" hidden="1" outlineLevel="1"/>
    <row r="215" spans="2:23" collapsed="1"/>
    <row r="216" spans="2:23">
      <c r="B216" s="43" t="s">
        <v>45</v>
      </c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 t="s">
        <v>27</v>
      </c>
    </row>
    <row r="217" spans="2:23" hidden="1" outlineLevel="1"/>
    <row r="218" spans="2:23" hidden="1" outlineLevel="1">
      <c r="B218" s="38" t="s">
        <v>46</v>
      </c>
      <c r="C218" s="40">
        <v>0.3</v>
      </c>
      <c r="D218" s="39" t="s">
        <v>47</v>
      </c>
    </row>
    <row r="219" spans="2:23" hidden="1" outlineLevel="1"/>
    <row r="220" spans="2:23" hidden="1" outlineLevel="1">
      <c r="C220" s="8" t="s">
        <v>5</v>
      </c>
      <c r="D220" s="8" t="s">
        <v>7</v>
      </c>
      <c r="E220" s="8" t="s">
        <v>9</v>
      </c>
      <c r="F220" s="8" t="s">
        <v>11</v>
      </c>
      <c r="G220" s="8" t="s">
        <v>13</v>
      </c>
      <c r="H220" s="8" t="s">
        <v>15</v>
      </c>
      <c r="I220" s="8" t="s">
        <v>18</v>
      </c>
      <c r="J220" s="8" t="s">
        <v>20</v>
      </c>
      <c r="K220" s="8" t="s">
        <v>22</v>
      </c>
      <c r="L220" s="8" t="s">
        <v>24</v>
      </c>
    </row>
    <row r="221" spans="2:23" hidden="1" outlineLevel="1">
      <c r="B221" s="8" t="s">
        <v>5</v>
      </c>
      <c r="C221" s="24" cm="1">
        <f t="array" aca="1" ref="C221:L230" ca="1">C218*C139:L148+(1-C218)*C204:L213</f>
        <v>2.5481748570113888E-3</v>
      </c>
      <c r="D221" s="16">
        <f ca="1"/>
        <v>1.0892048255004881E-3</v>
      </c>
      <c r="E221" s="16">
        <f ca="1"/>
        <v>-4.5874253317949226E-6</v>
      </c>
      <c r="F221" s="16">
        <f ca="1"/>
        <v>8.3993227444859432E-4</v>
      </c>
      <c r="G221" s="16">
        <f ca="1"/>
        <v>9.9259796952008011E-4</v>
      </c>
      <c r="H221" s="16">
        <f ca="1"/>
        <v>1.2673008694225253E-4</v>
      </c>
      <c r="I221" s="16">
        <f ca="1"/>
        <v>1.7550121007574243E-3</v>
      </c>
      <c r="J221" s="16">
        <f ca="1"/>
        <v>1.3403745407457946E-3</v>
      </c>
      <c r="K221" s="16">
        <f ca="1"/>
        <v>1.0405585660576706E-3</v>
      </c>
      <c r="L221" s="16">
        <f ca="1"/>
        <v>1.522728442695941E-4</v>
      </c>
    </row>
    <row r="222" spans="2:23" hidden="1" outlineLevel="1">
      <c r="B222" s="8" t="s">
        <v>7</v>
      </c>
      <c r="C222" s="16">
        <f ca="1"/>
        <v>1.0892048255004881E-3</v>
      </c>
      <c r="D222" s="24">
        <f ca="1"/>
        <v>2.8815048454550072E-3</v>
      </c>
      <c r="E222" s="16">
        <f ca="1"/>
        <v>8.2435427645760823E-5</v>
      </c>
      <c r="F222" s="16">
        <f ca="1"/>
        <v>1.1277853108136494E-3</v>
      </c>
      <c r="G222" s="16">
        <f ca="1"/>
        <v>1.1320436777296312E-3</v>
      </c>
      <c r="H222" s="16">
        <f ca="1"/>
        <v>2.7977425655088313E-4</v>
      </c>
      <c r="I222" s="16">
        <f ca="1"/>
        <v>2.0073532413286055E-3</v>
      </c>
      <c r="J222" s="16">
        <f ca="1"/>
        <v>1.3348111094794253E-3</v>
      </c>
      <c r="K222" s="16">
        <f ca="1"/>
        <v>1.0589486439122851E-3</v>
      </c>
      <c r="L222" s="16">
        <f ca="1"/>
        <v>2.6643326647566191E-4</v>
      </c>
    </row>
    <row r="223" spans="2:23" hidden="1" outlineLevel="1">
      <c r="B223" s="8" t="s">
        <v>9</v>
      </c>
      <c r="C223" s="16">
        <f ca="1"/>
        <v>-4.5874253317949226E-6</v>
      </c>
      <c r="D223" s="16">
        <f ca="1"/>
        <v>8.2435427645760823E-5</v>
      </c>
      <c r="E223" s="24">
        <f ca="1"/>
        <v>1.4606510457518822E-3</v>
      </c>
      <c r="F223" s="16">
        <f ca="1"/>
        <v>5.1388567852067184E-5</v>
      </c>
      <c r="G223" s="16">
        <f ca="1"/>
        <v>1.1589760203620297E-4</v>
      </c>
      <c r="H223" s="16">
        <f ca="1"/>
        <v>3.3867285802708058E-4</v>
      </c>
      <c r="I223" s="16">
        <f ca="1"/>
        <v>-2.5997861206743364E-4</v>
      </c>
      <c r="J223" s="16">
        <f ca="1"/>
        <v>-1.1463995560652334E-4</v>
      </c>
      <c r="K223" s="16">
        <f ca="1"/>
        <v>1.0149595934649993E-5</v>
      </c>
      <c r="L223" s="16">
        <f ca="1"/>
        <v>1.4032731542019123E-4</v>
      </c>
    </row>
    <row r="224" spans="2:23" hidden="1" outlineLevel="1">
      <c r="B224" s="8" t="s">
        <v>11</v>
      </c>
      <c r="C224" s="16">
        <f ca="1"/>
        <v>8.3993227444859432E-4</v>
      </c>
      <c r="D224" s="16">
        <f ca="1"/>
        <v>1.1277853108136494E-3</v>
      </c>
      <c r="E224" s="16">
        <f ca="1"/>
        <v>5.1388567852067184E-5</v>
      </c>
      <c r="F224" s="24">
        <f ca="1"/>
        <v>1.6342888901600312E-3</v>
      </c>
      <c r="G224" s="16">
        <f ca="1"/>
        <v>9.797406136758714E-4</v>
      </c>
      <c r="H224" s="16">
        <f ca="1"/>
        <v>1.9734986788809972E-4</v>
      </c>
      <c r="I224" s="16">
        <f ca="1"/>
        <v>1.7425145300979845E-3</v>
      </c>
      <c r="J224" s="16">
        <f ca="1"/>
        <v>1.3152050235743634E-3</v>
      </c>
      <c r="K224" s="16">
        <f ca="1"/>
        <v>1.1278499968826548E-3</v>
      </c>
      <c r="L224" s="16">
        <f ca="1"/>
        <v>2.7674970060233609E-4</v>
      </c>
    </row>
    <row r="225" spans="2:23" hidden="1" outlineLevel="1">
      <c r="B225" s="8" t="s">
        <v>13</v>
      </c>
      <c r="C225" s="16">
        <f ca="1"/>
        <v>9.9259796952008011E-4</v>
      </c>
      <c r="D225" s="16">
        <f ca="1"/>
        <v>1.1320436777296312E-3</v>
      </c>
      <c r="E225" s="16">
        <f ca="1"/>
        <v>1.1589760203620297E-4</v>
      </c>
      <c r="F225" s="16">
        <f ca="1"/>
        <v>9.797406136758714E-4</v>
      </c>
      <c r="G225" s="24">
        <f ca="1"/>
        <v>3.5558382693436615E-3</v>
      </c>
      <c r="H225" s="16">
        <f ca="1"/>
        <v>2.2174810344335291E-4</v>
      </c>
      <c r="I225" s="16">
        <f ca="1"/>
        <v>1.7150447701734788E-3</v>
      </c>
      <c r="J225" s="16">
        <f ca="1"/>
        <v>1.453287986461574E-3</v>
      </c>
      <c r="K225" s="16">
        <f ca="1"/>
        <v>9.4144537984833102E-4</v>
      </c>
      <c r="L225" s="16">
        <f ca="1"/>
        <v>3.9822316592453947E-4</v>
      </c>
    </row>
    <row r="226" spans="2:23" hidden="1" outlineLevel="1">
      <c r="B226" s="8" t="s">
        <v>15</v>
      </c>
      <c r="C226" s="16">
        <f ca="1"/>
        <v>1.2673008694225253E-4</v>
      </c>
      <c r="D226" s="16">
        <f ca="1"/>
        <v>2.7977425655088313E-4</v>
      </c>
      <c r="E226" s="16">
        <f ca="1"/>
        <v>3.3867285802708058E-4</v>
      </c>
      <c r="F226" s="16">
        <f ca="1"/>
        <v>1.9734986788809972E-4</v>
      </c>
      <c r="G226" s="16">
        <f ca="1"/>
        <v>2.2174810344335291E-4</v>
      </c>
      <c r="H226" s="24">
        <f ca="1"/>
        <v>1.47709784268048E-3</v>
      </c>
      <c r="I226" s="16">
        <f ca="1"/>
        <v>5.4293873032835088E-5</v>
      </c>
      <c r="J226" s="16">
        <f ca="1"/>
        <v>7.1624157995660247E-5</v>
      </c>
      <c r="K226" s="16">
        <f ca="1"/>
        <v>1.0286543962992751E-4</v>
      </c>
      <c r="L226" s="16">
        <f ca="1"/>
        <v>1.6462262137433129E-4</v>
      </c>
    </row>
    <row r="227" spans="2:23" hidden="1" outlineLevel="1">
      <c r="B227" s="8" t="s">
        <v>18</v>
      </c>
      <c r="C227" s="16">
        <f ca="1"/>
        <v>1.7550121007574243E-3</v>
      </c>
      <c r="D227" s="16">
        <f ca="1"/>
        <v>2.0073532413286055E-3</v>
      </c>
      <c r="E227" s="16">
        <f ca="1"/>
        <v>-2.5997861206743364E-4</v>
      </c>
      <c r="F227" s="16">
        <f ca="1"/>
        <v>1.7425145300979845E-3</v>
      </c>
      <c r="G227" s="16">
        <f ca="1"/>
        <v>1.7150447701734788E-3</v>
      </c>
      <c r="H227" s="16">
        <f ca="1"/>
        <v>5.4293873032835088E-5</v>
      </c>
      <c r="I227" s="24">
        <f ca="1"/>
        <v>7.7813234917661466E-3</v>
      </c>
      <c r="J227" s="16">
        <f ca="1"/>
        <v>2.5038716435885635E-3</v>
      </c>
      <c r="K227" s="16">
        <f ca="1"/>
        <v>2.1105411646983032E-3</v>
      </c>
      <c r="L227" s="16">
        <f ca="1"/>
        <v>2.0693295855378889E-4</v>
      </c>
    </row>
    <row r="228" spans="2:23" hidden="1" outlineLevel="1">
      <c r="B228" s="8" t="s">
        <v>20</v>
      </c>
      <c r="C228" s="16">
        <f ca="1"/>
        <v>1.3403745407457946E-3</v>
      </c>
      <c r="D228" s="16">
        <f ca="1"/>
        <v>1.3348111094794253E-3</v>
      </c>
      <c r="E228" s="16">
        <f ca="1"/>
        <v>-1.1463995560652334E-4</v>
      </c>
      <c r="F228" s="16">
        <f ca="1"/>
        <v>1.3152050235743634E-3</v>
      </c>
      <c r="G228" s="16">
        <f ca="1"/>
        <v>1.453287986461574E-3</v>
      </c>
      <c r="H228" s="16">
        <f ca="1"/>
        <v>7.1624157995660247E-5</v>
      </c>
      <c r="I228" s="16">
        <f ca="1"/>
        <v>2.5038716435885635E-3</v>
      </c>
      <c r="J228" s="24">
        <f ca="1"/>
        <v>4.6479970996716816E-3</v>
      </c>
      <c r="K228" s="16">
        <f ca="1"/>
        <v>1.4581935830950618E-3</v>
      </c>
      <c r="L228" s="16">
        <f ca="1"/>
        <v>3.4065839849184139E-4</v>
      </c>
    </row>
    <row r="229" spans="2:23" hidden="1" outlineLevel="1">
      <c r="B229" s="8" t="s">
        <v>22</v>
      </c>
      <c r="C229" s="16">
        <f ca="1"/>
        <v>1.0405585660576706E-3</v>
      </c>
      <c r="D229" s="16">
        <f ca="1"/>
        <v>1.0589486439122851E-3</v>
      </c>
      <c r="E229" s="16">
        <f ca="1"/>
        <v>1.0149595934649993E-5</v>
      </c>
      <c r="F229" s="16">
        <f ca="1"/>
        <v>1.1278499968826548E-3</v>
      </c>
      <c r="G229" s="16">
        <f ca="1"/>
        <v>9.4144537984833102E-4</v>
      </c>
      <c r="H229" s="16">
        <f ca="1"/>
        <v>1.0286543962992751E-4</v>
      </c>
      <c r="I229" s="16">
        <f ca="1"/>
        <v>2.1105411646983032E-3</v>
      </c>
      <c r="J229" s="16">
        <f ca="1"/>
        <v>1.4581935830950618E-3</v>
      </c>
      <c r="K229" s="24">
        <f ca="1"/>
        <v>6.4092459893579125E-3</v>
      </c>
      <c r="L229" s="16">
        <f ca="1"/>
        <v>3.8378216064480474E-4</v>
      </c>
    </row>
    <row r="230" spans="2:23" hidden="1" outlineLevel="1">
      <c r="B230" s="8" t="s">
        <v>24</v>
      </c>
      <c r="C230" s="16">
        <f ca="1"/>
        <v>1.522728442695941E-4</v>
      </c>
      <c r="D230" s="16">
        <f ca="1"/>
        <v>2.6643326647566191E-4</v>
      </c>
      <c r="E230" s="16">
        <f ca="1"/>
        <v>1.4032731542019123E-4</v>
      </c>
      <c r="F230" s="16">
        <f ca="1"/>
        <v>2.7674970060233609E-4</v>
      </c>
      <c r="G230" s="16">
        <f ca="1"/>
        <v>3.9822316592453947E-4</v>
      </c>
      <c r="H230" s="16">
        <f ca="1"/>
        <v>1.6462262137433129E-4</v>
      </c>
      <c r="I230" s="16">
        <f ca="1"/>
        <v>2.0693295855378889E-4</v>
      </c>
      <c r="J230" s="16">
        <f ca="1"/>
        <v>3.4065839849184139E-4</v>
      </c>
      <c r="K230" s="16">
        <f ca="1"/>
        <v>3.8378216064480474E-4</v>
      </c>
      <c r="L230" s="24">
        <f ca="1"/>
        <v>2.0788736660631705E-3</v>
      </c>
    </row>
    <row r="231" spans="2:23" hidden="1" outlineLevel="1"/>
    <row r="232" spans="2:23" collapsed="1"/>
    <row r="233" spans="2:23">
      <c r="B233" s="43" t="s">
        <v>126</v>
      </c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 t="s">
        <v>27</v>
      </c>
    </row>
    <row r="234" spans="2:23" hidden="1" outlineLevel="1"/>
    <row r="235" spans="2:23" hidden="1" outlineLevel="1">
      <c r="C235" s="197" t="s">
        <v>49</v>
      </c>
      <c r="D235" s="197" t="s">
        <v>50</v>
      </c>
      <c r="E235" s="41" t="s">
        <v>51</v>
      </c>
      <c r="F235" s="41"/>
      <c r="G235" s="197" t="s">
        <v>52</v>
      </c>
      <c r="H235" s="198" t="s">
        <v>53</v>
      </c>
    </row>
    <row r="236" spans="2:23" hidden="1" outlineLevel="1">
      <c r="C236" s="197"/>
      <c r="D236" s="197"/>
      <c r="E236" s="5" t="s">
        <v>54</v>
      </c>
      <c r="F236" s="5" t="s">
        <v>55</v>
      </c>
      <c r="G236" s="197"/>
      <c r="H236" s="198"/>
    </row>
    <row r="237" spans="2:23" hidden="1" outlineLevel="1">
      <c r="B237" s="8" t="s">
        <v>5</v>
      </c>
      <c r="C237" s="15" cm="1">
        <f t="array" aca="1" ref="C237:C246" ca="1">MMULT(MINVERSE(C139:L148),$H$237:$H$246)/SUM(MMULT(MINVERSE(C139:L148),$H$237:$H$246))</f>
        <v>0.1659278847651946</v>
      </c>
      <c r="D237" s="15" cm="1">
        <f t="array" aca="1" ref="D237:D246" ca="1">MMULT(MINVERSE(C172:L181),$H$237:$H$246)/SUM(MMULT(MINVERSE(C172:L181),$H$237:$H$246))</f>
        <v>8.9980580337711807E-2</v>
      </c>
      <c r="E237" s="15" cm="1">
        <f t="array" aca="1" ref="E237:E246" ca="1">MMULT(MINVERSE(C189:L198),$H$237:$H$246)/SUM(MMULT(MINVERSE(C189:L198),$H$237:$H$246))</f>
        <v>7.4432199559598636E-2</v>
      </c>
      <c r="F237" s="15" cm="1">
        <f t="array" aca="1" ref="F237:F246" ca="1">MMULT(MINVERSE(C204:L213),$H$237:$H$246)/SUM(MMULT(MINVERSE(C204:L213),$H$237:$H$246))</f>
        <v>7.4632508396647715E-2</v>
      </c>
      <c r="G237" s="15" cm="1">
        <f t="array" aca="1" ref="G237:G246" ca="1">MMULT(MINVERSE(C221:L230),$H$237:$H$246)/SUM(MMULT(MINVERSE(C221:L230),$H$237:$H$246))</f>
        <v>0.10614115539815656</v>
      </c>
      <c r="H237" s="3">
        <v>1</v>
      </c>
    </row>
    <row r="238" spans="2:23" hidden="1" outlineLevel="1">
      <c r="B238" s="8" t="s">
        <v>7</v>
      </c>
      <c r="C238" s="15">
        <f ca="1"/>
        <v>-3.230495384945644E-2</v>
      </c>
      <c r="D238" s="15">
        <f ca="1"/>
        <v>6.7548275150025844E-2</v>
      </c>
      <c r="E238" s="15">
        <f ca="1"/>
        <v>3.4674564718189173E-2</v>
      </c>
      <c r="F238" s="15">
        <f ca="1"/>
        <v>3.5211382827785999E-2</v>
      </c>
      <c r="G238" s="15">
        <f ca="1"/>
        <v>1.6330167659261093E-2</v>
      </c>
      <c r="H238" s="3">
        <v>1</v>
      </c>
    </row>
    <row r="239" spans="2:23" hidden="1" outlineLevel="1">
      <c r="B239" s="8" t="s">
        <v>9</v>
      </c>
      <c r="C239" s="15">
        <f ca="1"/>
        <v>0.29958771849230503</v>
      </c>
      <c r="D239" s="15">
        <f ca="1"/>
        <v>0.24779310373026683</v>
      </c>
      <c r="E239" s="15">
        <f ca="1"/>
        <v>0.29758432441012389</v>
      </c>
      <c r="F239" s="15">
        <f ca="1"/>
        <v>0.29622662226680901</v>
      </c>
      <c r="G239" s="15">
        <f ca="1"/>
        <v>0.27599651260877339</v>
      </c>
      <c r="H239" s="3">
        <v>1</v>
      </c>
    </row>
    <row r="240" spans="2:23" hidden="1" outlineLevel="1">
      <c r="B240" s="8" t="s">
        <v>11</v>
      </c>
      <c r="C240" s="15">
        <f ca="1"/>
        <v>0.18423986992502112</v>
      </c>
      <c r="D240" s="15">
        <f ca="1"/>
        <v>0.20460505030981088</v>
      </c>
      <c r="E240" s="15">
        <f ca="1"/>
        <v>0.15300878871632248</v>
      </c>
      <c r="F240" s="15">
        <f ca="1"/>
        <v>0.15389392862267623</v>
      </c>
      <c r="G240" s="15">
        <f ca="1"/>
        <v>0.15959879759090481</v>
      </c>
      <c r="H240" s="3">
        <v>1</v>
      </c>
    </row>
    <row r="241" spans="2:23" hidden="1" outlineLevel="1">
      <c r="B241" s="8" t="s">
        <v>13</v>
      </c>
      <c r="C241" s="15">
        <f ca="1"/>
        <v>-4.555880821079978E-2</v>
      </c>
      <c r="D241" s="15">
        <f ca="1"/>
        <v>3.7168924624786735E-2</v>
      </c>
      <c r="E241" s="15">
        <f ca="1"/>
        <v>3.7698653526233791E-2</v>
      </c>
      <c r="F241" s="15">
        <f ca="1"/>
        <v>3.7927026894915603E-2</v>
      </c>
      <c r="G241" s="15">
        <f ca="1"/>
        <v>1.7160957107143038E-2</v>
      </c>
      <c r="H241" s="3">
        <v>1</v>
      </c>
    </row>
    <row r="242" spans="2:23" hidden="1" outlineLevel="1">
      <c r="B242" s="8" t="s">
        <v>15</v>
      </c>
      <c r="C242" s="15">
        <f ca="1"/>
        <v>0.13353836962796614</v>
      </c>
      <c r="D242" s="15">
        <f ca="1"/>
        <v>0.24336571275661489</v>
      </c>
      <c r="E242" s="15">
        <f ca="1"/>
        <v>0.26303850081784436</v>
      </c>
      <c r="F242" s="15">
        <f ca="1"/>
        <v>0.26195660898182027</v>
      </c>
      <c r="G242" s="15">
        <f ca="1"/>
        <v>0.22948716910684089</v>
      </c>
      <c r="H242" s="3">
        <v>1</v>
      </c>
    </row>
    <row r="243" spans="2:23" hidden="1" outlineLevel="1">
      <c r="B243" s="8" t="s">
        <v>18</v>
      </c>
      <c r="C243" s="15">
        <f ca="1"/>
        <v>6.5855505486782095E-2</v>
      </c>
      <c r="D243" s="15">
        <f ca="1"/>
        <v>-2.2162110287322248E-2</v>
      </c>
      <c r="E243" s="15">
        <f ca="1"/>
        <v>-4.020164611443991E-2</v>
      </c>
      <c r="F243" s="15">
        <f ca="1"/>
        <v>-3.9608453536178728E-2</v>
      </c>
      <c r="G243" s="15">
        <f ca="1"/>
        <v>-7.0856962629360859E-3</v>
      </c>
      <c r="H243" s="3">
        <v>1</v>
      </c>
    </row>
    <row r="244" spans="2:23" hidden="1" outlineLevel="1">
      <c r="B244" s="8" t="s">
        <v>20</v>
      </c>
      <c r="C244" s="15">
        <f ca="1"/>
        <v>2.5573383294484546E-2</v>
      </c>
      <c r="D244" s="15">
        <f ca="1"/>
        <v>8.7849084876489777E-3</v>
      </c>
      <c r="E244" s="15">
        <f ca="1"/>
        <v>-3.0859548799041644E-3</v>
      </c>
      <c r="F244" s="15">
        <f ca="1"/>
        <v>-2.6181815387241146E-3</v>
      </c>
      <c r="G244" s="15">
        <f ca="1"/>
        <v>1.5169478865473322E-2</v>
      </c>
      <c r="H244" s="3">
        <v>1</v>
      </c>
    </row>
    <row r="245" spans="2:23" hidden="1" outlineLevel="1">
      <c r="B245" s="8" t="s">
        <v>22</v>
      </c>
      <c r="C245" s="15">
        <f ca="1"/>
        <v>-2.510172923402785E-3</v>
      </c>
      <c r="D245" s="15">
        <f ca="1"/>
        <v>-1.3241698818691701E-2</v>
      </c>
      <c r="E245" s="15">
        <f ca="1"/>
        <v>9.8053754685880797E-3</v>
      </c>
      <c r="F245" s="15">
        <f ca="1"/>
        <v>9.9870411161549679E-3</v>
      </c>
      <c r="G245" s="15">
        <f ca="1"/>
        <v>1.4452103255700769E-2</v>
      </c>
      <c r="H245" s="3">
        <v>1</v>
      </c>
    </row>
    <row r="246" spans="2:23" hidden="1" outlineLevel="1">
      <c r="B246" s="8" t="s">
        <v>24</v>
      </c>
      <c r="C246" s="15">
        <f ca="1"/>
        <v>0.20565120339190554</v>
      </c>
      <c r="D246" s="15">
        <f ca="1"/>
        <v>0.1361572537091478</v>
      </c>
      <c r="E246" s="15">
        <f ca="1"/>
        <v>0.17304519377744373</v>
      </c>
      <c r="F246" s="15">
        <f ca="1"/>
        <v>0.17239151596809305</v>
      </c>
      <c r="G246" s="15">
        <f ca="1"/>
        <v>0.1727493546706822</v>
      </c>
      <c r="H246" s="3">
        <v>1</v>
      </c>
    </row>
    <row r="247" spans="2:23" hidden="1" outlineLevel="1"/>
    <row r="248" spans="2:23" hidden="1" outlineLevel="1">
      <c r="B248" s="5" t="s">
        <v>56</v>
      </c>
      <c r="C248" s="42">
        <f ca="1">SUM(_xlfn.ANCHORARRAY(IBM_1))</f>
        <v>1</v>
      </c>
      <c r="D248" s="42">
        <f ca="1">SUM(_xlfn.ANCHORARRAY(IBM_1))</f>
        <v>1</v>
      </c>
      <c r="E248" s="42">
        <f ca="1">SUM(_xlfn.ANCHORARRAY(IBM_1))</f>
        <v>1</v>
      </c>
      <c r="F248" s="42">
        <f ca="1">SUM(_xlfn.ANCHORARRAY(IBM_1))</f>
        <v>1</v>
      </c>
      <c r="G248" s="42">
        <f ca="1">SUM(_xlfn.ANCHORARRAY(IBM_1))</f>
        <v>1</v>
      </c>
    </row>
    <row r="249" spans="2:23" hidden="1" outlineLevel="1"/>
    <row r="250" spans="2:23" collapsed="1"/>
    <row r="251" spans="2:23">
      <c r="B251" s="43" t="s">
        <v>127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 t="s">
        <v>27</v>
      </c>
    </row>
    <row r="252" spans="2:23" hidden="1" outlineLevel="1"/>
    <row r="253" spans="2:23" ht="15" hidden="1" customHeight="1" outlineLevel="1">
      <c r="C253" s="197" t="s">
        <v>49</v>
      </c>
      <c r="D253" s="197" t="s">
        <v>50</v>
      </c>
      <c r="E253" s="41" t="s">
        <v>51</v>
      </c>
      <c r="F253" s="41"/>
      <c r="G253" s="197" t="s">
        <v>52</v>
      </c>
      <c r="H253" s="198" t="s">
        <v>53</v>
      </c>
      <c r="K253" s="197" t="s">
        <v>49</v>
      </c>
      <c r="L253" s="197" t="s">
        <v>50</v>
      </c>
      <c r="M253" s="41" t="s">
        <v>51</v>
      </c>
      <c r="N253" s="41"/>
      <c r="O253" s="197" t="s">
        <v>52</v>
      </c>
    </row>
    <row r="254" spans="2:23" hidden="1" outlineLevel="1">
      <c r="C254" s="197"/>
      <c r="D254" s="197"/>
      <c r="E254" s="5" t="s">
        <v>54</v>
      </c>
      <c r="F254" s="5" t="s">
        <v>55</v>
      </c>
      <c r="G254" s="197"/>
      <c r="H254" s="198"/>
      <c r="K254" s="197"/>
      <c r="L254" s="197"/>
      <c r="M254" s="5" t="s">
        <v>54</v>
      </c>
      <c r="N254" s="5" t="s">
        <v>55</v>
      </c>
      <c r="O254" s="197"/>
    </row>
    <row r="255" spans="2:23" hidden="1" outlineLevel="1">
      <c r="B255" s="8" t="s">
        <v>5</v>
      </c>
      <c r="C255" s="15">
        <v>0.14480426000478144</v>
      </c>
      <c r="D255" s="15">
        <v>8.5658877428481744E-2</v>
      </c>
      <c r="E255" s="15">
        <v>6.6755376469233962E-2</v>
      </c>
      <c r="F255" s="15">
        <v>6.707387841840011E-2</v>
      </c>
      <c r="G255" s="15">
        <v>0</v>
      </c>
      <c r="H255" s="3">
        <v>1</v>
      </c>
      <c r="J255" s="72" t="s">
        <v>128</v>
      </c>
      <c r="K255" s="16" cm="1">
        <f t="array" aca="1" ref="K255" ca="1">MMULT(MMULT(TRANSPOSE(C255:C264),C139:L148),C255:C264)</f>
        <v>5.7596737776143979E-4</v>
      </c>
      <c r="L255" s="16" cm="1">
        <f t="array" aca="1" ref="L255" ca="1">MMULT(MMULT(TRANSPOSE(D255:D264),C172:L181),D255:D264)</f>
        <v>6.0882169399651244E-4</v>
      </c>
      <c r="M255" s="16" cm="1">
        <f t="array" aca="1" ref="M255" ca="1">MMULT(MMULT(TRANSPOSE(E255:E264),C189:L198),E255:E264)</f>
        <v>4.5173646473552838E-4</v>
      </c>
      <c r="N255" s="16" cm="1">
        <f t="array" aca="1" ref="N255" ca="1">MMULT(MMULT(TRANSPOSE(F255:F264),C204:L213),F255:F264)</f>
        <v>4.5712873961789862E-4</v>
      </c>
      <c r="O255" s="16" cm="1">
        <f t="array" aca="1" ref="O255" ca="1">MMULT(MMULT(TRANSPOSE(G255:G264),C221:L230),G255:G264)</f>
        <v>7.0006247236285E-4</v>
      </c>
    </row>
    <row r="256" spans="2:23" hidden="1" outlineLevel="1">
      <c r="B256" s="8" t="s">
        <v>7</v>
      </c>
      <c r="C256" s="15">
        <v>0</v>
      </c>
      <c r="D256" s="15">
        <v>6.3367540093085317E-2</v>
      </c>
      <c r="E256" s="15">
        <v>2.3486955710443531E-2</v>
      </c>
      <c r="F256" s="15">
        <v>2.4435889333924595E-2</v>
      </c>
      <c r="G256" s="15">
        <v>0</v>
      </c>
      <c r="H256" s="3">
        <v>1</v>
      </c>
    </row>
    <row r="257" spans="2:23" hidden="1" outlineLevel="1">
      <c r="B257" s="8" t="s">
        <v>9</v>
      </c>
      <c r="C257" s="15">
        <v>0.28936567759085441</v>
      </c>
      <c r="D257" s="15">
        <v>0.24276707941385151</v>
      </c>
      <c r="E257" s="15">
        <v>0.30329852343309011</v>
      </c>
      <c r="F257" s="15">
        <v>0.30149566481881107</v>
      </c>
      <c r="G257" s="15">
        <v>0.19495821099330798</v>
      </c>
      <c r="H257" s="3">
        <v>1</v>
      </c>
    </row>
    <row r="258" spans="2:23" hidden="1" outlineLevel="1">
      <c r="B258" s="8" t="s">
        <v>11</v>
      </c>
      <c r="C258" s="15">
        <v>0.15822589011410162</v>
      </c>
      <c r="D258" s="15">
        <v>0.19990567624604832</v>
      </c>
      <c r="E258" s="15">
        <v>0.12901340097780079</v>
      </c>
      <c r="F258" s="15">
        <v>0.13079598796268624</v>
      </c>
      <c r="G258" s="15">
        <v>4.5718681657891504E-3</v>
      </c>
      <c r="H258" s="3">
        <v>1</v>
      </c>
    </row>
    <row r="259" spans="2:23" hidden="1" outlineLevel="1">
      <c r="B259" s="8" t="s">
        <v>13</v>
      </c>
      <c r="C259" s="15">
        <v>0</v>
      </c>
      <c r="D259" s="15">
        <v>3.3135937747443632E-2</v>
      </c>
      <c r="E259" s="15">
        <v>3.1609056577620781E-2</v>
      </c>
      <c r="F259" s="15">
        <v>3.2077302561435546E-2</v>
      </c>
      <c r="G259" s="15">
        <v>0.10049176522647266</v>
      </c>
      <c r="H259" s="3">
        <v>1</v>
      </c>
    </row>
    <row r="260" spans="2:23" hidden="1" outlineLevel="1">
      <c r="B260" s="8" t="s">
        <v>15</v>
      </c>
      <c r="C260" s="15">
        <v>0.13093321895386209</v>
      </c>
      <c r="D260" s="15">
        <v>0.23851866530254875</v>
      </c>
      <c r="E260" s="15">
        <v>0.26549579690645447</v>
      </c>
      <c r="F260" s="15">
        <v>0.26463577469307042</v>
      </c>
      <c r="G260" s="15">
        <v>0.28860557486156629</v>
      </c>
      <c r="H260" s="3">
        <v>1</v>
      </c>
    </row>
    <row r="261" spans="2:23" hidden="1" outlineLevel="1">
      <c r="B261" s="8" t="s">
        <v>18</v>
      </c>
      <c r="C261" s="15">
        <v>5.8212955956865271E-2</v>
      </c>
      <c r="D261" s="15">
        <v>0</v>
      </c>
      <c r="E261" s="15">
        <v>0</v>
      </c>
      <c r="F261" s="15">
        <v>0</v>
      </c>
      <c r="G261" s="15">
        <v>0</v>
      </c>
      <c r="H261" s="3">
        <v>1</v>
      </c>
    </row>
    <row r="262" spans="2:23" hidden="1" outlineLevel="1">
      <c r="B262" s="8" t="s">
        <v>20</v>
      </c>
      <c r="C262" s="15">
        <v>1.8947763064631022E-2</v>
      </c>
      <c r="D262" s="15">
        <v>5.106408349532925E-3</v>
      </c>
      <c r="E262" s="15">
        <v>0</v>
      </c>
      <c r="F262" s="15">
        <v>0</v>
      </c>
      <c r="G262" s="15">
        <v>1.9276164295370532E-2</v>
      </c>
      <c r="H262" s="3">
        <v>1</v>
      </c>
    </row>
    <row r="263" spans="2:23" hidden="1" outlineLevel="1">
      <c r="B263" s="8" t="s">
        <v>22</v>
      </c>
      <c r="C263" s="15">
        <v>5.1583984225547904E-3</v>
      </c>
      <c r="D263" s="15">
        <v>0</v>
      </c>
      <c r="E263" s="15">
        <v>6.2052374271899394E-3</v>
      </c>
      <c r="F263" s="15">
        <v>6.3593262913519905E-3</v>
      </c>
      <c r="G263" s="15">
        <v>0.16665917019556353</v>
      </c>
      <c r="H263" s="3">
        <v>1</v>
      </c>
    </row>
    <row r="264" spans="2:23" hidden="1" outlineLevel="1">
      <c r="B264" s="8" t="s">
        <v>24</v>
      </c>
      <c r="C264" s="15">
        <v>0.19435205165991459</v>
      </c>
      <c r="D264" s="15">
        <v>0.13153894331975655</v>
      </c>
      <c r="E264" s="15">
        <v>0.17413573774821758</v>
      </c>
      <c r="F264" s="15">
        <v>0.173125537543243</v>
      </c>
      <c r="G264" s="15">
        <v>0.22543724626192979</v>
      </c>
      <c r="H264" s="3">
        <v>1</v>
      </c>
    </row>
    <row r="265" spans="2:23" hidden="1" outlineLevel="1"/>
    <row r="266" spans="2:23" hidden="1" outlineLevel="1">
      <c r="B266" s="5" t="s">
        <v>56</v>
      </c>
      <c r="C266" s="42">
        <f>SUM(C255:C264)</f>
        <v>1.0000002157675651</v>
      </c>
      <c r="D266" s="42">
        <f t="shared" ref="D266:G266" si="4">SUM(D255:D264)</f>
        <v>0.99999912790074874</v>
      </c>
      <c r="E266" s="42">
        <f t="shared" si="4"/>
        <v>1.000000085250051</v>
      </c>
      <c r="F266" s="42">
        <f t="shared" si="4"/>
        <v>0.99999936162292302</v>
      </c>
      <c r="G266" s="42">
        <f t="shared" si="4"/>
        <v>1</v>
      </c>
    </row>
    <row r="267" spans="2:23" hidden="1" outlineLevel="1">
      <c r="C267" s="42"/>
      <c r="D267" s="42"/>
      <c r="E267" s="42"/>
      <c r="F267" s="42"/>
      <c r="G267" s="42"/>
    </row>
    <row r="268" spans="2:23" collapsed="1"/>
    <row r="269" spans="2:23">
      <c r="B269" s="43" t="s">
        <v>135</v>
      </c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 t="s">
        <v>27</v>
      </c>
    </row>
    <row r="270" spans="2:23" hidden="1" outlineLevel="1"/>
    <row r="271" spans="2:23" hidden="1" outlineLevel="1">
      <c r="B271" s="75">
        <v>42736</v>
      </c>
      <c r="C271" s="15">
        <v>0.14480338295337009</v>
      </c>
      <c r="D271" s="15">
        <v>8.5573085296899443E-2</v>
      </c>
      <c r="E271" s="15">
        <v>6.6703443201679771E-2</v>
      </c>
      <c r="F271" s="15">
        <v>6.71218275657883E-2</v>
      </c>
      <c r="G271" s="15">
        <v>0.10457299607970245</v>
      </c>
    </row>
    <row r="272" spans="2:23" hidden="1" outlineLevel="1">
      <c r="B272" s="76"/>
      <c r="C272" s="15">
        <v>0</v>
      </c>
      <c r="D272" s="15">
        <v>6.314329097880815E-2</v>
      </c>
      <c r="E272" s="15">
        <v>2.3800185291412028E-2</v>
      </c>
      <c r="F272" s="15">
        <v>2.4622917314270049E-2</v>
      </c>
      <c r="G272" s="15">
        <v>1.4432350327066742E-2</v>
      </c>
    </row>
    <row r="273" spans="2:7" hidden="1" outlineLevel="1">
      <c r="B273" s="76"/>
      <c r="C273" s="15">
        <v>0.28874791734891719</v>
      </c>
      <c r="D273" s="15">
        <v>0.2428210872505272</v>
      </c>
      <c r="E273" s="15">
        <v>0.3031672033378453</v>
      </c>
      <c r="F273" s="15">
        <v>0.30163592958654156</v>
      </c>
      <c r="G273" s="15">
        <v>0.27758402614428612</v>
      </c>
    </row>
    <row r="274" spans="2:7" hidden="1" outlineLevel="1">
      <c r="B274" s="76"/>
      <c r="C274" s="15">
        <v>0.15816885604073802</v>
      </c>
      <c r="D274" s="15">
        <v>0.19996337874552536</v>
      </c>
      <c r="E274" s="15">
        <v>0.12894712180097417</v>
      </c>
      <c r="F274" s="15">
        <v>0.1304714440386876</v>
      </c>
      <c r="G274" s="15">
        <v>0.15589995261903322</v>
      </c>
    </row>
    <row r="275" spans="2:7" hidden="1" outlineLevel="1">
      <c r="B275" s="76"/>
      <c r="C275" s="15">
        <v>0</v>
      </c>
      <c r="D275" s="15">
        <v>3.3281524729081885E-2</v>
      </c>
      <c r="E275" s="15">
        <v>3.1882777458334316E-2</v>
      </c>
      <c r="F275" s="15">
        <v>3.2253891152954101E-2</v>
      </c>
      <c r="G275" s="15">
        <v>1.6386518940172557E-2</v>
      </c>
    </row>
    <row r="276" spans="2:7" hidden="1" outlineLevel="1">
      <c r="B276" s="76"/>
      <c r="C276" s="15">
        <v>0.13153164492729849</v>
      </c>
      <c r="D276" s="15">
        <v>0.2387347149132604</v>
      </c>
      <c r="E276" s="15">
        <v>0.26554159611209344</v>
      </c>
      <c r="F276" s="15">
        <v>0.26435128227142612</v>
      </c>
      <c r="G276" s="15">
        <v>0.23009466094794456</v>
      </c>
    </row>
    <row r="277" spans="2:7" hidden="1" outlineLevel="1">
      <c r="B277" s="76"/>
      <c r="C277" s="15">
        <v>5.8253179700741203E-2</v>
      </c>
      <c r="D277" s="15">
        <v>0</v>
      </c>
      <c r="E277" s="15">
        <v>0</v>
      </c>
      <c r="F277" s="15">
        <v>0</v>
      </c>
      <c r="G277" s="15">
        <v>0</v>
      </c>
    </row>
    <row r="278" spans="2:7" hidden="1" outlineLevel="1">
      <c r="B278" s="76"/>
      <c r="C278" s="15">
        <v>1.8904591747703061E-2</v>
      </c>
      <c r="D278" s="15">
        <v>5.1231494764958051E-3</v>
      </c>
      <c r="E278" s="15">
        <v>0</v>
      </c>
      <c r="F278" s="15">
        <v>0</v>
      </c>
      <c r="G278" s="15">
        <v>1.3896542600834894E-2</v>
      </c>
    </row>
    <row r="279" spans="2:7" hidden="1" outlineLevel="1">
      <c r="B279" s="76"/>
      <c r="C279" s="15">
        <v>5.3116904894414023E-3</v>
      </c>
      <c r="D279" s="15">
        <v>0</v>
      </c>
      <c r="E279" s="15">
        <v>6.154624313887436E-3</v>
      </c>
      <c r="F279" s="15">
        <v>6.4370035970292084E-3</v>
      </c>
      <c r="G279" s="15">
        <v>1.377152211994034E-2</v>
      </c>
    </row>
    <row r="280" spans="2:7" hidden="1" outlineLevel="1">
      <c r="B280" s="76"/>
      <c r="C280" s="15">
        <v>0.1942789525593554</v>
      </c>
      <c r="D280" s="15">
        <v>0.1313588965101502</v>
      </c>
      <c r="E280" s="15">
        <v>0.17380313373382469</v>
      </c>
      <c r="F280" s="15">
        <v>0.17310506609622556</v>
      </c>
      <c r="G280" s="15">
        <v>0.17336143022101913</v>
      </c>
    </row>
    <row r="281" spans="2:7" hidden="1" outlineLevel="1">
      <c r="B281" s="77"/>
    </row>
    <row r="282" spans="2:7" hidden="1" outlineLevel="1">
      <c r="B282" s="75">
        <v>42767</v>
      </c>
      <c r="C282" s="15">
        <v>0.13983397004945369</v>
      </c>
      <c r="D282" s="15">
        <v>8.1544267965766526E-2</v>
      </c>
      <c r="E282" s="15">
        <v>6.4447866983135316E-2</v>
      </c>
      <c r="F282" s="15">
        <v>6.4859967859562551E-2</v>
      </c>
      <c r="G282" s="15">
        <v>0.10385546011411366</v>
      </c>
    </row>
    <row r="283" spans="2:7" hidden="1" outlineLevel="1">
      <c r="B283" s="76"/>
      <c r="C283" s="15">
        <v>0</v>
      </c>
      <c r="D283" s="15">
        <v>5.830642380185299E-2</v>
      </c>
      <c r="E283" s="15">
        <v>1.3908470632465315E-2</v>
      </c>
      <c r="F283" s="15">
        <v>1.4859767474494998E-2</v>
      </c>
      <c r="G283" s="15">
        <v>5.627661406967804E-3</v>
      </c>
    </row>
    <row r="284" spans="2:7" hidden="1" outlineLevel="1">
      <c r="B284" s="76"/>
      <c r="C284" s="15">
        <v>0.32066370047187698</v>
      </c>
      <c r="D284" s="15">
        <v>0.236879576355812</v>
      </c>
      <c r="E284" s="15">
        <v>0.29690042657465315</v>
      </c>
      <c r="F284" s="15">
        <v>0.29537558128276675</v>
      </c>
      <c r="G284" s="15">
        <v>0.27195208950988986</v>
      </c>
    </row>
    <row r="285" spans="2:7" hidden="1" outlineLevel="1">
      <c r="B285" s="76"/>
      <c r="C285" s="15">
        <v>0.15068487770389061</v>
      </c>
      <c r="D285" s="15">
        <v>0.19540745310697047</v>
      </c>
      <c r="E285" s="15">
        <v>0.12616356118128233</v>
      </c>
      <c r="F285" s="15">
        <v>0.12763567972138493</v>
      </c>
      <c r="G285" s="15">
        <v>0.15393222361184045</v>
      </c>
    </row>
    <row r="286" spans="2:7" hidden="1" outlineLevel="1">
      <c r="B286" s="76"/>
      <c r="C286" s="15">
        <v>0</v>
      </c>
      <c r="D286" s="15">
        <v>3.4889026546292091E-2</v>
      </c>
      <c r="E286" s="15">
        <v>3.5189803721997058E-2</v>
      </c>
      <c r="F286" s="15">
        <v>3.5559848481621747E-2</v>
      </c>
      <c r="G286" s="15">
        <v>2.0231680495081377E-2</v>
      </c>
    </row>
    <row r="287" spans="2:7" hidden="1" outlineLevel="1">
      <c r="B287" s="76"/>
      <c r="C287" s="15">
        <v>6.9649303049008224E-2</v>
      </c>
      <c r="D287" s="15">
        <v>0.25036092346024802</v>
      </c>
      <c r="E287" s="15">
        <v>0.26750606495716289</v>
      </c>
      <c r="F287" s="15">
        <v>0.26635605122735645</v>
      </c>
      <c r="G287" s="15">
        <v>0.22728702925806604</v>
      </c>
    </row>
    <row r="288" spans="2:7" hidden="1" outlineLevel="1">
      <c r="B288" s="76"/>
      <c r="C288" s="15">
        <v>7.6587833382946391E-2</v>
      </c>
      <c r="D288" s="15">
        <v>0</v>
      </c>
      <c r="E288" s="15">
        <v>0</v>
      </c>
      <c r="F288" s="15">
        <v>0</v>
      </c>
      <c r="G288" s="15">
        <v>2.1268975933317369E-4</v>
      </c>
    </row>
    <row r="289" spans="2:7" hidden="1" outlineLevel="1">
      <c r="B289" s="76"/>
      <c r="C289" s="15">
        <v>1.3170288971330879E-2</v>
      </c>
      <c r="D289" s="15">
        <v>5.8632984669083872E-3</v>
      </c>
      <c r="E289" s="15">
        <v>0</v>
      </c>
      <c r="F289" s="15">
        <v>0</v>
      </c>
      <c r="G289" s="15">
        <v>1.5289546156834513E-2</v>
      </c>
    </row>
    <row r="290" spans="2:7" hidden="1" outlineLevel="1">
      <c r="B290" s="76"/>
      <c r="C290" s="15">
        <v>1.2646388612543758E-2</v>
      </c>
      <c r="D290" s="15">
        <v>0</v>
      </c>
      <c r="E290" s="15">
        <v>1.2446779767405403E-2</v>
      </c>
      <c r="F290" s="15">
        <v>1.2692895770901692E-2</v>
      </c>
      <c r="G290" s="15">
        <v>1.9838676810512788E-2</v>
      </c>
    </row>
    <row r="291" spans="2:7" hidden="1" outlineLevel="1">
      <c r="B291" s="76"/>
      <c r="C291" s="15">
        <v>0.21676385352651448</v>
      </c>
      <c r="D291" s="15">
        <v>0.13674815819689803</v>
      </c>
      <c r="E291" s="15">
        <v>0.18343711143194966</v>
      </c>
      <c r="F291" s="15">
        <v>0.1826595698048333</v>
      </c>
      <c r="G291" s="15">
        <v>0.18177294287736037</v>
      </c>
    </row>
    <row r="292" spans="2:7" hidden="1" outlineLevel="1">
      <c r="B292" s="77"/>
    </row>
    <row r="293" spans="2:7" hidden="1" outlineLevel="1">
      <c r="B293" s="75">
        <v>42795</v>
      </c>
      <c r="C293" s="15">
        <v>0.14627755772141082</v>
      </c>
      <c r="D293" s="15">
        <v>8.1326955100799625E-2</v>
      </c>
      <c r="E293" s="15">
        <v>6.4068069577454825E-2</v>
      </c>
      <c r="F293" s="15">
        <v>6.4485063463168679E-2</v>
      </c>
      <c r="G293" s="15">
        <v>0.1044885258663408</v>
      </c>
    </row>
    <row r="294" spans="2:7" hidden="1" outlineLevel="1">
      <c r="B294" s="77"/>
      <c r="C294" s="15">
        <v>0</v>
      </c>
      <c r="D294" s="15">
        <v>6.1928621497637948E-2</v>
      </c>
      <c r="E294" s="15">
        <v>2.0047053435863126E-2</v>
      </c>
      <c r="F294" s="15">
        <v>2.0950119667590202E-2</v>
      </c>
      <c r="G294" s="15">
        <v>1.4508499125039421E-2</v>
      </c>
    </row>
    <row r="295" spans="2:7" hidden="1" outlineLevel="1">
      <c r="B295" s="77"/>
      <c r="C295" s="15">
        <v>0.28817082252844267</v>
      </c>
      <c r="D295" s="15">
        <v>0.23874709120547766</v>
      </c>
      <c r="E295" s="15">
        <v>0.29360254384412759</v>
      </c>
      <c r="F295" s="15">
        <v>0.29210687223382664</v>
      </c>
      <c r="G295" s="15">
        <v>0.26547692620940605</v>
      </c>
    </row>
    <row r="296" spans="2:7" hidden="1" outlineLevel="1">
      <c r="B296" s="77"/>
      <c r="C296" s="15">
        <v>0.14058874125990536</v>
      </c>
      <c r="D296" s="15">
        <v>0.18721542426902194</v>
      </c>
      <c r="E296" s="15">
        <v>0.11183971329939831</v>
      </c>
      <c r="F296" s="15">
        <v>0.11343518631063927</v>
      </c>
      <c r="G296" s="15">
        <v>0.1395945629093471</v>
      </c>
    </row>
    <row r="297" spans="2:7" hidden="1" outlineLevel="1">
      <c r="B297" s="77"/>
      <c r="C297" s="15">
        <v>0</v>
      </c>
      <c r="D297" s="15">
        <v>3.4759003399757765E-2</v>
      </c>
      <c r="E297" s="15">
        <v>3.7662648882160442E-2</v>
      </c>
      <c r="F297" s="15">
        <v>3.80077732655828E-2</v>
      </c>
      <c r="G297" s="15">
        <v>2.6983846892170267E-2</v>
      </c>
    </row>
    <row r="298" spans="2:7" hidden="1" outlineLevel="1">
      <c r="B298" s="77"/>
      <c r="C298" s="15">
        <v>0.11158144829349595</v>
      </c>
      <c r="D298" s="15">
        <v>0.25441238235994101</v>
      </c>
      <c r="E298" s="15">
        <v>0.27353615124888159</v>
      </c>
      <c r="F298" s="15">
        <v>0.27232264277874124</v>
      </c>
      <c r="G298" s="15">
        <v>0.23570313502431195</v>
      </c>
    </row>
    <row r="299" spans="2:7" hidden="1" outlineLevel="1">
      <c r="B299" s="77"/>
      <c r="C299" s="15">
        <v>7.344044167091264E-2</v>
      </c>
      <c r="D299" s="15">
        <v>0</v>
      </c>
      <c r="E299" s="15">
        <v>0</v>
      </c>
      <c r="F299" s="15">
        <v>0</v>
      </c>
      <c r="G299" s="15">
        <v>0</v>
      </c>
    </row>
    <row r="300" spans="2:7" hidden="1" outlineLevel="1">
      <c r="B300" s="77"/>
      <c r="C300" s="15">
        <v>3.271868656794027E-3</v>
      </c>
      <c r="D300" s="15">
        <v>1.9113967637897004E-3</v>
      </c>
      <c r="E300" s="15">
        <v>0</v>
      </c>
      <c r="F300" s="15">
        <v>0</v>
      </c>
      <c r="G300" s="15">
        <v>6.7613860514768682E-3</v>
      </c>
    </row>
    <row r="301" spans="2:7" hidden="1" outlineLevel="1">
      <c r="B301" s="77"/>
      <c r="C301" s="15">
        <v>2.5006586166872586E-2</v>
      </c>
      <c r="D301" s="15">
        <v>0</v>
      </c>
      <c r="E301" s="15">
        <v>1.0756516046994083E-2</v>
      </c>
      <c r="F301" s="15">
        <v>1.1031366102471128E-2</v>
      </c>
      <c r="G301" s="15">
        <v>2.151051498928714E-2</v>
      </c>
    </row>
    <row r="302" spans="2:7" hidden="1" outlineLevel="1">
      <c r="B302" s="77"/>
      <c r="C302" s="15">
        <v>0.2116627494697309</v>
      </c>
      <c r="D302" s="15">
        <v>0.13969825330432284</v>
      </c>
      <c r="E302" s="15">
        <v>0.18848738891517108</v>
      </c>
      <c r="F302" s="15">
        <v>0.18766033780090249</v>
      </c>
      <c r="G302" s="15">
        <v>0.18497260293262041</v>
      </c>
    </row>
    <row r="303" spans="2:7" hidden="1" outlineLevel="1">
      <c r="B303" s="77"/>
    </row>
    <row r="304" spans="2:7" hidden="1" outlineLevel="1">
      <c r="B304" s="75">
        <v>42826</v>
      </c>
      <c r="C304" s="15">
        <v>0.15267290155770585</v>
      </c>
      <c r="D304" s="15">
        <v>8.439673423324906E-2</v>
      </c>
      <c r="E304" s="15">
        <v>6.8144053710963687E-2</v>
      </c>
      <c r="F304" s="15">
        <v>6.8529163466551996E-2</v>
      </c>
      <c r="G304" s="15">
        <v>0.10913515712285658</v>
      </c>
    </row>
    <row r="305" spans="2:7" hidden="1" outlineLevel="1">
      <c r="B305" s="75"/>
      <c r="C305" s="15">
        <v>0</v>
      </c>
      <c r="D305" s="15">
        <v>5.9730123669753533E-2</v>
      </c>
      <c r="E305" s="15">
        <v>1.568739088001982E-2</v>
      </c>
      <c r="F305" s="15">
        <v>1.6632710129655368E-2</v>
      </c>
      <c r="G305" s="15">
        <v>7.3556546182163918E-3</v>
      </c>
    </row>
    <row r="306" spans="2:7" hidden="1" outlineLevel="1">
      <c r="B306" s="77"/>
      <c r="C306" s="15">
        <v>0.27475439480806851</v>
      </c>
      <c r="D306" s="15">
        <v>0.23639309502755712</v>
      </c>
      <c r="E306" s="15">
        <v>0.29108356865969842</v>
      </c>
      <c r="F306" s="15">
        <v>0.28960717484778864</v>
      </c>
      <c r="G306" s="15">
        <v>0.26245176151229632</v>
      </c>
    </row>
    <row r="307" spans="2:7" hidden="1" outlineLevel="1">
      <c r="B307" s="77"/>
      <c r="C307" s="15">
        <v>0.14285273332237486</v>
      </c>
      <c r="D307" s="15">
        <v>0.18692856198170218</v>
      </c>
      <c r="E307" s="15">
        <v>0.1114102890222738</v>
      </c>
      <c r="F307" s="15">
        <v>0.11300381278005187</v>
      </c>
      <c r="G307" s="15">
        <v>0.14013094563134054</v>
      </c>
    </row>
    <row r="308" spans="2:7" hidden="1" outlineLevel="1">
      <c r="B308" s="77"/>
      <c r="C308" s="15">
        <v>0</v>
      </c>
      <c r="D308" s="15">
        <v>3.55499514780886E-2</v>
      </c>
      <c r="E308" s="15">
        <v>3.9476382003174479E-2</v>
      </c>
      <c r="F308" s="15">
        <v>3.9799667930952042E-2</v>
      </c>
      <c r="G308" s="15">
        <v>2.8684973735250845E-2</v>
      </c>
    </row>
    <row r="309" spans="2:7" hidden="1" outlineLevel="1">
      <c r="B309" s="77"/>
      <c r="C309" s="15">
        <v>0.1179415571183174</v>
      </c>
      <c r="D309" s="15">
        <v>0.2546220708094224</v>
      </c>
      <c r="E309" s="15">
        <v>0.27295800795688274</v>
      </c>
      <c r="F309" s="15">
        <v>0.27175358322409937</v>
      </c>
      <c r="G309" s="15">
        <v>0.23567269688846462</v>
      </c>
    </row>
    <row r="310" spans="2:7" hidden="1" outlineLevel="1">
      <c r="B310" s="77"/>
      <c r="C310" s="15">
        <v>6.8297272575390852E-2</v>
      </c>
      <c r="D310" s="15">
        <v>0</v>
      </c>
      <c r="E310" s="15">
        <v>0</v>
      </c>
      <c r="F310" s="15">
        <v>0</v>
      </c>
      <c r="G310" s="15">
        <v>0</v>
      </c>
    </row>
    <row r="311" spans="2:7" hidden="1" outlineLevel="1">
      <c r="B311" s="77"/>
      <c r="C311" s="15">
        <v>4.0760516723905233E-3</v>
      </c>
      <c r="D311" s="15">
        <v>2.4300018078889356E-3</v>
      </c>
      <c r="E311" s="15">
        <v>0</v>
      </c>
      <c r="F311" s="15">
        <v>0</v>
      </c>
      <c r="G311" s="15">
        <v>8.0492851913927538E-3</v>
      </c>
    </row>
    <row r="312" spans="2:7" hidden="1" outlineLevel="1">
      <c r="B312" s="77"/>
      <c r="C312" s="15">
        <v>2.4721483532615027E-2</v>
      </c>
      <c r="D312" s="15">
        <v>0</v>
      </c>
      <c r="E312" s="15">
        <v>1.1465596015420545E-2</v>
      </c>
      <c r="F312" s="15">
        <v>1.1732591379695581E-2</v>
      </c>
      <c r="G312" s="15">
        <v>2.2050553373690097E-2</v>
      </c>
    </row>
    <row r="313" spans="2:7" hidden="1" outlineLevel="1">
      <c r="B313" s="77"/>
      <c r="C313" s="15">
        <v>0.21468382118070192</v>
      </c>
      <c r="D313" s="15">
        <v>0.13994858889308665</v>
      </c>
      <c r="E313" s="15">
        <v>0.18977479700161753</v>
      </c>
      <c r="F313" s="15">
        <v>0.18894065786412759</v>
      </c>
      <c r="G313" s="15">
        <v>0.18646897192649184</v>
      </c>
    </row>
    <row r="314" spans="2:7" hidden="1" outlineLevel="1">
      <c r="B314" s="77"/>
    </row>
    <row r="315" spans="2:7" hidden="1" outlineLevel="1">
      <c r="B315" s="75">
        <v>42856</v>
      </c>
      <c r="C315" s="15">
        <v>0.14234211768948243</v>
      </c>
      <c r="D315" s="15">
        <v>7.6322007002516568E-2</v>
      </c>
      <c r="E315" s="15">
        <v>6.4249000938271239E-2</v>
      </c>
      <c r="F315" s="15">
        <v>6.4617386113341363E-2</v>
      </c>
      <c r="G315" s="15">
        <v>0.10216450875285898</v>
      </c>
    </row>
    <row r="316" spans="2:7" hidden="1" outlineLevel="1">
      <c r="B316" s="77"/>
      <c r="C316" s="15">
        <v>0</v>
      </c>
      <c r="D316" s="15">
        <v>5.9380651678212555E-2</v>
      </c>
      <c r="E316" s="15">
        <v>1.5563957477169042E-2</v>
      </c>
      <c r="F316" s="15">
        <v>1.6519217354247974E-2</v>
      </c>
      <c r="G316" s="15">
        <v>7.57135009423232E-3</v>
      </c>
    </row>
    <row r="317" spans="2:7" hidden="1" outlineLevel="1">
      <c r="B317" s="77"/>
      <c r="C317" s="15">
        <v>0.27926408555631521</v>
      </c>
      <c r="D317" s="15">
        <v>0.23784784768246001</v>
      </c>
      <c r="E317" s="15">
        <v>0.29223235158835054</v>
      </c>
      <c r="F317" s="15">
        <v>0.29074695351715552</v>
      </c>
      <c r="G317" s="15">
        <v>0.26383796880980459</v>
      </c>
    </row>
    <row r="318" spans="2:7" hidden="1" outlineLevel="1">
      <c r="B318" s="77"/>
      <c r="C318" s="15">
        <v>0.14719912510563146</v>
      </c>
      <c r="D318" s="15">
        <v>0.18786005877561476</v>
      </c>
      <c r="E318" s="15">
        <v>0.11248401569326624</v>
      </c>
      <c r="F318" s="15">
        <v>0.11407569306582487</v>
      </c>
      <c r="G318" s="15">
        <v>0.14118319421915299</v>
      </c>
    </row>
    <row r="319" spans="2:7" hidden="1" outlineLevel="1">
      <c r="B319" s="77"/>
      <c r="C319" s="15">
        <v>0</v>
      </c>
      <c r="D319" s="15">
        <v>3.4807906752719123E-2</v>
      </c>
      <c r="E319" s="15">
        <v>3.8912330697608848E-2</v>
      </c>
      <c r="F319" s="15">
        <v>3.924564252529094E-2</v>
      </c>
      <c r="G319" s="15">
        <v>2.8675607916167724E-2</v>
      </c>
    </row>
    <row r="320" spans="2:7" hidden="1" outlineLevel="1">
      <c r="B320" s="77"/>
      <c r="C320" s="15">
        <v>0.11524653558068394</v>
      </c>
      <c r="D320" s="15">
        <v>0.25534996794898396</v>
      </c>
      <c r="E320" s="15">
        <v>0.27383231812965175</v>
      </c>
      <c r="F320" s="15">
        <v>0.27262044298561505</v>
      </c>
      <c r="G320" s="15">
        <v>0.23603574607097125</v>
      </c>
    </row>
    <row r="321" spans="2:7" hidden="1" outlineLevel="1">
      <c r="B321" s="77"/>
      <c r="C321" s="15">
        <v>6.8471463117388595E-2</v>
      </c>
      <c r="D321" s="15">
        <v>0</v>
      </c>
      <c r="E321" s="15">
        <v>0</v>
      </c>
      <c r="F321" s="15">
        <v>0</v>
      </c>
      <c r="G321" s="15">
        <v>0</v>
      </c>
    </row>
    <row r="322" spans="2:7" hidden="1" outlineLevel="1">
      <c r="B322" s="77"/>
      <c r="C322" s="15">
        <v>6.503769521126251E-3</v>
      </c>
      <c r="D322" s="15">
        <v>3.0260298022258152E-3</v>
      </c>
      <c r="E322" s="15">
        <v>0</v>
      </c>
      <c r="F322" s="15">
        <v>0</v>
      </c>
      <c r="G322" s="15">
        <v>9.2135015385840444E-3</v>
      </c>
    </row>
    <row r="323" spans="2:7" hidden="1" outlineLevel="1">
      <c r="B323" s="77"/>
      <c r="C323" s="15">
        <v>2.5972498574979835E-2</v>
      </c>
      <c r="D323" s="15">
        <v>0</v>
      </c>
      <c r="E323" s="15">
        <v>1.0289156415812614E-2</v>
      </c>
      <c r="F323" s="15">
        <v>1.0574919638684826E-2</v>
      </c>
      <c r="G323" s="15">
        <v>2.1993080557290975E-2</v>
      </c>
    </row>
    <row r="324" spans="2:7" hidden="1" outlineLevel="1">
      <c r="B324" s="77"/>
      <c r="C324" s="15">
        <v>0.21500062062195732</v>
      </c>
      <c r="D324" s="15">
        <v>0.14540465825801568</v>
      </c>
      <c r="E324" s="15">
        <v>0.1924369543099208</v>
      </c>
      <c r="F324" s="15">
        <v>0.1915991064227619</v>
      </c>
      <c r="G324" s="15">
        <v>0.18932504204093711</v>
      </c>
    </row>
    <row r="325" spans="2:7" hidden="1" outlineLevel="1">
      <c r="B325" s="77"/>
    </row>
    <row r="326" spans="2:7" hidden="1" outlineLevel="1">
      <c r="B326" s="75">
        <v>42887</v>
      </c>
      <c r="C326" s="15">
        <v>0.1106472932769062</v>
      </c>
      <c r="D326" s="15">
        <v>8.0353412391222845E-2</v>
      </c>
      <c r="E326" s="15">
        <v>6.5897453066205036E-2</v>
      </c>
      <c r="F326" s="15">
        <v>6.6189625919156989E-2</v>
      </c>
      <c r="G326" s="15">
        <v>9.6086511131441149E-2</v>
      </c>
    </row>
    <row r="327" spans="2:7" hidden="1" outlineLevel="1">
      <c r="B327" s="75"/>
      <c r="C327" s="15">
        <v>0</v>
      </c>
      <c r="D327" s="15">
        <v>6.6186225819430441E-2</v>
      </c>
      <c r="E327" s="15">
        <v>1.7646321755396627E-2</v>
      </c>
      <c r="F327" s="15">
        <v>1.8527203484344296E-2</v>
      </c>
      <c r="G327" s="15">
        <v>6.2212876717370694E-3</v>
      </c>
    </row>
    <row r="328" spans="2:7" hidden="1" outlineLevel="1">
      <c r="B328" s="77"/>
      <c r="C328" s="15">
        <v>0.29260697258576168</v>
      </c>
      <c r="D328" s="15">
        <v>0.22493453929061002</v>
      </c>
      <c r="E328" s="15">
        <v>0.28296249782716842</v>
      </c>
      <c r="F328" s="15">
        <v>0.28147390011220808</v>
      </c>
      <c r="G328" s="15">
        <v>0.25749802142503986</v>
      </c>
    </row>
    <row r="329" spans="2:7" hidden="1" outlineLevel="1">
      <c r="B329" s="77"/>
      <c r="C329" s="15">
        <v>0.10235547864311578</v>
      </c>
      <c r="D329" s="15">
        <v>0.19081457514416789</v>
      </c>
      <c r="E329" s="15">
        <v>0.1131500363353511</v>
      </c>
      <c r="F329" s="15">
        <v>0.11460110911355605</v>
      </c>
      <c r="G329" s="15">
        <v>0.12263139781259902</v>
      </c>
    </row>
    <row r="330" spans="2:7" hidden="1" outlineLevel="1">
      <c r="B330" s="77"/>
      <c r="C330" s="15">
        <v>0</v>
      </c>
      <c r="D330" s="15">
        <v>4.4080246241658856E-2</v>
      </c>
      <c r="E330" s="15">
        <v>4.6180772421786191E-2</v>
      </c>
      <c r="F330" s="15">
        <v>4.64168706092455E-2</v>
      </c>
      <c r="G330" s="15">
        <v>3.3071315864644929E-2</v>
      </c>
    </row>
    <row r="331" spans="2:7" hidden="1" outlineLevel="1">
      <c r="B331" s="77"/>
      <c r="C331" s="15">
        <v>9.3477673186599497E-2</v>
      </c>
      <c r="D331" s="15">
        <v>0.23506211193630658</v>
      </c>
      <c r="E331" s="15">
        <v>0.25981277238469386</v>
      </c>
      <c r="F331" s="15">
        <v>0.25862039003920634</v>
      </c>
      <c r="G331" s="15">
        <v>0.22118846239692527</v>
      </c>
    </row>
    <row r="332" spans="2:7" hidden="1" outlineLevel="1">
      <c r="B332" s="77"/>
      <c r="C332" s="15">
        <v>0.10499775361223637</v>
      </c>
      <c r="D332" s="15">
        <v>0</v>
      </c>
      <c r="E332" s="15">
        <v>0</v>
      </c>
      <c r="F332" s="15">
        <v>0</v>
      </c>
      <c r="G332" s="15">
        <v>1.7905876900376982E-2</v>
      </c>
    </row>
    <row r="333" spans="2:7" hidden="1" outlineLevel="1">
      <c r="B333" s="77"/>
      <c r="C333" s="15">
        <v>5.062471084553688E-2</v>
      </c>
      <c r="D333" s="15">
        <v>2.0442473505558157E-2</v>
      </c>
      <c r="E333" s="15">
        <v>1.1559391621648011E-2</v>
      </c>
      <c r="F333" s="15">
        <v>1.2040600920303759E-2</v>
      </c>
      <c r="G333" s="15">
        <v>3.5273126008278602E-2</v>
      </c>
    </row>
    <row r="334" spans="2:7" hidden="1" outlineLevel="1">
      <c r="B334" s="77"/>
      <c r="C334" s="15">
        <v>2.3704965394460792E-2</v>
      </c>
      <c r="D334" s="15">
        <v>0</v>
      </c>
      <c r="E334" s="15">
        <v>9.6683802423677516E-3</v>
      </c>
      <c r="F334" s="15">
        <v>9.9407411329299165E-3</v>
      </c>
      <c r="G334" s="15">
        <v>2.0717116274174958E-2</v>
      </c>
    </row>
    <row r="335" spans="2:7" hidden="1" outlineLevel="1">
      <c r="B335" s="77"/>
      <c r="C335" s="15">
        <v>0.22158536822294783</v>
      </c>
      <c r="D335" s="15">
        <v>0.13812554357179369</v>
      </c>
      <c r="E335" s="15">
        <v>0.19312245959543403</v>
      </c>
      <c r="F335" s="15">
        <v>0.19218892029197143</v>
      </c>
      <c r="G335" s="15">
        <v>0.18940688451478224</v>
      </c>
    </row>
    <row r="336" spans="2:7" hidden="1" outlineLevel="1">
      <c r="B336" s="77"/>
    </row>
    <row r="337" spans="2:7" hidden="1" outlineLevel="1">
      <c r="B337" s="75">
        <v>42917</v>
      </c>
      <c r="C337" s="15">
        <v>0.10934762734553245</v>
      </c>
      <c r="D337" s="15">
        <v>8.2370790651241657E-2</v>
      </c>
      <c r="E337" s="15">
        <v>6.5419269546185349E-2</v>
      </c>
      <c r="F337" s="15">
        <v>6.57322717776158E-2</v>
      </c>
      <c r="G337" s="15">
        <v>9.5095886218402106E-2</v>
      </c>
    </row>
    <row r="338" spans="2:7" hidden="1" outlineLevel="1">
      <c r="B338" s="77"/>
      <c r="C338" s="15">
        <v>0</v>
      </c>
      <c r="D338" s="15">
        <v>7.2689047673804852E-2</v>
      </c>
      <c r="E338" s="15">
        <v>2.3889114391829922E-2</v>
      </c>
      <c r="F338" s="15">
        <v>2.4753212817876884E-2</v>
      </c>
      <c r="G338" s="15">
        <v>1.4617536922298875E-2</v>
      </c>
    </row>
    <row r="339" spans="2:7" hidden="1" outlineLevel="1">
      <c r="B339" s="77"/>
      <c r="C339" s="15">
        <v>0.26606004116302079</v>
      </c>
      <c r="D339" s="15">
        <v>0.21142612725852389</v>
      </c>
      <c r="E339" s="15">
        <v>0.27008481422048047</v>
      </c>
      <c r="F339" s="15">
        <v>0.26866016600719544</v>
      </c>
      <c r="G339" s="15">
        <v>0.24237354347217135</v>
      </c>
    </row>
    <row r="340" spans="2:7" hidden="1" outlineLevel="1">
      <c r="B340" s="77"/>
      <c r="C340" s="15">
        <v>0.11037554881881209</v>
      </c>
      <c r="D340" s="15">
        <v>0.19770397750501875</v>
      </c>
      <c r="E340" s="15">
        <v>0.12050219839339857</v>
      </c>
      <c r="F340" s="15">
        <v>0.12191330066937846</v>
      </c>
      <c r="G340" s="15">
        <v>0.12951803043104723</v>
      </c>
    </row>
    <row r="341" spans="2:7" hidden="1" outlineLevel="1">
      <c r="B341" s="77"/>
      <c r="C341" s="15">
        <v>0</v>
      </c>
      <c r="D341" s="15">
        <v>4.306040795391726E-2</v>
      </c>
      <c r="E341" s="15">
        <v>4.3693127142939631E-2</v>
      </c>
      <c r="F341" s="15">
        <v>4.3940715608563684E-2</v>
      </c>
      <c r="G341" s="15">
        <v>2.6488561542602599E-2</v>
      </c>
    </row>
    <row r="342" spans="2:7" hidden="1" outlineLevel="1">
      <c r="B342" s="77"/>
      <c r="C342" s="15">
        <v>9.4843834012378031E-2</v>
      </c>
      <c r="D342" s="15">
        <v>0.22239967074051478</v>
      </c>
      <c r="E342" s="15">
        <v>0.25072807671657082</v>
      </c>
      <c r="F342" s="15">
        <v>0.24956720770537999</v>
      </c>
      <c r="G342" s="15">
        <v>0.21278323375405489</v>
      </c>
    </row>
    <row r="343" spans="2:7" hidden="1" outlineLevel="1">
      <c r="B343" s="77"/>
      <c r="C343" s="15">
        <v>0.11211724395857448</v>
      </c>
      <c r="D343" s="15">
        <v>0</v>
      </c>
      <c r="E343" s="15">
        <v>0</v>
      </c>
      <c r="F343" s="15">
        <v>0</v>
      </c>
      <c r="G343" s="15">
        <v>2.1501726907127844E-2</v>
      </c>
    </row>
    <row r="344" spans="2:7" hidden="1" outlineLevel="1">
      <c r="B344" s="77"/>
      <c r="C344" s="15">
        <v>4.3371353215858992E-2</v>
      </c>
      <c r="D344" s="15">
        <v>2.3153250848398584E-2</v>
      </c>
      <c r="E344" s="15">
        <v>1.2010259364397239E-2</v>
      </c>
      <c r="F344" s="15">
        <v>1.250088618321425E-2</v>
      </c>
      <c r="G344" s="15">
        <v>3.3321696082418709E-2</v>
      </c>
    </row>
    <row r="345" spans="2:7" hidden="1" outlineLevel="1">
      <c r="B345" s="77"/>
      <c r="C345" s="15">
        <v>2.4157695510120491E-2</v>
      </c>
      <c r="D345" s="15">
        <v>0</v>
      </c>
      <c r="E345" s="15">
        <v>9.4075694390663295E-3</v>
      </c>
      <c r="F345" s="15">
        <v>9.6810240239204332E-3</v>
      </c>
      <c r="G345" s="15">
        <v>2.1399312528170348E-2</v>
      </c>
    </row>
    <row r="346" spans="2:7" hidden="1" outlineLevel="1">
      <c r="B346" s="77"/>
      <c r="C346" s="15">
        <v>0.23972687174326776</v>
      </c>
      <c r="D346" s="15">
        <v>0.14719585526932866</v>
      </c>
      <c r="E346" s="15">
        <v>0.20426565603518271</v>
      </c>
      <c r="F346" s="15">
        <v>0.20325057682977737</v>
      </c>
      <c r="G346" s="15">
        <v>0.20290047214170612</v>
      </c>
    </row>
    <row r="347" spans="2:7" hidden="1" outlineLevel="1">
      <c r="B347" s="77"/>
    </row>
    <row r="348" spans="2:7" hidden="1" outlineLevel="1">
      <c r="B348" s="75">
        <v>42948</v>
      </c>
      <c r="C348" s="15">
        <v>0.10632262449645406</v>
      </c>
      <c r="D348" s="15">
        <v>7.861423586650243E-2</v>
      </c>
      <c r="E348" s="15">
        <v>6.5443954530654533E-2</v>
      </c>
      <c r="F348" s="15">
        <v>6.57291557785145E-2</v>
      </c>
      <c r="G348" s="15">
        <v>9.2982249089863814E-2</v>
      </c>
    </row>
    <row r="349" spans="2:7" hidden="1" outlineLevel="1">
      <c r="B349" s="75"/>
      <c r="C349" s="15">
        <v>0</v>
      </c>
      <c r="D349" s="15">
        <v>7.2153084505197432E-2</v>
      </c>
      <c r="E349" s="15">
        <v>2.3861375638216192E-2</v>
      </c>
      <c r="F349" s="15">
        <v>2.4744919277686357E-2</v>
      </c>
      <c r="G349" s="15">
        <v>1.8233901696080492E-2</v>
      </c>
    </row>
    <row r="350" spans="2:7" hidden="1" outlineLevel="1">
      <c r="B350" s="77"/>
      <c r="C350" s="15">
        <v>0.27495534010417283</v>
      </c>
      <c r="D350" s="15">
        <v>0.21597397358108342</v>
      </c>
      <c r="E350" s="15">
        <v>0.27216690112873199</v>
      </c>
      <c r="F350" s="15">
        <v>0.27077483505317462</v>
      </c>
      <c r="G350" s="15">
        <v>0.24527270000321019</v>
      </c>
    </row>
    <row r="351" spans="2:7" hidden="1" outlineLevel="1">
      <c r="B351" s="77"/>
      <c r="C351" s="15">
        <v>0.10477534768162319</v>
      </c>
      <c r="D351" s="15">
        <v>0.18977740835653401</v>
      </c>
      <c r="E351" s="15">
        <v>0.11764310563974463</v>
      </c>
      <c r="F351" s="15">
        <v>0.1189110332128074</v>
      </c>
      <c r="G351" s="15">
        <v>0.12424640569419529</v>
      </c>
    </row>
    <row r="352" spans="2:7" hidden="1" outlineLevel="1">
      <c r="B352" s="77"/>
      <c r="C352" s="15">
        <v>0</v>
      </c>
      <c r="D352" s="15">
        <v>4.322792400191848E-2</v>
      </c>
      <c r="E352" s="15">
        <v>4.3040742371490311E-2</v>
      </c>
      <c r="F352" s="15">
        <v>4.3322040010306123E-2</v>
      </c>
      <c r="G352" s="15">
        <v>2.571645446005414E-2</v>
      </c>
    </row>
    <row r="353" spans="2:7" hidden="1" outlineLevel="1">
      <c r="B353" s="77"/>
      <c r="C353" s="15">
        <v>8.7948014359379156E-2</v>
      </c>
      <c r="D353" s="15">
        <v>0.22257890505606762</v>
      </c>
      <c r="E353" s="15">
        <v>0.24896035457372165</v>
      </c>
      <c r="F353" s="15">
        <v>0.24783171962593598</v>
      </c>
      <c r="G353" s="15">
        <v>0.21020930291811743</v>
      </c>
    </row>
    <row r="354" spans="2:7" hidden="1" outlineLevel="1">
      <c r="B354" s="77"/>
      <c r="C354" s="15">
        <v>0.11377438550137177</v>
      </c>
      <c r="D354" s="15">
        <v>0</v>
      </c>
      <c r="E354" s="15">
        <v>0</v>
      </c>
      <c r="F354" s="15">
        <v>0</v>
      </c>
      <c r="G354" s="15">
        <v>2.1463145168748539E-2</v>
      </c>
    </row>
    <row r="355" spans="2:7" hidden="1" outlineLevel="1">
      <c r="B355" s="77"/>
      <c r="C355" s="15">
        <v>4.1857853855765008E-2</v>
      </c>
      <c r="D355" s="15">
        <v>2.59819125749194E-2</v>
      </c>
      <c r="E355" s="15">
        <v>1.2921113978919214E-2</v>
      </c>
      <c r="F355" s="15">
        <v>1.3444659762161547E-2</v>
      </c>
      <c r="G355" s="15">
        <v>3.3311423898285515E-2</v>
      </c>
    </row>
    <row r="356" spans="2:7" hidden="1" outlineLevel="1">
      <c r="B356" s="77"/>
      <c r="C356" s="15">
        <v>2.7752075282713621E-2</v>
      </c>
      <c r="D356" s="15">
        <v>0</v>
      </c>
      <c r="E356" s="15">
        <v>9.2156955009631194E-3</v>
      </c>
      <c r="F356" s="15">
        <v>9.4893273916038818E-3</v>
      </c>
      <c r="G356" s="15">
        <v>2.251394350288401E-2</v>
      </c>
    </row>
    <row r="357" spans="2:7" hidden="1" outlineLevel="1">
      <c r="B357" s="77"/>
      <c r="C357" s="15">
        <v>0.24261457448608539</v>
      </c>
      <c r="D357" s="15">
        <v>0.15169168395852572</v>
      </c>
      <c r="E357" s="15">
        <v>0.20674684188760936</v>
      </c>
      <c r="F357" s="15">
        <v>0.20575167151073193</v>
      </c>
      <c r="G357" s="15">
        <v>0.20605047356856063</v>
      </c>
    </row>
    <row r="358" spans="2:7" hidden="1" outlineLevel="1">
      <c r="B358" s="77"/>
    </row>
    <row r="359" spans="2:7" hidden="1" outlineLevel="1">
      <c r="B359" s="75">
        <v>42979</v>
      </c>
      <c r="C359" s="15">
        <v>0.10340503657493734</v>
      </c>
      <c r="D359" s="15">
        <v>7.5574626724013494E-2</v>
      </c>
      <c r="E359" s="15">
        <v>6.3948212959143921E-2</v>
      </c>
      <c r="F359" s="15">
        <v>6.4243158992749558E-2</v>
      </c>
      <c r="G359" s="15">
        <v>9.1527677421307699E-2</v>
      </c>
    </row>
    <row r="360" spans="2:7" hidden="1" outlineLevel="1">
      <c r="B360" s="77"/>
      <c r="C360" s="15">
        <v>0</v>
      </c>
      <c r="D360" s="15">
        <v>6.9943943668288933E-2</v>
      </c>
      <c r="E360" s="15">
        <v>2.2985812350551884E-2</v>
      </c>
      <c r="F360" s="15">
        <v>2.3870463368849071E-2</v>
      </c>
      <c r="G360" s="15">
        <v>1.8055873218653637E-2</v>
      </c>
    </row>
    <row r="361" spans="2:7" hidden="1" outlineLevel="1">
      <c r="B361" s="77"/>
      <c r="C361" s="15">
        <v>0.27940963672975461</v>
      </c>
      <c r="D361" s="15">
        <v>0.22414666107646281</v>
      </c>
      <c r="E361" s="15">
        <v>0.27749238589901087</v>
      </c>
      <c r="F361" s="15">
        <v>0.27605279251152715</v>
      </c>
      <c r="G361" s="15">
        <v>0.25083239377202254</v>
      </c>
    </row>
    <row r="362" spans="2:7" hidden="1" outlineLevel="1">
      <c r="B362" s="77"/>
      <c r="C362" s="15">
        <v>0.10401380563540751</v>
      </c>
      <c r="D362" s="15">
        <v>0.18720545915908854</v>
      </c>
      <c r="E362" s="15">
        <v>0.11391321875744666</v>
      </c>
      <c r="F362" s="15">
        <v>0.11517499986654198</v>
      </c>
      <c r="G362" s="15">
        <v>0.12235490142004317</v>
      </c>
    </row>
    <row r="363" spans="2:7" hidden="1" outlineLevel="1">
      <c r="B363" s="77"/>
      <c r="C363" s="15">
        <v>0</v>
      </c>
      <c r="D363" s="15">
        <v>4.0713567482771655E-2</v>
      </c>
      <c r="E363" s="15">
        <v>4.1024948761552278E-2</v>
      </c>
      <c r="F363" s="15">
        <v>4.1320743568594609E-2</v>
      </c>
      <c r="G363" s="15">
        <v>2.5263886548959932E-2</v>
      </c>
    </row>
    <row r="364" spans="2:7" hidden="1" outlineLevel="1">
      <c r="B364" s="77"/>
      <c r="C364" s="15">
        <v>8.7233379831569452E-2</v>
      </c>
      <c r="D364" s="15">
        <v>0.22323617100467527</v>
      </c>
      <c r="E364" s="15">
        <v>0.24923346091242593</v>
      </c>
      <c r="F364" s="15">
        <v>0.24810358795229392</v>
      </c>
      <c r="G364" s="15">
        <v>0.21088435629177027</v>
      </c>
    </row>
    <row r="365" spans="2:7" hidden="1" outlineLevel="1">
      <c r="B365" s="77"/>
      <c r="C365" s="15">
        <v>0.11914990446733822</v>
      </c>
      <c r="D365" s="15">
        <v>0</v>
      </c>
      <c r="E365" s="15">
        <v>0</v>
      </c>
      <c r="F365" s="15">
        <v>0</v>
      </c>
      <c r="G365" s="15">
        <v>2.2360420391863908E-2</v>
      </c>
    </row>
    <row r="366" spans="2:7" hidden="1" outlineLevel="1">
      <c r="B366" s="77"/>
      <c r="C366" s="15">
        <v>4.6527059845791197E-2</v>
      </c>
      <c r="D366" s="15">
        <v>4.0317290084012192E-2</v>
      </c>
      <c r="E366" s="15">
        <v>2.0969272143251085E-2</v>
      </c>
      <c r="F366" s="15">
        <v>2.1536462654565547E-2</v>
      </c>
      <c r="G366" s="15">
        <v>3.9488538253297158E-2</v>
      </c>
    </row>
    <row r="367" spans="2:7" hidden="1" outlineLevel="1">
      <c r="B367" s="77"/>
      <c r="C367" s="15">
        <v>2.3509667007335915E-2</v>
      </c>
      <c r="D367" s="15">
        <v>0</v>
      </c>
      <c r="E367" s="15">
        <v>1.0099102264724696E-2</v>
      </c>
      <c r="F367" s="15">
        <v>1.0361829984088071E-2</v>
      </c>
      <c r="G367" s="15">
        <v>2.1216462803693062E-2</v>
      </c>
    </row>
    <row r="368" spans="2:7" hidden="1" outlineLevel="1">
      <c r="B368" s="77"/>
      <c r="C368" s="15">
        <v>0.23675172567543082</v>
      </c>
      <c r="D368" s="15">
        <v>0.13886140870143571</v>
      </c>
      <c r="E368" s="15">
        <v>0.20033367120194362</v>
      </c>
      <c r="F368" s="15">
        <v>0.19933532272371246</v>
      </c>
      <c r="G368" s="15">
        <v>0.19801548987838868</v>
      </c>
    </row>
    <row r="369" spans="2:7" hidden="1" outlineLevel="1">
      <c r="B369" s="77"/>
    </row>
    <row r="370" spans="2:7" hidden="1" outlineLevel="1">
      <c r="B370" s="75">
        <v>43009</v>
      </c>
      <c r="C370" s="15">
        <v>0.11258056736455072</v>
      </c>
      <c r="D370" s="15">
        <v>8.1874712710330644E-2</v>
      </c>
      <c r="E370" s="15">
        <v>6.9439838365331269E-2</v>
      </c>
      <c r="F370" s="15">
        <v>6.9712335354468025E-2</v>
      </c>
      <c r="G370" s="15">
        <v>9.6911278589627947E-2</v>
      </c>
    </row>
    <row r="371" spans="2:7" hidden="1" outlineLevel="1">
      <c r="B371" s="75"/>
      <c r="C371" s="15">
        <v>0</v>
      </c>
      <c r="D371" s="15">
        <v>6.5091649825661305E-2</v>
      </c>
      <c r="E371" s="15">
        <v>2.1346939331794081E-2</v>
      </c>
      <c r="F371" s="15">
        <v>2.2172400135900723E-2</v>
      </c>
      <c r="G371" s="15">
        <v>1.9268386641637388E-2</v>
      </c>
    </row>
    <row r="372" spans="2:7" hidden="1" outlineLevel="1">
      <c r="B372" s="77"/>
      <c r="C372" s="15">
        <v>0.30542125533609593</v>
      </c>
      <c r="D372" s="15">
        <v>0.22719228179932327</v>
      </c>
      <c r="E372" s="15">
        <v>0.27970984695022888</v>
      </c>
      <c r="F372" s="15">
        <v>0.27826265454266602</v>
      </c>
      <c r="G372" s="15">
        <v>0.25444442583110505</v>
      </c>
    </row>
    <row r="373" spans="2:7" hidden="1" outlineLevel="1">
      <c r="B373" s="77"/>
      <c r="C373" s="15">
        <v>9.2588634735906131E-2</v>
      </c>
      <c r="D373" s="15">
        <v>0.19054671512157359</v>
      </c>
      <c r="E373" s="15">
        <v>0.11504943222217449</v>
      </c>
      <c r="F373" s="15">
        <v>0.11634665778976482</v>
      </c>
      <c r="G373" s="15">
        <v>0.12039604026809338</v>
      </c>
    </row>
    <row r="374" spans="2:7" hidden="1" outlineLevel="1">
      <c r="B374" s="77"/>
      <c r="C374" s="15">
        <v>0</v>
      </c>
      <c r="D374" s="15">
        <v>4.4851160024930788E-2</v>
      </c>
      <c r="E374" s="15">
        <v>3.7987281470805413E-2</v>
      </c>
      <c r="F374" s="15">
        <v>3.8345091711149047E-2</v>
      </c>
      <c r="G374" s="15">
        <v>2.1410006929800315E-2</v>
      </c>
    </row>
    <row r="375" spans="2:7" hidden="1" outlineLevel="1">
      <c r="B375" s="77"/>
      <c r="C375" s="15">
        <v>6.3365110542303135E-2</v>
      </c>
      <c r="D375" s="15">
        <v>0.22171848724351206</v>
      </c>
      <c r="E375" s="15">
        <v>0.24893690837054444</v>
      </c>
      <c r="F375" s="15">
        <v>0.24780042131128727</v>
      </c>
      <c r="G375" s="15">
        <v>0.20924951201909892</v>
      </c>
    </row>
    <row r="376" spans="2:7" hidden="1" outlineLevel="1">
      <c r="B376" s="77"/>
      <c r="C376" s="15">
        <v>0.12615078611957484</v>
      </c>
      <c r="D376" s="15">
        <v>0</v>
      </c>
      <c r="E376" s="15">
        <v>0</v>
      </c>
      <c r="F376" s="15">
        <v>0</v>
      </c>
      <c r="G376" s="15">
        <v>2.4522070260352864E-2</v>
      </c>
    </row>
    <row r="377" spans="2:7" hidden="1" outlineLevel="1">
      <c r="B377" s="77"/>
      <c r="C377" s="15">
        <v>3.890236568551577E-2</v>
      </c>
      <c r="D377" s="15">
        <v>4.100271969625998E-2</v>
      </c>
      <c r="E377" s="15">
        <v>2.0249653140254665E-2</v>
      </c>
      <c r="F377" s="15">
        <v>2.0815998968245278E-2</v>
      </c>
      <c r="G377" s="15">
        <v>3.8332738154237017E-2</v>
      </c>
    </row>
    <row r="378" spans="2:7" hidden="1" outlineLevel="1">
      <c r="B378" s="77"/>
      <c r="C378" s="15">
        <v>3.0012400594406817E-2</v>
      </c>
      <c r="D378" s="15">
        <v>0</v>
      </c>
      <c r="E378" s="15">
        <v>1.4224694713013852E-2</v>
      </c>
      <c r="F378" s="15">
        <v>1.4455407723119021E-2</v>
      </c>
      <c r="G378" s="15">
        <v>2.4839233919556714E-2</v>
      </c>
    </row>
    <row r="379" spans="2:7" hidden="1" outlineLevel="1">
      <c r="B379" s="77"/>
      <c r="C379" s="15">
        <v>0.23097909538921174</v>
      </c>
      <c r="D379" s="15">
        <v>0.12772140147915692</v>
      </c>
      <c r="E379" s="15">
        <v>0.19305549068590375</v>
      </c>
      <c r="F379" s="15">
        <v>0.19208839408632214</v>
      </c>
      <c r="G379" s="15">
        <v>0.1906263073864905</v>
      </c>
    </row>
    <row r="380" spans="2:7" hidden="1" outlineLevel="1">
      <c r="B380" s="77"/>
    </row>
    <row r="381" spans="2:7" hidden="1" outlineLevel="1">
      <c r="B381" s="75">
        <v>43040</v>
      </c>
      <c r="C381" s="15">
        <v>9.3536982631520438E-2</v>
      </c>
      <c r="D381" s="15">
        <v>8.4632355387753683E-2</v>
      </c>
      <c r="E381" s="15">
        <v>7.1926845262478861E-2</v>
      </c>
      <c r="F381" s="15">
        <v>7.2206655014925639E-2</v>
      </c>
      <c r="G381" s="15">
        <v>9.5984265657445444E-2</v>
      </c>
    </row>
    <row r="382" spans="2:7" hidden="1" outlineLevel="1">
      <c r="B382" s="77"/>
      <c r="C382" s="15">
        <v>1.1077449729529417E-2</v>
      </c>
      <c r="D382" s="15">
        <v>7.0759860782400041E-2</v>
      </c>
      <c r="E382" s="15">
        <v>2.6537198916676503E-2</v>
      </c>
      <c r="F382" s="15">
        <v>2.739917255748214E-2</v>
      </c>
      <c r="G382" s="15">
        <v>3.656609176249679E-2</v>
      </c>
    </row>
    <row r="383" spans="2:7" hidden="1" outlineLevel="1">
      <c r="B383" s="77"/>
      <c r="C383" s="15">
        <v>0.28662585571181826</v>
      </c>
      <c r="D383" s="15">
        <v>0.2223312461788475</v>
      </c>
      <c r="E383" s="15">
        <v>0.27384920938192236</v>
      </c>
      <c r="F383" s="15">
        <v>0.27237789144999108</v>
      </c>
      <c r="G383" s="15">
        <v>0.24758076715283878</v>
      </c>
    </row>
    <row r="384" spans="2:7" hidden="1" outlineLevel="1">
      <c r="B384" s="77"/>
      <c r="C384" s="15">
        <v>5.6245662453578968E-2</v>
      </c>
      <c r="D384" s="15">
        <v>0.19268389745713582</v>
      </c>
      <c r="E384" s="15">
        <v>0.11435243072037735</v>
      </c>
      <c r="F384" s="15">
        <v>0.11566874123591239</v>
      </c>
      <c r="G384" s="15">
        <v>0.11155907340787005</v>
      </c>
    </row>
    <row r="385" spans="2:7" hidden="1" outlineLevel="1">
      <c r="B385" s="77"/>
      <c r="C385" s="15">
        <v>0</v>
      </c>
      <c r="D385" s="15">
        <v>2.9643621358801418E-2</v>
      </c>
      <c r="E385" s="15">
        <v>2.9327506569094507E-2</v>
      </c>
      <c r="F385" s="15">
        <v>2.9702316826790965E-2</v>
      </c>
      <c r="G385" s="15">
        <v>4.8106628761647218E-3</v>
      </c>
    </row>
    <row r="386" spans="2:7" hidden="1" outlineLevel="1">
      <c r="B386" s="77"/>
      <c r="C386" s="15">
        <v>9.4093871637060567E-2</v>
      </c>
      <c r="D386" s="15">
        <v>0.22193165632249059</v>
      </c>
      <c r="E386" s="15">
        <v>0.2502133126907865</v>
      </c>
      <c r="F386" s="15">
        <v>0.24901473833491852</v>
      </c>
      <c r="G386" s="15">
        <v>0.21412141015165534</v>
      </c>
    </row>
    <row r="387" spans="2:7" hidden="1" outlineLevel="1">
      <c r="B387" s="77"/>
      <c r="C387" s="15">
        <v>0.12422901860499595</v>
      </c>
      <c r="D387" s="15">
        <v>0</v>
      </c>
      <c r="E387" s="15">
        <v>0</v>
      </c>
      <c r="F387" s="15">
        <v>0</v>
      </c>
      <c r="G387" s="15">
        <v>1.8885853630733852E-2</v>
      </c>
    </row>
    <row r="388" spans="2:7" hidden="1" outlineLevel="1">
      <c r="B388" s="77"/>
      <c r="C388" s="15">
        <v>6.4264370987244065E-2</v>
      </c>
      <c r="D388" s="15">
        <v>5.1077609846376534E-2</v>
      </c>
      <c r="E388" s="15">
        <v>2.9724854385800355E-2</v>
      </c>
      <c r="F388" s="15">
        <v>3.030284596901963E-2</v>
      </c>
      <c r="G388" s="15">
        <v>5.4715475895385439E-2</v>
      </c>
    </row>
    <row r="389" spans="2:7" hidden="1" outlineLevel="1">
      <c r="B389" s="77"/>
      <c r="C389" s="15">
        <v>5.0481954271031575E-2</v>
      </c>
      <c r="D389" s="15">
        <v>0</v>
      </c>
      <c r="E389" s="15">
        <v>1.4748987880697992E-2</v>
      </c>
      <c r="F389" s="15">
        <v>1.4984644656756467E-2</v>
      </c>
      <c r="G389" s="15">
        <v>3.1207336478722959E-2</v>
      </c>
    </row>
    <row r="390" spans="2:7" hidden="1" outlineLevel="1">
      <c r="B390" s="77"/>
      <c r="C390" s="15">
        <v>0.21944504974078594</v>
      </c>
      <c r="D390" s="15">
        <v>0.12693888056694302</v>
      </c>
      <c r="E390" s="15">
        <v>0.18931973944221636</v>
      </c>
      <c r="F390" s="15">
        <v>0.18834235557712542</v>
      </c>
      <c r="G390" s="15">
        <v>0.18456906298668668</v>
      </c>
    </row>
    <row r="391" spans="2:7" hidden="1" outlineLevel="1">
      <c r="B391" s="77"/>
    </row>
    <row r="392" spans="2:7" hidden="1" outlineLevel="1">
      <c r="B392" s="75">
        <v>43070</v>
      </c>
      <c r="C392" s="15">
        <v>0.10423042404036578</v>
      </c>
      <c r="D392" s="15">
        <v>8.2349449930976565E-2</v>
      </c>
      <c r="E392" s="15">
        <v>7.2296909721842842E-2</v>
      </c>
      <c r="F392" s="15">
        <v>7.2546513347133884E-2</v>
      </c>
      <c r="G392" s="15">
        <v>9.7766053219370347E-2</v>
      </c>
    </row>
    <row r="393" spans="2:7" hidden="1" outlineLevel="1">
      <c r="B393" s="75"/>
      <c r="C393" s="15">
        <v>1.1001388661703311E-2</v>
      </c>
      <c r="D393" s="15">
        <v>6.8735442487761228E-2</v>
      </c>
      <c r="E393" s="15">
        <v>2.662384026453405E-2</v>
      </c>
      <c r="F393" s="15">
        <v>2.7453855606932073E-2</v>
      </c>
      <c r="G393" s="15">
        <v>3.6702328166242949E-2</v>
      </c>
    </row>
    <row r="394" spans="2:7" hidden="1" outlineLevel="1">
      <c r="B394" s="77"/>
      <c r="C394" s="15">
        <v>0.34512954671965179</v>
      </c>
      <c r="D394" s="15">
        <v>0.23817653648292875</v>
      </c>
      <c r="E394" s="15">
        <v>0.28949645375896971</v>
      </c>
      <c r="F394" s="15">
        <v>0.28793685249487</v>
      </c>
      <c r="G394" s="15">
        <v>0.26694711856495917</v>
      </c>
    </row>
    <row r="395" spans="2:7" hidden="1" outlineLevel="1">
      <c r="B395" s="77"/>
      <c r="C395" s="15">
        <v>4.2102255958260587E-2</v>
      </c>
      <c r="D395" s="15">
        <v>0.18699400655115303</v>
      </c>
      <c r="E395" s="15">
        <v>0.10780161953211916</v>
      </c>
      <c r="F395" s="15">
        <v>0.10914596386265896</v>
      </c>
      <c r="G395" s="15">
        <v>0.10085001544348664</v>
      </c>
    </row>
    <row r="396" spans="2:7" hidden="1" outlineLevel="1">
      <c r="B396" s="77"/>
      <c r="C396" s="15">
        <v>0</v>
      </c>
      <c r="D396" s="15">
        <v>3.2247043765782787E-2</v>
      </c>
      <c r="E396" s="15">
        <v>3.4700757690047011E-2</v>
      </c>
      <c r="F396" s="15">
        <v>3.5029284966785396E-2</v>
      </c>
      <c r="G396" s="15">
        <v>1.3739583516534447E-2</v>
      </c>
    </row>
    <row r="397" spans="2:7" hidden="1" outlineLevel="1">
      <c r="B397" s="77"/>
      <c r="C397" s="15">
        <v>5.1577159334725342E-2</v>
      </c>
      <c r="D397" s="15">
        <v>0.21974836707053827</v>
      </c>
      <c r="E397" s="15">
        <v>0.24678490077241494</v>
      </c>
      <c r="F397" s="15">
        <v>0.24562365536740763</v>
      </c>
      <c r="G397" s="15">
        <v>0.20846539314298546</v>
      </c>
    </row>
    <row r="398" spans="2:7" hidden="1" outlineLevel="1">
      <c r="B398" s="77"/>
      <c r="C398" s="15">
        <v>0.14084065218245484</v>
      </c>
      <c r="D398" s="15">
        <v>0</v>
      </c>
      <c r="E398" s="15">
        <v>0</v>
      </c>
      <c r="F398" s="15">
        <v>0</v>
      </c>
      <c r="G398" s="15">
        <v>2.2882763610560859E-2</v>
      </c>
    </row>
    <row r="399" spans="2:7" hidden="1" outlineLevel="1">
      <c r="B399" s="77"/>
      <c r="C399" s="15">
        <v>3.690581908873479E-2</v>
      </c>
      <c r="D399" s="15">
        <v>5.0882283040568597E-2</v>
      </c>
      <c r="E399" s="15">
        <v>2.4475124075840144E-2</v>
      </c>
      <c r="F399" s="15">
        <v>2.5132835351137486E-2</v>
      </c>
      <c r="G399" s="15">
        <v>4.390358801035156E-2</v>
      </c>
    </row>
    <row r="400" spans="2:7" hidden="1" outlineLevel="1">
      <c r="B400" s="77"/>
      <c r="C400" s="15">
        <v>4.6285135686284229E-2</v>
      </c>
      <c r="D400" s="15">
        <v>0</v>
      </c>
      <c r="E400" s="15">
        <v>1.5070218766713444E-2</v>
      </c>
      <c r="F400" s="15">
        <v>1.5304905386809696E-2</v>
      </c>
      <c r="G400" s="15">
        <v>3.1201219751290119E-2</v>
      </c>
    </row>
    <row r="401" spans="2:7" hidden="1" outlineLevel="1">
      <c r="B401" s="77"/>
      <c r="C401" s="15">
        <v>0.22192783409538461</v>
      </c>
      <c r="D401" s="15">
        <v>0.12086599857103936</v>
      </c>
      <c r="E401" s="15">
        <v>0.1827502606675695</v>
      </c>
      <c r="F401" s="15">
        <v>0.1818254952391872</v>
      </c>
      <c r="G401" s="15">
        <v>0.17754193657421857</v>
      </c>
    </row>
    <row r="402" spans="2:7" hidden="1" outlineLevel="1">
      <c r="B402" s="77"/>
    </row>
    <row r="403" spans="2:7" hidden="1" outlineLevel="1">
      <c r="B403" s="75">
        <v>43101</v>
      </c>
      <c r="C403" s="15">
        <v>9.8314419885240756E-2</v>
      </c>
      <c r="D403" s="15">
        <v>8.5258048546739462E-2</v>
      </c>
      <c r="E403" s="15">
        <v>7.4158992909302973E-2</v>
      </c>
      <c r="F403" s="15">
        <v>7.4412369016834845E-2</v>
      </c>
      <c r="G403" s="15">
        <v>9.9542959923281132E-2</v>
      </c>
    </row>
    <row r="404" spans="2:7" hidden="1" outlineLevel="1">
      <c r="B404" s="77"/>
      <c r="C404" s="15">
        <v>3.3941355177510533E-2</v>
      </c>
      <c r="D404" s="15">
        <v>6.9507409560589206E-2</v>
      </c>
      <c r="E404" s="15">
        <v>2.7662188911471441E-2</v>
      </c>
      <c r="F404" s="15">
        <v>2.8492826746373164E-2</v>
      </c>
      <c r="G404" s="15">
        <v>4.4130259046869694E-2</v>
      </c>
    </row>
    <row r="405" spans="2:7" hidden="1" outlineLevel="1">
      <c r="B405" s="77"/>
      <c r="C405" s="15">
        <v>0.30683717312920966</v>
      </c>
      <c r="D405" s="15">
        <v>0.22735782100645557</v>
      </c>
      <c r="E405" s="15">
        <v>0.28120246465701548</v>
      </c>
      <c r="F405" s="15">
        <v>0.27967294147921101</v>
      </c>
      <c r="G405" s="15">
        <v>0.25568675092279869</v>
      </c>
    </row>
    <row r="406" spans="2:7" hidden="1" outlineLevel="1">
      <c r="B406" s="77"/>
      <c r="C406" s="15">
        <v>7.4265676071430054E-3</v>
      </c>
      <c r="D406" s="15">
        <v>0.18350820136322313</v>
      </c>
      <c r="E406" s="15">
        <v>0.10561501718157681</v>
      </c>
      <c r="F406" s="15">
        <v>0.10691907145356139</v>
      </c>
      <c r="G406" s="15">
        <v>9.0642127013689219E-2</v>
      </c>
    </row>
    <row r="407" spans="2:7" hidden="1" outlineLevel="1">
      <c r="B407" s="77"/>
      <c r="C407" s="15">
        <v>0</v>
      </c>
      <c r="D407" s="15">
        <v>3.4501884608641266E-2</v>
      </c>
      <c r="E407" s="15">
        <v>3.5691369449094713E-2</v>
      </c>
      <c r="F407" s="15">
        <v>3.6028025920103589E-2</v>
      </c>
      <c r="G407" s="15">
        <v>1.6386064171228041E-2</v>
      </c>
    </row>
    <row r="408" spans="2:7" hidden="1" outlineLevel="1">
      <c r="B408" s="77"/>
      <c r="C408" s="15">
        <v>6.6438377678057839E-2</v>
      </c>
      <c r="D408" s="15">
        <v>0.21594255603435342</v>
      </c>
      <c r="E408" s="15">
        <v>0.24453567056886402</v>
      </c>
      <c r="F408" s="15">
        <v>0.24338312289048977</v>
      </c>
      <c r="G408" s="15">
        <v>0.20670541684484478</v>
      </c>
    </row>
    <row r="409" spans="2:7" hidden="1" outlineLevel="1">
      <c r="B409" s="77"/>
      <c r="C409" s="15">
        <v>0.15209190252481486</v>
      </c>
      <c r="D409" s="15">
        <v>0</v>
      </c>
      <c r="E409" s="15">
        <v>0</v>
      </c>
      <c r="F409" s="15">
        <v>0</v>
      </c>
      <c r="G409" s="15">
        <v>2.4239644533743228E-2</v>
      </c>
    </row>
    <row r="410" spans="2:7" hidden="1" outlineLevel="1">
      <c r="B410" s="77"/>
      <c r="C410" s="15">
        <v>4.7644719806329651E-2</v>
      </c>
      <c r="D410" s="15">
        <v>5.3550091242890348E-2</v>
      </c>
      <c r="E410" s="15">
        <v>2.5561739347621789E-2</v>
      </c>
      <c r="F410" s="15">
        <v>2.6236816857912983E-2</v>
      </c>
      <c r="G410" s="15">
        <v>4.6587924157366123E-2</v>
      </c>
    </row>
    <row r="411" spans="2:7" hidden="1" outlineLevel="1">
      <c r="B411" s="77"/>
      <c r="C411" s="15">
        <v>3.6662316280964322E-2</v>
      </c>
      <c r="D411" s="15">
        <v>0</v>
      </c>
      <c r="E411" s="15">
        <v>1.5750519966349984E-2</v>
      </c>
      <c r="F411" s="15">
        <v>1.5987681015629543E-2</v>
      </c>
      <c r="G411" s="15">
        <v>2.9868313778203946E-2</v>
      </c>
    </row>
    <row r="412" spans="2:7" hidden="1" outlineLevel="1">
      <c r="B412" s="77"/>
      <c r="C412" s="15">
        <v>0.2506433836782947</v>
      </c>
      <c r="D412" s="15">
        <v>0.13037311553785619</v>
      </c>
      <c r="E412" s="15">
        <v>0.18982212225875356</v>
      </c>
      <c r="F412" s="15">
        <v>0.18886650624280596</v>
      </c>
      <c r="G412" s="15">
        <v>0.18621053960797526</v>
      </c>
    </row>
    <row r="413" spans="2:7" hidden="1" outlineLevel="1">
      <c r="B413" s="77"/>
    </row>
    <row r="414" spans="2:7" hidden="1" outlineLevel="1">
      <c r="B414" s="75">
        <v>43132</v>
      </c>
      <c r="C414" s="15">
        <v>9.7449559214085893E-2</v>
      </c>
      <c r="D414" s="15">
        <v>8.6289788669958276E-2</v>
      </c>
      <c r="E414" s="15">
        <v>7.2853280117701091E-2</v>
      </c>
      <c r="F414" s="15">
        <v>7.3122940523635979E-2</v>
      </c>
      <c r="G414" s="15">
        <v>9.6974936726656996E-2</v>
      </c>
    </row>
    <row r="415" spans="2:7" hidden="1" outlineLevel="1">
      <c r="B415" s="75"/>
      <c r="C415" s="15">
        <v>1.9362017019044168E-2</v>
      </c>
      <c r="D415" s="15">
        <v>7.5357212184496244E-2</v>
      </c>
      <c r="E415" s="15">
        <v>4.2786331868290173E-2</v>
      </c>
      <c r="F415" s="15">
        <v>4.341106482783931E-2</v>
      </c>
      <c r="G415" s="15">
        <v>4.9389105377598878E-2</v>
      </c>
    </row>
    <row r="416" spans="2:7" hidden="1" outlineLevel="1">
      <c r="B416" s="77"/>
      <c r="C416" s="15">
        <v>0.3340739461625345</v>
      </c>
      <c r="D416" s="15">
        <v>0.21351296400472208</v>
      </c>
      <c r="E416" s="15">
        <v>0.27873445644030659</v>
      </c>
      <c r="F416" s="15">
        <v>0.27727258549611672</v>
      </c>
      <c r="G416" s="15">
        <v>0.25814556182171433</v>
      </c>
    </row>
    <row r="417" spans="2:7" hidden="1" outlineLevel="1">
      <c r="B417" s="77"/>
      <c r="C417" s="15">
        <v>1.7148161901710948E-2</v>
      </c>
      <c r="D417" s="15">
        <v>0.18957802492487918</v>
      </c>
      <c r="E417" s="15">
        <v>0.11881300747259646</v>
      </c>
      <c r="F417" s="15">
        <v>0.11997733786595592</v>
      </c>
      <c r="G417" s="15">
        <v>9.8500739370971355E-2</v>
      </c>
    </row>
    <row r="418" spans="2:7" hidden="1" outlineLevel="1">
      <c r="B418" s="77"/>
      <c r="C418" s="15">
        <v>0</v>
      </c>
      <c r="D418" s="15">
        <v>3.747257341848402E-2</v>
      </c>
      <c r="E418" s="15">
        <v>3.5471016830748936E-2</v>
      </c>
      <c r="F418" s="15">
        <v>3.5809186345257135E-2</v>
      </c>
      <c r="G418" s="15">
        <v>1.139957564919339E-2</v>
      </c>
    </row>
    <row r="419" spans="2:7" hidden="1" outlineLevel="1">
      <c r="B419" s="77"/>
      <c r="C419" s="15">
        <v>5.8442606941578143E-2</v>
      </c>
      <c r="D419" s="15">
        <v>0.20263649403043743</v>
      </c>
      <c r="E419" s="15">
        <v>0.24081488273876464</v>
      </c>
      <c r="F419" s="15">
        <v>0.2396938015893188</v>
      </c>
      <c r="G419" s="15">
        <v>0.20601832189476946</v>
      </c>
    </row>
    <row r="420" spans="2:7" hidden="1" outlineLevel="1">
      <c r="B420" s="77"/>
      <c r="C420" s="15">
        <v>0.17948650800331697</v>
      </c>
      <c r="D420" s="15">
        <v>9.3569063108775389E-3</v>
      </c>
      <c r="E420" s="15">
        <v>0</v>
      </c>
      <c r="F420" s="15">
        <v>0</v>
      </c>
      <c r="G420" s="15">
        <v>4.1556134140849174E-2</v>
      </c>
    </row>
    <row r="421" spans="2:7" hidden="1" outlineLevel="1">
      <c r="B421" s="77"/>
      <c r="C421" s="15">
        <v>3.2720931239171351E-2</v>
      </c>
      <c r="D421" s="15">
        <v>5.2469768565430376E-2</v>
      </c>
      <c r="E421" s="15">
        <v>2.1860022710700977E-2</v>
      </c>
      <c r="F421" s="15">
        <v>2.2552376746406522E-2</v>
      </c>
      <c r="G421" s="15">
        <v>3.9692832583257592E-2</v>
      </c>
    </row>
    <row r="422" spans="2:7" hidden="1" outlineLevel="1">
      <c r="B422" s="77"/>
      <c r="C422" s="15">
        <v>3.5282300502916766E-2</v>
      </c>
      <c r="D422" s="15">
        <v>0</v>
      </c>
      <c r="E422" s="15">
        <v>9.8023091606291336E-3</v>
      </c>
      <c r="F422" s="15">
        <v>1.0074763394976675E-2</v>
      </c>
      <c r="G422" s="15">
        <v>2.469916537846302E-2</v>
      </c>
    </row>
    <row r="423" spans="2:7" hidden="1" outlineLevel="1">
      <c r="B423" s="77"/>
      <c r="C423" s="15">
        <v>0.22603418478320655</v>
      </c>
      <c r="D423" s="15">
        <v>0.13332539579146344</v>
      </c>
      <c r="E423" s="15">
        <v>0.17886477791031283</v>
      </c>
      <c r="F423" s="15">
        <v>0.17808530483341517</v>
      </c>
      <c r="G423" s="15">
        <v>0.17362362705652595</v>
      </c>
    </row>
    <row r="424" spans="2:7" hidden="1" outlineLevel="1">
      <c r="B424" s="77"/>
    </row>
    <row r="425" spans="2:7" hidden="1" outlineLevel="1">
      <c r="B425" s="75">
        <v>43160</v>
      </c>
      <c r="C425" s="15">
        <v>8.8204112949638133E-2</v>
      </c>
      <c r="D425" s="15">
        <v>8.7625235968286114E-2</v>
      </c>
      <c r="E425" s="15">
        <v>7.3476562207189025E-2</v>
      </c>
      <c r="F425" s="15">
        <v>7.3756475965934556E-2</v>
      </c>
      <c r="G425" s="15">
        <v>9.5594011721486433E-2</v>
      </c>
    </row>
    <row r="426" spans="2:7" hidden="1" outlineLevel="1">
      <c r="B426" s="77"/>
      <c r="C426" s="15">
        <v>1.4540896497531057E-3</v>
      </c>
      <c r="D426" s="15">
        <v>6.7675982776804575E-2</v>
      </c>
      <c r="E426" s="15">
        <v>2.8891497815788921E-2</v>
      </c>
      <c r="F426" s="15">
        <v>2.9668799826037033E-2</v>
      </c>
      <c r="G426" s="15">
        <v>3.2644845977473691E-2</v>
      </c>
    </row>
    <row r="427" spans="2:7" hidden="1" outlineLevel="1">
      <c r="B427" s="77"/>
      <c r="C427" s="15">
        <v>0.33756480992149063</v>
      </c>
      <c r="D427" s="15">
        <v>0.21668841465976446</v>
      </c>
      <c r="E427" s="15">
        <v>0.28074229752822277</v>
      </c>
      <c r="F427" s="15">
        <v>0.27924530661756825</v>
      </c>
      <c r="G427" s="15">
        <v>0.25948067936955521</v>
      </c>
    </row>
    <row r="428" spans="2:7" hidden="1" outlineLevel="1">
      <c r="B428" s="77"/>
      <c r="C428" s="15">
        <v>0</v>
      </c>
      <c r="D428" s="15">
        <v>0.18221517648245855</v>
      </c>
      <c r="E428" s="15">
        <v>0.10464380022227569</v>
      </c>
      <c r="F428" s="15">
        <v>0.1061331230938586</v>
      </c>
      <c r="G428" s="15">
        <v>8.1536826391926234E-2</v>
      </c>
    </row>
    <row r="429" spans="2:7" hidden="1" outlineLevel="1">
      <c r="B429" s="77"/>
      <c r="C429" s="15">
        <v>0</v>
      </c>
      <c r="D429" s="15">
        <v>3.8865172322120854E-2</v>
      </c>
      <c r="E429" s="15">
        <v>4.1462531167910696E-2</v>
      </c>
      <c r="F429" s="15">
        <v>4.1738883886733677E-2</v>
      </c>
      <c r="G429" s="15">
        <v>1.9588162605720289E-2</v>
      </c>
    </row>
    <row r="430" spans="2:7" hidden="1" outlineLevel="1">
      <c r="B430" s="77"/>
      <c r="C430" s="15">
        <v>6.5717281843370307E-2</v>
      </c>
      <c r="D430" s="15">
        <v>0.2089120368184508</v>
      </c>
      <c r="E430" s="15">
        <v>0.24582596317660729</v>
      </c>
      <c r="F430" s="15">
        <v>0.24463929350944139</v>
      </c>
      <c r="G430" s="15">
        <v>0.21154763276198679</v>
      </c>
    </row>
    <row r="431" spans="2:7" hidden="1" outlineLevel="1">
      <c r="B431" s="77"/>
      <c r="C431" s="15">
        <v>0.1879921320296421</v>
      </c>
      <c r="D431" s="15">
        <v>9.7781946592024847E-3</v>
      </c>
      <c r="E431" s="15">
        <v>0</v>
      </c>
      <c r="F431" s="15">
        <v>0</v>
      </c>
      <c r="G431" s="15">
        <v>4.3954739832032734E-2</v>
      </c>
    </row>
    <row r="432" spans="2:7" hidden="1" outlineLevel="1">
      <c r="B432" s="77"/>
      <c r="C432" s="15">
        <v>6.1207545901021856E-2</v>
      </c>
      <c r="D432" s="15">
        <v>5.1577058297341855E-2</v>
      </c>
      <c r="E432" s="15">
        <v>3.5684257656279715E-2</v>
      </c>
      <c r="F432" s="15">
        <v>3.6133117446384769E-2</v>
      </c>
      <c r="G432" s="15">
        <v>5.8330791952896595E-2</v>
      </c>
    </row>
    <row r="433" spans="2:7" hidden="1" outlineLevel="1">
      <c r="B433" s="77"/>
      <c r="C433" s="15">
        <v>3.064575687513766E-2</v>
      </c>
      <c r="D433" s="15">
        <v>0</v>
      </c>
      <c r="E433" s="15">
        <v>6.9766786730597373E-3</v>
      </c>
      <c r="F433" s="15">
        <v>7.2751663716343166E-3</v>
      </c>
      <c r="G433" s="15">
        <v>2.2272908152525361E-2</v>
      </c>
    </row>
    <row r="434" spans="2:7" hidden="1" outlineLevel="1">
      <c r="B434" s="77"/>
      <c r="C434" s="15">
        <v>0.22721448659751142</v>
      </c>
      <c r="D434" s="15">
        <v>0.13666185591631891</v>
      </c>
      <c r="E434" s="15">
        <v>0.18229649680271701</v>
      </c>
      <c r="F434" s="15">
        <v>0.18140919490532964</v>
      </c>
      <c r="G434" s="15">
        <v>0.17504940123439691</v>
      </c>
    </row>
    <row r="435" spans="2:7" hidden="1" outlineLevel="1">
      <c r="B435" s="77"/>
    </row>
    <row r="436" spans="2:7" hidden="1" outlineLevel="1">
      <c r="B436" s="75">
        <v>43191</v>
      </c>
      <c r="C436" s="15">
        <v>9.9188770830473214E-2</v>
      </c>
      <c r="D436" s="15">
        <v>9.6150774540674222E-2</v>
      </c>
      <c r="E436" s="15">
        <v>8.2780648001203425E-2</v>
      </c>
      <c r="F436" s="15">
        <v>8.299378746586325E-2</v>
      </c>
      <c r="G436" s="15">
        <v>0.10692580494400694</v>
      </c>
    </row>
    <row r="437" spans="2:7" hidden="1" outlineLevel="1">
      <c r="B437" s="75"/>
      <c r="C437" s="15">
        <v>4.3015664516478248E-3</v>
      </c>
      <c r="D437" s="15">
        <v>7.0892853970111511E-2</v>
      </c>
      <c r="E437" s="15">
        <v>3.5846690947586107E-2</v>
      </c>
      <c r="F437" s="15">
        <v>3.6531048555287611E-2</v>
      </c>
      <c r="G437" s="15">
        <v>4.1099823005024294E-2</v>
      </c>
    </row>
    <row r="438" spans="2:7" hidden="1" outlineLevel="1">
      <c r="B438" s="77"/>
      <c r="C438" s="15">
        <v>0.36658035409402362</v>
      </c>
      <c r="D438" s="15">
        <v>0.22435838029036487</v>
      </c>
      <c r="E438" s="15">
        <v>0.29503912503112911</v>
      </c>
      <c r="F438" s="15">
        <v>0.29343038815782158</v>
      </c>
      <c r="G438" s="15">
        <v>0.2794460485798308</v>
      </c>
    </row>
    <row r="439" spans="2:7" hidden="1" outlineLevel="1">
      <c r="B439" s="77"/>
      <c r="C439" s="15">
        <v>0</v>
      </c>
      <c r="D439" s="15">
        <v>0.16839512512037655</v>
      </c>
      <c r="E439" s="15">
        <v>8.5274800040284718E-2</v>
      </c>
      <c r="F439" s="15">
        <v>8.6782928154919697E-2</v>
      </c>
      <c r="G439" s="15">
        <v>6.1070108679408548E-2</v>
      </c>
    </row>
    <row r="440" spans="2:7" hidden="1" outlineLevel="1">
      <c r="B440" s="77"/>
      <c r="C440" s="15">
        <v>0</v>
      </c>
      <c r="D440" s="15">
        <v>4.0982067464298076E-2</v>
      </c>
      <c r="E440" s="15">
        <v>4.8351063383639981E-2</v>
      </c>
      <c r="F440" s="15">
        <v>4.8551953217527075E-2</v>
      </c>
      <c r="G440" s="15">
        <v>2.8716715529111151E-2</v>
      </c>
    </row>
    <row r="441" spans="2:7" hidden="1" outlineLevel="1">
      <c r="B441" s="77"/>
      <c r="C441" s="15">
        <v>3.7916034906518445E-2</v>
      </c>
      <c r="D441" s="15">
        <v>0.1939429377969826</v>
      </c>
      <c r="E441" s="15">
        <v>0.22559730303144854</v>
      </c>
      <c r="F441" s="15">
        <v>0.22458308408113722</v>
      </c>
      <c r="G441" s="15">
        <v>0.18915568083856144</v>
      </c>
    </row>
    <row r="442" spans="2:7" hidden="1" outlineLevel="1">
      <c r="B442" s="77"/>
      <c r="C442" s="15">
        <v>0.18141590207735017</v>
      </c>
      <c r="D442" s="15">
        <v>1.1272660707667937E-2</v>
      </c>
      <c r="E442" s="15">
        <v>0</v>
      </c>
      <c r="F442" s="15">
        <v>0</v>
      </c>
      <c r="G442" s="15">
        <v>3.8198075091829604E-2</v>
      </c>
    </row>
    <row r="443" spans="2:7" hidden="1" outlineLevel="1">
      <c r="B443" s="77"/>
      <c r="C443" s="15">
        <v>5.199811910582125E-2</v>
      </c>
      <c r="D443" s="15">
        <v>5.2139869532885685E-2</v>
      </c>
      <c r="E443" s="15">
        <v>3.1541728295649607E-2</v>
      </c>
      <c r="F443" s="15">
        <v>3.2080255263527549E-2</v>
      </c>
      <c r="G443" s="15">
        <v>5.0940295204018569E-2</v>
      </c>
    </row>
    <row r="444" spans="2:7" hidden="1" outlineLevel="1">
      <c r="B444" s="77"/>
      <c r="C444" s="15">
        <v>3.64301632990972E-2</v>
      </c>
      <c r="D444" s="15">
        <v>0</v>
      </c>
      <c r="E444" s="15">
        <v>1.1822469939458159E-2</v>
      </c>
      <c r="F444" s="15">
        <v>1.2108790607685117E-2</v>
      </c>
      <c r="G444" s="15">
        <v>2.9509426327209421E-2</v>
      </c>
    </row>
    <row r="445" spans="2:7" hidden="1" outlineLevel="1">
      <c r="B445" s="77"/>
      <c r="C445" s="15">
        <v>0.22216930500263352</v>
      </c>
      <c r="D445" s="15">
        <v>0.14186445847738713</v>
      </c>
      <c r="E445" s="15">
        <v>0.18374625657965121</v>
      </c>
      <c r="F445" s="15">
        <v>0.18293712611915308</v>
      </c>
      <c r="G445" s="15">
        <v>0.17493802180099952</v>
      </c>
    </row>
    <row r="446" spans="2:7" hidden="1" outlineLevel="1">
      <c r="B446" s="77"/>
    </row>
    <row r="447" spans="2:7" hidden="1" outlineLevel="1">
      <c r="B447" s="75">
        <v>43221</v>
      </c>
      <c r="C447" s="15">
        <v>6.7736343089785905E-2</v>
      </c>
      <c r="D447" s="15">
        <v>9.893568526463907E-2</v>
      </c>
      <c r="E447" s="15">
        <v>8.2796222373244355E-2</v>
      </c>
      <c r="F447" s="15">
        <v>8.3079217352377735E-2</v>
      </c>
      <c r="G447" s="15">
        <v>9.8843532753024377E-2</v>
      </c>
    </row>
    <row r="448" spans="2:7" hidden="1" outlineLevel="1">
      <c r="B448" s="77"/>
      <c r="C448" s="15">
        <v>3.2231715618270831E-2</v>
      </c>
      <c r="D448" s="15">
        <v>6.6613399692374203E-2</v>
      </c>
      <c r="E448" s="15">
        <v>3.91354876442324E-2</v>
      </c>
      <c r="F448" s="15">
        <v>3.9755505100745388E-2</v>
      </c>
      <c r="G448" s="15">
        <v>5.1528588476972781E-2</v>
      </c>
    </row>
    <row r="449" spans="2:7" hidden="1" outlineLevel="1">
      <c r="B449" s="77"/>
      <c r="C449" s="15">
        <v>0.36403056796025529</v>
      </c>
      <c r="D449" s="15">
        <v>0.22812321457330603</v>
      </c>
      <c r="E449" s="15">
        <v>0.29388648063429768</v>
      </c>
      <c r="F449" s="15">
        <v>0.29234622961384871</v>
      </c>
      <c r="G449" s="15">
        <v>0.28001581293988914</v>
      </c>
    </row>
    <row r="450" spans="2:7" hidden="1" outlineLevel="1">
      <c r="B450" s="77"/>
      <c r="C450" s="15">
        <v>0</v>
      </c>
      <c r="D450" s="15">
        <v>0.1370717458127349</v>
      </c>
      <c r="E450" s="15">
        <v>6.5346346530832503E-2</v>
      </c>
      <c r="F450" s="15">
        <v>6.6662533179981498E-2</v>
      </c>
      <c r="G450" s="15">
        <v>3.2094724855440467E-2</v>
      </c>
    </row>
    <row r="451" spans="2:7" hidden="1" outlineLevel="1">
      <c r="B451" s="77"/>
      <c r="C451" s="15">
        <v>0</v>
      </c>
      <c r="D451" s="15">
        <v>4.7216217875719814E-2</v>
      </c>
      <c r="E451" s="15">
        <v>5.2785606502708526E-2</v>
      </c>
      <c r="F451" s="15">
        <v>5.300203767165327E-2</v>
      </c>
      <c r="G451" s="15">
        <v>3.5248049607269384E-2</v>
      </c>
    </row>
    <row r="452" spans="2:7" hidden="1" outlineLevel="1">
      <c r="B452" s="77"/>
      <c r="C452" s="15">
        <v>4.2825191154338006E-2</v>
      </c>
      <c r="D452" s="15">
        <v>0.20645862725782818</v>
      </c>
      <c r="E452" s="15">
        <v>0.23248534414524002</v>
      </c>
      <c r="F452" s="15">
        <v>0.23149849425384864</v>
      </c>
      <c r="G452" s="15">
        <v>0.19750444102650033</v>
      </c>
    </row>
    <row r="453" spans="2:7" hidden="1" outlineLevel="1">
      <c r="B453" s="77"/>
      <c r="C453" s="15">
        <v>0.17071912529341945</v>
      </c>
      <c r="D453" s="15">
        <v>1.2764845756371788E-2</v>
      </c>
      <c r="E453" s="15">
        <v>0</v>
      </c>
      <c r="F453" s="15">
        <v>0</v>
      </c>
      <c r="G453" s="15">
        <v>3.9049707029448773E-2</v>
      </c>
    </row>
    <row r="454" spans="2:7" hidden="1" outlineLevel="1">
      <c r="B454" s="77"/>
      <c r="C454" s="15">
        <v>6.5641901796729074E-2</v>
      </c>
      <c r="D454" s="15">
        <v>5.4575711207777274E-2</v>
      </c>
      <c r="E454" s="15">
        <v>3.4584820038900371E-2</v>
      </c>
      <c r="F454" s="15">
        <v>3.5144789625616957E-2</v>
      </c>
      <c r="G454" s="15">
        <v>5.5391032790851488E-2</v>
      </c>
    </row>
    <row r="455" spans="2:7" hidden="1" outlineLevel="1">
      <c r="B455" s="77"/>
      <c r="C455" s="15">
        <v>3.5791719738257829E-2</v>
      </c>
      <c r="D455" s="15">
        <v>0</v>
      </c>
      <c r="E455" s="15">
        <v>1.2960275937241353E-2</v>
      </c>
      <c r="F455" s="15">
        <v>1.3259466129718742E-2</v>
      </c>
      <c r="G455" s="15">
        <v>3.0845714300719126E-2</v>
      </c>
    </row>
    <row r="456" spans="2:7" hidden="1" outlineLevel="1">
      <c r="B456" s="77"/>
      <c r="C456" s="15">
        <v>0.22102365111650893</v>
      </c>
      <c r="D456" s="15">
        <v>0.14823968045999728</v>
      </c>
      <c r="E456" s="15">
        <v>0.18601950144335361</v>
      </c>
      <c r="F456" s="15">
        <v>0.18525108869513124</v>
      </c>
      <c r="G456" s="15">
        <v>0.17947839621988432</v>
      </c>
    </row>
    <row r="457" spans="2:7" hidden="1" outlineLevel="1">
      <c r="B457" s="77"/>
    </row>
    <row r="458" spans="2:7" hidden="1" outlineLevel="1">
      <c r="B458" s="75">
        <v>43252</v>
      </c>
      <c r="C458" s="15">
        <v>7.5127434481234767E-2</v>
      </c>
      <c r="D458" s="15">
        <v>9.0449323741159188E-2</v>
      </c>
      <c r="E458" s="15">
        <v>7.8672931883750769E-2</v>
      </c>
      <c r="F458" s="15">
        <v>7.8956695061651996E-2</v>
      </c>
      <c r="G458" s="15">
        <v>9.5360782900181421E-2</v>
      </c>
    </row>
    <row r="459" spans="2:7" hidden="1" outlineLevel="1">
      <c r="B459" s="75"/>
      <c r="C459" s="15">
        <v>3.9311804390282867E-2</v>
      </c>
      <c r="D459" s="15">
        <v>5.7825836966441842E-2</v>
      </c>
      <c r="E459" s="15">
        <v>3.4123740186914317E-2</v>
      </c>
      <c r="F459" s="15">
        <v>3.476384483899185E-2</v>
      </c>
      <c r="G459" s="15">
        <v>4.9888761517290034E-2</v>
      </c>
    </row>
    <row r="460" spans="2:7" hidden="1" outlineLevel="1">
      <c r="B460" s="77"/>
      <c r="C460" s="15">
        <v>0.36381761589054618</v>
      </c>
      <c r="D460" s="15">
        <v>0.24209273653079202</v>
      </c>
      <c r="E460" s="15">
        <v>0.30326516541057269</v>
      </c>
      <c r="F460" s="15">
        <v>0.30167072895283514</v>
      </c>
      <c r="G460" s="15">
        <v>0.28890597464197998</v>
      </c>
    </row>
    <row r="461" spans="2:7" hidden="1" outlineLevel="1">
      <c r="B461" s="77"/>
      <c r="C461" s="15">
        <v>0</v>
      </c>
      <c r="D461" s="15">
        <v>0.1300949079566969</v>
      </c>
      <c r="E461" s="15">
        <v>5.8786107882592704E-2</v>
      </c>
      <c r="F461" s="15">
        <v>6.0135693601804277E-2</v>
      </c>
      <c r="G461" s="15">
        <v>2.3780956310691128E-2</v>
      </c>
    </row>
    <row r="462" spans="2:7" hidden="1" outlineLevel="1">
      <c r="B462" s="77"/>
      <c r="C462" s="15">
        <v>0</v>
      </c>
      <c r="D462" s="15">
        <v>3.7249736862973282E-2</v>
      </c>
      <c r="E462" s="15">
        <v>4.6209063737678621E-2</v>
      </c>
      <c r="F462" s="15">
        <v>4.6453961614742377E-2</v>
      </c>
      <c r="G462" s="15">
        <v>3.2983300589112016E-2</v>
      </c>
    </row>
    <row r="463" spans="2:7" hidden="1" outlineLevel="1">
      <c r="B463" s="77"/>
      <c r="C463" s="15">
        <v>4.294810451493826E-2</v>
      </c>
      <c r="D463" s="15">
        <v>0.21910338672342286</v>
      </c>
      <c r="E463" s="15">
        <v>0.23943554702651682</v>
      </c>
      <c r="F463" s="15">
        <v>0.23843006887125739</v>
      </c>
      <c r="G463" s="15">
        <v>0.20503463319995704</v>
      </c>
    </row>
    <row r="464" spans="2:7" hidden="1" outlineLevel="1">
      <c r="B464" s="77"/>
      <c r="C464" s="15">
        <v>0.16370659321714609</v>
      </c>
      <c r="D464" s="15">
        <v>1.2763511531471143E-2</v>
      </c>
      <c r="E464" s="15">
        <v>0</v>
      </c>
      <c r="F464" s="15">
        <v>0</v>
      </c>
      <c r="G464" s="15">
        <v>3.8676542682431751E-2</v>
      </c>
    </row>
    <row r="465" spans="2:7" hidden="1" outlineLevel="1">
      <c r="B465" s="77"/>
      <c r="C465" s="15">
        <v>4.9061888286192297E-2</v>
      </c>
      <c r="D465" s="15">
        <v>5.889335698929668E-2</v>
      </c>
      <c r="E465" s="15">
        <v>4.0478105290202883E-2</v>
      </c>
      <c r="F465" s="15">
        <v>4.1028074932344005E-2</v>
      </c>
      <c r="G465" s="15">
        <v>5.1631348178719824E-2</v>
      </c>
    </row>
    <row r="466" spans="2:7" hidden="1" outlineLevel="1">
      <c r="B466" s="77"/>
      <c r="C466" s="15">
        <v>3.1247900355984643E-2</v>
      </c>
      <c r="D466" s="15">
        <v>0</v>
      </c>
      <c r="E466" s="15">
        <v>1.317154268716658E-2</v>
      </c>
      <c r="F466" s="15">
        <v>1.3445866224422925E-2</v>
      </c>
      <c r="G466" s="15">
        <v>2.8824797150641217E-2</v>
      </c>
    </row>
    <row r="467" spans="2:7" hidden="1" outlineLevel="1">
      <c r="B467" s="77"/>
      <c r="C467" s="15">
        <v>0.23477887463124017</v>
      </c>
      <c r="D467" s="15">
        <v>0.1515263305984946</v>
      </c>
      <c r="E467" s="15">
        <v>0.18585788114465548</v>
      </c>
      <c r="F467" s="15">
        <v>0.18511442752487225</v>
      </c>
      <c r="G467" s="15">
        <v>0.18491290282899583</v>
      </c>
    </row>
    <row r="468" spans="2:7" hidden="1" outlineLevel="1">
      <c r="B468" s="77"/>
    </row>
    <row r="469" spans="2:7" hidden="1" outlineLevel="1">
      <c r="B469" s="75">
        <v>43282</v>
      </c>
      <c r="C469" s="15">
        <v>8.7739195227650932E-2</v>
      </c>
      <c r="D469" s="15">
        <v>0.10070590015559702</v>
      </c>
      <c r="E469" s="15">
        <v>8.7740262327379401E-2</v>
      </c>
      <c r="F469" s="15">
        <v>8.7992520732568399E-2</v>
      </c>
      <c r="G469" s="15">
        <v>0.1041862853457631</v>
      </c>
    </row>
    <row r="470" spans="2:7" hidden="1" outlineLevel="1">
      <c r="B470" s="77"/>
      <c r="C470" s="15">
        <v>3.650558998537129E-2</v>
      </c>
      <c r="D470" s="15">
        <v>6.1222091422652024E-2</v>
      </c>
      <c r="E470" s="15">
        <v>3.6576965355297968E-2</v>
      </c>
      <c r="F470" s="15">
        <v>3.7206863565820252E-2</v>
      </c>
      <c r="G470" s="15">
        <v>5.0390038710911036E-2</v>
      </c>
    </row>
    <row r="471" spans="2:7" hidden="1" outlineLevel="1">
      <c r="B471" s="77"/>
      <c r="C471" s="15">
        <v>0.37412497635968334</v>
      </c>
      <c r="D471" s="15">
        <v>0.2395374464463057</v>
      </c>
      <c r="E471" s="15">
        <v>0.30268325481561659</v>
      </c>
      <c r="F471" s="15">
        <v>0.3010753325115072</v>
      </c>
      <c r="G471" s="15">
        <v>0.28862639961823877</v>
      </c>
    </row>
    <row r="472" spans="2:7" hidden="1" outlineLevel="1">
      <c r="B472" s="77"/>
      <c r="C472" s="15">
        <v>0</v>
      </c>
      <c r="D472" s="15">
        <v>0.13204113974216608</v>
      </c>
      <c r="E472" s="15">
        <v>5.9039806668116791E-2</v>
      </c>
      <c r="F472" s="15">
        <v>6.0413029007865916E-2</v>
      </c>
      <c r="G472" s="15">
        <v>2.4776418498337185E-2</v>
      </c>
    </row>
    <row r="473" spans="2:7" hidden="1" outlineLevel="1">
      <c r="B473" s="77"/>
      <c r="C473" s="15">
        <v>0</v>
      </c>
      <c r="D473" s="15">
        <v>3.2110970809442571E-2</v>
      </c>
      <c r="E473" s="15">
        <v>4.2253402686743442E-2</v>
      </c>
      <c r="F473" s="15">
        <v>4.2497686788752542E-2</v>
      </c>
      <c r="G473" s="15">
        <v>3.3532544731108574E-2</v>
      </c>
    </row>
    <row r="474" spans="2:7" hidden="1" outlineLevel="1">
      <c r="B474" s="77"/>
      <c r="C474" s="15">
        <v>2.69832732519396E-2</v>
      </c>
      <c r="D474" s="15">
        <v>0.20867729292663825</v>
      </c>
      <c r="E474" s="15">
        <v>0.23228094333784155</v>
      </c>
      <c r="F474" s="15">
        <v>0.2312973900065888</v>
      </c>
      <c r="G474" s="15">
        <v>0.19653758524081111</v>
      </c>
    </row>
    <row r="475" spans="2:7" hidden="1" outlineLevel="1">
      <c r="B475" s="77"/>
      <c r="C475" s="15">
        <v>0.16990110928254501</v>
      </c>
      <c r="D475" s="15">
        <v>1.5000098946453631E-2</v>
      </c>
      <c r="E475" s="15">
        <v>0</v>
      </c>
      <c r="F475" s="15">
        <v>0</v>
      </c>
      <c r="G475" s="15">
        <v>4.1410047546049537E-2</v>
      </c>
    </row>
    <row r="476" spans="2:7" hidden="1" outlineLevel="1">
      <c r="B476" s="77"/>
      <c r="C476" s="15">
        <v>4.0503799338747405E-2</v>
      </c>
      <c r="D476" s="15">
        <v>6.0982037960929082E-2</v>
      </c>
      <c r="E476" s="15">
        <v>3.9705035911710922E-2</v>
      </c>
      <c r="F476" s="15">
        <v>4.028072089922418E-2</v>
      </c>
      <c r="G476" s="15">
        <v>4.8779844985174452E-2</v>
      </c>
    </row>
    <row r="477" spans="2:7" hidden="1" outlineLevel="1">
      <c r="B477" s="77"/>
      <c r="C477" s="15">
        <v>3.1884133335832593E-2</v>
      </c>
      <c r="D477" s="15">
        <v>0</v>
      </c>
      <c r="E477" s="15">
        <v>1.5295526892864895E-2</v>
      </c>
      <c r="F477" s="15">
        <v>1.5553985764563787E-2</v>
      </c>
      <c r="G477" s="15">
        <v>2.95380719856503E-2</v>
      </c>
    </row>
    <row r="478" spans="2:7" hidden="1" outlineLevel="1">
      <c r="B478" s="77"/>
      <c r="C478" s="15">
        <v>0.23235813898579513</v>
      </c>
      <c r="D478" s="15">
        <v>0.14972214949056417</v>
      </c>
      <c r="E478" s="15">
        <v>0.18442488725447936</v>
      </c>
      <c r="F478" s="15">
        <v>0.18368183234603122</v>
      </c>
      <c r="G478" s="15">
        <v>0.18222276333795626</v>
      </c>
    </row>
    <row r="479" spans="2:7" hidden="1" outlineLevel="1">
      <c r="B479" s="77"/>
    </row>
    <row r="480" spans="2:7" hidden="1" outlineLevel="1">
      <c r="B480" s="75">
        <v>43313</v>
      </c>
      <c r="C480" s="15">
        <v>7.0501319020777151E-2</v>
      </c>
      <c r="D480" s="15">
        <v>9.938438356774823E-2</v>
      </c>
      <c r="E480" s="15">
        <v>8.4304344713375182E-2</v>
      </c>
      <c r="F480" s="15">
        <v>8.4595807278710577E-2</v>
      </c>
      <c r="G480" s="15">
        <v>9.8064000362759279E-2</v>
      </c>
    </row>
    <row r="481" spans="2:7" hidden="1" outlineLevel="1">
      <c r="B481" s="75"/>
      <c r="C481" s="15">
        <v>5.2432044603106666E-2</v>
      </c>
      <c r="D481" s="15">
        <v>6.4465492119734111E-2</v>
      </c>
      <c r="E481" s="15">
        <v>4.1293926875595792E-2</v>
      </c>
      <c r="F481" s="15">
        <v>4.1887012089589171E-2</v>
      </c>
      <c r="G481" s="15">
        <v>5.7532291038585731E-2</v>
      </c>
    </row>
    <row r="482" spans="2:7" hidden="1" outlineLevel="1">
      <c r="B482" s="77"/>
      <c r="C482" s="15">
        <v>0.35174114136004864</v>
      </c>
      <c r="D482" s="15">
        <v>0.23252954030852582</v>
      </c>
      <c r="E482" s="15">
        <v>0.29805283517333442</v>
      </c>
      <c r="F482" s="15">
        <v>0.29641280810551596</v>
      </c>
      <c r="G482" s="15">
        <v>0.28236490191297725</v>
      </c>
    </row>
    <row r="483" spans="2:7" hidden="1" outlineLevel="1">
      <c r="B483" s="77"/>
      <c r="C483" s="15">
        <v>0</v>
      </c>
      <c r="D483" s="15">
        <v>0.13097543922953664</v>
      </c>
      <c r="E483" s="15">
        <v>5.4153618456797378E-2</v>
      </c>
      <c r="F483" s="15">
        <v>5.5608501465889096E-2</v>
      </c>
      <c r="G483" s="15">
        <v>1.8271902715734884E-2</v>
      </c>
    </row>
    <row r="484" spans="2:7" hidden="1" outlineLevel="1">
      <c r="B484" s="77"/>
      <c r="C484" s="15">
        <v>0</v>
      </c>
      <c r="D484" s="15">
        <v>3.2518693862426527E-2</v>
      </c>
      <c r="E484" s="15">
        <v>3.8697765537599953E-2</v>
      </c>
      <c r="F484" s="15">
        <v>3.9007634292860277E-2</v>
      </c>
      <c r="G484" s="15">
        <v>3.1796106795622017E-2</v>
      </c>
    </row>
    <row r="485" spans="2:7" hidden="1" outlineLevel="1">
      <c r="B485" s="77"/>
      <c r="C485" s="15">
        <v>4.4832403427034068E-2</v>
      </c>
      <c r="D485" s="15">
        <v>0.20660166501491498</v>
      </c>
      <c r="E485" s="15">
        <v>0.23440427114506607</v>
      </c>
      <c r="F485" s="15">
        <v>0.2333562613172816</v>
      </c>
      <c r="G485" s="15">
        <v>0.19918954687082524</v>
      </c>
    </row>
    <row r="486" spans="2:7" hidden="1" outlineLevel="1">
      <c r="B486" s="77"/>
      <c r="C486" s="15">
        <v>0.16149703622650755</v>
      </c>
      <c r="D486" s="15">
        <v>1.7564346191382765E-2</v>
      </c>
      <c r="E486" s="15">
        <v>0</v>
      </c>
      <c r="F486" s="15">
        <v>0</v>
      </c>
      <c r="G486" s="15">
        <v>4.1970097804723404E-2</v>
      </c>
    </row>
    <row r="487" spans="2:7" hidden="1" outlineLevel="1">
      <c r="B487" s="77"/>
      <c r="C487" s="15">
        <v>6.1521525971291201E-2</v>
      </c>
      <c r="D487" s="15">
        <v>6.2621559103028634E-2</v>
      </c>
      <c r="E487" s="15">
        <v>4.3606495296193933E-2</v>
      </c>
      <c r="F487" s="15">
        <v>4.4140042271815796E-2</v>
      </c>
      <c r="G487" s="15">
        <v>5.6251541336092024E-2</v>
      </c>
    </row>
    <row r="488" spans="2:7" hidden="1" outlineLevel="1">
      <c r="B488" s="77"/>
      <c r="C488" s="15">
        <v>3.9259769652442371E-2</v>
      </c>
      <c r="D488" s="15">
        <v>0</v>
      </c>
      <c r="E488" s="15">
        <v>2.2918368430780309E-2</v>
      </c>
      <c r="F488" s="15">
        <v>2.3133730510553858E-2</v>
      </c>
      <c r="G488" s="15">
        <v>3.7104509950223116E-2</v>
      </c>
    </row>
    <row r="489" spans="2:7" hidden="1" outlineLevel="1">
      <c r="B489" s="77"/>
      <c r="C489" s="15">
        <v>0.21821497550635771</v>
      </c>
      <c r="D489" s="15">
        <v>0.15333800850345089</v>
      </c>
      <c r="E489" s="15">
        <v>0.1825684596213078</v>
      </c>
      <c r="F489" s="15">
        <v>0.18185756429070593</v>
      </c>
      <c r="G489" s="15">
        <v>0.17745510121245728</v>
      </c>
    </row>
    <row r="490" spans="2:7" hidden="1" outlineLevel="1">
      <c r="B490" s="77"/>
    </row>
    <row r="491" spans="2:7" hidden="1" outlineLevel="1">
      <c r="B491" s="75">
        <v>43344</v>
      </c>
      <c r="C491" s="15">
        <v>6.7223831399083653E-2</v>
      </c>
      <c r="D491" s="15">
        <v>0.10490469002027854</v>
      </c>
      <c r="E491" s="15">
        <v>8.7621080093579065E-2</v>
      </c>
      <c r="F491" s="15">
        <v>8.7904894316553336E-2</v>
      </c>
      <c r="G491" s="15">
        <v>0.10072562048715934</v>
      </c>
    </row>
    <row r="492" spans="2:7" hidden="1" outlineLevel="1">
      <c r="B492" s="77"/>
      <c r="C492" s="15">
        <v>3.6903012130989912E-2</v>
      </c>
      <c r="D492" s="15">
        <v>6.5555078858097554E-2</v>
      </c>
      <c r="E492" s="15">
        <v>4.6204946072990076E-2</v>
      </c>
      <c r="F492" s="15">
        <v>4.6715553160833888E-2</v>
      </c>
      <c r="G492" s="15">
        <v>5.5095411942678259E-2</v>
      </c>
    </row>
    <row r="493" spans="2:7" hidden="1" outlineLevel="1">
      <c r="B493" s="77"/>
      <c r="C493" s="15">
        <v>0.35078463926345593</v>
      </c>
      <c r="D493" s="15">
        <v>0.21167246416154284</v>
      </c>
      <c r="E493" s="15">
        <v>0.29073941785441937</v>
      </c>
      <c r="F493" s="15">
        <v>0.28915451888499699</v>
      </c>
      <c r="G493" s="15">
        <v>0.27764091624901827</v>
      </c>
    </row>
    <row r="494" spans="2:7" hidden="1" outlineLevel="1">
      <c r="B494" s="77"/>
      <c r="C494" s="15">
        <v>0</v>
      </c>
      <c r="D494" s="15">
        <v>0.13339273464532886</v>
      </c>
      <c r="E494" s="15">
        <v>6.2196250610128276E-2</v>
      </c>
      <c r="F494" s="15">
        <v>6.3545654573870819E-2</v>
      </c>
      <c r="G494" s="15">
        <v>2.1647932381938843E-2</v>
      </c>
    </row>
    <row r="495" spans="2:7" hidden="1" outlineLevel="1">
      <c r="B495" s="77"/>
      <c r="C495" s="15">
        <v>0</v>
      </c>
      <c r="D495" s="15">
        <v>3.8462574973126967E-2</v>
      </c>
      <c r="E495" s="15">
        <v>4.2933357004720216E-2</v>
      </c>
      <c r="F495" s="15">
        <v>4.3204119873298738E-2</v>
      </c>
      <c r="G495" s="15">
        <v>3.4653849444126285E-2</v>
      </c>
    </row>
    <row r="496" spans="2:7" hidden="1" outlineLevel="1">
      <c r="B496" s="77"/>
      <c r="C496" s="15">
        <v>3.4817473271499623E-2</v>
      </c>
      <c r="D496" s="15">
        <v>0.20292092285703772</v>
      </c>
      <c r="E496" s="15">
        <v>0.2265191021157299</v>
      </c>
      <c r="F496" s="15">
        <v>0.22558390549319129</v>
      </c>
      <c r="G496" s="15">
        <v>0.19083342543722759</v>
      </c>
    </row>
    <row r="497" spans="2:7" hidden="1" outlineLevel="1">
      <c r="B497" s="77"/>
      <c r="C497" s="15">
        <v>0.15807354175547395</v>
      </c>
      <c r="D497" s="15">
        <v>2.2849189073934611E-2</v>
      </c>
      <c r="E497" s="15">
        <v>0</v>
      </c>
      <c r="F497" s="15">
        <v>0</v>
      </c>
      <c r="G497" s="15">
        <v>4.5399357477910948E-2</v>
      </c>
    </row>
    <row r="498" spans="2:7" hidden="1" outlineLevel="1">
      <c r="B498" s="77"/>
      <c r="C498" s="15">
        <v>0.1080687508235452</v>
      </c>
      <c r="D498" s="15">
        <v>6.3114568496320744E-2</v>
      </c>
      <c r="E498" s="15">
        <v>4.4831276767751282E-2</v>
      </c>
      <c r="F498" s="15">
        <v>4.5334430542752872E-2</v>
      </c>
      <c r="G498" s="15">
        <v>6.7663047433722576E-2</v>
      </c>
    </row>
    <row r="499" spans="2:7" hidden="1" outlineLevel="1">
      <c r="B499" s="77"/>
      <c r="C499" s="15">
        <v>3.1494150282815388E-2</v>
      </c>
      <c r="D499" s="15">
        <v>4.8183542091271543E-3</v>
      </c>
      <c r="E499" s="15">
        <v>2.4105824630876585E-2</v>
      </c>
      <c r="F499" s="15">
        <v>2.4316481537861621E-2</v>
      </c>
      <c r="G499" s="15">
        <v>3.5420652589306829E-2</v>
      </c>
    </row>
    <row r="500" spans="2:7" hidden="1" outlineLevel="1">
      <c r="B500" s="77"/>
      <c r="C500" s="15">
        <v>0.21263481684070168</v>
      </c>
      <c r="D500" s="15">
        <v>0.15230855060595358</v>
      </c>
      <c r="E500" s="15">
        <v>0.17484883009985602</v>
      </c>
      <c r="F500" s="15">
        <v>0.17423980323956267</v>
      </c>
      <c r="G500" s="15">
        <v>0.17091978655691126</v>
      </c>
    </row>
    <row r="501" spans="2:7" hidden="1" outlineLevel="1">
      <c r="B501" s="77"/>
    </row>
    <row r="502" spans="2:7" hidden="1" outlineLevel="1">
      <c r="B502" s="75">
        <v>43374</v>
      </c>
      <c r="C502" s="15">
        <v>7.3467230287418792E-2</v>
      </c>
      <c r="D502" s="15">
        <v>0.10160981004395066</v>
      </c>
      <c r="E502" s="15">
        <v>8.5783958468381605E-2</v>
      </c>
      <c r="F502" s="15">
        <v>8.6052766754798726E-2</v>
      </c>
      <c r="G502" s="15">
        <v>0.10000968286410158</v>
      </c>
    </row>
    <row r="503" spans="2:7" hidden="1" outlineLevel="1">
      <c r="B503" s="75"/>
      <c r="C503" s="15">
        <v>4.2034065864730449E-2</v>
      </c>
      <c r="D503" s="15">
        <v>6.3581413839184628E-2</v>
      </c>
      <c r="E503" s="15">
        <v>4.4909360614202726E-2</v>
      </c>
      <c r="F503" s="15">
        <v>4.5417735873413349E-2</v>
      </c>
      <c r="G503" s="15">
        <v>5.3920069466328741E-2</v>
      </c>
    </row>
    <row r="504" spans="2:7" hidden="1" outlineLevel="1">
      <c r="B504" s="77"/>
      <c r="C504" s="15">
        <v>0.32410644239596592</v>
      </c>
      <c r="D504" s="15">
        <v>0.2075121643872784</v>
      </c>
      <c r="E504" s="15">
        <v>0.28266338817173398</v>
      </c>
      <c r="F504" s="15">
        <v>0.28117138260548857</v>
      </c>
      <c r="G504" s="15">
        <v>0.26613167345325028</v>
      </c>
    </row>
    <row r="505" spans="2:7" hidden="1" outlineLevel="1">
      <c r="B505" s="77"/>
      <c r="C505" s="15">
        <v>0</v>
      </c>
      <c r="D505" s="15">
        <v>0.13272969299927759</v>
      </c>
      <c r="E505" s="15">
        <v>6.3835151341072385E-2</v>
      </c>
      <c r="F505" s="15">
        <v>6.5148570040186995E-2</v>
      </c>
      <c r="G505" s="15">
        <v>2.3473243806654252E-2</v>
      </c>
    </row>
    <row r="506" spans="2:7" hidden="1" outlineLevel="1">
      <c r="B506" s="77"/>
      <c r="C506" s="15">
        <v>0</v>
      </c>
      <c r="D506" s="15">
        <v>3.7392170915079549E-2</v>
      </c>
      <c r="E506" s="15">
        <v>4.178559536931898E-2</v>
      </c>
      <c r="F506" s="15">
        <v>4.206140762181039E-2</v>
      </c>
      <c r="G506" s="15">
        <v>3.4527731824162577E-2</v>
      </c>
    </row>
    <row r="507" spans="2:7" hidden="1" outlineLevel="1">
      <c r="B507" s="77"/>
      <c r="C507" s="15">
        <v>6.2950394958046399E-2</v>
      </c>
      <c r="D507" s="15">
        <v>0.21730742200707923</v>
      </c>
      <c r="E507" s="15">
        <v>0.23998788142775637</v>
      </c>
      <c r="F507" s="15">
        <v>0.23897772149797633</v>
      </c>
      <c r="G507" s="15">
        <v>0.20597896911170407</v>
      </c>
    </row>
    <row r="508" spans="2:7" hidden="1" outlineLevel="1">
      <c r="B508" s="77"/>
      <c r="C508" s="15">
        <v>0.14970124119133485</v>
      </c>
      <c r="D508" s="15">
        <v>2.1695769508290972E-2</v>
      </c>
      <c r="E508" s="15">
        <v>0</v>
      </c>
      <c r="F508" s="15">
        <v>0</v>
      </c>
      <c r="G508" s="15">
        <v>4.4474235643208668E-2</v>
      </c>
    </row>
    <row r="509" spans="2:7" hidden="1" outlineLevel="1">
      <c r="B509" s="77"/>
      <c r="C509" s="15">
        <v>0.10427751337830117</v>
      </c>
      <c r="D509" s="15">
        <v>6.1883571045151339E-2</v>
      </c>
      <c r="E509" s="15">
        <v>4.2700483969702822E-2</v>
      </c>
      <c r="F509" s="15">
        <v>4.322697022696842E-2</v>
      </c>
      <c r="G509" s="15">
        <v>6.4538976332516776E-2</v>
      </c>
    </row>
    <row r="510" spans="2:7" hidden="1" outlineLevel="1">
      <c r="B510" s="77"/>
      <c r="C510" s="15">
        <v>3.4901045101896025E-2</v>
      </c>
      <c r="D510" s="15">
        <v>5.1994237864918646E-3</v>
      </c>
      <c r="E510" s="15">
        <v>2.4451587271791132E-2</v>
      </c>
      <c r="F510" s="15">
        <v>2.4655883399629434E-2</v>
      </c>
      <c r="G510" s="15">
        <v>3.6331325999248036E-2</v>
      </c>
    </row>
    <row r="511" spans="2:7" hidden="1" outlineLevel="1">
      <c r="B511" s="77"/>
      <c r="C511" s="15">
        <v>0.20856228258987178</v>
      </c>
      <c r="D511" s="15">
        <v>0.15108768936896436</v>
      </c>
      <c r="E511" s="15">
        <v>0.17388267861609072</v>
      </c>
      <c r="F511" s="15">
        <v>0.17328692360264997</v>
      </c>
      <c r="G511" s="15">
        <v>0.17061409149882514</v>
      </c>
    </row>
    <row r="512" spans="2:7" hidden="1" outlineLevel="1">
      <c r="B512" s="77"/>
    </row>
    <row r="513" spans="2:7" hidden="1" outlineLevel="1">
      <c r="B513" s="75">
        <v>43405</v>
      </c>
      <c r="C513" s="15">
        <v>2.4489430642306322E-2</v>
      </c>
      <c r="D513" s="15">
        <v>5.4540142231343139E-2</v>
      </c>
      <c r="E513" s="15">
        <v>3.0265307029037319E-2</v>
      </c>
      <c r="F513" s="15">
        <v>3.076905211263125E-2</v>
      </c>
      <c r="G513" s="15">
        <v>3.9827414917945655E-2</v>
      </c>
    </row>
    <row r="514" spans="2:7" hidden="1" outlineLevel="1">
      <c r="B514" s="77"/>
      <c r="C514" s="15">
        <v>3.229141945395738E-2</v>
      </c>
      <c r="D514" s="15">
        <v>6.2353222205079099E-2</v>
      </c>
      <c r="E514" s="15">
        <v>4.1330466646785288E-2</v>
      </c>
      <c r="F514" s="15">
        <v>4.1738499198961901E-2</v>
      </c>
      <c r="G514" s="15">
        <v>4.7901093083735365E-2</v>
      </c>
    </row>
    <row r="515" spans="2:7" hidden="1" outlineLevel="1">
      <c r="B515" s="77"/>
      <c r="C515" s="15">
        <v>0.3390103498249552</v>
      </c>
      <c r="D515" s="15">
        <v>0.22181783774107627</v>
      </c>
      <c r="E515" s="15">
        <v>0.29614201428603465</v>
      </c>
      <c r="F515" s="15">
        <v>0.29469838185058272</v>
      </c>
      <c r="G515" s="15">
        <v>0.27937137992053246</v>
      </c>
    </row>
    <row r="516" spans="2:7" hidden="1" outlineLevel="1">
      <c r="B516" s="77"/>
      <c r="C516" s="15">
        <v>0</v>
      </c>
      <c r="D516" s="15">
        <v>0.12513787220493539</v>
      </c>
      <c r="E516" s="15">
        <v>6.1413691692112207E-2</v>
      </c>
      <c r="F516" s="15">
        <v>6.2436119708952437E-2</v>
      </c>
      <c r="G516" s="15">
        <v>1.3170151059880848E-2</v>
      </c>
    </row>
    <row r="517" spans="2:7" hidden="1" outlineLevel="1">
      <c r="B517" s="77"/>
      <c r="C517" s="15">
        <v>0</v>
      </c>
      <c r="D517" s="15">
        <v>4.174546880189238E-2</v>
      </c>
      <c r="E517" s="15">
        <v>5.3603441594321823E-2</v>
      </c>
      <c r="F517" s="15">
        <v>5.3699208131359734E-2</v>
      </c>
      <c r="G517" s="15">
        <v>4.8925311519712328E-2</v>
      </c>
    </row>
    <row r="518" spans="2:7" hidden="1" outlineLevel="1">
      <c r="B518" s="77"/>
      <c r="C518" s="15">
        <v>6.9847692438180564E-2</v>
      </c>
      <c r="D518" s="15">
        <v>0.23523652892987171</v>
      </c>
      <c r="E518" s="15">
        <v>0.25564758066239351</v>
      </c>
      <c r="F518" s="15">
        <v>0.25460654730372018</v>
      </c>
      <c r="G518" s="15">
        <v>0.22261179405161557</v>
      </c>
    </row>
    <row r="519" spans="2:7" hidden="1" outlineLevel="1">
      <c r="B519" s="77"/>
      <c r="C519" s="15">
        <v>0.1732905592305824</v>
      </c>
      <c r="D519" s="15">
        <v>2.4756328204284212E-2</v>
      </c>
      <c r="E519" s="15">
        <v>1.210696122810862E-2</v>
      </c>
      <c r="F519" s="15">
        <v>1.2565936167058532E-2</v>
      </c>
      <c r="G519" s="15">
        <v>6.4490290968599859E-2</v>
      </c>
    </row>
    <row r="520" spans="2:7" hidden="1" outlineLevel="1">
      <c r="B520" s="77"/>
      <c r="C520" s="15">
        <v>0.11263076078060802</v>
      </c>
      <c r="D520" s="15">
        <v>6.4940465394483962E-2</v>
      </c>
      <c r="E520" s="15">
        <v>4.2638729048107428E-2</v>
      </c>
      <c r="F520" s="15">
        <v>4.3084204459710618E-2</v>
      </c>
      <c r="G520" s="15">
        <v>6.7721133324939398E-2</v>
      </c>
    </row>
    <row r="521" spans="2:7" hidden="1" outlineLevel="1">
      <c r="B521" s="77"/>
      <c r="C521" s="15">
        <v>3.4225835737968453E-2</v>
      </c>
      <c r="D521" s="15">
        <v>6.0219967202460693E-3</v>
      </c>
      <c r="E521" s="15">
        <v>2.6378068933089548E-2</v>
      </c>
      <c r="F521" s="15">
        <v>2.6516221308424747E-2</v>
      </c>
      <c r="G521" s="15">
        <v>3.8401810546153645E-2</v>
      </c>
    </row>
    <row r="522" spans="2:7" hidden="1" outlineLevel="1">
      <c r="B522" s="77"/>
      <c r="C522" s="15">
        <v>0.21421416765900686</v>
      </c>
      <c r="D522" s="15">
        <v>0.16344926546753635</v>
      </c>
      <c r="E522" s="15">
        <v>0.18047382413006036</v>
      </c>
      <c r="F522" s="15">
        <v>0.17988519138152007</v>
      </c>
      <c r="G522" s="15">
        <v>0.17757962060688515</v>
      </c>
    </row>
    <row r="523" spans="2:7" hidden="1" outlineLevel="1">
      <c r="B523" s="77"/>
    </row>
    <row r="524" spans="2:7" hidden="1" outlineLevel="1">
      <c r="B524" s="75">
        <v>43435</v>
      </c>
      <c r="C524" s="15">
        <v>7.9720111223704222E-3</v>
      </c>
      <c r="D524" s="15">
        <v>4.88379002268245E-2</v>
      </c>
      <c r="E524" s="15">
        <v>2.7137898630738094E-2</v>
      </c>
      <c r="F524" s="15">
        <v>2.7653955726061653E-2</v>
      </c>
      <c r="G524" s="15">
        <v>3.2517253410873338E-2</v>
      </c>
    </row>
    <row r="525" spans="2:7" hidden="1" outlineLevel="1">
      <c r="B525" s="75"/>
      <c r="C525" s="15">
        <v>2.345402138570828E-2</v>
      </c>
      <c r="D525" s="15">
        <v>5.9393690392114951E-2</v>
      </c>
      <c r="E525" s="15">
        <v>4.0311693756666253E-2</v>
      </c>
      <c r="F525" s="15">
        <v>4.0748990004375471E-2</v>
      </c>
      <c r="G525" s="15">
        <v>4.4531884459289364E-2</v>
      </c>
    </row>
    <row r="526" spans="2:7" hidden="1" outlineLevel="1">
      <c r="B526" s="77"/>
      <c r="C526" s="15">
        <v>0.33179375242439341</v>
      </c>
      <c r="D526" s="15">
        <v>0.22111430743721394</v>
      </c>
      <c r="E526" s="15">
        <v>0.29247984205739047</v>
      </c>
      <c r="F526" s="15">
        <v>0.29102209595912942</v>
      </c>
      <c r="G526" s="15">
        <v>0.27465955945671594</v>
      </c>
    </row>
    <row r="527" spans="2:7" hidden="1" outlineLevel="1">
      <c r="B527" s="77"/>
      <c r="C527" s="15">
        <v>0</v>
      </c>
      <c r="D527" s="15">
        <v>0.12101918503569106</v>
      </c>
      <c r="E527" s="15">
        <v>5.9247703948316362E-2</v>
      </c>
      <c r="F527" s="15">
        <v>6.0226392247550456E-2</v>
      </c>
      <c r="G527" s="15">
        <v>5.4658105048208186E-3</v>
      </c>
    </row>
    <row r="528" spans="2:7" hidden="1" outlineLevel="1">
      <c r="B528" s="77"/>
      <c r="C528" s="15">
        <v>0</v>
      </c>
      <c r="D528" s="15">
        <v>4.0892696710458878E-2</v>
      </c>
      <c r="E528" s="15">
        <v>5.3172398395617035E-2</v>
      </c>
      <c r="F528" s="15">
        <v>5.3282831046378799E-2</v>
      </c>
      <c r="G528" s="15">
        <v>4.9455217707989593E-2</v>
      </c>
    </row>
    <row r="529" spans="2:7" hidden="1" outlineLevel="1">
      <c r="B529" s="77"/>
      <c r="C529" s="15">
        <v>7.7826875978453988E-2</v>
      </c>
      <c r="D529" s="15">
        <v>0.24216893563794367</v>
      </c>
      <c r="E529" s="15">
        <v>0.26042122819006597</v>
      </c>
      <c r="F529" s="15">
        <v>0.25932385266275021</v>
      </c>
      <c r="G529" s="15">
        <v>0.22903867313638607</v>
      </c>
    </row>
    <row r="530" spans="2:7" hidden="1" outlineLevel="1">
      <c r="B530" s="77"/>
      <c r="C530" s="15">
        <v>0.18940367643412365</v>
      </c>
      <c r="D530" s="15">
        <v>2.5077203744682256E-2</v>
      </c>
      <c r="E530" s="15">
        <v>1.6862598901879498E-2</v>
      </c>
      <c r="F530" s="15">
        <v>1.7299663555437234E-2</v>
      </c>
      <c r="G530" s="15">
        <v>7.4602029448900722E-2</v>
      </c>
    </row>
    <row r="531" spans="2:7" hidden="1" outlineLevel="1">
      <c r="B531" s="77"/>
      <c r="C531" s="15">
        <v>0.11972225622498285</v>
      </c>
      <c r="D531" s="15">
        <v>7.0173289496058763E-2</v>
      </c>
      <c r="E531" s="15">
        <v>4.0511595350524239E-2</v>
      </c>
      <c r="F531" s="15">
        <v>4.1062242553340643E-2</v>
      </c>
      <c r="G531" s="15">
        <v>7.0770307554836348E-2</v>
      </c>
    </row>
    <row r="532" spans="2:7" hidden="1" outlineLevel="1">
      <c r="B532" s="77"/>
      <c r="C532" s="15">
        <v>3.1683489070471908E-2</v>
      </c>
      <c r="D532" s="15">
        <v>3.3900967460711862E-3</v>
      </c>
      <c r="E532" s="15">
        <v>2.7729733395895132E-2</v>
      </c>
      <c r="F532" s="15">
        <v>2.7869338356959487E-2</v>
      </c>
      <c r="G532" s="15">
        <v>3.8922194048665926E-2</v>
      </c>
    </row>
    <row r="533" spans="2:7" hidden="1" outlineLevel="1">
      <c r="B533" s="77"/>
      <c r="C533" s="15">
        <v>0.2181441331270608</v>
      </c>
      <c r="D533" s="15">
        <v>0.16793182247368943</v>
      </c>
      <c r="E533" s="15">
        <v>0.18212539262295774</v>
      </c>
      <c r="F533" s="15">
        <v>0.1815099995109388</v>
      </c>
      <c r="G533" s="15">
        <v>0.18003707027152202</v>
      </c>
    </row>
    <row r="534" spans="2:7" hidden="1" outlineLevel="1">
      <c r="B534" s="77"/>
    </row>
    <row r="535" spans="2:7" hidden="1" outlineLevel="1">
      <c r="B535" s="75">
        <v>43466</v>
      </c>
      <c r="C535" s="15">
        <v>1.2343662398455826E-2</v>
      </c>
      <c r="D535" s="15">
        <v>4.4940069617705476E-2</v>
      </c>
      <c r="E535" s="15">
        <v>2.6561503558260896E-2</v>
      </c>
      <c r="F535" s="15">
        <v>2.7111871579367463E-2</v>
      </c>
      <c r="G535" s="15">
        <v>3.4661108134964397E-2</v>
      </c>
    </row>
    <row r="536" spans="2:7" hidden="1" outlineLevel="1">
      <c r="B536" s="77"/>
      <c r="C536" s="15">
        <v>2.6865297371611425E-2</v>
      </c>
      <c r="D536" s="15">
        <v>5.3955825435512889E-2</v>
      </c>
      <c r="E536" s="15">
        <v>3.6712188344066442E-2</v>
      </c>
      <c r="F536" s="15">
        <v>3.7191528130384677E-2</v>
      </c>
      <c r="G536" s="15">
        <v>4.1780628052676502E-2</v>
      </c>
    </row>
    <row r="537" spans="2:7" hidden="1" outlineLevel="1">
      <c r="B537" s="77"/>
      <c r="C537" s="15">
        <v>0.25002101676469257</v>
      </c>
      <c r="D537" s="15">
        <v>0.22227693546660934</v>
      </c>
      <c r="E537" s="15">
        <v>0.28465510499690316</v>
      </c>
      <c r="F537" s="15">
        <v>0.28315328431769865</v>
      </c>
      <c r="G537" s="15">
        <v>0.25967733566754631</v>
      </c>
    </row>
    <row r="538" spans="2:7" hidden="1" outlineLevel="1">
      <c r="B538" s="77"/>
      <c r="C538" s="15">
        <v>0</v>
      </c>
      <c r="D538" s="15">
        <v>0.11834385468222038</v>
      </c>
      <c r="E538" s="15">
        <v>5.1804990717430714E-2</v>
      </c>
      <c r="F538" s="15">
        <v>5.2884469571625743E-2</v>
      </c>
      <c r="G538" s="15">
        <v>0</v>
      </c>
    </row>
    <row r="539" spans="2:7" hidden="1" outlineLevel="1">
      <c r="B539" s="77"/>
      <c r="C539" s="15">
        <v>2.0504652191534418E-2</v>
      </c>
      <c r="D539" s="15">
        <v>4.0292078901454975E-2</v>
      </c>
      <c r="E539" s="15">
        <v>6.0793735060450674E-2</v>
      </c>
      <c r="F539" s="15">
        <v>6.0850265810411787E-2</v>
      </c>
      <c r="G539" s="15">
        <v>5.9360048678548674E-2</v>
      </c>
    </row>
    <row r="540" spans="2:7" hidden="1" outlineLevel="1">
      <c r="B540" s="77"/>
      <c r="C540" s="15">
        <v>0.16994234181031756</v>
      </c>
      <c r="D540" s="15">
        <v>0.2649464470392689</v>
      </c>
      <c r="E540" s="15">
        <v>0.28732542886907553</v>
      </c>
      <c r="F540" s="15">
        <v>0.28595396772761578</v>
      </c>
      <c r="G540" s="15">
        <v>0.25963635040986027</v>
      </c>
    </row>
    <row r="541" spans="2:7" hidden="1" outlineLevel="1">
      <c r="B541" s="77"/>
      <c r="C541" s="15">
        <v>0.17586521442523201</v>
      </c>
      <c r="D541" s="15">
        <v>1.5399755110158755E-2</v>
      </c>
      <c r="E541" s="15">
        <v>6.5972167844783351E-3</v>
      </c>
      <c r="F541" s="15">
        <v>7.1495485100991985E-3</v>
      </c>
      <c r="G541" s="15">
        <v>6.5148251817063962E-2</v>
      </c>
    </row>
    <row r="542" spans="2:7" hidden="1" outlineLevel="1">
      <c r="B542" s="77"/>
      <c r="C542" s="15">
        <v>9.3635651168073528E-2</v>
      </c>
      <c r="D542" s="15">
        <v>6.2109763286651423E-2</v>
      </c>
      <c r="E542" s="15">
        <v>2.949201262257295E-2</v>
      </c>
      <c r="F542" s="15">
        <v>3.0183570371462617E-2</v>
      </c>
      <c r="G542" s="15">
        <v>5.7153668141816667E-2</v>
      </c>
    </row>
    <row r="543" spans="2:7" hidden="1" outlineLevel="1">
      <c r="B543" s="77"/>
      <c r="C543" s="15">
        <v>2.4951351212202103E-2</v>
      </c>
      <c r="D543" s="15">
        <v>0</v>
      </c>
      <c r="E543" s="15">
        <v>2.0423411956153461E-2</v>
      </c>
      <c r="F543" s="15">
        <v>2.0634966257962309E-2</v>
      </c>
      <c r="G543" s="15">
        <v>3.0719731768314704E-2</v>
      </c>
    </row>
    <row r="544" spans="2:7" hidden="1" outlineLevel="1">
      <c r="B544" s="77"/>
      <c r="C544" s="15">
        <v>0.22587102842544582</v>
      </c>
      <c r="D544" s="15">
        <v>0.17773439836116653</v>
      </c>
      <c r="E544" s="15">
        <v>0.19563449234065863</v>
      </c>
      <c r="F544" s="15">
        <v>0.19488588934629389</v>
      </c>
      <c r="G544" s="15">
        <v>0.19186287732920862</v>
      </c>
    </row>
    <row r="545" spans="2:7" hidden="1" outlineLevel="1">
      <c r="B545" s="77"/>
    </row>
    <row r="546" spans="2:7" hidden="1" outlineLevel="1">
      <c r="B546" s="75">
        <v>43497</v>
      </c>
      <c r="C546" s="15">
        <v>0</v>
      </c>
      <c r="D546" s="15">
        <v>2.4443691014768808E-2</v>
      </c>
      <c r="E546" s="15">
        <v>0</v>
      </c>
      <c r="F546" s="15">
        <v>0</v>
      </c>
      <c r="G546" s="15">
        <v>1.2207783434331626E-3</v>
      </c>
    </row>
    <row r="547" spans="2:7" hidden="1" outlineLevel="1">
      <c r="B547" s="75"/>
      <c r="C547" s="15">
        <v>4.6365486621428503E-2</v>
      </c>
      <c r="D547" s="15">
        <v>6.2997371911426764E-2</v>
      </c>
      <c r="E547" s="15">
        <v>5.0047882738875296E-2</v>
      </c>
      <c r="F547" s="15">
        <v>5.0643016450574972E-2</v>
      </c>
      <c r="G547" s="15">
        <v>5.7462162268158173E-2</v>
      </c>
    </row>
    <row r="548" spans="2:7" hidden="1" outlineLevel="1">
      <c r="B548" s="77"/>
      <c r="C548" s="15">
        <v>0.13178743270038229</v>
      </c>
      <c r="D548" s="15">
        <v>0.19760023570399585</v>
      </c>
      <c r="E548" s="15">
        <v>0.25365751404338133</v>
      </c>
      <c r="F548" s="15">
        <v>0.25251841396166208</v>
      </c>
      <c r="G548" s="15">
        <v>0.22045080845316345</v>
      </c>
    </row>
    <row r="549" spans="2:7" hidden="1" outlineLevel="1">
      <c r="B549" s="77"/>
      <c r="C549" s="15">
        <v>0</v>
      </c>
      <c r="D549" s="15">
        <v>0.13733442816153163</v>
      </c>
      <c r="E549" s="15">
        <v>7.3991872356984303E-2</v>
      </c>
      <c r="F549" s="15">
        <v>7.4949778950751986E-2</v>
      </c>
      <c r="G549" s="15">
        <v>1.927235507374192E-2</v>
      </c>
    </row>
    <row r="550" spans="2:7" hidden="1" outlineLevel="1">
      <c r="B550" s="77"/>
      <c r="C550" s="15">
        <v>5.796215758591157E-2</v>
      </c>
      <c r="D550" s="15">
        <v>4.3185928206794948E-2</v>
      </c>
      <c r="E550" s="15">
        <v>7.6165284609610917E-2</v>
      </c>
      <c r="F550" s="15">
        <v>7.605743612885571E-2</v>
      </c>
      <c r="G550" s="15">
        <v>7.9209339737312381E-2</v>
      </c>
    </row>
    <row r="551" spans="2:7" hidden="1" outlineLevel="1">
      <c r="B551" s="77"/>
      <c r="C551" s="15">
        <v>0.28132203530646088</v>
      </c>
      <c r="D551" s="15">
        <v>0.28510574039743614</v>
      </c>
      <c r="E551" s="15">
        <v>0.31302487189336342</v>
      </c>
      <c r="F551" s="15">
        <v>0.31140203608873412</v>
      </c>
      <c r="G551" s="15">
        <v>0.29357888012592909</v>
      </c>
    </row>
    <row r="552" spans="2:7" hidden="1" outlineLevel="1">
      <c r="B552" s="77"/>
      <c r="C552" s="15">
        <v>0.16601800965207247</v>
      </c>
      <c r="D552" s="15">
        <v>1.3331018002281753E-2</v>
      </c>
      <c r="E552" s="15">
        <v>6.8504760367984309E-3</v>
      </c>
      <c r="F552" s="15">
        <v>7.6999126832463143E-3</v>
      </c>
      <c r="G552" s="15">
        <v>6.5829426445957698E-2</v>
      </c>
    </row>
    <row r="553" spans="2:7" hidden="1" outlineLevel="1">
      <c r="B553" s="77"/>
      <c r="C553" s="15">
        <v>7.2953365132301953E-2</v>
      </c>
      <c r="D553" s="15">
        <v>5.7420209118993912E-2</v>
      </c>
      <c r="E553" s="15">
        <v>2.0716394084296291E-2</v>
      </c>
      <c r="F553" s="15">
        <v>2.1434112186461414E-2</v>
      </c>
      <c r="G553" s="15">
        <v>5.0129430635259362E-2</v>
      </c>
    </row>
    <row r="554" spans="2:7" hidden="1" outlineLevel="1">
      <c r="B554" s="77"/>
      <c r="C554" s="15">
        <v>1.8425464136800563E-2</v>
      </c>
      <c r="D554" s="15">
        <v>0</v>
      </c>
      <c r="E554" s="15">
        <v>6.1227643312590898E-3</v>
      </c>
      <c r="F554" s="15">
        <v>6.4753329267795536E-3</v>
      </c>
      <c r="G554" s="15">
        <v>1.7867660241445722E-2</v>
      </c>
    </row>
    <row r="555" spans="2:7" hidden="1" outlineLevel="1">
      <c r="B555" s="77"/>
      <c r="C555" s="15">
        <v>0.22516626463220699</v>
      </c>
      <c r="D555" s="15">
        <v>0.17858050538351894</v>
      </c>
      <c r="E555" s="15">
        <v>0.19942302515548169</v>
      </c>
      <c r="F555" s="15">
        <v>0.19881932224585605</v>
      </c>
      <c r="G555" s="15">
        <v>0.19497915867559928</v>
      </c>
    </row>
    <row r="556" spans="2:7" hidden="1" outlineLevel="1">
      <c r="B556" s="77"/>
    </row>
    <row r="557" spans="2:7" hidden="1" outlineLevel="1">
      <c r="B557" s="75">
        <v>43525</v>
      </c>
      <c r="C557" s="15">
        <v>0</v>
      </c>
      <c r="D557" s="15">
        <v>2.6545096852522373E-2</v>
      </c>
      <c r="E557" s="15">
        <v>1.5726030781835739E-3</v>
      </c>
      <c r="F557" s="15">
        <v>2.3524348462069982E-3</v>
      </c>
      <c r="G557" s="15">
        <v>4.7373472357747429E-3</v>
      </c>
    </row>
    <row r="558" spans="2:7" hidden="1" outlineLevel="1">
      <c r="B558" s="77"/>
      <c r="C558" s="15">
        <v>4.8261915727399948E-2</v>
      </c>
      <c r="D558" s="15">
        <v>6.379465148004293E-2</v>
      </c>
      <c r="E558" s="15">
        <v>5.063225028569289E-2</v>
      </c>
      <c r="F558" s="15">
        <v>5.1037042475974154E-2</v>
      </c>
      <c r="G558" s="15">
        <v>5.7816584290856406E-2</v>
      </c>
    </row>
    <row r="559" spans="2:7" hidden="1" outlineLevel="1">
      <c r="B559" s="77"/>
      <c r="C559" s="15">
        <v>0.14106630872220247</v>
      </c>
      <c r="D559" s="15">
        <v>0.19930534099453898</v>
      </c>
      <c r="E559" s="15">
        <v>0.25500023132112559</v>
      </c>
      <c r="F559" s="15">
        <v>0.25363372732521977</v>
      </c>
      <c r="G559" s="15">
        <v>0.22272037836584868</v>
      </c>
    </row>
    <row r="560" spans="2:7" hidden="1" outlineLevel="1">
      <c r="B560" s="77"/>
      <c r="C560" s="15">
        <v>0</v>
      </c>
      <c r="D560" s="15">
        <v>0.14188278173872881</v>
      </c>
      <c r="E560" s="15">
        <v>8.0523313156962345E-2</v>
      </c>
      <c r="F560" s="15">
        <v>8.1452923756409376E-2</v>
      </c>
      <c r="G560" s="15">
        <v>2.5032194751752411E-2</v>
      </c>
    </row>
    <row r="561" spans="2:7" hidden="1" outlineLevel="1">
      <c r="B561" s="77"/>
      <c r="C561" s="15">
        <v>4.3527869971111258E-2</v>
      </c>
      <c r="D561" s="15">
        <v>3.5417293935327041E-2</v>
      </c>
      <c r="E561" s="15">
        <v>6.6992151368506295E-2</v>
      </c>
      <c r="F561" s="15">
        <v>6.6927639245601037E-2</v>
      </c>
      <c r="G561" s="15">
        <v>6.6983284977442881E-2</v>
      </c>
    </row>
    <row r="562" spans="2:7" hidden="1" outlineLevel="1">
      <c r="B562" s="77"/>
      <c r="C562" s="15">
        <v>0.25658693090245682</v>
      </c>
      <c r="D562" s="15">
        <v>0.27293267118361142</v>
      </c>
      <c r="E562" s="15">
        <v>0.30267616238125566</v>
      </c>
      <c r="F562" s="15">
        <v>0.30113379836608734</v>
      </c>
      <c r="G562" s="15">
        <v>0.28089107213832865</v>
      </c>
    </row>
    <row r="563" spans="2:7" hidden="1" outlineLevel="1">
      <c r="B563" s="77"/>
      <c r="C563" s="15">
        <v>0.18246812687940914</v>
      </c>
      <c r="D563" s="15">
        <v>1.5149118175285211E-2</v>
      </c>
      <c r="E563" s="15">
        <v>1.0426744393969914E-2</v>
      </c>
      <c r="F563" s="15">
        <v>1.0964336865256526E-2</v>
      </c>
      <c r="G563" s="15">
        <v>7.2663739278406719E-2</v>
      </c>
    </row>
    <row r="564" spans="2:7" hidden="1" outlineLevel="1">
      <c r="B564" s="77"/>
      <c r="C564" s="15">
        <v>5.2310332003279933E-2</v>
      </c>
      <c r="D564" s="15">
        <v>5.3945340807805976E-2</v>
      </c>
      <c r="E564" s="15">
        <v>9.941490060595479E-3</v>
      </c>
      <c r="F564" s="15">
        <v>1.0863225658184679E-2</v>
      </c>
      <c r="G564" s="15">
        <v>3.4689852679449719E-2</v>
      </c>
    </row>
    <row r="565" spans="2:7" hidden="1" outlineLevel="1">
      <c r="B565" s="77"/>
      <c r="C565" s="15">
        <v>2.1208465973486725E-2</v>
      </c>
      <c r="D565" s="15">
        <v>0</v>
      </c>
      <c r="E565" s="15">
        <v>9.9789743767486911E-3</v>
      </c>
      <c r="F565" s="15">
        <v>1.0300393315630926E-2</v>
      </c>
      <c r="G565" s="15">
        <v>2.2982412205683461E-2</v>
      </c>
    </row>
    <row r="566" spans="2:7" hidden="1" outlineLevel="1">
      <c r="B566" s="77"/>
      <c r="C566" s="15">
        <v>0.25457026558821899</v>
      </c>
      <c r="D566" s="15">
        <v>0.19102683273288606</v>
      </c>
      <c r="E566" s="15">
        <v>0.2122561648270104</v>
      </c>
      <c r="F566" s="15">
        <v>0.21133383976835146</v>
      </c>
      <c r="G566" s="15">
        <v>0.21148313407645661</v>
      </c>
    </row>
    <row r="567" spans="2:7" hidden="1" outlineLevel="1">
      <c r="B567" s="77"/>
    </row>
    <row r="568" spans="2:7" hidden="1" outlineLevel="1">
      <c r="B568" s="75">
        <v>43556</v>
      </c>
      <c r="C568" s="15">
        <v>0</v>
      </c>
      <c r="D568" s="15">
        <v>2.7060764328323154E-2</v>
      </c>
      <c r="E568" s="15">
        <v>7.9584997397517195E-4</v>
      </c>
      <c r="F568" s="15">
        <v>1.5664251304986305E-3</v>
      </c>
      <c r="G568" s="15">
        <v>4.2144857720086875E-3</v>
      </c>
    </row>
    <row r="569" spans="2:7" hidden="1" outlineLevel="1">
      <c r="B569" s="75"/>
      <c r="C569" s="15">
        <v>4.3110411694722274E-2</v>
      </c>
      <c r="D569" s="15">
        <v>6.4679785874648371E-2</v>
      </c>
      <c r="E569" s="15">
        <v>5.0698433273783657E-2</v>
      </c>
      <c r="F569" s="15">
        <v>5.114019698519557E-2</v>
      </c>
      <c r="G569" s="15">
        <v>5.6707656361329184E-2</v>
      </c>
    </row>
    <row r="570" spans="2:7" hidden="1" outlineLevel="1">
      <c r="B570" s="77"/>
      <c r="C570" s="15">
        <v>0.14177551660003848</v>
      </c>
      <c r="D570" s="15">
        <v>0.20256006914173363</v>
      </c>
      <c r="E570" s="15">
        <v>0.2575174443524525</v>
      </c>
      <c r="F570" s="15">
        <v>0.25613455314299594</v>
      </c>
      <c r="G570" s="15">
        <v>0.22505082049075184</v>
      </c>
    </row>
    <row r="571" spans="2:7" hidden="1" outlineLevel="1">
      <c r="B571" s="77"/>
      <c r="C571" s="15">
        <v>0</v>
      </c>
      <c r="D571" s="15">
        <v>0.14424654155017474</v>
      </c>
      <c r="E571" s="15">
        <v>8.1859308321218752E-2</v>
      </c>
      <c r="F571" s="15">
        <v>8.2747778123828927E-2</v>
      </c>
      <c r="G571" s="15">
        <v>3.0509553311676697E-2</v>
      </c>
    </row>
    <row r="572" spans="2:7" hidden="1" outlineLevel="1">
      <c r="B572" s="77"/>
      <c r="C572" s="15">
        <v>5.0630081308454894E-2</v>
      </c>
      <c r="D572" s="15">
        <v>3.5838040871354282E-2</v>
      </c>
      <c r="E572" s="15">
        <v>6.8212137821215907E-2</v>
      </c>
      <c r="F572" s="15">
        <v>6.8201457223653186E-2</v>
      </c>
      <c r="G572" s="15">
        <v>6.9280924462759699E-2</v>
      </c>
    </row>
    <row r="573" spans="2:7" hidden="1" outlineLevel="1">
      <c r="B573" s="77"/>
      <c r="C573" s="15">
        <v>0.26569401144898835</v>
      </c>
      <c r="D573" s="15">
        <v>0.27522393383189764</v>
      </c>
      <c r="E573" s="15">
        <v>0.30409920455799644</v>
      </c>
      <c r="F573" s="15">
        <v>0.30249672304236336</v>
      </c>
      <c r="G573" s="15">
        <v>0.28259567893869364</v>
      </c>
    </row>
    <row r="574" spans="2:7" hidden="1" outlineLevel="1">
      <c r="B574" s="77"/>
      <c r="C574" s="15">
        <v>0.18370460375508141</v>
      </c>
      <c r="D574" s="15">
        <v>1.4804307129957086E-2</v>
      </c>
      <c r="E574" s="15">
        <v>1.0933312198134934E-2</v>
      </c>
      <c r="F574" s="15">
        <v>1.146592207617891E-2</v>
      </c>
      <c r="G574" s="15">
        <v>7.3111209208572767E-2</v>
      </c>
    </row>
    <row r="575" spans="2:7" hidden="1" outlineLevel="1">
      <c r="B575" s="77"/>
      <c r="C575" s="15">
        <v>5.1613605012553486E-2</v>
      </c>
      <c r="D575" s="15">
        <v>5.4046906430793094E-2</v>
      </c>
      <c r="E575" s="15">
        <v>9.5120958386136784E-3</v>
      </c>
      <c r="F575" s="15">
        <v>1.0435289971335911E-2</v>
      </c>
      <c r="G575" s="15">
        <v>3.3490978703914681E-2</v>
      </c>
    </row>
    <row r="576" spans="2:7" hidden="1" outlineLevel="1">
      <c r="B576" s="77"/>
      <c r="C576" s="15">
        <v>2.7462449238427649E-2</v>
      </c>
      <c r="D576" s="15">
        <v>0</v>
      </c>
      <c r="E576" s="15">
        <v>1.1127536228702786E-2</v>
      </c>
      <c r="F576" s="15">
        <v>1.1462039266591185E-2</v>
      </c>
      <c r="G576" s="15">
        <v>2.4741481980090151E-2</v>
      </c>
    </row>
    <row r="577" spans="2:7" hidden="1" outlineLevel="1">
      <c r="B577" s="77"/>
      <c r="C577" s="15">
        <v>0.23600953670929883</v>
      </c>
      <c r="D577" s="15">
        <v>0.18153877874186683</v>
      </c>
      <c r="E577" s="15">
        <v>0.20524476268395705</v>
      </c>
      <c r="F577" s="15">
        <v>0.20434897666028065</v>
      </c>
      <c r="G577" s="15">
        <v>0.20029721077020296</v>
      </c>
    </row>
    <row r="578" spans="2:7" hidden="1" outlineLevel="1">
      <c r="B578" s="77"/>
    </row>
    <row r="579" spans="2:7" hidden="1" outlineLevel="1">
      <c r="B579" s="75">
        <v>43586</v>
      </c>
      <c r="C579" s="15">
        <v>0</v>
      </c>
      <c r="D579" s="15">
        <v>3.0598410581291275E-2</v>
      </c>
      <c r="E579" s="15">
        <v>3.7551584891752608E-3</v>
      </c>
      <c r="F579" s="15">
        <v>4.5377815765314088E-3</v>
      </c>
      <c r="G579" s="15">
        <v>5.2317819499969687E-3</v>
      </c>
    </row>
    <row r="580" spans="2:7" hidden="1" outlineLevel="1">
      <c r="B580" s="77"/>
      <c r="C580" s="15">
        <v>5.4002571892156369E-2</v>
      </c>
      <c r="D580" s="15">
        <v>6.9445911548755956E-2</v>
      </c>
      <c r="E580" s="15">
        <v>5.5196096938859469E-2</v>
      </c>
      <c r="F580" s="15">
        <v>5.5590502476089189E-2</v>
      </c>
      <c r="G580" s="15">
        <v>6.1084351013964817E-2</v>
      </c>
    </row>
    <row r="581" spans="2:7" hidden="1" outlineLevel="1">
      <c r="B581" s="77"/>
      <c r="C581" s="15">
        <v>0.13067785642816787</v>
      </c>
      <c r="D581" s="15">
        <v>0.20719593846772363</v>
      </c>
      <c r="E581" s="15">
        <v>0.25476026709467564</v>
      </c>
      <c r="F581" s="15">
        <v>0.2534514663040276</v>
      </c>
      <c r="G581" s="15">
        <v>0.22300870829971134</v>
      </c>
    </row>
    <row r="582" spans="2:7" hidden="1" outlineLevel="1">
      <c r="B582" s="77"/>
      <c r="C582" s="15">
        <v>0</v>
      </c>
      <c r="D582" s="15">
        <v>0.12829843676667638</v>
      </c>
      <c r="E582" s="15">
        <v>8.4033759067535754E-2</v>
      </c>
      <c r="F582" s="15">
        <v>8.4675801901495873E-2</v>
      </c>
      <c r="G582" s="15">
        <v>4.0651024821546873E-2</v>
      </c>
    </row>
    <row r="583" spans="2:7" hidden="1" outlineLevel="1">
      <c r="B583" s="77"/>
      <c r="C583" s="15">
        <v>6.1323129887591699E-2</v>
      </c>
      <c r="D583" s="15">
        <v>3.6542581601534563E-2</v>
      </c>
      <c r="E583" s="15">
        <v>7.0648827769766984E-2</v>
      </c>
      <c r="F583" s="15">
        <v>7.0590772236458849E-2</v>
      </c>
      <c r="G583" s="15">
        <v>7.1410725379773568E-2</v>
      </c>
    </row>
    <row r="584" spans="2:7" hidden="1" outlineLevel="1">
      <c r="B584" s="77"/>
      <c r="C584" s="15">
        <v>0.27057392073955561</v>
      </c>
      <c r="D584" s="15">
        <v>0.27766072797263308</v>
      </c>
      <c r="E584" s="15">
        <v>0.30119189180799327</v>
      </c>
      <c r="F584" s="15">
        <v>0.2996617921510818</v>
      </c>
      <c r="G584" s="15">
        <v>0.28005180172760036</v>
      </c>
    </row>
    <row r="585" spans="2:7" hidden="1" outlineLevel="1">
      <c r="B585" s="77"/>
      <c r="C585" s="15">
        <v>0.1659971404725217</v>
      </c>
      <c r="D585" s="15">
        <v>9.7202956903021526E-3</v>
      </c>
      <c r="E585" s="15">
        <v>2.0044613352945915E-3</v>
      </c>
      <c r="F585" s="15">
        <v>2.6096255274986337E-3</v>
      </c>
      <c r="G585" s="15">
        <v>6.1141581018051581E-2</v>
      </c>
    </row>
    <row r="586" spans="2:7" hidden="1" outlineLevel="1">
      <c r="B586" s="77"/>
      <c r="C586" s="15">
        <v>4.8177451430663917E-2</v>
      </c>
      <c r="D586" s="15">
        <v>5.7080986047258288E-2</v>
      </c>
      <c r="E586" s="15">
        <v>9.9303079209296426E-3</v>
      </c>
      <c r="F586" s="15">
        <v>1.0889879317650369E-2</v>
      </c>
      <c r="G586" s="15">
        <v>3.2020739971224524E-2</v>
      </c>
    </row>
    <row r="587" spans="2:7" hidden="1" outlineLevel="1">
      <c r="B587" s="77"/>
      <c r="C587" s="15">
        <v>3.5374525735380594E-2</v>
      </c>
      <c r="D587" s="15">
        <v>0</v>
      </c>
      <c r="E587" s="15">
        <v>1.2554456392174451E-2</v>
      </c>
      <c r="F587" s="15">
        <v>1.2934088311146815E-2</v>
      </c>
      <c r="G587" s="15">
        <v>2.7291920539694429E-2</v>
      </c>
    </row>
    <row r="588" spans="2:7" hidden="1" outlineLevel="1">
      <c r="B588" s="77"/>
      <c r="C588" s="15">
        <v>0.23387361918152777</v>
      </c>
      <c r="D588" s="15">
        <v>0.18345583922457348</v>
      </c>
      <c r="E588" s="15">
        <v>0.20592485843364589</v>
      </c>
      <c r="F588" s="15">
        <v>0.20505765182094174</v>
      </c>
      <c r="G588" s="15">
        <v>0.19810736527843581</v>
      </c>
    </row>
    <row r="589" spans="2:7" hidden="1" outlineLevel="1">
      <c r="B589" s="77"/>
    </row>
    <row r="590" spans="2:7" hidden="1" outlineLevel="1">
      <c r="B590" s="75">
        <v>43617</v>
      </c>
      <c r="C590" s="15">
        <v>0</v>
      </c>
      <c r="D590" s="15">
        <v>2.9420568549561172E-2</v>
      </c>
      <c r="E590" s="15">
        <v>2.0199268105522074E-3</v>
      </c>
      <c r="F590" s="15">
        <v>2.9367710589466387E-3</v>
      </c>
      <c r="G590" s="15">
        <v>7.2773101810034253E-3</v>
      </c>
    </row>
    <row r="591" spans="2:7" hidden="1" outlineLevel="1">
      <c r="B591" s="75"/>
      <c r="C591" s="15">
        <v>6.9549015068826034E-2</v>
      </c>
      <c r="D591" s="15">
        <v>7.1101967244974085E-2</v>
      </c>
      <c r="E591" s="15">
        <v>6.1006126582827003E-2</v>
      </c>
      <c r="F591" s="15">
        <v>6.1431894876454222E-2</v>
      </c>
      <c r="G591" s="15">
        <v>7.1846879451479273E-2</v>
      </c>
    </row>
    <row r="592" spans="2:7" hidden="1" outlineLevel="1">
      <c r="B592" s="77"/>
      <c r="C592" s="15">
        <v>0.16264420623823678</v>
      </c>
      <c r="D592" s="15">
        <v>0.22594119073941873</v>
      </c>
      <c r="E592" s="15">
        <v>0.26914563007019998</v>
      </c>
      <c r="F592" s="15">
        <v>0.26776853182973709</v>
      </c>
      <c r="G592" s="15">
        <v>0.23864543361202367</v>
      </c>
    </row>
    <row r="593" spans="2:7" hidden="1" outlineLevel="1">
      <c r="B593" s="77"/>
      <c r="C593" s="15">
        <v>0</v>
      </c>
      <c r="D593" s="15">
        <v>9.6255299497369134E-2</v>
      </c>
      <c r="E593" s="15">
        <v>5.2455396722931681E-2</v>
      </c>
      <c r="F593" s="15">
        <v>5.3404752282775803E-2</v>
      </c>
      <c r="G593" s="15">
        <v>7.3213868271170424E-3</v>
      </c>
    </row>
    <row r="594" spans="2:7" hidden="1" outlineLevel="1">
      <c r="B594" s="77"/>
      <c r="C594" s="15">
        <v>3.7099022138318824E-2</v>
      </c>
      <c r="D594" s="15">
        <v>2.5247430240959677E-2</v>
      </c>
      <c r="E594" s="15">
        <v>5.6361374231020681E-2</v>
      </c>
      <c r="F594" s="15">
        <v>5.6483332337051495E-2</v>
      </c>
      <c r="G594" s="15">
        <v>5.7441730566844658E-2</v>
      </c>
    </row>
    <row r="595" spans="2:7" hidden="1" outlineLevel="1">
      <c r="B595" s="77"/>
      <c r="C595" s="15">
        <v>0.24093450731731414</v>
      </c>
      <c r="D595" s="15">
        <v>0.29823426858457303</v>
      </c>
      <c r="E595" s="15">
        <v>0.30499703064761602</v>
      </c>
      <c r="F595" s="15">
        <v>0.30355743044794375</v>
      </c>
      <c r="G595" s="15">
        <v>0.28239298152702602</v>
      </c>
    </row>
    <row r="596" spans="2:7" hidden="1" outlineLevel="1">
      <c r="B596" s="77"/>
      <c r="C596" s="15">
        <v>0.1537082383485128</v>
      </c>
      <c r="D596" s="15">
        <v>0</v>
      </c>
      <c r="E596" s="15">
        <v>0</v>
      </c>
      <c r="F596" s="15">
        <v>0</v>
      </c>
      <c r="G596" s="15">
        <v>4.8859866608564693E-2</v>
      </c>
    </row>
    <row r="597" spans="2:7" hidden="1" outlineLevel="1">
      <c r="B597" s="77"/>
      <c r="C597" s="15">
        <v>4.8592817675591662E-2</v>
      </c>
      <c r="D597" s="15">
        <v>5.4946423308615433E-2</v>
      </c>
      <c r="E597" s="15">
        <v>1.0917095284371056E-2</v>
      </c>
      <c r="F597" s="15">
        <v>1.2003076628872665E-2</v>
      </c>
      <c r="G597" s="15">
        <v>3.4728274392705982E-2</v>
      </c>
    </row>
    <row r="598" spans="2:7" hidden="1" outlineLevel="1">
      <c r="B598" s="77"/>
      <c r="C598" s="15">
        <v>3.0305117833361896E-2</v>
      </c>
      <c r="D598" s="15">
        <v>0</v>
      </c>
      <c r="E598" s="15">
        <v>1.8137791167860823E-2</v>
      </c>
      <c r="F598" s="15">
        <v>1.8449751023649825E-2</v>
      </c>
      <c r="G598" s="15">
        <v>3.2636339771616903E-2</v>
      </c>
    </row>
    <row r="599" spans="2:7" hidden="1" outlineLevel="1">
      <c r="B599" s="77"/>
      <c r="C599" s="15">
        <v>0.25716729114740322</v>
      </c>
      <c r="D599" s="15">
        <v>0.19885197973527749</v>
      </c>
      <c r="E599" s="15">
        <v>0.22495971373267154</v>
      </c>
      <c r="F599" s="15">
        <v>0.22396382113749091</v>
      </c>
      <c r="G599" s="15">
        <v>0.21884979706161853</v>
      </c>
    </row>
    <row r="600" spans="2:7" hidden="1" outlineLevel="1">
      <c r="B600" s="77"/>
    </row>
    <row r="601" spans="2:7" hidden="1" outlineLevel="1">
      <c r="B601" s="75">
        <v>43647</v>
      </c>
      <c r="C601" s="15">
        <v>0</v>
      </c>
      <c r="D601" s="15">
        <v>2.2914776165385453E-2</v>
      </c>
      <c r="E601" s="15">
        <v>0</v>
      </c>
      <c r="F601" s="15">
        <v>0</v>
      </c>
      <c r="G601" s="15">
        <v>0</v>
      </c>
    </row>
    <row r="602" spans="2:7" hidden="1" outlineLevel="1">
      <c r="B602" s="77"/>
      <c r="C602" s="15">
        <v>6.3186773937819934E-2</v>
      </c>
      <c r="D602" s="15">
        <v>6.5529612373225521E-2</v>
      </c>
      <c r="E602" s="15">
        <v>5.5531052197341418E-2</v>
      </c>
      <c r="F602" s="15">
        <v>5.6138893560137404E-2</v>
      </c>
      <c r="G602" s="15">
        <v>6.7520066182390287E-2</v>
      </c>
    </row>
    <row r="603" spans="2:7" hidden="1" outlineLevel="1">
      <c r="B603" s="77"/>
      <c r="C603" s="15">
        <v>0.17064873114053555</v>
      </c>
      <c r="D603" s="15">
        <v>0.23141604668454163</v>
      </c>
      <c r="E603" s="15">
        <v>0.27274286110642143</v>
      </c>
      <c r="F603" s="15">
        <v>0.27144214594481531</v>
      </c>
      <c r="G603" s="15">
        <v>0.24259442878563295</v>
      </c>
    </row>
    <row r="604" spans="2:7" hidden="1" outlineLevel="1">
      <c r="B604" s="77"/>
      <c r="C604" s="15">
        <v>0</v>
      </c>
      <c r="D604" s="15">
        <v>8.7562122338612949E-2</v>
      </c>
      <c r="E604" s="15">
        <v>4.4086896987743429E-2</v>
      </c>
      <c r="F604" s="15">
        <v>4.5246194654516535E-2</v>
      </c>
      <c r="G604" s="15">
        <v>0</v>
      </c>
    </row>
    <row r="605" spans="2:7" hidden="1" outlineLevel="1">
      <c r="B605" s="77"/>
      <c r="C605" s="15">
        <v>3.914880208073436E-2</v>
      </c>
      <c r="D605" s="15">
        <v>2.791394424521975E-2</v>
      </c>
      <c r="E605" s="15">
        <v>5.8699954612854731E-2</v>
      </c>
      <c r="F605" s="15">
        <v>5.8887896410503772E-2</v>
      </c>
      <c r="G605" s="15">
        <v>6.1233897784225638E-2</v>
      </c>
    </row>
    <row r="606" spans="2:7" hidden="1" outlineLevel="1">
      <c r="B606" s="77"/>
      <c r="C606" s="15">
        <v>0.23574570300610728</v>
      </c>
      <c r="D606" s="15">
        <v>0.30434876817867934</v>
      </c>
      <c r="E606" s="15">
        <v>0.30710949699735274</v>
      </c>
      <c r="F606" s="15">
        <v>0.30575980282067711</v>
      </c>
      <c r="G606" s="15">
        <v>0.28400656950449887</v>
      </c>
    </row>
    <row r="607" spans="2:7" hidden="1" outlineLevel="1">
      <c r="B607" s="77"/>
      <c r="C607" s="15">
        <v>0.15622048831058152</v>
      </c>
      <c r="D607" s="15">
        <v>0</v>
      </c>
      <c r="E607" s="15">
        <v>0</v>
      </c>
      <c r="F607" s="15">
        <v>0</v>
      </c>
      <c r="G607" s="15">
        <v>5.028347185337647E-2</v>
      </c>
    </row>
    <row r="608" spans="2:7" hidden="1" outlineLevel="1">
      <c r="B608" s="77"/>
      <c r="C608" s="15">
        <v>4.8866270440396223E-2</v>
      </c>
      <c r="D608" s="15">
        <v>5.2567524898321123E-2</v>
      </c>
      <c r="E608" s="15">
        <v>1.4137743684364028E-2</v>
      </c>
      <c r="F608" s="15">
        <v>1.531204679813862E-2</v>
      </c>
      <c r="G608" s="15">
        <v>3.8904297552618344E-2</v>
      </c>
    </row>
    <row r="609" spans="2:7" hidden="1" outlineLevel="1">
      <c r="B609" s="77"/>
      <c r="C609" s="15">
        <v>2.3024316371634473E-2</v>
      </c>
      <c r="D609" s="15">
        <v>0</v>
      </c>
      <c r="E609" s="15">
        <v>1.3588083676044175E-2</v>
      </c>
      <c r="F609" s="15">
        <v>1.4060891828723943E-2</v>
      </c>
      <c r="G609" s="15">
        <v>2.8104067333287699E-2</v>
      </c>
    </row>
    <row r="610" spans="2:7" hidden="1" outlineLevel="1">
      <c r="B610" s="77"/>
      <c r="C610" s="15">
        <v>0.26315913047975598</v>
      </c>
      <c r="D610" s="15">
        <v>0.20774633301676293</v>
      </c>
      <c r="E610" s="15">
        <v>0.23410399598792908</v>
      </c>
      <c r="F610" s="15">
        <v>0.23315148960540971</v>
      </c>
      <c r="G610" s="15">
        <v>0.22735320100396997</v>
      </c>
    </row>
    <row r="611" spans="2:7" hidden="1" outlineLevel="1">
      <c r="B611" s="77"/>
    </row>
    <row r="612" spans="2:7" hidden="1" outlineLevel="1">
      <c r="B612" s="75">
        <v>43678</v>
      </c>
      <c r="C612" s="15">
        <v>0</v>
      </c>
      <c r="D612" s="15">
        <v>1.9730335468894012E-2</v>
      </c>
      <c r="E612" s="15">
        <v>0</v>
      </c>
      <c r="F612" s="15">
        <v>0</v>
      </c>
      <c r="G612" s="15">
        <v>0</v>
      </c>
    </row>
    <row r="613" spans="2:7" hidden="1" outlineLevel="1">
      <c r="B613" s="75"/>
      <c r="C613" s="15">
        <v>6.7093569382450591E-2</v>
      </c>
      <c r="D613" s="15">
        <v>6.3364064765868255E-2</v>
      </c>
      <c r="E613" s="15">
        <v>5.6083049368866614E-2</v>
      </c>
      <c r="F613" s="15">
        <v>5.6661236232103278E-2</v>
      </c>
      <c r="G613" s="15">
        <v>6.8548638842783963E-2</v>
      </c>
    </row>
    <row r="614" spans="2:7" hidden="1" outlineLevel="1">
      <c r="B614" s="77"/>
      <c r="C614" s="15">
        <v>0.17686911090934701</v>
      </c>
      <c r="D614" s="15">
        <v>0.2353789656872583</v>
      </c>
      <c r="E614" s="15">
        <v>0.27465240712590289</v>
      </c>
      <c r="F614" s="15">
        <v>0.27336714936302298</v>
      </c>
      <c r="G614" s="15">
        <v>0.24595041199528345</v>
      </c>
    </row>
    <row r="615" spans="2:7" hidden="1" outlineLevel="1">
      <c r="B615" s="77"/>
      <c r="C615" s="15">
        <v>0</v>
      </c>
      <c r="D615" s="15">
        <v>8.6037325354760205E-2</v>
      </c>
      <c r="E615" s="15">
        <v>4.6527712438815233E-2</v>
      </c>
      <c r="F615" s="15">
        <v>4.760980392862145E-2</v>
      </c>
      <c r="G615" s="15">
        <v>9.8674920942101903E-4</v>
      </c>
    </row>
    <row r="616" spans="2:7" hidden="1" outlineLevel="1">
      <c r="B616" s="77"/>
      <c r="C616" s="15">
        <v>2.3581523326405524E-2</v>
      </c>
      <c r="D616" s="15">
        <v>2.9380885810748526E-2</v>
      </c>
      <c r="E616" s="15">
        <v>5.6057394672805218E-2</v>
      </c>
      <c r="F616" s="15">
        <v>5.6289814310262844E-2</v>
      </c>
      <c r="G616" s="15">
        <v>5.5285243934931505E-2</v>
      </c>
    </row>
    <row r="617" spans="2:7" hidden="1" outlineLevel="1">
      <c r="B617" s="77"/>
      <c r="C617" s="15">
        <v>0.23808531581827566</v>
      </c>
      <c r="D617" s="15">
        <v>0.30974466756510183</v>
      </c>
      <c r="E617" s="15">
        <v>0.31092834242191791</v>
      </c>
      <c r="F617" s="15">
        <v>0.30957089946010063</v>
      </c>
      <c r="G617" s="15">
        <v>0.28935532889428112</v>
      </c>
    </row>
    <row r="618" spans="2:7" hidden="1" outlineLevel="1">
      <c r="B618" s="77"/>
      <c r="C618" s="15">
        <v>0.16228019857141923</v>
      </c>
      <c r="D618" s="15">
        <v>0</v>
      </c>
      <c r="E618" s="15">
        <v>0</v>
      </c>
      <c r="F618" s="15">
        <v>0</v>
      </c>
      <c r="G618" s="15">
        <v>5.2065761968430574E-2</v>
      </c>
    </row>
    <row r="619" spans="2:7" hidden="1" outlineLevel="1">
      <c r="B619" s="77"/>
      <c r="C619" s="15">
        <v>5.3881545762266017E-2</v>
      </c>
      <c r="D619" s="15">
        <v>5.0501469584161338E-2</v>
      </c>
      <c r="E619" s="15">
        <v>1.449041346485741E-2</v>
      </c>
      <c r="F619" s="15">
        <v>1.5625887809915931E-2</v>
      </c>
      <c r="G619" s="15">
        <v>3.9701148362692291E-2</v>
      </c>
    </row>
    <row r="620" spans="2:7" hidden="1" outlineLevel="1">
      <c r="B620" s="77"/>
      <c r="C620" s="15">
        <v>8.9465503982273896E-3</v>
      </c>
      <c r="D620" s="15">
        <v>0</v>
      </c>
      <c r="E620" s="15">
        <v>1.0639513824134722E-2</v>
      </c>
      <c r="F620" s="15">
        <v>1.1166686959093985E-2</v>
      </c>
      <c r="G620" s="15">
        <v>2.2528668934282462E-2</v>
      </c>
    </row>
    <row r="621" spans="2:7" hidden="1" outlineLevel="1">
      <c r="B621" s="77"/>
      <c r="C621" s="15">
        <v>0.26926240159917381</v>
      </c>
      <c r="D621" s="15">
        <v>0.20586141366395619</v>
      </c>
      <c r="E621" s="15">
        <v>0.23062125193275099</v>
      </c>
      <c r="F621" s="15">
        <v>0.22970788355980137</v>
      </c>
      <c r="G621" s="15">
        <v>0.22557804785789387</v>
      </c>
    </row>
    <row r="622" spans="2:7" hidden="1" outlineLevel="1">
      <c r="B622" s="77"/>
    </row>
    <row r="623" spans="2:7" hidden="1" outlineLevel="1">
      <c r="B623" s="75">
        <v>43709</v>
      </c>
      <c r="C623" s="15">
        <v>0</v>
      </c>
      <c r="D623" s="15">
        <v>2.1916551335553522E-2</v>
      </c>
      <c r="E623" s="15">
        <v>0</v>
      </c>
      <c r="F623" s="15">
        <v>0</v>
      </c>
      <c r="G623" s="15">
        <v>0</v>
      </c>
    </row>
    <row r="624" spans="2:7" hidden="1" outlineLevel="1">
      <c r="B624" s="77"/>
      <c r="C624" s="15">
        <v>5.2472119198017454E-2</v>
      </c>
      <c r="D624" s="15">
        <v>6.7156828248926825E-2</v>
      </c>
      <c r="E624" s="15">
        <v>5.8148888561218665E-2</v>
      </c>
      <c r="F624" s="15">
        <v>5.8697271972332862E-2</v>
      </c>
      <c r="G624" s="15">
        <v>6.5707682240351464E-2</v>
      </c>
    </row>
    <row r="625" spans="2:7" hidden="1" outlineLevel="1">
      <c r="B625" s="77"/>
      <c r="C625" s="15">
        <v>0.1528619225140094</v>
      </c>
      <c r="D625" s="15">
        <v>0.23452464704550027</v>
      </c>
      <c r="E625" s="15">
        <v>0.26942050254823058</v>
      </c>
      <c r="F625" s="15">
        <v>0.26828450582061425</v>
      </c>
      <c r="G625" s="15">
        <v>0.23830306023124065</v>
      </c>
    </row>
    <row r="626" spans="2:7" hidden="1" outlineLevel="1">
      <c r="B626" s="77"/>
      <c r="C626" s="15">
        <v>0</v>
      </c>
      <c r="D626" s="15">
        <v>8.483739587784675E-2</v>
      </c>
      <c r="E626" s="15">
        <v>4.7769775679547585E-2</v>
      </c>
      <c r="F626" s="15">
        <v>4.8895951821597811E-2</v>
      </c>
      <c r="G626" s="15">
        <v>7.7228058141496638E-4</v>
      </c>
    </row>
    <row r="627" spans="2:7" hidden="1" outlineLevel="1">
      <c r="B627" s="77"/>
      <c r="C627" s="15">
        <v>3.8567865887202436E-2</v>
      </c>
      <c r="D627" s="15">
        <v>3.2219009358798879E-2</v>
      </c>
      <c r="E627" s="15">
        <v>5.5727846442783009E-2</v>
      </c>
      <c r="F627" s="15">
        <v>5.6013788299799347E-2</v>
      </c>
      <c r="G627" s="15">
        <v>5.7747125015417587E-2</v>
      </c>
    </row>
    <row r="628" spans="2:7" hidden="1" outlineLevel="1">
      <c r="B628" s="77"/>
      <c r="C628" s="15">
        <v>0.26019027944112638</v>
      </c>
      <c r="D628" s="15">
        <v>0.31400314370858318</v>
      </c>
      <c r="E628" s="15">
        <v>0.31113056231391317</v>
      </c>
      <c r="F628" s="15">
        <v>0.30988752441926942</v>
      </c>
      <c r="G628" s="15">
        <v>0.29113639437664385</v>
      </c>
    </row>
    <row r="629" spans="2:7" hidden="1" outlineLevel="1">
      <c r="B629" s="77"/>
      <c r="C629" s="15">
        <v>0.16068714600317949</v>
      </c>
      <c r="D629" s="15">
        <v>0</v>
      </c>
      <c r="E629" s="15">
        <v>0</v>
      </c>
      <c r="F629" s="15">
        <v>0</v>
      </c>
      <c r="G629" s="15">
        <v>5.5022575294662791E-2</v>
      </c>
    </row>
    <row r="630" spans="2:7" hidden="1" outlineLevel="1">
      <c r="B630" s="77"/>
      <c r="C630" s="15">
        <v>3.6500053384569242E-2</v>
      </c>
      <c r="D630" s="15">
        <v>3.37685250496551E-2</v>
      </c>
      <c r="E630" s="15">
        <v>3.5733200228230859E-3</v>
      </c>
      <c r="F630" s="15">
        <v>4.5577425615844847E-3</v>
      </c>
      <c r="G630" s="15">
        <v>2.70514381499781E-2</v>
      </c>
    </row>
    <row r="631" spans="2:7" hidden="1" outlineLevel="1">
      <c r="B631" s="77"/>
      <c r="C631" s="15">
        <v>4.0678301415117558E-2</v>
      </c>
      <c r="D631" s="15">
        <v>9.287723090910513E-3</v>
      </c>
      <c r="E631" s="15">
        <v>2.4466118452388434E-2</v>
      </c>
      <c r="F631" s="15">
        <v>2.4864486169399059E-2</v>
      </c>
      <c r="G631" s="15">
        <v>4.0908624587066469E-2</v>
      </c>
    </row>
    <row r="632" spans="2:7" hidden="1" outlineLevel="1">
      <c r="B632" s="77"/>
      <c r="C632" s="15">
        <v>0.25804252792434329</v>
      </c>
      <c r="D632" s="15">
        <v>0.20228530418497365</v>
      </c>
      <c r="E632" s="15">
        <v>0.22976307122914644</v>
      </c>
      <c r="F632" s="15">
        <v>0.22879809055832526</v>
      </c>
      <c r="G632" s="15">
        <v>0.22335081952322439</v>
      </c>
    </row>
    <row r="633" spans="2:7" hidden="1" outlineLevel="1">
      <c r="B633" s="77"/>
    </row>
    <row r="634" spans="2:7" hidden="1" outlineLevel="1">
      <c r="B634" s="75">
        <v>43739</v>
      </c>
      <c r="C634" s="15">
        <v>0</v>
      </c>
      <c r="D634" s="15">
        <v>2.0344538099420991E-2</v>
      </c>
      <c r="E634" s="15">
        <v>0</v>
      </c>
      <c r="F634" s="15">
        <v>0</v>
      </c>
      <c r="G634" s="15">
        <v>0</v>
      </c>
    </row>
    <row r="635" spans="2:7" hidden="1" outlineLevel="1">
      <c r="B635" s="77"/>
      <c r="C635" s="15">
        <v>6.5121775321908729E-2</v>
      </c>
      <c r="D635" s="15">
        <v>7.6535028995775994E-2</v>
      </c>
      <c r="E635" s="15">
        <v>6.6038019690978014E-2</v>
      </c>
      <c r="F635" s="15">
        <v>6.6570036964404292E-2</v>
      </c>
      <c r="G635" s="15">
        <v>7.5986765319665861E-2</v>
      </c>
    </row>
    <row r="636" spans="2:7" hidden="1" outlineLevel="1">
      <c r="B636" s="77"/>
      <c r="C636" s="15">
        <v>0.14749199846456673</v>
      </c>
      <c r="D636" s="15">
        <v>0.23225047926441025</v>
      </c>
      <c r="E636" s="15">
        <v>0.2679483590292176</v>
      </c>
      <c r="F636" s="15">
        <v>0.26676902795137136</v>
      </c>
      <c r="G636" s="15">
        <v>0.23573480078329659</v>
      </c>
    </row>
    <row r="637" spans="2:7" hidden="1" outlineLevel="1">
      <c r="B637" s="77"/>
      <c r="C637" s="15">
        <v>0</v>
      </c>
      <c r="D637" s="15">
        <v>8.7547070522655868E-2</v>
      </c>
      <c r="E637" s="15">
        <v>4.9752787346844268E-2</v>
      </c>
      <c r="F637" s="15">
        <v>5.0775271838275571E-2</v>
      </c>
      <c r="G637" s="15">
        <v>3.5060163915192331E-3</v>
      </c>
    </row>
    <row r="638" spans="2:7" hidden="1" outlineLevel="1">
      <c r="B638" s="77"/>
      <c r="C638" s="15">
        <v>3.1671385214907748E-2</v>
      </c>
      <c r="D638" s="15">
        <v>3.0198261953606885E-2</v>
      </c>
      <c r="E638" s="15">
        <v>5.367158266161675E-2</v>
      </c>
      <c r="F638" s="15">
        <v>5.3911252655370966E-2</v>
      </c>
      <c r="G638" s="15">
        <v>5.354244886149833E-2</v>
      </c>
    </row>
    <row r="639" spans="2:7" hidden="1" outlineLevel="1">
      <c r="B639" s="77"/>
      <c r="C639" s="15">
        <v>0.25288352670698128</v>
      </c>
      <c r="D639" s="15">
        <v>0.30969411995514984</v>
      </c>
      <c r="E639" s="15">
        <v>0.3076639310986678</v>
      </c>
      <c r="F639" s="15">
        <v>0.30638926719076126</v>
      </c>
      <c r="G639" s="15">
        <v>0.2867976612882473</v>
      </c>
    </row>
    <row r="640" spans="2:7" hidden="1" outlineLevel="1">
      <c r="B640" s="77"/>
      <c r="C640" s="15">
        <v>0.16092774399949927</v>
      </c>
      <c r="D640" s="15">
        <v>0</v>
      </c>
      <c r="E640" s="15">
        <v>0</v>
      </c>
      <c r="F640" s="15">
        <v>0</v>
      </c>
      <c r="G640" s="15">
        <v>5.3863091175841496E-2</v>
      </c>
    </row>
    <row r="641" spans="2:7" hidden="1" outlineLevel="1">
      <c r="B641" s="77"/>
      <c r="C641" s="15">
        <v>3.4525938491307306E-2</v>
      </c>
      <c r="D641" s="15">
        <v>3.4126011062928445E-2</v>
      </c>
      <c r="E641" s="15">
        <v>2.1476876661522966E-3</v>
      </c>
      <c r="F641" s="15">
        <v>3.230428214025487E-3</v>
      </c>
      <c r="G641" s="15">
        <v>2.4619582883547597E-2</v>
      </c>
    </row>
    <row r="642" spans="2:7" hidden="1" outlineLevel="1">
      <c r="B642" s="77"/>
      <c r="C642" s="15">
        <v>3.589751555045511E-2</v>
      </c>
      <c r="D642" s="15">
        <v>1.0243609255916572E-2</v>
      </c>
      <c r="E642" s="15">
        <v>2.4653424836924464E-2</v>
      </c>
      <c r="F642" s="15">
        <v>2.5114944084610801E-2</v>
      </c>
      <c r="G642" s="15">
        <v>4.017473454771902E-2</v>
      </c>
    </row>
    <row r="643" spans="2:7" hidden="1" outlineLevel="1">
      <c r="B643" s="77"/>
      <c r="C643" s="15">
        <v>0.27148033201793903</v>
      </c>
      <c r="D643" s="15">
        <v>0.19906000879088381</v>
      </c>
      <c r="E643" s="15">
        <v>0.22812429291964967</v>
      </c>
      <c r="F643" s="15">
        <v>0.22723913272410282</v>
      </c>
      <c r="G643" s="15">
        <v>0.22577489874866474</v>
      </c>
    </row>
    <row r="644" spans="2:7" hidden="1" outlineLevel="1">
      <c r="B644" s="77"/>
    </row>
    <row r="645" spans="2:7" hidden="1" outlineLevel="1">
      <c r="B645" s="75">
        <v>43770</v>
      </c>
      <c r="C645" s="15">
        <v>0</v>
      </c>
      <c r="D645" s="15">
        <v>2.3689449924315008E-2</v>
      </c>
      <c r="E645" s="15">
        <v>0</v>
      </c>
      <c r="F645" s="15">
        <v>0</v>
      </c>
      <c r="G645" s="15">
        <v>0</v>
      </c>
    </row>
    <row r="646" spans="2:7" hidden="1" outlineLevel="1">
      <c r="B646" s="75"/>
      <c r="C646" s="15">
        <v>6.9689328263780548E-2</v>
      </c>
      <c r="D646" s="15">
        <v>7.1974878813046622E-2</v>
      </c>
      <c r="E646" s="15">
        <v>6.441134604445066E-2</v>
      </c>
      <c r="F646" s="15">
        <v>6.4928371705730556E-2</v>
      </c>
      <c r="G646" s="15">
        <v>7.5407912376723632E-2</v>
      </c>
    </row>
    <row r="647" spans="2:7" hidden="1" outlineLevel="1">
      <c r="B647" s="77"/>
      <c r="C647" s="15">
        <v>0.15357624994153793</v>
      </c>
      <c r="D647" s="15">
        <v>0.2428565851552138</v>
      </c>
      <c r="E647" s="15">
        <v>0.27579364960079233</v>
      </c>
      <c r="F647" s="15">
        <v>0.27458611674901656</v>
      </c>
      <c r="G647" s="15">
        <v>0.24452412964909331</v>
      </c>
    </row>
    <row r="648" spans="2:7" hidden="1" outlineLevel="1">
      <c r="B648" s="77"/>
      <c r="C648" s="15">
        <v>0</v>
      </c>
      <c r="D648" s="15">
        <v>9.2226904218209796E-2</v>
      </c>
      <c r="E648" s="15">
        <v>5.4767412142985757E-2</v>
      </c>
      <c r="F648" s="15">
        <v>5.5784555039308431E-2</v>
      </c>
      <c r="G648" s="15">
        <v>1.0748802495318842E-2</v>
      </c>
    </row>
    <row r="649" spans="2:7" hidden="1" outlineLevel="1">
      <c r="B649" s="77"/>
      <c r="C649" s="15">
        <v>2.4161591933122787E-2</v>
      </c>
      <c r="D649" s="15">
        <v>2.3483255599884852E-2</v>
      </c>
      <c r="E649" s="15">
        <v>4.8423671468556771E-2</v>
      </c>
      <c r="F649" s="15">
        <v>4.8688244984957156E-2</v>
      </c>
      <c r="G649" s="15">
        <v>4.7680971448457975E-2</v>
      </c>
    </row>
    <row r="650" spans="2:7" hidden="1" outlineLevel="1">
      <c r="B650" s="77"/>
      <c r="C650" s="15">
        <v>0.2496374451763286</v>
      </c>
      <c r="D650" s="15">
        <v>0.30644891366690818</v>
      </c>
      <c r="E650" s="15">
        <v>0.30442214217573516</v>
      </c>
      <c r="F650" s="15">
        <v>0.30317008345118457</v>
      </c>
      <c r="G650" s="15">
        <v>0.28409897397812389</v>
      </c>
    </row>
    <row r="651" spans="2:7" hidden="1" outlineLevel="1">
      <c r="B651" s="77"/>
      <c r="C651" s="15">
        <v>0.15689655575895006</v>
      </c>
      <c r="D651" s="15">
        <v>0</v>
      </c>
      <c r="E651" s="15">
        <v>0</v>
      </c>
      <c r="F651" s="15">
        <v>0</v>
      </c>
      <c r="G651" s="15">
        <v>5.0638436501028422E-2</v>
      </c>
    </row>
    <row r="652" spans="2:7" hidden="1" outlineLevel="1">
      <c r="B652" s="77"/>
      <c r="C652" s="15">
        <v>4.1364915466809989E-2</v>
      </c>
      <c r="D652" s="15">
        <v>3.0863796936192473E-2</v>
      </c>
      <c r="E652" s="15">
        <v>8.5177038891700912E-4</v>
      </c>
      <c r="F652" s="15">
        <v>1.9179392944493816E-3</v>
      </c>
      <c r="G652" s="15">
        <v>2.406328300013149E-2</v>
      </c>
    </row>
    <row r="653" spans="2:7" hidden="1" outlineLevel="1">
      <c r="B653" s="77"/>
      <c r="C653" s="15">
        <v>3.5226963083777735E-2</v>
      </c>
      <c r="D653" s="15">
        <v>8.9666982045020511E-3</v>
      </c>
      <c r="E653" s="15">
        <v>2.5165972845092432E-2</v>
      </c>
      <c r="F653" s="15">
        <v>2.5619865660652504E-2</v>
      </c>
      <c r="G653" s="15">
        <v>4.1317688081546879E-2</v>
      </c>
    </row>
    <row r="654" spans="2:7" hidden="1" outlineLevel="1">
      <c r="B654" s="77"/>
      <c r="C654" s="15">
        <v>0.26944716614325753</v>
      </c>
      <c r="D654" s="15">
        <v>0.1994886453824759</v>
      </c>
      <c r="E654" s="15">
        <v>0.22616412058352081</v>
      </c>
      <c r="F654" s="15">
        <v>0.2253041847376234</v>
      </c>
      <c r="G654" s="15">
        <v>0.22151980246957576</v>
      </c>
    </row>
    <row r="655" spans="2:7" hidden="1" outlineLevel="1">
      <c r="B655" s="77"/>
    </row>
    <row r="656" spans="2:7" hidden="1" outlineLevel="1">
      <c r="B656" s="75">
        <v>43800</v>
      </c>
      <c r="C656" s="15">
        <v>0</v>
      </c>
      <c r="D656" s="15">
        <v>2.0729737516817563E-2</v>
      </c>
      <c r="E656" s="15">
        <v>0</v>
      </c>
      <c r="F656" s="15">
        <v>0</v>
      </c>
      <c r="G656" s="15">
        <v>0</v>
      </c>
    </row>
    <row r="657" spans="2:7" hidden="1" outlineLevel="1">
      <c r="B657" s="77"/>
      <c r="C657" s="15">
        <v>5.3644613153189281E-2</v>
      </c>
      <c r="D657" s="15">
        <v>7.8022532114314563E-2</v>
      </c>
      <c r="E657" s="15">
        <v>6.2912332611834723E-2</v>
      </c>
      <c r="F657" s="15">
        <v>6.3521500189867033E-2</v>
      </c>
      <c r="G657" s="15">
        <v>7.0023400987470119E-2</v>
      </c>
    </row>
    <row r="658" spans="2:7" hidden="1" outlineLevel="1">
      <c r="B658" s="77"/>
      <c r="C658" s="15">
        <v>0.15382905461559845</v>
      </c>
      <c r="D658" s="15">
        <v>0.24035025056352652</v>
      </c>
      <c r="E658" s="15">
        <v>0.27279359490297472</v>
      </c>
      <c r="F658" s="15">
        <v>0.27159505817457941</v>
      </c>
      <c r="G658" s="15">
        <v>0.24230144281067331</v>
      </c>
    </row>
    <row r="659" spans="2:7" hidden="1" outlineLevel="1">
      <c r="B659" s="77"/>
      <c r="C659" s="15">
        <v>0</v>
      </c>
      <c r="D659" s="15">
        <v>9.0047355945217025E-2</v>
      </c>
      <c r="E659" s="15">
        <v>5.3338834279051152E-2</v>
      </c>
      <c r="F659" s="15">
        <v>5.4332171853509824E-2</v>
      </c>
      <c r="G659" s="15">
        <v>1.1617996050435359E-2</v>
      </c>
    </row>
    <row r="660" spans="2:7" hidden="1" outlineLevel="1">
      <c r="B660" s="77"/>
      <c r="C660" s="15">
        <v>2.9332382456213963E-2</v>
      </c>
      <c r="D660" s="15">
        <v>2.5098647876866144E-2</v>
      </c>
      <c r="E660" s="15">
        <v>5.0915386749206107E-2</v>
      </c>
      <c r="F660" s="15">
        <v>5.1170417022991924E-2</v>
      </c>
      <c r="G660" s="15">
        <v>5.1231264060250865E-2</v>
      </c>
    </row>
    <row r="661" spans="2:7" hidden="1" outlineLevel="1">
      <c r="B661" s="77"/>
      <c r="C661" s="15">
        <v>0.24657364994709349</v>
      </c>
      <c r="D661" s="15">
        <v>0.30539880736345426</v>
      </c>
      <c r="E661" s="15">
        <v>0.30145709237155982</v>
      </c>
      <c r="F661" s="15">
        <v>0.30021842131900794</v>
      </c>
      <c r="G661" s="15">
        <v>0.2816255739262768</v>
      </c>
    </row>
    <row r="662" spans="2:7" hidden="1" outlineLevel="1">
      <c r="B662" s="77"/>
      <c r="C662" s="15">
        <v>0.16056308265276373</v>
      </c>
      <c r="D662" s="15">
        <v>0</v>
      </c>
      <c r="E662" s="15">
        <v>0</v>
      </c>
      <c r="F662" s="15">
        <v>0</v>
      </c>
      <c r="G662" s="15">
        <v>4.8349044262981651E-2</v>
      </c>
    </row>
    <row r="663" spans="2:7" hidden="1" outlineLevel="1">
      <c r="B663" s="77"/>
      <c r="C663" s="15">
        <v>5.3281312539150673E-2</v>
      </c>
      <c r="D663" s="15">
        <v>3.4405953937715519E-2</v>
      </c>
      <c r="E663" s="15">
        <v>1.1549169187519942E-2</v>
      </c>
      <c r="F663" s="15">
        <v>1.2490276428172863E-2</v>
      </c>
      <c r="G663" s="15">
        <v>3.5437913979902577E-2</v>
      </c>
    </row>
    <row r="664" spans="2:7" hidden="1" outlineLevel="1">
      <c r="B664" s="77"/>
      <c r="C664" s="15">
        <v>2.4551169039474536E-2</v>
      </c>
      <c r="D664" s="15">
        <v>9.1271450236020367E-3</v>
      </c>
      <c r="E664" s="15">
        <v>1.9596896114719146E-2</v>
      </c>
      <c r="F664" s="15">
        <v>2.0132044576854996E-2</v>
      </c>
      <c r="G664" s="15">
        <v>3.5137978203681253E-2</v>
      </c>
    </row>
    <row r="665" spans="2:7" hidden="1" outlineLevel="1">
      <c r="B665" s="77"/>
      <c r="C665" s="15">
        <v>0.27822495136408104</v>
      </c>
      <c r="D665" s="15">
        <v>0.19681869755923506</v>
      </c>
      <c r="E665" s="15">
        <v>0.22743677903318529</v>
      </c>
      <c r="F665" s="15">
        <v>0.22653947205793859</v>
      </c>
      <c r="G665" s="15">
        <v>0.22427538571832828</v>
      </c>
    </row>
    <row r="666" spans="2:7" hidden="1" outlineLevel="1">
      <c r="B666" s="77"/>
    </row>
    <row r="667" spans="2:7" hidden="1" outlineLevel="1">
      <c r="B667" s="75">
        <v>43831</v>
      </c>
      <c r="C667" s="15">
        <v>0</v>
      </c>
      <c r="D667" s="15">
        <v>1.9003427342674999E-2</v>
      </c>
      <c r="E667" s="15">
        <v>0</v>
      </c>
      <c r="F667" s="15">
        <v>0</v>
      </c>
      <c r="G667" s="15">
        <v>0</v>
      </c>
    </row>
    <row r="668" spans="2:7" hidden="1" outlineLevel="1">
      <c r="B668" s="75"/>
      <c r="C668" s="15">
        <v>5.3179600125430222E-2</v>
      </c>
      <c r="D668" s="15">
        <v>7.6207396093352905E-2</v>
      </c>
      <c r="E668" s="15">
        <v>6.0891190725254618E-2</v>
      </c>
      <c r="F668" s="15">
        <v>6.1519420337298694E-2</v>
      </c>
      <c r="G668" s="15">
        <v>6.9019226964654651E-2</v>
      </c>
    </row>
    <row r="669" spans="2:7" hidden="1" outlineLevel="1">
      <c r="B669" s="77"/>
      <c r="C669" s="15">
        <v>0.15445410595056433</v>
      </c>
      <c r="D669" s="15">
        <v>0.23984416305666767</v>
      </c>
      <c r="E669" s="15">
        <v>0.27226722324616071</v>
      </c>
      <c r="F669" s="15">
        <v>0.27107253054864444</v>
      </c>
      <c r="G669" s="15">
        <v>0.24219154819992433</v>
      </c>
    </row>
    <row r="670" spans="2:7" hidden="1" outlineLevel="1">
      <c r="B670" s="77"/>
      <c r="C670" s="15">
        <v>0</v>
      </c>
      <c r="D670" s="15">
        <v>8.7307655350311902E-2</v>
      </c>
      <c r="E670" s="15">
        <v>4.9414732039229685E-2</v>
      </c>
      <c r="F670" s="15">
        <v>5.0445567957165899E-2</v>
      </c>
      <c r="G670" s="15">
        <v>7.8115269029392686E-3</v>
      </c>
    </row>
    <row r="671" spans="2:7" hidden="1" outlineLevel="1">
      <c r="B671" s="77"/>
      <c r="C671" s="15">
        <v>2.539417162804716E-2</v>
      </c>
      <c r="D671" s="15">
        <v>2.3993436727655786E-2</v>
      </c>
      <c r="E671" s="15">
        <v>5.1278451082583401E-2</v>
      </c>
      <c r="F671" s="15">
        <v>5.1518113216066586E-2</v>
      </c>
      <c r="G671" s="15">
        <v>5.1569732037366506E-2</v>
      </c>
    </row>
    <row r="672" spans="2:7" hidden="1" outlineLevel="1">
      <c r="B672" s="77"/>
      <c r="C672" s="15">
        <v>0.27407753722672884</v>
      </c>
      <c r="D672" s="15">
        <v>0.3201285740461593</v>
      </c>
      <c r="E672" s="15">
        <v>0.3101044038178562</v>
      </c>
      <c r="F672" s="15">
        <v>0.30883625803385439</v>
      </c>
      <c r="G672" s="15">
        <v>0.29185626053092667</v>
      </c>
    </row>
    <row r="673" spans="2:7" hidden="1" outlineLevel="1">
      <c r="B673" s="77"/>
      <c r="C673" s="15">
        <v>0.16314657430275328</v>
      </c>
      <c r="D673" s="15">
        <v>0</v>
      </c>
      <c r="E673" s="15">
        <v>0</v>
      </c>
      <c r="F673" s="15">
        <v>0</v>
      </c>
      <c r="G673" s="15">
        <v>4.9249577178912818E-2</v>
      </c>
    </row>
    <row r="674" spans="2:7" hidden="1" outlineLevel="1">
      <c r="B674" s="77"/>
      <c r="C674" s="15">
        <v>4.7786945748946659E-2</v>
      </c>
      <c r="D674" s="15">
        <v>3.1165983901449583E-2</v>
      </c>
      <c r="E674" s="15">
        <v>8.6409917107477165E-3</v>
      </c>
      <c r="F674" s="15">
        <v>9.5876051047506204E-3</v>
      </c>
      <c r="G674" s="15">
        <v>3.1773501974514742E-2</v>
      </c>
    </row>
    <row r="675" spans="2:7" hidden="1" outlineLevel="1">
      <c r="B675" s="77"/>
      <c r="C675" s="15">
        <v>3.092151265466532E-2</v>
      </c>
      <c r="D675" s="15">
        <v>8.6643482327604382E-3</v>
      </c>
      <c r="E675" s="15">
        <v>2.1641166842130605E-2</v>
      </c>
      <c r="F675" s="15">
        <v>2.2149746379803225E-2</v>
      </c>
      <c r="G675" s="15">
        <v>3.8014372093044604E-2</v>
      </c>
    </row>
    <row r="676" spans="2:7" hidden="1" outlineLevel="1">
      <c r="B676" s="77"/>
      <c r="C676" s="15">
        <v>0.25103976813042939</v>
      </c>
      <c r="D676" s="15">
        <v>0.19368414314971605</v>
      </c>
      <c r="E676" s="15">
        <v>0.22576192578608786</v>
      </c>
      <c r="F676" s="15">
        <v>0.22487012004533877</v>
      </c>
      <c r="G676" s="15">
        <v>0.21851425411771658</v>
      </c>
    </row>
    <row r="677" spans="2:7" hidden="1" outlineLevel="1">
      <c r="B677" s="77"/>
    </row>
    <row r="678" spans="2:7" hidden="1" outlineLevel="1">
      <c r="B678" s="75">
        <v>43862</v>
      </c>
      <c r="C678" s="15">
        <v>0</v>
      </c>
      <c r="D678" s="15">
        <v>1.9499868447990513E-2</v>
      </c>
      <c r="E678" s="15">
        <v>0</v>
      </c>
      <c r="F678" s="15">
        <v>0</v>
      </c>
      <c r="G678" s="15">
        <v>0</v>
      </c>
    </row>
    <row r="679" spans="2:7" hidden="1" outlineLevel="1">
      <c r="B679" s="77"/>
      <c r="C679" s="15">
        <v>8.1799261874826945E-2</v>
      </c>
      <c r="D679" s="15">
        <v>7.2717037616430016E-2</v>
      </c>
      <c r="E679" s="15">
        <v>6.3843752659024394E-2</v>
      </c>
      <c r="F679" s="15">
        <v>6.4385341223622342E-2</v>
      </c>
      <c r="G679" s="15">
        <v>7.6313210326854272E-2</v>
      </c>
    </row>
    <row r="680" spans="2:7" hidden="1" outlineLevel="1">
      <c r="B680" s="77"/>
      <c r="C680" s="15">
        <v>0.12446568232685795</v>
      </c>
      <c r="D680" s="15">
        <v>0.2127009835849224</v>
      </c>
      <c r="E680" s="15">
        <v>0.25695177800565855</v>
      </c>
      <c r="F680" s="15">
        <v>0.25579948812765579</v>
      </c>
      <c r="G680" s="15">
        <v>0.22388385000031921</v>
      </c>
    </row>
    <row r="681" spans="2:7" hidden="1" outlineLevel="1">
      <c r="B681" s="77"/>
      <c r="C681" s="15">
        <v>0</v>
      </c>
      <c r="D681" s="15">
        <v>7.6247531912328442E-2</v>
      </c>
      <c r="E681" s="15">
        <v>4.245351389651672E-2</v>
      </c>
      <c r="F681" s="15">
        <v>4.3445737314806047E-2</v>
      </c>
      <c r="G681" s="15">
        <v>9.4104700596041937E-3</v>
      </c>
    </row>
    <row r="682" spans="2:7" hidden="1" outlineLevel="1">
      <c r="B682" s="77"/>
      <c r="C682" s="15">
        <v>1.798251577374892E-2</v>
      </c>
      <c r="D682" s="15">
        <v>3.0941191940486622E-2</v>
      </c>
      <c r="E682" s="15">
        <v>6.1175875793093575E-2</v>
      </c>
      <c r="F682" s="15">
        <v>6.1345816135847248E-2</v>
      </c>
      <c r="G682" s="15">
        <v>5.3583507900607188E-2</v>
      </c>
    </row>
    <row r="683" spans="2:7" hidden="1" outlineLevel="1">
      <c r="B683" s="77"/>
      <c r="C683" s="15">
        <v>0.29135280887915854</v>
      </c>
      <c r="D683" s="15">
        <v>0.3206138621445721</v>
      </c>
      <c r="E683" s="15">
        <v>0.31463271112952423</v>
      </c>
      <c r="F683" s="15">
        <v>0.31331816567267357</v>
      </c>
      <c r="G683" s="15">
        <v>0.29489822471000476</v>
      </c>
    </row>
    <row r="684" spans="2:7" hidden="1" outlineLevel="1">
      <c r="B684" s="77"/>
      <c r="C684" s="15">
        <v>0.15701172066522356</v>
      </c>
      <c r="D684" s="15">
        <v>0</v>
      </c>
      <c r="E684" s="15">
        <v>0</v>
      </c>
      <c r="F684" s="15">
        <v>0</v>
      </c>
      <c r="G684" s="15">
        <v>5.2699472120969426E-2</v>
      </c>
    </row>
    <row r="685" spans="2:7" hidden="1" outlineLevel="1">
      <c r="B685" s="77"/>
      <c r="C685" s="15">
        <v>5.4399508517725591E-2</v>
      </c>
      <c r="D685" s="15">
        <v>3.4055849416890993E-2</v>
      </c>
      <c r="E685" s="15">
        <v>1.250659554680375E-2</v>
      </c>
      <c r="F685" s="15">
        <v>1.3434931460929259E-2</v>
      </c>
      <c r="G685" s="15">
        <v>3.29337334465152E-2</v>
      </c>
    </row>
    <row r="686" spans="2:7" hidden="1" outlineLevel="1">
      <c r="B686" s="77"/>
      <c r="C686" s="15">
        <v>2.702293374239708E-2</v>
      </c>
      <c r="D686" s="15">
        <v>1.6738115686332673E-2</v>
      </c>
      <c r="E686" s="15">
        <v>1.2788169020599847E-2</v>
      </c>
      <c r="F686" s="15">
        <v>1.3519346553973634E-2</v>
      </c>
      <c r="G686" s="15">
        <v>3.2006600574744408E-2</v>
      </c>
    </row>
    <row r="687" spans="2:7" hidden="1" outlineLevel="1">
      <c r="B687" s="77"/>
      <c r="C687" s="15">
        <v>0.2459657839876267</v>
      </c>
      <c r="D687" s="15">
        <v>0.21648468715079494</v>
      </c>
      <c r="E687" s="15">
        <v>0.23564768919882978</v>
      </c>
      <c r="F687" s="15">
        <v>0.23475053513341482</v>
      </c>
      <c r="G687" s="15">
        <v>0.22427093086038158</v>
      </c>
    </row>
    <row r="688" spans="2:7" hidden="1" outlineLevel="1">
      <c r="B688" s="77"/>
    </row>
    <row r="689" spans="2:7" hidden="1" outlineLevel="1">
      <c r="B689" s="75">
        <v>43891</v>
      </c>
      <c r="C689" s="15">
        <v>0</v>
      </c>
      <c r="D689" s="15">
        <v>1.6378529748887451E-2</v>
      </c>
      <c r="E689" s="15">
        <v>0</v>
      </c>
      <c r="F689" s="15">
        <v>0</v>
      </c>
      <c r="G689" s="15">
        <v>0</v>
      </c>
    </row>
    <row r="690" spans="2:7" hidden="1" outlineLevel="1">
      <c r="B690" s="75"/>
      <c r="C690" s="15">
        <v>5.7703592252222727E-2</v>
      </c>
      <c r="D690" s="15">
        <v>6.4548660798350463E-2</v>
      </c>
      <c r="E690" s="15">
        <v>4.3402887394367963E-2</v>
      </c>
      <c r="F690" s="15">
        <v>4.4540785889434178E-2</v>
      </c>
      <c r="G690" s="15">
        <v>5.9489871096363479E-2</v>
      </c>
    </row>
    <row r="691" spans="2:7" hidden="1" outlineLevel="1">
      <c r="B691" s="77"/>
      <c r="C691" s="15">
        <v>5.5301224370890786E-2</v>
      </c>
      <c r="D691" s="15">
        <v>0.20131698360960026</v>
      </c>
      <c r="E691" s="15">
        <v>0.2389650136904071</v>
      </c>
      <c r="F691" s="15">
        <v>0.23790603847173974</v>
      </c>
      <c r="G691" s="15">
        <v>0.19680519815435432</v>
      </c>
    </row>
    <row r="692" spans="2:7" hidden="1" outlineLevel="1">
      <c r="B692" s="77"/>
      <c r="C692" s="15">
        <v>0</v>
      </c>
      <c r="D692" s="15">
        <v>8.2704107187606429E-2</v>
      </c>
      <c r="E692" s="15">
        <v>3.7782426032270562E-2</v>
      </c>
      <c r="F692" s="15">
        <v>3.9348166063966003E-2</v>
      </c>
      <c r="G692" s="15">
        <v>2.0126796045785898E-2</v>
      </c>
    </row>
    <row r="693" spans="2:7" hidden="1" outlineLevel="1">
      <c r="B693" s="77"/>
      <c r="C693" s="15">
        <v>3.6977579921714132E-2</v>
      </c>
      <c r="D693" s="15">
        <v>1.7882683420639672E-2</v>
      </c>
      <c r="E693" s="15">
        <v>4.2270040491600692E-2</v>
      </c>
      <c r="F693" s="15">
        <v>4.2839896791134383E-2</v>
      </c>
      <c r="G693" s="15">
        <v>4.1678707499212223E-2</v>
      </c>
    </row>
    <row r="694" spans="2:7" hidden="1" outlineLevel="1">
      <c r="B694" s="77"/>
      <c r="C694" s="15">
        <v>0.36447503600915165</v>
      </c>
      <c r="D694" s="15">
        <v>0.34441844848588288</v>
      </c>
      <c r="E694" s="15">
        <v>0.33923963389257372</v>
      </c>
      <c r="F694" s="15">
        <v>0.33763469295211562</v>
      </c>
      <c r="G694" s="15">
        <v>0.32175619498956576</v>
      </c>
    </row>
    <row r="695" spans="2:7" hidden="1" outlineLevel="1">
      <c r="B695" s="77"/>
      <c r="C695" s="15">
        <v>0.11759648646966335</v>
      </c>
      <c r="D695" s="15">
        <v>0</v>
      </c>
      <c r="E695" s="15">
        <v>0</v>
      </c>
      <c r="F695" s="15">
        <v>0</v>
      </c>
      <c r="G695" s="15">
        <v>2.7797985376974577E-2</v>
      </c>
    </row>
    <row r="696" spans="2:7" hidden="1" outlineLevel="1">
      <c r="B696" s="77"/>
      <c r="C696" s="15">
        <v>0</v>
      </c>
      <c r="D696" s="15">
        <v>2.8802617170746579E-2</v>
      </c>
      <c r="E696" s="15">
        <v>0</v>
      </c>
      <c r="F696" s="15">
        <v>0</v>
      </c>
      <c r="G696" s="15">
        <v>4.3509781329331143E-3</v>
      </c>
    </row>
    <row r="697" spans="2:7" hidden="1" outlineLevel="1">
      <c r="B697" s="77"/>
      <c r="C697" s="15">
        <v>0.12721875884859926</v>
      </c>
      <c r="D697" s="15">
        <v>9.7569452029767616E-3</v>
      </c>
      <c r="E697" s="15">
        <v>3.3816503072432759E-2</v>
      </c>
      <c r="F697" s="15">
        <v>3.4424000472335563E-2</v>
      </c>
      <c r="G697" s="15">
        <v>7.9559065453017858E-2</v>
      </c>
    </row>
    <row r="698" spans="2:7" hidden="1" outlineLevel="1">
      <c r="B698" s="77"/>
      <c r="C698" s="15">
        <v>0.24072753789532325</v>
      </c>
      <c r="D698" s="15">
        <v>0.23419015227605822</v>
      </c>
      <c r="E698" s="15">
        <v>0.26452358067639814</v>
      </c>
      <c r="F698" s="15">
        <v>0.26330578098219715</v>
      </c>
      <c r="G698" s="15">
        <v>0.24843520325179297</v>
      </c>
    </row>
    <row r="699" spans="2:7" hidden="1" outlineLevel="1">
      <c r="B699" s="77"/>
    </row>
    <row r="700" spans="2:7" hidden="1" outlineLevel="1">
      <c r="B700" s="75">
        <v>43922</v>
      </c>
      <c r="C700" s="15">
        <v>0</v>
      </c>
      <c r="D700" s="15">
        <v>9.6109005440630814E-3</v>
      </c>
      <c r="E700" s="15">
        <v>0</v>
      </c>
      <c r="F700" s="15">
        <v>0</v>
      </c>
      <c r="G700" s="15">
        <v>0</v>
      </c>
    </row>
    <row r="701" spans="2:7" hidden="1" outlineLevel="1">
      <c r="B701" s="77"/>
      <c r="C701" s="15">
        <v>6.5331464391598978E-3</v>
      </c>
      <c r="D701" s="15">
        <v>2.7773773880396743E-2</v>
      </c>
      <c r="E701" s="15">
        <v>0</v>
      </c>
      <c r="F701" s="15">
        <v>0</v>
      </c>
      <c r="G701" s="15">
        <v>0</v>
      </c>
    </row>
    <row r="702" spans="2:7" hidden="1" outlineLevel="1">
      <c r="B702" s="77"/>
      <c r="C702" s="15">
        <v>3.6082323933002931E-2</v>
      </c>
      <c r="D702" s="15">
        <v>0.18928568701832207</v>
      </c>
      <c r="E702" s="15">
        <v>0.21078183622571339</v>
      </c>
      <c r="F702" s="15">
        <v>0.21005367215827636</v>
      </c>
      <c r="G702" s="15">
        <v>0.17254090931258434</v>
      </c>
    </row>
    <row r="703" spans="2:7" hidden="1" outlineLevel="1">
      <c r="B703" s="77"/>
      <c r="C703" s="15">
        <v>0</v>
      </c>
      <c r="D703" s="15">
        <v>8.5237021725731013E-2</v>
      </c>
      <c r="E703" s="15">
        <v>3.0512177297930126E-2</v>
      </c>
      <c r="F703" s="15">
        <v>3.2296029393957565E-2</v>
      </c>
      <c r="G703" s="15">
        <v>1.8745020935850822E-2</v>
      </c>
    </row>
    <row r="704" spans="2:7" hidden="1" outlineLevel="1">
      <c r="B704" s="77"/>
      <c r="C704" s="15">
        <v>7.4177213474689543E-2</v>
      </c>
      <c r="D704" s="15">
        <v>2.7487884760630278E-2</v>
      </c>
      <c r="E704" s="15">
        <v>5.4837243926135093E-2</v>
      </c>
      <c r="F704" s="15">
        <v>5.5305653943285016E-2</v>
      </c>
      <c r="G704" s="15">
        <v>6.5048675875430575E-2</v>
      </c>
    </row>
    <row r="705" spans="2:7" hidden="1" outlineLevel="1">
      <c r="B705" s="77"/>
      <c r="C705" s="15">
        <v>0.35922838416574487</v>
      </c>
      <c r="D705" s="15">
        <v>0.34016537847206924</v>
      </c>
      <c r="E705" s="15">
        <v>0.32054559668096327</v>
      </c>
      <c r="F705" s="15">
        <v>0.31916364806403485</v>
      </c>
      <c r="G705" s="15">
        <v>0.30635456561373448</v>
      </c>
    </row>
    <row r="706" spans="2:7" hidden="1" outlineLevel="1">
      <c r="B706" s="77"/>
      <c r="C706" s="15">
        <v>7.4489291392263318E-2</v>
      </c>
      <c r="D706" s="15">
        <v>0</v>
      </c>
      <c r="E706" s="15">
        <v>0</v>
      </c>
      <c r="F706" s="15">
        <v>0</v>
      </c>
      <c r="G706" s="15">
        <v>0</v>
      </c>
    </row>
    <row r="707" spans="2:7" hidden="1" outlineLevel="1">
      <c r="B707" s="77"/>
      <c r="C707" s="15">
        <v>1.9471355390437272E-2</v>
      </c>
      <c r="D707" s="15">
        <v>3.9825462358341342E-2</v>
      </c>
      <c r="E707" s="15">
        <v>1.3881737538446627E-2</v>
      </c>
      <c r="F707" s="15">
        <v>1.5258664674475788E-2</v>
      </c>
      <c r="G707" s="15">
        <v>3.9749978541228338E-2</v>
      </c>
    </row>
    <row r="708" spans="2:7" hidden="1" outlineLevel="1">
      <c r="B708" s="77"/>
      <c r="C708" s="15">
        <v>0.17229451521342304</v>
      </c>
      <c r="D708" s="15">
        <v>1.2719148500761149E-2</v>
      </c>
      <c r="E708" s="15">
        <v>7.0233980766299178E-2</v>
      </c>
      <c r="F708" s="15">
        <v>7.0307599264964493E-2</v>
      </c>
      <c r="G708" s="15">
        <v>0.11536558721922269</v>
      </c>
    </row>
    <row r="709" spans="2:7" hidden="1" outlineLevel="1">
      <c r="B709" s="77"/>
      <c r="C709" s="15">
        <v>0.25772398575884425</v>
      </c>
      <c r="D709" s="15">
        <v>0.26789387064043368</v>
      </c>
      <c r="E709" s="15">
        <v>0.29920751281456326</v>
      </c>
      <c r="F709" s="15">
        <v>0.29761409412392859</v>
      </c>
      <c r="G709" s="15">
        <v>0.28219526250194887</v>
      </c>
    </row>
    <row r="710" spans="2:7" hidden="1" outlineLevel="1">
      <c r="B710" s="77"/>
    </row>
    <row r="711" spans="2:7" hidden="1" outlineLevel="1">
      <c r="B711" s="75">
        <v>43952</v>
      </c>
      <c r="C711" s="15">
        <v>0</v>
      </c>
      <c r="D711" s="15">
        <v>1.0079219515188268E-3</v>
      </c>
      <c r="E711" s="15">
        <v>0</v>
      </c>
      <c r="F711" s="15">
        <v>0</v>
      </c>
      <c r="G711" s="15">
        <v>0</v>
      </c>
    </row>
    <row r="712" spans="2:7" hidden="1" outlineLevel="1">
      <c r="B712" s="75"/>
      <c r="C712" s="15">
        <v>0</v>
      </c>
      <c r="D712" s="15">
        <v>0</v>
      </c>
      <c r="E712" s="15">
        <v>0</v>
      </c>
      <c r="F712" s="15">
        <v>0</v>
      </c>
      <c r="G712" s="15">
        <v>0</v>
      </c>
    </row>
    <row r="713" spans="2:7" hidden="1" outlineLevel="1">
      <c r="B713" s="77"/>
      <c r="C713" s="15">
        <v>8.4045577825346038E-2</v>
      </c>
      <c r="D713" s="15">
        <v>0.21303030807612255</v>
      </c>
      <c r="E713" s="15">
        <v>0.23275560855576649</v>
      </c>
      <c r="F713" s="15">
        <v>0.23179115480814719</v>
      </c>
      <c r="G713" s="15">
        <v>0.19475754844723964</v>
      </c>
    </row>
    <row r="714" spans="2:7" hidden="1" outlineLevel="1">
      <c r="B714" s="77"/>
      <c r="C714" s="15">
        <v>0</v>
      </c>
      <c r="D714" s="15">
        <v>8.2460681711728781E-2</v>
      </c>
      <c r="E714" s="15">
        <v>1.2654790166703424E-2</v>
      </c>
      <c r="F714" s="15">
        <v>1.4712796465073169E-2</v>
      </c>
      <c r="G714" s="15">
        <v>8.6761486413033419E-4</v>
      </c>
    </row>
    <row r="715" spans="2:7" hidden="1" outlineLevel="1">
      <c r="B715" s="77"/>
      <c r="C715" s="15">
        <v>6.8878106849209877E-2</v>
      </c>
      <c r="D715" s="15">
        <v>2.2730935413240453E-2</v>
      </c>
      <c r="E715" s="15">
        <v>5.1581114349652839E-2</v>
      </c>
      <c r="F715" s="15">
        <v>5.2103040382627655E-2</v>
      </c>
      <c r="G715" s="15">
        <v>6.0814464269292233E-2</v>
      </c>
    </row>
    <row r="716" spans="2:7" hidden="1" outlineLevel="1">
      <c r="B716" s="77"/>
      <c r="C716" s="15">
        <v>0.35863039368920813</v>
      </c>
      <c r="D716" s="15">
        <v>0.36637313494264595</v>
      </c>
      <c r="E716" s="15">
        <v>0.3355602137484105</v>
      </c>
      <c r="F716" s="15">
        <v>0.33398628613954684</v>
      </c>
      <c r="G716" s="15">
        <v>0.31849410811644413</v>
      </c>
    </row>
    <row r="717" spans="2:7" hidden="1" outlineLevel="1">
      <c r="B717" s="77"/>
      <c r="C717" s="15">
        <v>5.1024423800172997E-2</v>
      </c>
      <c r="D717" s="15">
        <v>0</v>
      </c>
      <c r="E717" s="15">
        <v>0</v>
      </c>
      <c r="F717" s="15">
        <v>0</v>
      </c>
      <c r="G717" s="15">
        <v>0</v>
      </c>
    </row>
    <row r="718" spans="2:7" hidden="1" outlineLevel="1">
      <c r="B718" s="77"/>
      <c r="C718" s="15">
        <v>4.0380609265783809E-2</v>
      </c>
      <c r="D718" s="15">
        <v>3.9484351221838652E-2</v>
      </c>
      <c r="E718" s="15">
        <v>1.4625813179933313E-2</v>
      </c>
      <c r="F718" s="15">
        <v>1.5991656582617472E-2</v>
      </c>
      <c r="G718" s="15">
        <v>4.4484495114871021E-2</v>
      </c>
    </row>
    <row r="719" spans="2:7" hidden="1" outlineLevel="1">
      <c r="B719" s="77"/>
      <c r="C719" s="15">
        <v>0.17134718175832417</v>
      </c>
      <c r="D719" s="15">
        <v>2.9274880666756817E-3</v>
      </c>
      <c r="E719" s="15">
        <v>6.0821879426170448E-2</v>
      </c>
      <c r="F719" s="15">
        <v>6.1001171143183035E-2</v>
      </c>
      <c r="G719" s="15">
        <v>0.10700044484729908</v>
      </c>
    </row>
    <row r="720" spans="2:7" hidden="1" outlineLevel="1">
      <c r="B720" s="77"/>
      <c r="C720" s="15">
        <v>0.22569392257952009</v>
      </c>
      <c r="D720" s="15">
        <v>0.27198430651697764</v>
      </c>
      <c r="E720" s="15">
        <v>0.292000665823414</v>
      </c>
      <c r="F720" s="15">
        <v>0.29041325610172741</v>
      </c>
      <c r="G720" s="15">
        <v>0.27358132434072374</v>
      </c>
    </row>
    <row r="721" spans="2:7" hidden="1" outlineLevel="1">
      <c r="B721" s="77"/>
    </row>
    <row r="722" spans="2:7" hidden="1" outlineLevel="1">
      <c r="B722" s="75">
        <v>43983</v>
      </c>
      <c r="C722" s="15">
        <v>0</v>
      </c>
      <c r="D722" s="15">
        <v>3.1915660110260445E-3</v>
      </c>
      <c r="E722" s="15">
        <v>0</v>
      </c>
      <c r="F722" s="15">
        <v>0</v>
      </c>
      <c r="G722" s="15">
        <v>0</v>
      </c>
    </row>
    <row r="723" spans="2:7" hidden="1" outlineLevel="1">
      <c r="B723" s="77"/>
      <c r="C723" s="15">
        <v>0</v>
      </c>
      <c r="D723" s="15">
        <v>0</v>
      </c>
      <c r="E723" s="15">
        <v>0</v>
      </c>
      <c r="F723" s="15">
        <v>0</v>
      </c>
      <c r="G723" s="15">
        <v>0</v>
      </c>
    </row>
    <row r="724" spans="2:7" hidden="1" outlineLevel="1">
      <c r="B724" s="77"/>
      <c r="C724" s="15">
        <v>0.13649879926074204</v>
      </c>
      <c r="D724" s="15">
        <v>0.22675505239424562</v>
      </c>
      <c r="E724" s="15">
        <v>0.24507421042124833</v>
      </c>
      <c r="F724" s="15">
        <v>0.24395509565532439</v>
      </c>
      <c r="G724" s="15">
        <v>0.21320908969056518</v>
      </c>
    </row>
    <row r="725" spans="2:7" hidden="1" outlineLevel="1">
      <c r="B725" s="77"/>
      <c r="C725" s="15">
        <v>0</v>
      </c>
      <c r="D725" s="15">
        <v>8.7911846455966225E-2</v>
      </c>
      <c r="E725" s="15">
        <v>1.5121507029824375E-2</v>
      </c>
      <c r="F725" s="15">
        <v>1.7214651689082948E-2</v>
      </c>
      <c r="G725" s="15">
        <v>5.2431919021704151E-3</v>
      </c>
    </row>
    <row r="726" spans="2:7" hidden="1" outlineLevel="1">
      <c r="B726" s="77"/>
      <c r="C726" s="15">
        <v>8.7027874919198056E-2</v>
      </c>
      <c r="D726" s="15">
        <v>2.7161591407183626E-2</v>
      </c>
      <c r="E726" s="15">
        <v>5.4514473475765844E-2</v>
      </c>
      <c r="F726" s="15">
        <v>5.503989759836448E-2</v>
      </c>
      <c r="G726" s="15">
        <v>6.5170886738190811E-2</v>
      </c>
    </row>
    <row r="727" spans="2:7" hidden="1" outlineLevel="1">
      <c r="B727" s="77"/>
      <c r="C727" s="15">
        <v>0.3201944250368885</v>
      </c>
      <c r="D727" s="15">
        <v>0.3360540595319319</v>
      </c>
      <c r="E727" s="15">
        <v>0.31242004630637676</v>
      </c>
      <c r="F727" s="15">
        <v>0.31099222544123312</v>
      </c>
      <c r="G727" s="15">
        <v>0.29228052169837693</v>
      </c>
    </row>
    <row r="728" spans="2:7" hidden="1" outlineLevel="1">
      <c r="B728" s="77"/>
      <c r="C728" s="15">
        <v>3.4931236829522094E-2</v>
      </c>
      <c r="D728" s="15">
        <v>0</v>
      </c>
      <c r="E728" s="15">
        <v>0</v>
      </c>
      <c r="F728" s="15">
        <v>0</v>
      </c>
      <c r="G728" s="15">
        <v>0</v>
      </c>
    </row>
    <row r="729" spans="2:7" hidden="1" outlineLevel="1">
      <c r="B729" s="77"/>
      <c r="C729" s="15">
        <v>1.5894154050230948E-2</v>
      </c>
      <c r="D729" s="15">
        <v>3.1663325122747756E-2</v>
      </c>
      <c r="E729" s="15">
        <v>5.1120428607192387E-3</v>
      </c>
      <c r="F729" s="15">
        <v>6.5760877471188802E-3</v>
      </c>
      <c r="G729" s="15">
        <v>2.8985543210634953E-2</v>
      </c>
    </row>
    <row r="730" spans="2:7" hidden="1" outlineLevel="1">
      <c r="B730" s="77"/>
      <c r="C730" s="15">
        <v>0.21117259112825759</v>
      </c>
      <c r="D730" s="15">
        <v>1.0490246580620007E-2</v>
      </c>
      <c r="E730" s="15">
        <v>7.3638075952487544E-2</v>
      </c>
      <c r="F730" s="15">
        <v>7.3707298969650323E-2</v>
      </c>
      <c r="G730" s="15">
        <v>0.12390908763126091</v>
      </c>
    </row>
    <row r="731" spans="2:7" hidden="1" outlineLevel="1">
      <c r="B731" s="77"/>
      <c r="C731" s="15">
        <v>0.1942811345427258</v>
      </c>
      <c r="D731" s="15">
        <v>0.27677144039702745</v>
      </c>
      <c r="E731" s="15">
        <v>0.29411972920362889</v>
      </c>
      <c r="F731" s="15">
        <v>0.29251410452214877</v>
      </c>
      <c r="G731" s="15">
        <v>0.27120167912880089</v>
      </c>
    </row>
    <row r="732" spans="2:7" hidden="1" outlineLevel="1">
      <c r="B732" s="77"/>
    </row>
    <row r="733" spans="2:7" hidden="1" outlineLevel="1">
      <c r="B733" s="75">
        <v>44013</v>
      </c>
      <c r="C733" s="15">
        <v>0</v>
      </c>
      <c r="D733" s="15">
        <v>3.7323765971867149E-3</v>
      </c>
      <c r="E733" s="15">
        <v>0</v>
      </c>
      <c r="F733" s="15">
        <v>0</v>
      </c>
      <c r="G733" s="15">
        <v>0</v>
      </c>
    </row>
    <row r="734" spans="2:7" hidden="1" outlineLevel="1">
      <c r="B734" s="75"/>
      <c r="C734" s="15">
        <v>0</v>
      </c>
      <c r="D734" s="15">
        <v>0</v>
      </c>
      <c r="E734" s="15">
        <v>0</v>
      </c>
      <c r="F734" s="15">
        <v>0</v>
      </c>
      <c r="G734" s="15">
        <v>0</v>
      </c>
    </row>
    <row r="735" spans="2:7" hidden="1" outlineLevel="1">
      <c r="B735" s="77"/>
      <c r="C735" s="15">
        <v>0.10256072978791426</v>
      </c>
      <c r="D735" s="15">
        <v>0.20174143864310617</v>
      </c>
      <c r="E735" s="15">
        <v>0.23070983884519974</v>
      </c>
      <c r="F735" s="15">
        <v>0.22963924151797327</v>
      </c>
      <c r="G735" s="15">
        <v>0.19662349656892508</v>
      </c>
    </row>
    <row r="736" spans="2:7" hidden="1" outlineLevel="1">
      <c r="B736" s="77"/>
      <c r="C736" s="15">
        <v>0</v>
      </c>
      <c r="D736" s="15">
        <v>8.9615438210544796E-2</v>
      </c>
      <c r="E736" s="15">
        <v>1.6916635144028469E-2</v>
      </c>
      <c r="F736" s="15">
        <v>1.9007819910656549E-2</v>
      </c>
      <c r="G736" s="15">
        <v>7.0471785197173493E-3</v>
      </c>
    </row>
    <row r="737" spans="2:7" hidden="1" outlineLevel="1">
      <c r="B737" s="77"/>
      <c r="C737" s="15">
        <v>9.6542284657931896E-2</v>
      </c>
      <c r="D737" s="15">
        <v>3.9222163462169252E-2</v>
      </c>
      <c r="E737" s="15">
        <v>6.6032591506482094E-2</v>
      </c>
      <c r="F737" s="15">
        <v>6.647458357884585E-2</v>
      </c>
      <c r="G737" s="15">
        <v>7.6719189747987485E-2</v>
      </c>
    </row>
    <row r="738" spans="2:7" hidden="1" outlineLevel="1">
      <c r="B738" s="77"/>
      <c r="C738" s="15">
        <v>0.34274642309662812</v>
      </c>
      <c r="D738" s="15">
        <v>0.34491914646889082</v>
      </c>
      <c r="E738" s="15">
        <v>0.31649022443632951</v>
      </c>
      <c r="F738" s="15">
        <v>0.31503163837220177</v>
      </c>
      <c r="G738" s="15">
        <v>0.2998209361163916</v>
      </c>
    </row>
    <row r="739" spans="2:7" hidden="1" outlineLevel="1">
      <c r="B739" s="77"/>
      <c r="C739" s="15">
        <v>4.1817492890062737E-2</v>
      </c>
      <c r="D739" s="15">
        <v>0</v>
      </c>
      <c r="E739" s="15">
        <v>0</v>
      </c>
      <c r="F739" s="15">
        <v>0</v>
      </c>
      <c r="G739" s="15">
        <v>0</v>
      </c>
    </row>
    <row r="740" spans="2:7" hidden="1" outlineLevel="1">
      <c r="B740" s="77"/>
      <c r="C740" s="15">
        <v>1.6239095212710282E-2</v>
      </c>
      <c r="D740" s="15">
        <v>3.5245104951017452E-2</v>
      </c>
      <c r="E740" s="15">
        <v>1.1478576289903196E-2</v>
      </c>
      <c r="F740" s="15">
        <v>1.288189690607852E-2</v>
      </c>
      <c r="G740" s="15">
        <v>3.4094971612971876E-2</v>
      </c>
    </row>
    <row r="741" spans="2:7" hidden="1" outlineLevel="1">
      <c r="B741" s="77"/>
      <c r="C741" s="15">
        <v>0.20243859976837117</v>
      </c>
      <c r="D741" s="15">
        <v>1.2503903439490097E-2</v>
      </c>
      <c r="E741" s="15">
        <v>7.0147112850628038E-2</v>
      </c>
      <c r="F741" s="15">
        <v>7.0289171168480866E-2</v>
      </c>
      <c r="G741" s="15">
        <v>0.11931707771847286</v>
      </c>
    </row>
    <row r="742" spans="2:7" hidden="1" outlineLevel="1">
      <c r="B742" s="77"/>
      <c r="C742" s="15">
        <v>0.19765559035394648</v>
      </c>
      <c r="D742" s="15">
        <v>0.27301955612834333</v>
      </c>
      <c r="E742" s="15">
        <v>0.28822510617747993</v>
      </c>
      <c r="F742" s="15">
        <v>0.28667501016868607</v>
      </c>
      <c r="G742" s="15">
        <v>0.26637714971553383</v>
      </c>
    </row>
    <row r="743" spans="2:7" hidden="1" outlineLevel="1">
      <c r="B743" s="77"/>
    </row>
    <row r="744" spans="2:7" hidden="1" outlineLevel="1">
      <c r="B744" s="75">
        <v>44044</v>
      </c>
      <c r="C744" s="15">
        <v>0</v>
      </c>
      <c r="D744" s="15">
        <v>6.0237817159509285E-3</v>
      </c>
      <c r="E744" s="15">
        <v>0</v>
      </c>
      <c r="F744" s="15">
        <v>0</v>
      </c>
      <c r="G744" s="15">
        <v>0</v>
      </c>
    </row>
    <row r="745" spans="2:7" hidden="1" outlineLevel="1">
      <c r="B745" s="77"/>
      <c r="C745" s="15">
        <v>0</v>
      </c>
      <c r="D745" s="15">
        <v>0</v>
      </c>
      <c r="E745" s="15">
        <v>0</v>
      </c>
      <c r="F745" s="15">
        <v>0</v>
      </c>
      <c r="G745" s="15">
        <v>0</v>
      </c>
    </row>
    <row r="746" spans="2:7" hidden="1" outlineLevel="1">
      <c r="B746" s="77"/>
      <c r="C746" s="15">
        <v>0.1437572920070247</v>
      </c>
      <c r="D746" s="15">
        <v>0.20748875661924218</v>
      </c>
      <c r="E746" s="15">
        <v>0.22299889088144634</v>
      </c>
      <c r="F746" s="15">
        <v>0.22210295244301878</v>
      </c>
      <c r="G746" s="15">
        <v>0.19762769531267044</v>
      </c>
    </row>
    <row r="747" spans="2:7" hidden="1" outlineLevel="1">
      <c r="B747" s="77"/>
      <c r="C747" s="15">
        <v>0</v>
      </c>
      <c r="D747" s="15">
        <v>8.9805908401955667E-2</v>
      </c>
      <c r="E747" s="15">
        <v>2.3712227287714018E-2</v>
      </c>
      <c r="F747" s="15">
        <v>2.5724245127231739E-2</v>
      </c>
      <c r="G747" s="15">
        <v>1.1320208003153687E-2</v>
      </c>
    </row>
    <row r="748" spans="2:7" hidden="1" outlineLevel="1">
      <c r="B748" s="77"/>
      <c r="C748" s="15">
        <v>4.1102409391077004E-2</v>
      </c>
      <c r="D748" s="15">
        <v>8.4632975028321091E-3</v>
      </c>
      <c r="E748" s="15">
        <v>6.677229840868186E-2</v>
      </c>
      <c r="F748" s="15">
        <v>6.6935804826038309E-2</v>
      </c>
      <c r="G748" s="15">
        <v>6.5828503399145893E-2</v>
      </c>
    </row>
    <row r="749" spans="2:7" hidden="1" outlineLevel="1">
      <c r="B749" s="77"/>
      <c r="C749" s="15">
        <v>0.34537325027219767</v>
      </c>
      <c r="D749" s="15">
        <v>0.36895400742928941</v>
      </c>
      <c r="E749" s="15">
        <v>0.32209916762473217</v>
      </c>
      <c r="F749" s="15">
        <v>0.32067006169344037</v>
      </c>
      <c r="G749" s="15">
        <v>0.31058317118073625</v>
      </c>
    </row>
    <row r="750" spans="2:7" hidden="1" outlineLevel="1">
      <c r="B750" s="77"/>
      <c r="C750" s="15">
        <v>4.9464292568640884E-2</v>
      </c>
      <c r="D750" s="15">
        <v>0</v>
      </c>
      <c r="E750" s="15">
        <v>0</v>
      </c>
      <c r="F750" s="15">
        <v>0</v>
      </c>
      <c r="G750" s="15">
        <v>0</v>
      </c>
    </row>
    <row r="751" spans="2:7" hidden="1" outlineLevel="1">
      <c r="B751" s="77"/>
      <c r="C751" s="15">
        <v>4.2421284026038661E-2</v>
      </c>
      <c r="D751" s="15">
        <v>3.8213421942627952E-2</v>
      </c>
      <c r="E751" s="15">
        <v>1.2265692887212621E-2</v>
      </c>
      <c r="F751" s="15">
        <v>1.3763406083018122E-2</v>
      </c>
      <c r="G751" s="15">
        <v>3.9249899942856756E-2</v>
      </c>
    </row>
    <row r="752" spans="2:7" hidden="1" outlineLevel="1">
      <c r="B752" s="77"/>
      <c r="C752" s="15">
        <v>0.19190254888193162</v>
      </c>
      <c r="D752" s="15">
        <v>9.2527663682627093E-3</v>
      </c>
      <c r="E752" s="15">
        <v>7.208239579510009E-2</v>
      </c>
      <c r="F752" s="15">
        <v>7.2178654784297386E-2</v>
      </c>
      <c r="G752" s="15">
        <v>0.11680748113043954</v>
      </c>
    </row>
    <row r="753" spans="2:7" hidden="1" outlineLevel="1">
      <c r="B753" s="77"/>
      <c r="C753" s="15">
        <v>0.18597913862065438</v>
      </c>
      <c r="D753" s="15">
        <v>0.27179718792058766</v>
      </c>
      <c r="E753" s="15">
        <v>0.28006941236516392</v>
      </c>
      <c r="F753" s="15">
        <v>0.27862423666587821</v>
      </c>
      <c r="G753" s="15">
        <v>0.2585830410309975</v>
      </c>
    </row>
    <row r="754" spans="2:7" hidden="1" outlineLevel="1">
      <c r="B754" s="77"/>
    </row>
    <row r="755" spans="2:7" hidden="1" outlineLevel="1">
      <c r="B755" s="75">
        <v>44075</v>
      </c>
      <c r="C755" s="15">
        <v>0</v>
      </c>
      <c r="D755" s="15">
        <v>1.4013064106033259E-2</v>
      </c>
      <c r="E755" s="15">
        <v>0</v>
      </c>
      <c r="F755" s="15">
        <v>0</v>
      </c>
      <c r="G755" s="15">
        <v>0</v>
      </c>
    </row>
    <row r="756" spans="2:7" hidden="1" outlineLevel="1">
      <c r="B756" s="75"/>
      <c r="C756" s="15">
        <v>0</v>
      </c>
      <c r="D756" s="15">
        <v>4.581648298008425E-3</v>
      </c>
      <c r="E756" s="15">
        <v>0</v>
      </c>
      <c r="F756" s="15">
        <v>0</v>
      </c>
      <c r="G756" s="15">
        <v>0</v>
      </c>
    </row>
    <row r="757" spans="2:7" hidden="1" outlineLevel="1">
      <c r="B757" s="77"/>
      <c r="C757" s="15">
        <v>0.1443020317362495</v>
      </c>
      <c r="D757" s="15">
        <v>0.2033309077435678</v>
      </c>
      <c r="E757" s="15">
        <v>0.21869521421389143</v>
      </c>
      <c r="F757" s="15">
        <v>0.21785019476058662</v>
      </c>
      <c r="G757" s="15">
        <v>0.19558421139551532</v>
      </c>
    </row>
    <row r="758" spans="2:7" hidden="1" outlineLevel="1">
      <c r="B758" s="77"/>
      <c r="C758" s="15">
        <v>0</v>
      </c>
      <c r="D758" s="15">
        <v>8.6338547964058959E-2</v>
      </c>
      <c r="E758" s="15">
        <v>1.4516391659406352E-2</v>
      </c>
      <c r="F758" s="15">
        <v>1.6740498732849048E-2</v>
      </c>
      <c r="G758" s="15">
        <v>1.5377872862857819E-2</v>
      </c>
    </row>
    <row r="759" spans="2:7" hidden="1" outlineLevel="1">
      <c r="B759" s="77"/>
      <c r="C759" s="15">
        <v>4.6683426625596824E-2</v>
      </c>
      <c r="D759" s="15">
        <v>1.0732676528165144E-2</v>
      </c>
      <c r="E759" s="15">
        <v>5.8514333630457979E-2</v>
      </c>
      <c r="F759" s="15">
        <v>5.8830309695258626E-2</v>
      </c>
      <c r="G759" s="15">
        <v>6.1291977499401205E-2</v>
      </c>
    </row>
    <row r="760" spans="2:7" hidden="1" outlineLevel="1">
      <c r="B760" s="77"/>
      <c r="C760" s="15">
        <v>0.34170440231982074</v>
      </c>
      <c r="D760" s="15">
        <v>0.35859543677224498</v>
      </c>
      <c r="E760" s="15">
        <v>0.31210421131847199</v>
      </c>
      <c r="F760" s="15">
        <v>0.31081722665824696</v>
      </c>
      <c r="G760" s="15">
        <v>0.30195280447912148</v>
      </c>
    </row>
    <row r="761" spans="2:7" hidden="1" outlineLevel="1">
      <c r="B761" s="77"/>
      <c r="C761" s="15">
        <v>6.4368572729313997E-2</v>
      </c>
      <c r="D761" s="15">
        <v>0</v>
      </c>
      <c r="E761" s="15">
        <v>0</v>
      </c>
      <c r="F761" s="15">
        <v>0</v>
      </c>
      <c r="G761" s="15">
        <v>0</v>
      </c>
    </row>
    <row r="762" spans="2:7" hidden="1" outlineLevel="1">
      <c r="B762" s="77"/>
      <c r="C762" s="15">
        <v>3.1623526817732554E-2</v>
      </c>
      <c r="D762" s="15">
        <v>3.9123114034004855E-2</v>
      </c>
      <c r="E762" s="15">
        <v>4.3601653642098365E-2</v>
      </c>
      <c r="F762" s="15">
        <v>4.4489090293856733E-2</v>
      </c>
      <c r="G762" s="15">
        <v>5.5586004854522163E-2</v>
      </c>
    </row>
    <row r="763" spans="2:7" hidden="1" outlineLevel="1">
      <c r="B763" s="77"/>
      <c r="C763" s="15">
        <v>0.20083643285147659</v>
      </c>
      <c r="D763" s="15">
        <v>1.9635330291714874E-2</v>
      </c>
      <c r="E763" s="15">
        <v>8.4950582040878034E-2</v>
      </c>
      <c r="F763" s="15">
        <v>8.4910167721962068E-2</v>
      </c>
      <c r="G763" s="15">
        <v>0.12574270493056222</v>
      </c>
    </row>
    <row r="764" spans="2:7" hidden="1" outlineLevel="1">
      <c r="B764" s="77"/>
      <c r="C764" s="15">
        <v>0.17048182268737483</v>
      </c>
      <c r="D764" s="15">
        <v>0.26364840216295027</v>
      </c>
      <c r="E764" s="15">
        <v>0.26761769874484698</v>
      </c>
      <c r="F764" s="15">
        <v>0.2663618737601629</v>
      </c>
      <c r="G764" s="15">
        <v>0.24446442397801982</v>
      </c>
    </row>
    <row r="765" spans="2:7" hidden="1" outlineLevel="1">
      <c r="B765" s="77"/>
    </row>
    <row r="766" spans="2:7" hidden="1" outlineLevel="1">
      <c r="B766" s="75">
        <v>44105</v>
      </c>
      <c r="C766" s="15">
        <v>0</v>
      </c>
      <c r="D766" s="15">
        <v>1.4752006676446671E-2</v>
      </c>
      <c r="E766" s="15">
        <v>0</v>
      </c>
      <c r="F766" s="15">
        <v>0</v>
      </c>
      <c r="G766" s="15">
        <v>0</v>
      </c>
    </row>
    <row r="767" spans="2:7" hidden="1" outlineLevel="1">
      <c r="B767" s="77"/>
      <c r="C767" s="15">
        <v>0</v>
      </c>
      <c r="D767" s="15">
        <v>0</v>
      </c>
      <c r="E767" s="15">
        <v>0</v>
      </c>
      <c r="F767" s="15">
        <v>0</v>
      </c>
      <c r="G767" s="15">
        <v>0</v>
      </c>
    </row>
    <row r="768" spans="2:7" hidden="1" outlineLevel="1">
      <c r="B768" s="77"/>
      <c r="C768" s="15">
        <v>0.13526687031242446</v>
      </c>
      <c r="D768" s="15">
        <v>0.20079219487226879</v>
      </c>
      <c r="E768" s="15">
        <v>0.21663364517023082</v>
      </c>
      <c r="F768" s="15">
        <v>0.2158104281739571</v>
      </c>
      <c r="G768" s="15">
        <v>0.19287056688776832</v>
      </c>
    </row>
    <row r="769" spans="2:7" hidden="1" outlineLevel="1">
      <c r="B769" s="77"/>
      <c r="C769" s="15">
        <v>0</v>
      </c>
      <c r="D769" s="15">
        <v>8.5377041496513401E-2</v>
      </c>
      <c r="E769" s="15">
        <v>1.7255270157779914E-2</v>
      </c>
      <c r="F769" s="15">
        <v>1.9386715929198595E-2</v>
      </c>
      <c r="G769" s="15">
        <v>1.6998220212887216E-2</v>
      </c>
    </row>
    <row r="770" spans="2:7" hidden="1" outlineLevel="1">
      <c r="B770" s="77"/>
      <c r="C770" s="15">
        <v>4.0197557527046276E-2</v>
      </c>
      <c r="D770" s="15">
        <v>1.212790952385577E-2</v>
      </c>
      <c r="E770" s="15">
        <v>5.7560332191670838E-2</v>
      </c>
      <c r="F770" s="15">
        <v>5.7895166102297613E-2</v>
      </c>
      <c r="G770" s="15">
        <v>5.9796567969975685E-2</v>
      </c>
    </row>
    <row r="771" spans="2:7" hidden="1" outlineLevel="1">
      <c r="B771" s="77"/>
      <c r="C771" s="15">
        <v>0.33668159523559044</v>
      </c>
      <c r="D771" s="15">
        <v>0.35529856057807024</v>
      </c>
      <c r="E771" s="15">
        <v>0.30860398233049996</v>
      </c>
      <c r="F771" s="15">
        <v>0.30737095493389127</v>
      </c>
      <c r="G771" s="15">
        <v>0.2985387482983769</v>
      </c>
    </row>
    <row r="772" spans="2:7" hidden="1" outlineLevel="1">
      <c r="B772" s="77"/>
      <c r="C772" s="15">
        <v>7.2945117866892908E-2</v>
      </c>
      <c r="D772" s="15">
        <v>0</v>
      </c>
      <c r="E772" s="15">
        <v>0</v>
      </c>
      <c r="F772" s="15">
        <v>0</v>
      </c>
      <c r="G772" s="15">
        <v>0</v>
      </c>
    </row>
    <row r="773" spans="2:7" hidden="1" outlineLevel="1">
      <c r="B773" s="77"/>
      <c r="C773" s="15">
        <v>2.5046204130893156E-2</v>
      </c>
      <c r="D773" s="15">
        <v>3.415191594446023E-2</v>
      </c>
      <c r="E773" s="15">
        <v>3.6403172366607686E-2</v>
      </c>
      <c r="F773" s="15">
        <v>3.7352127485758314E-2</v>
      </c>
      <c r="G773" s="15">
        <v>5.0289028376297056E-2</v>
      </c>
    </row>
    <row r="774" spans="2:7" hidden="1" outlineLevel="1">
      <c r="B774" s="77"/>
      <c r="C774" s="15">
        <v>0.19977117459308916</v>
      </c>
      <c r="D774" s="15">
        <v>2.1178656809546524E-2</v>
      </c>
      <c r="E774" s="15">
        <v>8.5425721764851317E-2</v>
      </c>
      <c r="F774" s="15">
        <v>8.5387574915976969E-2</v>
      </c>
      <c r="G774" s="15">
        <v>0.12694400235281852</v>
      </c>
    </row>
    <row r="775" spans="2:7" hidden="1" outlineLevel="1">
      <c r="B775" s="77"/>
      <c r="C775" s="15">
        <v>0.19009169610162874</v>
      </c>
      <c r="D775" s="15">
        <v>0.27632084199958695</v>
      </c>
      <c r="E775" s="15">
        <v>0.2781179612684106</v>
      </c>
      <c r="F775" s="15">
        <v>0.27679639408184309</v>
      </c>
      <c r="G775" s="15">
        <v>0.25456286590187649</v>
      </c>
    </row>
    <row r="776" spans="2:7" hidden="1" outlineLevel="1">
      <c r="B776" s="77"/>
    </row>
    <row r="777" spans="2:7" hidden="1" outlineLevel="1">
      <c r="B777" s="75">
        <v>44136</v>
      </c>
      <c r="C777" s="15">
        <v>0</v>
      </c>
      <c r="D777" s="15">
        <v>1.2148535453162869E-2</v>
      </c>
      <c r="E777" s="15">
        <v>0</v>
      </c>
      <c r="F777" s="15">
        <v>0</v>
      </c>
      <c r="G777" s="15">
        <v>0</v>
      </c>
    </row>
    <row r="778" spans="2:7" hidden="1" outlineLevel="1">
      <c r="B778" s="75"/>
      <c r="C778" s="15">
        <v>0</v>
      </c>
      <c r="D778" s="15">
        <v>6.3800047234860019E-3</v>
      </c>
      <c r="E778" s="15">
        <v>0</v>
      </c>
      <c r="F778" s="15">
        <v>0</v>
      </c>
      <c r="G778" s="15">
        <v>0</v>
      </c>
    </row>
    <row r="779" spans="2:7" hidden="1" outlineLevel="1">
      <c r="B779" s="77"/>
      <c r="C779" s="15">
        <v>0.14371166173848832</v>
      </c>
      <c r="D779" s="15">
        <v>0.19230892009037437</v>
      </c>
      <c r="E779" s="15">
        <v>0.20991752856918858</v>
      </c>
      <c r="F779" s="15">
        <v>0.20912416047580434</v>
      </c>
      <c r="G779" s="15">
        <v>0.19016304573367815</v>
      </c>
    </row>
    <row r="780" spans="2:7" hidden="1" outlineLevel="1">
      <c r="B780" s="77"/>
      <c r="C780" s="15">
        <v>0</v>
      </c>
      <c r="D780" s="15">
        <v>0.1006194027594732</v>
      </c>
      <c r="E780" s="15">
        <v>3.4329459030534422E-2</v>
      </c>
      <c r="F780" s="15">
        <v>3.6347156497874004E-2</v>
      </c>
      <c r="G780" s="15">
        <v>3.6624031833681271E-2</v>
      </c>
    </row>
    <row r="781" spans="2:7" hidden="1" outlineLevel="1">
      <c r="B781" s="77"/>
      <c r="C781" s="15">
        <v>3.774968192335354E-2</v>
      </c>
      <c r="D781" s="15">
        <v>6.9637528766026682E-3</v>
      </c>
      <c r="E781" s="15">
        <v>5.3679581586120059E-2</v>
      </c>
      <c r="F781" s="15">
        <v>5.4033466626441227E-2</v>
      </c>
      <c r="G781" s="15">
        <v>5.420422586018811E-2</v>
      </c>
    </row>
    <row r="782" spans="2:7" hidden="1" outlineLevel="1">
      <c r="B782" s="77"/>
      <c r="C782" s="15">
        <v>0.32838901607181381</v>
      </c>
      <c r="D782" s="15">
        <v>0.3513068817614311</v>
      </c>
      <c r="E782" s="15">
        <v>0.30230881535473286</v>
      </c>
      <c r="F782" s="15">
        <v>0.3011452536375237</v>
      </c>
      <c r="G782" s="15">
        <v>0.29105598154750573</v>
      </c>
    </row>
    <row r="783" spans="2:7" hidden="1" outlineLevel="1">
      <c r="B783" s="77"/>
      <c r="C783" s="15">
        <v>7.194047745493351E-2</v>
      </c>
      <c r="D783" s="15">
        <v>0</v>
      </c>
      <c r="E783" s="15">
        <v>0</v>
      </c>
      <c r="F783" s="15">
        <v>0</v>
      </c>
      <c r="G783" s="15">
        <v>0</v>
      </c>
    </row>
    <row r="784" spans="2:7" hidden="1" outlineLevel="1">
      <c r="B784" s="77"/>
      <c r="C784" s="15">
        <v>2.8195130638275896E-2</v>
      </c>
      <c r="D784" s="15">
        <v>3.6449036905061689E-2</v>
      </c>
      <c r="E784" s="15">
        <v>3.7576236114429104E-2</v>
      </c>
      <c r="F784" s="15">
        <v>3.8539399366001183E-2</v>
      </c>
      <c r="G784" s="15">
        <v>5.0089852095223049E-2</v>
      </c>
    </row>
    <row r="785" spans="2:7" hidden="1" outlineLevel="1">
      <c r="B785" s="77"/>
      <c r="C785" s="15">
        <v>0.2054689514858998</v>
      </c>
      <c r="D785" s="15">
        <v>2.6116651601337207E-2</v>
      </c>
      <c r="E785" s="15">
        <v>8.9878691625779411E-2</v>
      </c>
      <c r="F785" s="15">
        <v>8.980061211473267E-2</v>
      </c>
      <c r="G785" s="15">
        <v>0.1298339069083318</v>
      </c>
    </row>
    <row r="786" spans="2:7" hidden="1" outlineLevel="1">
      <c r="B786" s="77"/>
      <c r="C786" s="15">
        <v>0.18454529645480022</v>
      </c>
      <c r="D786" s="15">
        <v>0.26770594172981954</v>
      </c>
      <c r="E786" s="15">
        <v>0.27230977296926667</v>
      </c>
      <c r="F786" s="15">
        <v>0.27100931290454572</v>
      </c>
      <c r="G786" s="15">
        <v>0.24802895602139211</v>
      </c>
    </row>
    <row r="787" spans="2:7" hidden="1" outlineLevel="1">
      <c r="B787" s="77"/>
    </row>
    <row r="788" spans="2:7" hidden="1" outlineLevel="1">
      <c r="B788" s="75">
        <v>44166</v>
      </c>
      <c r="C788" s="15">
        <v>0</v>
      </c>
      <c r="D788" s="15">
        <v>4.5162643595816621E-3</v>
      </c>
      <c r="E788" s="15">
        <v>0</v>
      </c>
      <c r="F788" s="15">
        <v>0</v>
      </c>
      <c r="G788" s="15">
        <v>0</v>
      </c>
    </row>
    <row r="789" spans="2:7" hidden="1" outlineLevel="1">
      <c r="B789" s="77"/>
      <c r="C789" s="15">
        <v>0</v>
      </c>
      <c r="D789" s="15">
        <v>0</v>
      </c>
      <c r="E789" s="15">
        <v>0</v>
      </c>
      <c r="F789" s="15">
        <v>0</v>
      </c>
      <c r="G789" s="15">
        <v>0</v>
      </c>
    </row>
    <row r="790" spans="2:7" hidden="1" outlineLevel="1">
      <c r="B790" s="77"/>
      <c r="C790" s="15">
        <v>0.1189539931239806</v>
      </c>
      <c r="D790" s="15">
        <v>0.19902511037709311</v>
      </c>
      <c r="E790" s="15">
        <v>0.21169517715733632</v>
      </c>
      <c r="F790" s="15">
        <v>0.21094462485089407</v>
      </c>
      <c r="G790" s="15">
        <v>0.18727911315934542</v>
      </c>
    </row>
    <row r="791" spans="2:7" hidden="1" outlineLevel="1">
      <c r="B791" s="77"/>
      <c r="C791" s="15">
        <v>0</v>
      </c>
      <c r="D791" s="15">
        <v>9.5844677102871784E-2</v>
      </c>
      <c r="E791" s="15">
        <v>3.4390851253388838E-2</v>
      </c>
      <c r="F791" s="15">
        <v>3.6309973456013583E-2</v>
      </c>
      <c r="G791" s="15">
        <v>3.3477346265514296E-2</v>
      </c>
    </row>
    <row r="792" spans="2:7" hidden="1" outlineLevel="1">
      <c r="B792" s="77"/>
      <c r="C792" s="15">
        <v>3.7165594496825008E-2</v>
      </c>
      <c r="D792" s="15">
        <v>2.6083660329198465E-3</v>
      </c>
      <c r="E792" s="15">
        <v>5.0130601497369059E-2</v>
      </c>
      <c r="F792" s="15">
        <v>5.0511090213252036E-2</v>
      </c>
      <c r="G792" s="15">
        <v>5.0172729476901226E-2</v>
      </c>
    </row>
    <row r="793" spans="2:7" hidden="1" outlineLevel="1">
      <c r="B793" s="77"/>
      <c r="C793" s="15">
        <v>0.40688621124646845</v>
      </c>
      <c r="D793" s="15">
        <v>0.38545164025079004</v>
      </c>
      <c r="E793" s="15">
        <v>0.33161578369146105</v>
      </c>
      <c r="F793" s="15">
        <v>0.33015588708144322</v>
      </c>
      <c r="G793" s="15">
        <v>0.32606559504774824</v>
      </c>
    </row>
    <row r="794" spans="2:7" hidden="1" outlineLevel="1">
      <c r="B794" s="77"/>
      <c r="C794" s="15">
        <v>4.5839102816057249E-2</v>
      </c>
      <c r="D794" s="15">
        <v>0</v>
      </c>
      <c r="E794" s="15">
        <v>0</v>
      </c>
      <c r="F794" s="15">
        <v>0</v>
      </c>
      <c r="G794" s="15">
        <v>0</v>
      </c>
    </row>
    <row r="795" spans="2:7" hidden="1" outlineLevel="1">
      <c r="B795" s="77"/>
      <c r="C795" s="15">
        <v>2.0533801046803437E-2</v>
      </c>
      <c r="D795" s="15">
        <v>1.5325531987974714E-2</v>
      </c>
      <c r="E795" s="15">
        <v>1.4208695713905775E-2</v>
      </c>
      <c r="F795" s="15">
        <v>1.5360252948832261E-2</v>
      </c>
      <c r="G795" s="15">
        <v>2.8935140532812459E-2</v>
      </c>
    </row>
    <row r="796" spans="2:7" hidden="1" outlineLevel="1">
      <c r="B796" s="77"/>
      <c r="C796" s="15">
        <v>0.22112523451280552</v>
      </c>
      <c r="D796" s="15">
        <v>2.5532487459398845E-2</v>
      </c>
      <c r="E796" s="15">
        <v>9.17243319550681E-2</v>
      </c>
      <c r="F796" s="15">
        <v>9.1637119579121268E-2</v>
      </c>
      <c r="G796" s="15">
        <v>0.13402188781058652</v>
      </c>
    </row>
    <row r="797" spans="2:7" hidden="1" outlineLevel="1">
      <c r="B797" s="77"/>
      <c r="C797" s="15">
        <v>0.14949627852462477</v>
      </c>
      <c r="D797" s="15">
        <v>0.27169505033011865</v>
      </c>
      <c r="E797" s="15">
        <v>0.26623464398152197</v>
      </c>
      <c r="F797" s="15">
        <v>0.26508041349336642</v>
      </c>
      <c r="G797" s="15">
        <v>0.24004818770709199</v>
      </c>
    </row>
    <row r="798" spans="2:7" hidden="1" outlineLevel="1">
      <c r="B798" s="77"/>
    </row>
    <row r="799" spans="2:7" hidden="1" outlineLevel="1">
      <c r="B799" s="75">
        <v>44197</v>
      </c>
      <c r="C799" s="15">
        <v>0</v>
      </c>
      <c r="D799" s="15">
        <v>5.7763050422400047E-3</v>
      </c>
      <c r="E799" s="15">
        <v>0</v>
      </c>
      <c r="F799" s="15">
        <v>0</v>
      </c>
      <c r="G799" s="15">
        <v>0</v>
      </c>
    </row>
    <row r="800" spans="2:7" hidden="1" outlineLevel="1">
      <c r="B800" s="75"/>
      <c r="C800" s="15">
        <v>0</v>
      </c>
      <c r="D800" s="15">
        <v>0</v>
      </c>
      <c r="E800" s="15">
        <v>0</v>
      </c>
      <c r="F800" s="15">
        <v>0</v>
      </c>
      <c r="G800" s="15">
        <v>0</v>
      </c>
    </row>
    <row r="801" spans="2:7" hidden="1" outlineLevel="1">
      <c r="B801" s="77"/>
      <c r="C801" s="15">
        <v>0.12729316843488919</v>
      </c>
      <c r="D801" s="15">
        <v>0.20518121935978606</v>
      </c>
      <c r="E801" s="15">
        <v>0.21141924375393864</v>
      </c>
      <c r="F801" s="15">
        <v>0.21072156486567412</v>
      </c>
      <c r="G801" s="15">
        <v>0.18950894140199781</v>
      </c>
    </row>
    <row r="802" spans="2:7" hidden="1" outlineLevel="1">
      <c r="B802" s="77"/>
      <c r="C802" s="15">
        <v>0</v>
      </c>
      <c r="D802" s="15">
        <v>0.10079485445058309</v>
      </c>
      <c r="E802" s="15">
        <v>3.9142191110716845E-2</v>
      </c>
      <c r="F802" s="15">
        <v>4.1025467658704531E-2</v>
      </c>
      <c r="G802" s="15">
        <v>3.7585300180695377E-2</v>
      </c>
    </row>
    <row r="803" spans="2:7" hidden="1" outlineLevel="1">
      <c r="B803" s="77"/>
      <c r="C803" s="15">
        <v>3.8591995194358984E-2</v>
      </c>
      <c r="D803" s="15">
        <v>3.6701029193353394E-3</v>
      </c>
      <c r="E803" s="15">
        <v>5.0772402751406195E-2</v>
      </c>
      <c r="F803" s="15">
        <v>5.1153950379288916E-2</v>
      </c>
      <c r="G803" s="15">
        <v>5.1199525996101253E-2</v>
      </c>
    </row>
    <row r="804" spans="2:7" hidden="1" outlineLevel="1">
      <c r="B804" s="77"/>
      <c r="C804" s="15">
        <v>0.39876489595877934</v>
      </c>
      <c r="D804" s="15">
        <v>0.37916875121402388</v>
      </c>
      <c r="E804" s="15">
        <v>0.32845077631874892</v>
      </c>
      <c r="F804" s="15">
        <v>0.3269874612337465</v>
      </c>
      <c r="G804" s="15">
        <v>0.32188697622565021</v>
      </c>
    </row>
    <row r="805" spans="2:7" hidden="1" outlineLevel="1">
      <c r="B805" s="77"/>
      <c r="C805" s="15">
        <v>5.1394422154161228E-2</v>
      </c>
      <c r="D805" s="15">
        <v>0</v>
      </c>
      <c r="E805" s="15">
        <v>0</v>
      </c>
      <c r="F805" s="15">
        <v>0</v>
      </c>
      <c r="G805" s="15">
        <v>0</v>
      </c>
    </row>
    <row r="806" spans="2:7" hidden="1" outlineLevel="1">
      <c r="B806" s="77"/>
      <c r="C806" s="15">
        <v>2.1630003773236373E-2</v>
      </c>
      <c r="D806" s="15">
        <v>1.6314043637367163E-2</v>
      </c>
      <c r="E806" s="15">
        <v>1.4288567343375845E-2</v>
      </c>
      <c r="F806" s="15">
        <v>1.5453289287312816E-2</v>
      </c>
      <c r="G806" s="15">
        <v>2.9904934029609167E-2</v>
      </c>
    </row>
    <row r="807" spans="2:7" hidden="1" outlineLevel="1">
      <c r="B807" s="77"/>
      <c r="C807" s="15">
        <v>0.22086757107729488</v>
      </c>
      <c r="D807" s="15">
        <v>2.7525232533383431E-2</v>
      </c>
      <c r="E807" s="15">
        <v>9.4161787266372282E-2</v>
      </c>
      <c r="F807" s="15">
        <v>9.404827159359011E-2</v>
      </c>
      <c r="G807" s="15">
        <v>0.13538983633033433</v>
      </c>
    </row>
    <row r="808" spans="2:7" hidden="1" outlineLevel="1">
      <c r="B808" s="77"/>
      <c r="C808" s="15">
        <v>0.14145815917484511</v>
      </c>
      <c r="D808" s="15">
        <v>0.2615686187440297</v>
      </c>
      <c r="E808" s="15">
        <v>0.26176511670549241</v>
      </c>
      <c r="F808" s="15">
        <v>0.26060935660460588</v>
      </c>
      <c r="G808" s="15">
        <v>0.23452448583561195</v>
      </c>
    </row>
    <row r="809" spans="2:7" hidden="1" outlineLevel="1">
      <c r="B809" s="77"/>
    </row>
    <row r="810" spans="2:7" hidden="1" outlineLevel="1">
      <c r="B810" s="75">
        <v>44228</v>
      </c>
      <c r="C810" s="15">
        <v>0</v>
      </c>
      <c r="D810" s="15">
        <v>7.1405939959082957E-3</v>
      </c>
      <c r="E810" s="15">
        <v>0</v>
      </c>
      <c r="F810" s="15">
        <v>0</v>
      </c>
      <c r="G810" s="15">
        <v>0</v>
      </c>
    </row>
    <row r="811" spans="2:7" hidden="1" outlineLevel="1">
      <c r="B811" s="77"/>
      <c r="C811" s="15">
        <v>0</v>
      </c>
      <c r="D811" s="15">
        <v>0</v>
      </c>
      <c r="E811" s="15">
        <v>0</v>
      </c>
      <c r="F811" s="15">
        <v>0</v>
      </c>
      <c r="G811" s="15">
        <v>0</v>
      </c>
    </row>
    <row r="812" spans="2:7" hidden="1" outlineLevel="1">
      <c r="B812" s="77"/>
      <c r="C812" s="15">
        <v>0.12489370220708715</v>
      </c>
      <c r="D812" s="15">
        <v>0.19508451981453884</v>
      </c>
      <c r="E812" s="15">
        <v>0.19782377940714047</v>
      </c>
      <c r="F812" s="15">
        <v>0.19727049153866161</v>
      </c>
      <c r="G812" s="15">
        <v>0.17877539359797245</v>
      </c>
    </row>
    <row r="813" spans="2:7" hidden="1" outlineLevel="1">
      <c r="B813" s="77"/>
      <c r="C813" s="15">
        <v>0</v>
      </c>
      <c r="D813" s="15">
        <v>9.6223700091076045E-2</v>
      </c>
      <c r="E813" s="15">
        <v>2.5060162599525641E-2</v>
      </c>
      <c r="F813" s="15">
        <v>2.7178639195942742E-2</v>
      </c>
      <c r="G813" s="15">
        <v>2.5096875930326563E-2</v>
      </c>
    </row>
    <row r="814" spans="2:7" hidden="1" outlineLevel="1">
      <c r="B814" s="77"/>
      <c r="C814" s="15">
        <v>4.0752040390205982E-2</v>
      </c>
      <c r="D814" s="15">
        <v>3.1840363233301559E-3</v>
      </c>
      <c r="E814" s="15">
        <v>5.8506813631267848E-2</v>
      </c>
      <c r="F814" s="15">
        <v>5.8745445017100113E-2</v>
      </c>
      <c r="G814" s="15">
        <v>5.8972163527372015E-2</v>
      </c>
    </row>
    <row r="815" spans="2:7" hidden="1" outlineLevel="1">
      <c r="B815" s="77"/>
      <c r="C815" s="15">
        <v>0.36559186136402472</v>
      </c>
      <c r="D815" s="15">
        <v>0.38247014072916602</v>
      </c>
      <c r="E815" s="15">
        <v>0.32106525343919146</v>
      </c>
      <c r="F815" s="15">
        <v>0.31974885128630448</v>
      </c>
      <c r="G815" s="15">
        <v>0.31496968908948858</v>
      </c>
    </row>
    <row r="816" spans="2:7" hidden="1" outlineLevel="1">
      <c r="B816" s="77"/>
      <c r="C816" s="15">
        <v>6.3173444793840725E-2</v>
      </c>
      <c r="D816" s="15">
        <v>0</v>
      </c>
      <c r="E816" s="15">
        <v>0</v>
      </c>
      <c r="F816" s="15">
        <v>0</v>
      </c>
      <c r="G816" s="15">
        <v>0</v>
      </c>
    </row>
    <row r="817" spans="2:7" hidden="1" outlineLevel="1">
      <c r="B817" s="77"/>
      <c r="C817" s="15">
        <v>2.621099173789539E-2</v>
      </c>
      <c r="D817" s="15">
        <v>2.5429260658346164E-2</v>
      </c>
      <c r="E817" s="15">
        <v>2.3643231011513256E-2</v>
      </c>
      <c r="F817" s="15">
        <v>2.4729981795787451E-2</v>
      </c>
      <c r="G817" s="15">
        <v>3.8540617275496999E-2</v>
      </c>
    </row>
    <row r="818" spans="2:7" hidden="1" outlineLevel="1">
      <c r="B818" s="77"/>
      <c r="C818" s="15">
        <v>0.22760402940315433</v>
      </c>
      <c r="D818" s="15">
        <v>3.6936364510471976E-2</v>
      </c>
      <c r="E818" s="15">
        <v>0.11556844461543805</v>
      </c>
      <c r="F818" s="15">
        <v>0.11518067262547374</v>
      </c>
      <c r="G818" s="15">
        <v>0.15229067541298538</v>
      </c>
    </row>
    <row r="819" spans="2:7" hidden="1" outlineLevel="1">
      <c r="B819" s="77"/>
      <c r="C819" s="15">
        <v>0.15177414587135687</v>
      </c>
      <c r="D819" s="15">
        <v>0.25353051177791119</v>
      </c>
      <c r="E819" s="15">
        <v>0.25833240054597445</v>
      </c>
      <c r="F819" s="15">
        <v>0.25714528016365268</v>
      </c>
      <c r="G819" s="15">
        <v>0.23135458516635801</v>
      </c>
    </row>
    <row r="820" spans="2:7" hidden="1" outlineLevel="1">
      <c r="B820" s="77"/>
    </row>
    <row r="821" spans="2:7" hidden="1" outlineLevel="1">
      <c r="B821" s="75">
        <v>44256</v>
      </c>
      <c r="C821" s="15">
        <v>0</v>
      </c>
      <c r="D821" s="15">
        <v>1.1473599169667559E-2</v>
      </c>
      <c r="E821" s="15">
        <v>0</v>
      </c>
      <c r="F821" s="15">
        <v>0</v>
      </c>
      <c r="G821" s="15">
        <v>0</v>
      </c>
    </row>
    <row r="822" spans="2:7" hidden="1" outlineLevel="1">
      <c r="B822" s="75"/>
      <c r="C822" s="15">
        <v>0</v>
      </c>
      <c r="D822" s="15">
        <v>0</v>
      </c>
      <c r="E822" s="15">
        <v>0</v>
      </c>
      <c r="F822" s="15">
        <v>0</v>
      </c>
      <c r="G822" s="15">
        <v>0</v>
      </c>
    </row>
    <row r="823" spans="2:7" hidden="1" outlineLevel="1">
      <c r="B823" s="77"/>
      <c r="C823" s="15">
        <v>0.12314071652633522</v>
      </c>
      <c r="D823" s="15">
        <v>0.1949206484255934</v>
      </c>
      <c r="E823" s="15">
        <v>0.1995636829601041</v>
      </c>
      <c r="F823" s="15">
        <v>0.19872087694142701</v>
      </c>
      <c r="G823" s="15">
        <v>0.18060788455854276</v>
      </c>
    </row>
    <row r="824" spans="2:7" hidden="1" outlineLevel="1">
      <c r="B824" s="77"/>
      <c r="C824" s="15">
        <v>0</v>
      </c>
      <c r="D824" s="15">
        <v>0.1012564494444919</v>
      </c>
      <c r="E824" s="15">
        <v>2.776229402748133E-2</v>
      </c>
      <c r="F824" s="15">
        <v>2.986329188606705E-2</v>
      </c>
      <c r="G824" s="15">
        <v>2.8000639566611429E-2</v>
      </c>
    </row>
    <row r="825" spans="2:7" hidden="1" outlineLevel="1">
      <c r="B825" s="77"/>
      <c r="C825" s="15">
        <v>5.669897404404866E-2</v>
      </c>
      <c r="D825" s="15">
        <v>2.9996745238424485E-3</v>
      </c>
      <c r="E825" s="15">
        <v>5.8537536948237608E-2</v>
      </c>
      <c r="F825" s="15">
        <v>5.8784684551564902E-2</v>
      </c>
      <c r="G825" s="15">
        <v>6.4345175295760434E-2</v>
      </c>
    </row>
    <row r="826" spans="2:7" hidden="1" outlineLevel="1">
      <c r="B826" s="77"/>
      <c r="C826" s="15">
        <v>0.3448450925116488</v>
      </c>
      <c r="D826" s="15">
        <v>0.36616658352265841</v>
      </c>
      <c r="E826" s="15">
        <v>0.31507122116037012</v>
      </c>
      <c r="F826" s="15">
        <v>0.31388208586463084</v>
      </c>
      <c r="G826" s="15">
        <v>0.30617896077180218</v>
      </c>
    </row>
    <row r="827" spans="2:7" hidden="1" outlineLevel="1">
      <c r="B827" s="77"/>
      <c r="C827" s="15">
        <v>8.0150050300432651E-2</v>
      </c>
      <c r="D827" s="15">
        <v>0</v>
      </c>
      <c r="E827" s="15">
        <v>0</v>
      </c>
      <c r="F827" s="15">
        <v>0</v>
      </c>
      <c r="G827" s="15">
        <v>0</v>
      </c>
    </row>
    <row r="828" spans="2:7" hidden="1" outlineLevel="1">
      <c r="B828" s="77"/>
      <c r="C828" s="15">
        <v>1.1723776412998271E-2</v>
      </c>
      <c r="D828" s="15">
        <v>3.3191820489092999E-2</v>
      </c>
      <c r="E828" s="15">
        <v>2.4511413706166919E-2</v>
      </c>
      <c r="F828" s="15">
        <v>2.560290741248885E-2</v>
      </c>
      <c r="G828" s="15">
        <v>3.8880795879011852E-2</v>
      </c>
    </row>
    <row r="829" spans="2:7" hidden="1" outlineLevel="1">
      <c r="B829" s="77"/>
      <c r="C829" s="15">
        <v>0.21717648298774755</v>
      </c>
      <c r="D829" s="15">
        <v>3.8200809246964611E-2</v>
      </c>
      <c r="E829" s="15">
        <v>0.1159421900670287</v>
      </c>
      <c r="F829" s="15">
        <v>0.11562489841043626</v>
      </c>
      <c r="G829" s="15">
        <v>0.14981288734301726</v>
      </c>
    </row>
    <row r="830" spans="2:7" hidden="1" outlineLevel="1">
      <c r="B830" s="77"/>
      <c r="C830" s="15">
        <v>0.16626512298435409</v>
      </c>
      <c r="D830" s="15">
        <v>0.25178954307843737</v>
      </c>
      <c r="E830" s="15">
        <v>0.25861174638066242</v>
      </c>
      <c r="F830" s="15">
        <v>0.25752061655630792</v>
      </c>
      <c r="G830" s="15">
        <v>0.23217365658525399</v>
      </c>
    </row>
    <row r="831" spans="2:7" hidden="1" outlineLevel="1">
      <c r="B831" s="77"/>
    </row>
    <row r="832" spans="2:7" hidden="1" outlineLevel="1">
      <c r="B832" s="75">
        <v>44287</v>
      </c>
      <c r="C832" s="15">
        <v>0</v>
      </c>
      <c r="D832" s="15">
        <v>2.0826424268207903E-2</v>
      </c>
      <c r="E832" s="15">
        <v>0</v>
      </c>
      <c r="F832" s="15">
        <v>0</v>
      </c>
      <c r="G832" s="15">
        <v>0</v>
      </c>
    </row>
    <row r="833" spans="2:7" hidden="1" outlineLevel="1">
      <c r="B833" s="77"/>
      <c r="C833" s="15">
        <v>0</v>
      </c>
      <c r="D833" s="15">
        <v>0</v>
      </c>
      <c r="E833" s="15">
        <v>0</v>
      </c>
      <c r="F833" s="15">
        <v>0</v>
      </c>
      <c r="G833" s="15">
        <v>0</v>
      </c>
    </row>
    <row r="834" spans="2:7" hidden="1" outlineLevel="1">
      <c r="B834" s="77"/>
      <c r="C834" s="15">
        <v>0.14701190611764969</v>
      </c>
      <c r="D834" s="15">
        <v>0.20302906114457772</v>
      </c>
      <c r="E834" s="15">
        <v>0.20465287697991666</v>
      </c>
      <c r="F834" s="15">
        <v>0.20402687378327128</v>
      </c>
      <c r="G834" s="15">
        <v>0.19043723727034462</v>
      </c>
    </row>
    <row r="835" spans="2:7" hidden="1" outlineLevel="1">
      <c r="B835" s="77"/>
      <c r="C835" s="15">
        <v>0</v>
      </c>
      <c r="D835" s="15">
        <v>0.1026341628312742</v>
      </c>
      <c r="E835" s="15">
        <v>3.0111896323863279E-2</v>
      </c>
      <c r="F835" s="15">
        <v>3.2228287390934404E-2</v>
      </c>
      <c r="G835" s="15">
        <v>2.951718157433306E-2</v>
      </c>
    </row>
    <row r="836" spans="2:7" hidden="1" outlineLevel="1">
      <c r="B836" s="77"/>
      <c r="C836" s="15">
        <v>7.8911636794663995E-2</v>
      </c>
      <c r="D836" s="15">
        <v>8.2605111579761546E-3</v>
      </c>
      <c r="E836" s="15">
        <v>6.6701737373853515E-2</v>
      </c>
      <c r="F836" s="15">
        <v>6.687595874953961E-2</v>
      </c>
      <c r="G836" s="15">
        <v>7.8221095872764462E-2</v>
      </c>
    </row>
    <row r="837" spans="2:7" hidden="1" outlineLevel="1">
      <c r="B837" s="77"/>
      <c r="C837" s="15">
        <v>0.33955971748221198</v>
      </c>
      <c r="D837" s="15">
        <v>0.35604429381377234</v>
      </c>
      <c r="E837" s="15">
        <v>0.30758093410745985</v>
      </c>
      <c r="F837" s="15">
        <v>0.30627466706715128</v>
      </c>
      <c r="G837" s="15">
        <v>0.29897650189862185</v>
      </c>
    </row>
    <row r="838" spans="2:7" hidden="1" outlineLevel="1">
      <c r="B838" s="77"/>
      <c r="C838" s="15">
        <v>8.310050239194379E-2</v>
      </c>
      <c r="D838" s="15">
        <v>0</v>
      </c>
      <c r="E838" s="15">
        <v>0</v>
      </c>
      <c r="F838" s="15">
        <v>0</v>
      </c>
      <c r="G838" s="15">
        <v>0</v>
      </c>
    </row>
    <row r="839" spans="2:7" hidden="1" outlineLevel="1">
      <c r="B839" s="77"/>
      <c r="C839" s="15">
        <v>0</v>
      </c>
      <c r="D839" s="15">
        <v>2.7530275387778948E-2</v>
      </c>
      <c r="E839" s="15">
        <v>2.4761725278099566E-2</v>
      </c>
      <c r="F839" s="15">
        <v>2.5889808750666342E-2</v>
      </c>
      <c r="G839" s="15">
        <v>3.2423385565455237E-2</v>
      </c>
    </row>
    <row r="840" spans="2:7" hidden="1" outlineLevel="1">
      <c r="B840" s="77"/>
      <c r="C840" s="15">
        <v>0.23263935309180742</v>
      </c>
      <c r="D840" s="15">
        <v>4.2871552392675517E-2</v>
      </c>
      <c r="E840" s="15">
        <v>0.1223108680038093</v>
      </c>
      <c r="F840" s="15">
        <v>0.12188619822715953</v>
      </c>
      <c r="G840" s="15">
        <v>0.15817986137018017</v>
      </c>
    </row>
    <row r="841" spans="2:7" hidden="1" outlineLevel="1">
      <c r="B841" s="77"/>
      <c r="C841" s="15">
        <v>0.11877709988928842</v>
      </c>
      <c r="D841" s="15">
        <v>0.23880284690448592</v>
      </c>
      <c r="E841" s="15">
        <v>0.24388004718304898</v>
      </c>
      <c r="F841" s="15">
        <v>0.24281756765420043</v>
      </c>
      <c r="G841" s="15">
        <v>0.21224473644830064</v>
      </c>
    </row>
    <row r="842" spans="2:7" hidden="1" outlineLevel="1">
      <c r="B842" s="77"/>
    </row>
    <row r="843" spans="2:7" hidden="1" outlineLevel="1">
      <c r="B843" s="75">
        <v>44317</v>
      </c>
      <c r="C843" s="15">
        <v>0</v>
      </c>
      <c r="D843" s="15">
        <v>2.2095362505005166E-2</v>
      </c>
      <c r="E843" s="15">
        <v>0</v>
      </c>
      <c r="F843" s="15">
        <v>0</v>
      </c>
      <c r="G843" s="15">
        <v>0</v>
      </c>
    </row>
    <row r="844" spans="2:7" hidden="1" outlineLevel="1">
      <c r="B844" s="75"/>
      <c r="C844" s="15">
        <v>0</v>
      </c>
      <c r="D844" s="15">
        <v>0</v>
      </c>
      <c r="E844" s="15">
        <v>0</v>
      </c>
      <c r="F844" s="15">
        <v>0</v>
      </c>
      <c r="G844" s="15">
        <v>0</v>
      </c>
    </row>
    <row r="845" spans="2:7" hidden="1" outlineLevel="1">
      <c r="B845" s="77"/>
      <c r="C845" s="15">
        <v>0.15118106494343186</v>
      </c>
      <c r="D845" s="15">
        <v>0.20268992735169888</v>
      </c>
      <c r="E845" s="15">
        <v>0.20225794846197212</v>
      </c>
      <c r="F845" s="15">
        <v>0.20166386229586619</v>
      </c>
      <c r="G845" s="15">
        <v>0.18766934714680084</v>
      </c>
    </row>
    <row r="846" spans="2:7" hidden="1" outlineLevel="1">
      <c r="B846" s="77"/>
      <c r="C846" s="15">
        <v>0</v>
      </c>
      <c r="D846" s="15">
        <v>0.10537321799548044</v>
      </c>
      <c r="E846" s="15">
        <v>2.9051338540204252E-2</v>
      </c>
      <c r="F846" s="15">
        <v>3.1258318673473021E-2</v>
      </c>
      <c r="G846" s="15">
        <v>2.374388672815687E-2</v>
      </c>
    </row>
    <row r="847" spans="2:7" hidden="1" outlineLevel="1">
      <c r="B847" s="77"/>
      <c r="C847" s="15">
        <v>0.1031127631824891</v>
      </c>
      <c r="D847" s="15">
        <v>6.6344266158365056E-3</v>
      </c>
      <c r="E847" s="15">
        <v>7.2789901255925743E-2</v>
      </c>
      <c r="F847" s="15">
        <v>7.2845540934954434E-2</v>
      </c>
      <c r="G847" s="15">
        <v>8.8478964270191807E-2</v>
      </c>
    </row>
    <row r="848" spans="2:7" hidden="1" outlineLevel="1">
      <c r="B848" s="77"/>
      <c r="C848" s="15">
        <v>0.35937050157098999</v>
      </c>
      <c r="D848" s="15">
        <v>0.36403041626579358</v>
      </c>
      <c r="E848" s="15">
        <v>0.31192197999407156</v>
      </c>
      <c r="F848" s="15">
        <v>0.31057413005403028</v>
      </c>
      <c r="G848" s="15">
        <v>0.3049512486208209</v>
      </c>
    </row>
    <row r="849" spans="2:7" hidden="1" outlineLevel="1">
      <c r="B849" s="77"/>
      <c r="C849" s="15">
        <v>6.3430477555044565E-2</v>
      </c>
      <c r="D849" s="15">
        <v>0</v>
      </c>
      <c r="E849" s="15">
        <v>0</v>
      </c>
      <c r="F849" s="15">
        <v>0</v>
      </c>
      <c r="G849" s="15">
        <v>0</v>
      </c>
    </row>
    <row r="850" spans="2:7" hidden="1" outlineLevel="1">
      <c r="B850" s="77"/>
      <c r="C850" s="15">
        <v>0</v>
      </c>
      <c r="D850" s="15">
        <v>3.0926667652075929E-2</v>
      </c>
      <c r="E850" s="15">
        <v>2.8117796027140526E-2</v>
      </c>
      <c r="F850" s="15">
        <v>2.9212900342437492E-2</v>
      </c>
      <c r="G850" s="15">
        <v>3.6904733174989497E-2</v>
      </c>
    </row>
    <row r="851" spans="2:7" hidden="1" outlineLevel="1">
      <c r="B851" s="77"/>
      <c r="C851" s="15">
        <v>0.24314265981929412</v>
      </c>
      <c r="D851" s="15">
        <v>4.6725968278166288E-2</v>
      </c>
      <c r="E851" s="15">
        <v>0.12610719806855955</v>
      </c>
      <c r="F851" s="15">
        <v>0.12562985457449144</v>
      </c>
      <c r="G851" s="15">
        <v>0.16282742614060783</v>
      </c>
    </row>
    <row r="852" spans="2:7" hidden="1" outlineLevel="1">
      <c r="B852" s="77"/>
      <c r="C852" s="15">
        <v>7.9762748696315611E-2</v>
      </c>
      <c r="D852" s="15">
        <v>0.22152314123669198</v>
      </c>
      <c r="E852" s="15">
        <v>0.22975392290217744</v>
      </c>
      <c r="F852" s="15">
        <v>0.22881475474767002</v>
      </c>
      <c r="G852" s="15">
        <v>0.19542439391843219</v>
      </c>
    </row>
    <row r="853" spans="2:7" hidden="1" outlineLevel="1">
      <c r="B853" s="77"/>
    </row>
    <row r="854" spans="2:7" hidden="1" outlineLevel="1">
      <c r="B854" s="75">
        <v>44348</v>
      </c>
      <c r="C854" s="15">
        <v>0</v>
      </c>
      <c r="D854" s="15">
        <v>2.5451860570510049E-2</v>
      </c>
      <c r="E854" s="15">
        <v>0</v>
      </c>
      <c r="F854" s="15">
        <v>0</v>
      </c>
      <c r="G854" s="15">
        <v>0</v>
      </c>
    </row>
    <row r="855" spans="2:7" hidden="1" outlineLevel="1">
      <c r="B855" s="77"/>
      <c r="C855" s="15">
        <v>0</v>
      </c>
      <c r="D855" s="15">
        <v>0</v>
      </c>
      <c r="E855" s="15">
        <v>0</v>
      </c>
      <c r="F855" s="15">
        <v>0</v>
      </c>
      <c r="G855" s="15">
        <v>0</v>
      </c>
    </row>
    <row r="856" spans="2:7" hidden="1" outlineLevel="1">
      <c r="B856" s="77"/>
      <c r="C856" s="15">
        <v>0.15098304917263292</v>
      </c>
      <c r="D856" s="15">
        <v>0.20183787133643374</v>
      </c>
      <c r="E856" s="15">
        <v>0.20184926952919205</v>
      </c>
      <c r="F856" s="15">
        <v>0.20126272262256806</v>
      </c>
      <c r="G856" s="15">
        <v>0.18695035490634121</v>
      </c>
    </row>
    <row r="857" spans="2:7" hidden="1" outlineLevel="1">
      <c r="B857" s="77"/>
      <c r="C857" s="15">
        <v>0</v>
      </c>
      <c r="D857" s="15">
        <v>0.10578434567743605</v>
      </c>
      <c r="E857" s="15">
        <v>3.0203766257402551E-2</v>
      </c>
      <c r="F857" s="15">
        <v>3.2389907229643758E-2</v>
      </c>
      <c r="G857" s="15">
        <v>2.5958467030823943E-2</v>
      </c>
    </row>
    <row r="858" spans="2:7" hidden="1" outlineLevel="1">
      <c r="B858" s="77"/>
      <c r="C858" s="15">
        <v>0.10223705374412848</v>
      </c>
      <c r="D858" s="15">
        <v>8.3147996843974462E-3</v>
      </c>
      <c r="E858" s="15">
        <v>7.3769673144726142E-2</v>
      </c>
      <c r="F858" s="15">
        <v>7.3826154730278842E-2</v>
      </c>
      <c r="G858" s="15">
        <v>8.9007321835786316E-2</v>
      </c>
    </row>
    <row r="859" spans="2:7" hidden="1" outlineLevel="1">
      <c r="B859" s="77"/>
      <c r="C859" s="15">
        <v>0.35296301159883997</v>
      </c>
      <c r="D859" s="15">
        <v>0.3524932089059945</v>
      </c>
      <c r="E859" s="15">
        <v>0.30529596684851784</v>
      </c>
      <c r="F859" s="15">
        <v>0.30398470827166879</v>
      </c>
      <c r="G859" s="15">
        <v>0.29768186395288004</v>
      </c>
    </row>
    <row r="860" spans="2:7" hidden="1" outlineLevel="1">
      <c r="B860" s="77"/>
      <c r="C860" s="15">
        <v>6.6170133766420128E-2</v>
      </c>
      <c r="D860" s="15">
        <v>0</v>
      </c>
      <c r="E860" s="15">
        <v>0</v>
      </c>
      <c r="F860" s="15">
        <v>0</v>
      </c>
      <c r="G860" s="15">
        <v>0</v>
      </c>
    </row>
    <row r="861" spans="2:7" hidden="1" outlineLevel="1">
      <c r="B861" s="77"/>
      <c r="C861" s="15">
        <v>0</v>
      </c>
      <c r="D861" s="15">
        <v>3.3371400601864894E-2</v>
      </c>
      <c r="E861" s="15">
        <v>2.9504505347082214E-2</v>
      </c>
      <c r="F861" s="15">
        <v>3.0609978425430905E-2</v>
      </c>
      <c r="G861" s="15">
        <v>3.8531598353022695E-2</v>
      </c>
    </row>
    <row r="862" spans="2:7" hidden="1" outlineLevel="1">
      <c r="B862" s="77"/>
      <c r="C862" s="15">
        <v>0.24442728109744957</v>
      </c>
      <c r="D862" s="15">
        <v>4.699097150304294E-2</v>
      </c>
      <c r="E862" s="15">
        <v>0.12681604503836519</v>
      </c>
      <c r="F862" s="15">
        <v>0.12633049929090029</v>
      </c>
      <c r="G862" s="15">
        <v>0.1636434188118385</v>
      </c>
    </row>
    <row r="863" spans="2:7" hidden="1" outlineLevel="1">
      <c r="B863" s="77"/>
      <c r="C863" s="15">
        <v>8.3219686388094197E-2</v>
      </c>
      <c r="D863" s="15">
        <v>0.22575466962106919</v>
      </c>
      <c r="E863" s="15">
        <v>0.23256085908476515</v>
      </c>
      <c r="F863" s="15">
        <v>0.23159539105243221</v>
      </c>
      <c r="G863" s="15">
        <v>0.19822697510930723</v>
      </c>
    </row>
    <row r="864" spans="2:7" hidden="1" outlineLevel="1">
      <c r="B864" s="77"/>
    </row>
    <row r="865" spans="2:7" hidden="1" outlineLevel="1">
      <c r="B865" s="75">
        <v>44378</v>
      </c>
      <c r="C865" s="15">
        <v>0</v>
      </c>
      <c r="D865" s="15">
        <v>2.0041697435828884E-2</v>
      </c>
      <c r="E865" s="15">
        <v>0</v>
      </c>
      <c r="F865" s="15">
        <v>0</v>
      </c>
      <c r="G865" s="15">
        <v>0</v>
      </c>
    </row>
    <row r="866" spans="2:7" hidden="1" outlineLevel="1">
      <c r="B866" s="75"/>
      <c r="C866" s="15">
        <v>0</v>
      </c>
      <c r="D866" s="15">
        <v>0</v>
      </c>
      <c r="E866" s="15">
        <v>0</v>
      </c>
      <c r="F866" s="15">
        <v>0</v>
      </c>
      <c r="G866" s="15">
        <v>0</v>
      </c>
    </row>
    <row r="867" spans="2:7" hidden="1" outlineLevel="1">
      <c r="B867" s="77"/>
      <c r="C867" s="15">
        <v>0.14260814544714254</v>
      </c>
      <c r="D867" s="15">
        <v>0.19488415239042395</v>
      </c>
      <c r="E867" s="15">
        <v>0.19815950791671372</v>
      </c>
      <c r="F867" s="15">
        <v>0.19758969259120218</v>
      </c>
      <c r="G867" s="15">
        <v>0.1830391954001028</v>
      </c>
    </row>
    <row r="868" spans="2:7" hidden="1" outlineLevel="1">
      <c r="B868" s="77"/>
      <c r="C868" s="15">
        <v>0</v>
      </c>
      <c r="D868" s="15">
        <v>9.7031399204626251E-2</v>
      </c>
      <c r="E868" s="15">
        <v>2.3046963553692547E-2</v>
      </c>
      <c r="F868" s="15">
        <v>2.5259895623485764E-2</v>
      </c>
      <c r="G868" s="15">
        <v>2.0592292986234124E-2</v>
      </c>
    </row>
    <row r="869" spans="2:7" hidden="1" outlineLevel="1">
      <c r="B869" s="77"/>
      <c r="C869" s="15">
        <v>0.10145309825040781</v>
      </c>
      <c r="D869" s="15">
        <v>3.4870577214329967E-3</v>
      </c>
      <c r="E869" s="15">
        <v>7.097620419882314E-2</v>
      </c>
      <c r="F869" s="15">
        <v>7.1040274189827862E-2</v>
      </c>
      <c r="G869" s="15">
        <v>8.6448636703388482E-2</v>
      </c>
    </row>
    <row r="870" spans="2:7" hidden="1" outlineLevel="1">
      <c r="B870" s="77"/>
      <c r="C870" s="15">
        <v>0.35559642702875705</v>
      </c>
      <c r="D870" s="15">
        <v>0.36650669673648156</v>
      </c>
      <c r="E870" s="15">
        <v>0.31415072290832613</v>
      </c>
      <c r="F870" s="15">
        <v>0.31280760087262782</v>
      </c>
      <c r="G870" s="15">
        <v>0.3080607105377649</v>
      </c>
    </row>
    <row r="871" spans="2:7" hidden="1" outlineLevel="1">
      <c r="B871" s="77"/>
      <c r="C871" s="15">
        <v>5.821755554276957E-2</v>
      </c>
      <c r="D871" s="15">
        <v>0</v>
      </c>
      <c r="E871" s="15">
        <v>0</v>
      </c>
      <c r="F871" s="15">
        <v>0</v>
      </c>
      <c r="G871" s="15">
        <v>0</v>
      </c>
    </row>
    <row r="872" spans="2:7" hidden="1" outlineLevel="1">
      <c r="B872" s="77"/>
      <c r="C872" s="15">
        <v>0</v>
      </c>
      <c r="D872" s="15">
        <v>2.795162360755956E-2</v>
      </c>
      <c r="E872" s="15">
        <v>2.6008300836909689E-2</v>
      </c>
      <c r="F872" s="15">
        <v>2.7098898433267047E-2</v>
      </c>
      <c r="G872" s="15">
        <v>3.0747067397362049E-2</v>
      </c>
    </row>
    <row r="873" spans="2:7" hidden="1" outlineLevel="1">
      <c r="B873" s="77"/>
      <c r="C873" s="15">
        <v>0.23040169377096595</v>
      </c>
      <c r="D873" s="15">
        <v>3.9244540457364224E-2</v>
      </c>
      <c r="E873" s="15">
        <v>0.12235993895191698</v>
      </c>
      <c r="F873" s="15">
        <v>0.12189213819366169</v>
      </c>
      <c r="G873" s="15">
        <v>0.15588362400229688</v>
      </c>
    </row>
    <row r="874" spans="2:7" hidden="1" outlineLevel="1">
      <c r="B874" s="77"/>
      <c r="C874" s="15">
        <v>0.11172329572752236</v>
      </c>
      <c r="D874" s="15">
        <v>0.25085196034703139</v>
      </c>
      <c r="E874" s="15">
        <v>0.24529844688366892</v>
      </c>
      <c r="F874" s="15">
        <v>0.24431086171885047</v>
      </c>
      <c r="G874" s="15">
        <v>0.21522847297285075</v>
      </c>
    </row>
    <row r="875" spans="2:7" hidden="1" outlineLevel="1">
      <c r="B875" s="77"/>
    </row>
    <row r="876" spans="2:7" hidden="1" outlineLevel="1">
      <c r="B876" s="75">
        <v>44409</v>
      </c>
      <c r="C876" s="15">
        <v>0</v>
      </c>
      <c r="D876" s="15">
        <v>1.9770011397740355E-2</v>
      </c>
      <c r="E876" s="15">
        <v>0</v>
      </c>
      <c r="F876" s="15">
        <v>0</v>
      </c>
      <c r="G876" s="15">
        <v>0</v>
      </c>
    </row>
    <row r="877" spans="2:7" hidden="1" outlineLevel="1">
      <c r="B877" s="77"/>
      <c r="C877" s="15">
        <v>0</v>
      </c>
      <c r="D877" s="15">
        <v>0</v>
      </c>
      <c r="E877" s="15">
        <v>0</v>
      </c>
      <c r="F877" s="15">
        <v>0</v>
      </c>
      <c r="G877" s="15">
        <v>0</v>
      </c>
    </row>
    <row r="878" spans="2:7" hidden="1" outlineLevel="1">
      <c r="B878" s="77"/>
      <c r="C878" s="15">
        <v>0.14168396702489339</v>
      </c>
      <c r="D878" s="15">
        <v>0.18792546584564113</v>
      </c>
      <c r="E878" s="15">
        <v>0.19379223403767931</v>
      </c>
      <c r="F878" s="15">
        <v>0.19324345263047915</v>
      </c>
      <c r="G878" s="15">
        <v>0.17968104789830419</v>
      </c>
    </row>
    <row r="879" spans="2:7" hidden="1" outlineLevel="1">
      <c r="B879" s="77"/>
      <c r="C879" s="15">
        <v>0</v>
      </c>
      <c r="D879" s="15">
        <v>9.6451972650759221E-2</v>
      </c>
      <c r="E879" s="15">
        <v>2.122354084071067E-2</v>
      </c>
      <c r="F879" s="15">
        <v>2.3461809920365524E-2</v>
      </c>
      <c r="G879" s="15">
        <v>1.9094271083802104E-2</v>
      </c>
    </row>
    <row r="880" spans="2:7" hidden="1" outlineLevel="1">
      <c r="B880" s="77"/>
      <c r="C880" s="15">
        <v>0.10021592087530917</v>
      </c>
      <c r="D880" s="15">
        <v>2.3266783314432908E-3</v>
      </c>
      <c r="E880" s="15">
        <v>7.2224868331491193E-2</v>
      </c>
      <c r="F880" s="15">
        <v>7.2255340885452657E-2</v>
      </c>
      <c r="G880" s="15">
        <v>8.6771268694029069E-2</v>
      </c>
    </row>
    <row r="881" spans="2:7" hidden="1" outlineLevel="1">
      <c r="B881" s="77"/>
      <c r="C881" s="15">
        <v>0.35268287043876051</v>
      </c>
      <c r="D881" s="15">
        <v>0.36461860119347217</v>
      </c>
      <c r="E881" s="15">
        <v>0.31403648497549508</v>
      </c>
      <c r="F881" s="15">
        <v>0.31267619807121677</v>
      </c>
      <c r="G881" s="15">
        <v>0.30793394907043536</v>
      </c>
    </row>
    <row r="882" spans="2:7" hidden="1" outlineLevel="1">
      <c r="B882" s="77"/>
      <c r="C882" s="15">
        <v>5.6609910330981464E-2</v>
      </c>
      <c r="D882" s="15">
        <v>0</v>
      </c>
      <c r="E882" s="15">
        <v>0</v>
      </c>
      <c r="F882" s="15">
        <v>0</v>
      </c>
      <c r="G882" s="15">
        <v>0</v>
      </c>
    </row>
    <row r="883" spans="2:7" hidden="1" outlineLevel="1">
      <c r="B883" s="77"/>
      <c r="C883" s="15">
        <v>0</v>
      </c>
      <c r="D883" s="15">
        <v>2.846755130023584E-2</v>
      </c>
      <c r="E883" s="15">
        <v>2.7152756221000093E-2</v>
      </c>
      <c r="F883" s="15">
        <v>2.8246376424199464E-2</v>
      </c>
      <c r="G883" s="15">
        <v>2.9739259248419483E-2</v>
      </c>
    </row>
    <row r="884" spans="2:7" hidden="1" outlineLevel="1">
      <c r="B884" s="77"/>
      <c r="C884" s="15">
        <v>0.23096634737982202</v>
      </c>
      <c r="D884" s="15">
        <v>4.0290621254502078E-2</v>
      </c>
      <c r="E884" s="15">
        <v>0.12247136047474247</v>
      </c>
      <c r="F884" s="15">
        <v>0.12200518330899311</v>
      </c>
      <c r="G884" s="15">
        <v>0.15661242458416108</v>
      </c>
    </row>
    <row r="885" spans="2:7" hidden="1" outlineLevel="1">
      <c r="B885" s="77"/>
      <c r="C885" s="15">
        <v>0.11784119971779879</v>
      </c>
      <c r="D885" s="15">
        <v>0.26014822592695463</v>
      </c>
      <c r="E885" s="15">
        <v>0.24909884036893234</v>
      </c>
      <c r="F885" s="15">
        <v>0.24811100038221617</v>
      </c>
      <c r="G885" s="15">
        <v>0.22016777942084867</v>
      </c>
    </row>
    <row r="886" spans="2:7" hidden="1" outlineLevel="1">
      <c r="B886" s="77"/>
    </row>
    <row r="887" spans="2:7" hidden="1" outlineLevel="1">
      <c r="B887" s="75">
        <v>44440</v>
      </c>
      <c r="C887" s="15">
        <v>0</v>
      </c>
      <c r="D887" s="15">
        <v>1.9110663089767818E-2</v>
      </c>
      <c r="E887" s="15">
        <v>0</v>
      </c>
      <c r="F887" s="15">
        <v>0</v>
      </c>
      <c r="G887" s="15">
        <v>0</v>
      </c>
    </row>
    <row r="888" spans="2:7" hidden="1" outlineLevel="1">
      <c r="B888" s="75"/>
      <c r="C888" s="15">
        <v>0</v>
      </c>
      <c r="D888" s="15">
        <v>0</v>
      </c>
      <c r="E888" s="15">
        <v>0</v>
      </c>
      <c r="F888" s="15">
        <v>0</v>
      </c>
      <c r="G888" s="15">
        <v>0</v>
      </c>
    </row>
    <row r="889" spans="2:7" hidden="1" outlineLevel="1">
      <c r="B889" s="77"/>
      <c r="C889" s="15">
        <v>0.14183620409812378</v>
      </c>
      <c r="D889" s="15">
        <v>0.18869308424501036</v>
      </c>
      <c r="E889" s="15">
        <v>0.19407167068061559</v>
      </c>
      <c r="F889" s="15">
        <v>0.19352534835836704</v>
      </c>
      <c r="G889" s="15">
        <v>0.17968361045513093</v>
      </c>
    </row>
    <row r="890" spans="2:7" hidden="1" outlineLevel="1">
      <c r="B890" s="77"/>
      <c r="C890" s="15">
        <v>0</v>
      </c>
      <c r="D890" s="15">
        <v>9.5277640894179311E-2</v>
      </c>
      <c r="E890" s="15">
        <v>2.1991600309050698E-2</v>
      </c>
      <c r="F890" s="15">
        <v>2.4202444708896924E-2</v>
      </c>
      <c r="G890" s="15">
        <v>2.0889740704942553E-2</v>
      </c>
    </row>
    <row r="891" spans="2:7" hidden="1" outlineLevel="1">
      <c r="B891" s="77"/>
      <c r="C891" s="15">
        <v>0.10228349852729759</v>
      </c>
      <c r="D891" s="15">
        <v>1.8348452187887268E-3</v>
      </c>
      <c r="E891" s="15">
        <v>7.1766274483048342E-2</v>
      </c>
      <c r="F891" s="15">
        <v>7.1805709151746264E-2</v>
      </c>
      <c r="G891" s="15">
        <v>8.55656910955922E-2</v>
      </c>
    </row>
    <row r="892" spans="2:7" hidden="1" outlineLevel="1">
      <c r="B892" s="77"/>
      <c r="C892" s="15">
        <v>0.34769062471490669</v>
      </c>
      <c r="D892" s="15">
        <v>0.36786540634754783</v>
      </c>
      <c r="E892" s="15">
        <v>0.31557935201577947</v>
      </c>
      <c r="F892" s="15">
        <v>0.31421617859684514</v>
      </c>
      <c r="G892" s="15">
        <v>0.30941654360184312</v>
      </c>
    </row>
    <row r="893" spans="2:7" hidden="1" outlineLevel="1">
      <c r="B893" s="77"/>
      <c r="C893" s="15">
        <v>4.8819594267177226E-2</v>
      </c>
      <c r="D893" s="15">
        <v>0</v>
      </c>
      <c r="E893" s="15">
        <v>0</v>
      </c>
      <c r="F893" s="15">
        <v>0</v>
      </c>
      <c r="G893" s="15">
        <v>0</v>
      </c>
    </row>
    <row r="894" spans="2:7" hidden="1" outlineLevel="1">
      <c r="B894" s="77"/>
      <c r="C894" s="15">
        <v>0</v>
      </c>
      <c r="D894" s="15">
        <v>2.5964170361444619E-2</v>
      </c>
      <c r="E894" s="15">
        <v>2.4749853132889146E-2</v>
      </c>
      <c r="F894" s="15">
        <v>2.5863413108181826E-2</v>
      </c>
      <c r="G894" s="15">
        <v>2.5427827705375463E-2</v>
      </c>
    </row>
    <row r="895" spans="2:7" hidden="1" outlineLevel="1">
      <c r="B895" s="77"/>
      <c r="C895" s="15">
        <v>0.22514583040298439</v>
      </c>
      <c r="D895" s="15">
        <v>3.6602985740008219E-2</v>
      </c>
      <c r="E895" s="15">
        <v>0.11917969602601441</v>
      </c>
      <c r="F895" s="15">
        <v>0.11874100107796159</v>
      </c>
      <c r="G895" s="15">
        <v>0.15283536435905976</v>
      </c>
    </row>
    <row r="896" spans="2:7" hidden="1" outlineLevel="1">
      <c r="B896" s="77"/>
      <c r="C896" s="15">
        <v>0.1342244637570757</v>
      </c>
      <c r="D896" s="15">
        <v>0.26465033200400184</v>
      </c>
      <c r="E896" s="15">
        <v>0.2526616386026535</v>
      </c>
      <c r="F896" s="15">
        <v>0.25164526662092412</v>
      </c>
      <c r="G896" s="15">
        <v>0.22618122207805591</v>
      </c>
    </row>
    <row r="897" spans="2:7" hidden="1" outlineLevel="1">
      <c r="B897" s="77"/>
    </row>
    <row r="898" spans="2:7" hidden="1" outlineLevel="1">
      <c r="B898" s="75">
        <v>44470</v>
      </c>
      <c r="C898" s="15">
        <v>0</v>
      </c>
      <c r="D898" s="15">
        <v>2.406559089155148E-2</v>
      </c>
      <c r="E898" s="15">
        <v>0</v>
      </c>
      <c r="F898" s="15">
        <v>0</v>
      </c>
      <c r="G898" s="15">
        <v>0</v>
      </c>
    </row>
    <row r="899" spans="2:7" hidden="1" outlineLevel="1">
      <c r="B899" s="77"/>
      <c r="C899" s="15">
        <v>3.8996926462897194E-3</v>
      </c>
      <c r="D899" s="15">
        <v>0</v>
      </c>
      <c r="E899" s="15">
        <v>0</v>
      </c>
      <c r="F899" s="15">
        <v>0</v>
      </c>
      <c r="G899" s="15">
        <v>0</v>
      </c>
    </row>
    <row r="900" spans="2:7" hidden="1" outlineLevel="1">
      <c r="B900" s="77"/>
      <c r="C900" s="15">
        <v>0.14958361717944973</v>
      </c>
      <c r="D900" s="15">
        <v>0.1950929395950505</v>
      </c>
      <c r="E900" s="15">
        <v>0.20006448082988207</v>
      </c>
      <c r="F900" s="15">
        <v>0.19945931138404041</v>
      </c>
      <c r="G900" s="15">
        <v>0.18550309120734562</v>
      </c>
    </row>
    <row r="901" spans="2:7" hidden="1" outlineLevel="1">
      <c r="B901" s="77"/>
      <c r="C901" s="15">
        <v>0</v>
      </c>
      <c r="D901" s="15">
        <v>9.1307392681379593E-2</v>
      </c>
      <c r="E901" s="15">
        <v>1.293076735848369E-2</v>
      </c>
      <c r="F901" s="15">
        <v>1.5260693974950348E-2</v>
      </c>
      <c r="G901" s="15">
        <v>9.0567677932362721E-3</v>
      </c>
    </row>
    <row r="902" spans="2:7" hidden="1" outlineLevel="1">
      <c r="B902" s="77"/>
      <c r="C902" s="15">
        <v>0.11382329952616468</v>
      </c>
      <c r="D902" s="15">
        <v>6.3410429909551832E-3</v>
      </c>
      <c r="E902" s="15">
        <v>7.8346345742808451E-2</v>
      </c>
      <c r="F902" s="15">
        <v>7.8332512403507998E-2</v>
      </c>
      <c r="G902" s="15">
        <v>9.4960348448355159E-2</v>
      </c>
    </row>
    <row r="903" spans="2:7" hidden="1" outlineLevel="1">
      <c r="B903" s="77"/>
      <c r="C903" s="15">
        <v>0.37137414972574917</v>
      </c>
      <c r="D903" s="15">
        <v>0.37876105848182401</v>
      </c>
      <c r="E903" s="15">
        <v>0.3259793733894179</v>
      </c>
      <c r="F903" s="15">
        <v>0.3245005008993837</v>
      </c>
      <c r="G903" s="15">
        <v>0.32146870318743781</v>
      </c>
    </row>
    <row r="904" spans="2:7" hidden="1" outlineLevel="1">
      <c r="B904" s="77"/>
      <c r="C904" s="15">
        <v>3.4946888610743486E-2</v>
      </c>
      <c r="D904" s="15">
        <v>0</v>
      </c>
      <c r="E904" s="15">
        <v>0</v>
      </c>
      <c r="F904" s="15">
        <v>0</v>
      </c>
      <c r="G904" s="15">
        <v>0</v>
      </c>
    </row>
    <row r="905" spans="2:7" hidden="1" outlineLevel="1">
      <c r="B905" s="77"/>
      <c r="C905" s="15">
        <v>0</v>
      </c>
      <c r="D905" s="15">
        <v>2.5063497844165259E-2</v>
      </c>
      <c r="E905" s="15">
        <v>2.1283732440866742E-2</v>
      </c>
      <c r="F905" s="15">
        <v>2.2463535378776631E-2</v>
      </c>
      <c r="G905" s="15">
        <v>2.1532702310449101E-2</v>
      </c>
    </row>
    <row r="906" spans="2:7" hidden="1" outlineLevel="1">
      <c r="B906" s="77"/>
      <c r="C906" s="15">
        <v>0.24003809252431443</v>
      </c>
      <c r="D906" s="15">
        <v>4.2060849209029194E-2</v>
      </c>
      <c r="E906" s="15">
        <v>0.12731840068642702</v>
      </c>
      <c r="F906" s="15">
        <v>0.12679552634589039</v>
      </c>
      <c r="G906" s="15">
        <v>0.16306586571033621</v>
      </c>
    </row>
    <row r="907" spans="2:7" hidden="1" outlineLevel="1">
      <c r="B907" s="77"/>
      <c r="C907" s="15">
        <v>8.6334475554854087E-2</v>
      </c>
      <c r="D907" s="15">
        <v>0.23730675620679362</v>
      </c>
      <c r="E907" s="15">
        <v>0.23407698480216524</v>
      </c>
      <c r="F907" s="15">
        <v>0.23318728123637342</v>
      </c>
      <c r="G907" s="15">
        <v>0.20441252134283977</v>
      </c>
    </row>
    <row r="908" spans="2:7" hidden="1" outlineLevel="1">
      <c r="B908" s="77"/>
    </row>
    <row r="909" spans="2:7" hidden="1" outlineLevel="1">
      <c r="B909" s="75">
        <v>44501</v>
      </c>
      <c r="C909" s="15">
        <v>0</v>
      </c>
      <c r="D909" s="15">
        <v>1.9675358122843819E-2</v>
      </c>
      <c r="E909" s="15">
        <v>0</v>
      </c>
      <c r="F909" s="15">
        <v>0</v>
      </c>
      <c r="G909" s="15">
        <v>0</v>
      </c>
    </row>
    <row r="910" spans="2:7" hidden="1" outlineLevel="1">
      <c r="B910" s="75"/>
      <c r="C910" s="15">
        <v>7.1747656290966789E-3</v>
      </c>
      <c r="D910" s="15">
        <v>0</v>
      </c>
      <c r="E910" s="15">
        <v>0</v>
      </c>
      <c r="F910" s="15">
        <v>0</v>
      </c>
      <c r="G910" s="15">
        <v>0</v>
      </c>
    </row>
    <row r="911" spans="2:7" hidden="1" outlineLevel="1">
      <c r="B911" s="77"/>
      <c r="C911" s="15">
        <v>0.14332655490226176</v>
      </c>
      <c r="D911" s="15">
        <v>0.19375885845273347</v>
      </c>
      <c r="E911" s="15">
        <v>0.19599449727263488</v>
      </c>
      <c r="F911" s="15">
        <v>0.19543786386120207</v>
      </c>
      <c r="G911" s="15">
        <v>0.18271109418800696</v>
      </c>
    </row>
    <row r="912" spans="2:7" hidden="1" outlineLevel="1">
      <c r="B912" s="77"/>
      <c r="C912" s="15">
        <v>0</v>
      </c>
      <c r="D912" s="15">
        <v>9.787689254193277E-2</v>
      </c>
      <c r="E912" s="15">
        <v>1.9726111015102816E-2</v>
      </c>
      <c r="F912" s="15">
        <v>2.1988837738170928E-2</v>
      </c>
      <c r="G912" s="15">
        <v>1.6229732981786846E-2</v>
      </c>
    </row>
    <row r="913" spans="2:7" hidden="1" outlineLevel="1">
      <c r="B913" s="77"/>
      <c r="C913" s="15">
        <v>0.11615493933955877</v>
      </c>
      <c r="D913" s="15">
        <v>7.9979577004260765E-3</v>
      </c>
      <c r="E913" s="15">
        <v>8.6435237567790132E-2</v>
      </c>
      <c r="F913" s="15">
        <v>8.6287440978235014E-2</v>
      </c>
      <c r="G913" s="15">
        <v>0.10066553199762181</v>
      </c>
    </row>
    <row r="914" spans="2:7" hidden="1" outlineLevel="1">
      <c r="B914" s="77"/>
      <c r="C914" s="15">
        <v>0.36397311951392336</v>
      </c>
      <c r="D914" s="15">
        <v>0.36797929140179253</v>
      </c>
      <c r="E914" s="15">
        <v>0.31028206819817611</v>
      </c>
      <c r="F914" s="15">
        <v>0.30900948381932353</v>
      </c>
      <c r="G914" s="15">
        <v>0.30698333685577389</v>
      </c>
    </row>
    <row r="915" spans="2:7" hidden="1" outlineLevel="1">
      <c r="B915" s="77"/>
      <c r="C915" s="15">
        <v>3.1254371207626488E-2</v>
      </c>
      <c r="D915" s="15">
        <v>0</v>
      </c>
      <c r="E915" s="15">
        <v>0</v>
      </c>
      <c r="F915" s="15">
        <v>0</v>
      </c>
      <c r="G915" s="15">
        <v>0</v>
      </c>
    </row>
    <row r="916" spans="2:7" hidden="1" outlineLevel="1">
      <c r="B916" s="77"/>
      <c r="C916" s="15">
        <v>0</v>
      </c>
      <c r="D916" s="15">
        <v>2.768699480123437E-2</v>
      </c>
      <c r="E916" s="15">
        <v>2.1724147146335571E-2</v>
      </c>
      <c r="F916" s="15">
        <v>2.2908668322758407E-2</v>
      </c>
      <c r="G916" s="15">
        <v>2.1612735978930105E-2</v>
      </c>
    </row>
    <row r="917" spans="2:7" hidden="1" outlineLevel="1">
      <c r="B917" s="77"/>
      <c r="C917" s="15">
        <v>0.2389623341282589</v>
      </c>
      <c r="D917" s="15">
        <v>4.3581243743497484E-2</v>
      </c>
      <c r="E917" s="15">
        <v>0.13350656038579056</v>
      </c>
      <c r="F917" s="15">
        <v>0.13288502918878953</v>
      </c>
      <c r="G917" s="15">
        <v>0.16659959922247816</v>
      </c>
    </row>
    <row r="918" spans="2:7" hidden="1" outlineLevel="1">
      <c r="B918" s="77"/>
      <c r="C918" s="15">
        <v>9.9154131046839344E-2</v>
      </c>
      <c r="D918" s="15">
        <v>0.24144253113628836</v>
      </c>
      <c r="E918" s="15">
        <v>0.232331463664221</v>
      </c>
      <c r="F918" s="15">
        <v>0.23148203771444342</v>
      </c>
      <c r="G918" s="15">
        <v>0.2051979687754022</v>
      </c>
    </row>
    <row r="919" spans="2:7" hidden="1" outlineLevel="1">
      <c r="B919" s="77"/>
    </row>
    <row r="920" spans="2:7" hidden="1" outlineLevel="1">
      <c r="B920" s="75">
        <v>44531</v>
      </c>
      <c r="C920" s="15">
        <v>0</v>
      </c>
      <c r="D920" s="15">
        <v>1.6813929870256473E-2</v>
      </c>
      <c r="E920" s="15">
        <v>0</v>
      </c>
      <c r="F920" s="15">
        <v>0</v>
      </c>
      <c r="G920" s="15">
        <v>0</v>
      </c>
    </row>
    <row r="921" spans="2:7" hidden="1" outlineLevel="1">
      <c r="C921" s="15">
        <v>1.2555340604947904E-2</v>
      </c>
      <c r="D921" s="15">
        <v>0</v>
      </c>
      <c r="E921" s="15">
        <v>0</v>
      </c>
      <c r="F921" s="15">
        <v>0</v>
      </c>
      <c r="G921" s="15">
        <v>0</v>
      </c>
    </row>
    <row r="922" spans="2:7" hidden="1" outlineLevel="1">
      <c r="C922" s="15">
        <v>0.17795319805173546</v>
      </c>
      <c r="D922" s="15">
        <v>0.21169854954588571</v>
      </c>
      <c r="E922" s="15">
        <v>0.20402427095353479</v>
      </c>
      <c r="F922" s="15">
        <v>0.20346353354837157</v>
      </c>
      <c r="G922" s="15">
        <v>0.19495821099330798</v>
      </c>
    </row>
    <row r="923" spans="2:7" hidden="1" outlineLevel="1">
      <c r="C923" s="15">
        <v>0</v>
      </c>
      <c r="D923" s="15">
        <v>9.2733925667057765E-2</v>
      </c>
      <c r="E923" s="15">
        <v>1.5276130257440113E-2</v>
      </c>
      <c r="F923" s="15">
        <v>1.7541111980318148E-2</v>
      </c>
      <c r="G923" s="15">
        <v>4.5718681657891504E-3</v>
      </c>
    </row>
    <row r="924" spans="2:7" hidden="1" outlineLevel="1">
      <c r="C924" s="15">
        <v>0.12042694119670717</v>
      </c>
      <c r="D924" s="15">
        <v>2.640395939403661E-3</v>
      </c>
      <c r="E924" s="15">
        <v>8.6295782682638655E-2</v>
      </c>
      <c r="F924" s="15">
        <v>8.6126541757313629E-2</v>
      </c>
      <c r="G924" s="15">
        <v>0.10049176522647266</v>
      </c>
    </row>
    <row r="925" spans="2:7" hidden="1" outlineLevel="1">
      <c r="C925" s="15">
        <v>0.32402469456852301</v>
      </c>
      <c r="D925" s="15">
        <v>0.34444052263444452</v>
      </c>
      <c r="E925" s="15">
        <v>0.29561724073023349</v>
      </c>
      <c r="F925" s="15">
        <v>0.29440048045543882</v>
      </c>
      <c r="G925" s="15">
        <v>0.28860557486156629</v>
      </c>
    </row>
    <row r="926" spans="2:7" hidden="1" outlineLevel="1">
      <c r="C926" s="15">
        <v>4.6407635045627223E-3</v>
      </c>
      <c r="D926" s="15">
        <v>0</v>
      </c>
      <c r="E926" s="15">
        <v>0</v>
      </c>
      <c r="F926" s="15">
        <v>0</v>
      </c>
      <c r="G926" s="15">
        <v>0</v>
      </c>
    </row>
    <row r="927" spans="2:7" hidden="1" outlineLevel="1">
      <c r="C927" s="15">
        <v>0</v>
      </c>
      <c r="D927" s="15">
        <v>2.2900762791088446E-2</v>
      </c>
      <c r="E927" s="15">
        <v>1.6014433987301471E-2</v>
      </c>
      <c r="F927" s="15">
        <v>1.7269825905254558E-2</v>
      </c>
      <c r="G927" s="15">
        <v>1.9276164295370532E-2</v>
      </c>
    </row>
    <row r="928" spans="2:7" hidden="1" outlineLevel="1">
      <c r="C928" s="15">
        <v>0.24072147725516002</v>
      </c>
      <c r="D928" s="15">
        <v>3.5437483751037932E-2</v>
      </c>
      <c r="E928" s="15">
        <v>0.13427680172127215</v>
      </c>
      <c r="F928" s="15">
        <v>0.13359817765693269</v>
      </c>
      <c r="G928" s="15">
        <v>0.16665917019556353</v>
      </c>
    </row>
    <row r="929" spans="1:23" hidden="1" outlineLevel="1">
      <c r="C929" s="15">
        <v>0.11967780058592895</v>
      </c>
      <c r="D929" s="15">
        <v>0.2733335577015743</v>
      </c>
      <c r="E929" s="15">
        <v>0.24849542491763044</v>
      </c>
      <c r="F929" s="15">
        <v>0.24759969031929341</v>
      </c>
      <c r="G929" s="15">
        <v>0.22543724626192979</v>
      </c>
    </row>
    <row r="930" spans="1:23" hidden="1" outlineLevel="1"/>
    <row r="931" spans="1:23" collapsed="1">
      <c r="B931" s="73"/>
    </row>
    <row r="932" spans="1:23">
      <c r="B932" s="73"/>
    </row>
    <row r="933" spans="1:23">
      <c r="A933" s="6" t="s">
        <v>57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 t="s">
        <v>27</v>
      </c>
    </row>
    <row r="942" spans="1:23">
      <c r="B942" s="73"/>
    </row>
    <row r="953" spans="2:2">
      <c r="B953" s="73"/>
    </row>
    <row r="954" spans="2:2">
      <c r="B954" s="73"/>
    </row>
    <row r="964" spans="2:2">
      <c r="B964" s="73"/>
    </row>
    <row r="975" spans="2:2">
      <c r="B975" s="73"/>
    </row>
    <row r="976" spans="2:2">
      <c r="B976" s="73"/>
    </row>
    <row r="986" spans="2:2">
      <c r="B986" s="73"/>
    </row>
    <row r="997" spans="2:2">
      <c r="B997" s="73"/>
    </row>
    <row r="1008" spans="2:2">
      <c r="B1008" s="73"/>
    </row>
    <row r="1009" spans="2:2">
      <c r="B1009" s="73"/>
    </row>
    <row r="1019" spans="2:2">
      <c r="B1019" s="73"/>
    </row>
    <row r="1030" spans="2:2">
      <c r="B1030" s="73"/>
    </row>
    <row r="1031" spans="2:2">
      <c r="B1031" s="73"/>
    </row>
    <row r="1041" spans="2:2">
      <c r="B1041" s="73"/>
    </row>
    <row r="1052" spans="2:2">
      <c r="B1052" s="73"/>
    </row>
    <row r="1053" spans="2:2">
      <c r="B1053" s="73"/>
    </row>
    <row r="1063" spans="2:2">
      <c r="B1063" s="73"/>
    </row>
    <row r="1074" spans="2:2">
      <c r="B1074" s="73"/>
    </row>
    <row r="1075" spans="2:2">
      <c r="B1075" s="73"/>
    </row>
    <row r="1085" spans="2:2">
      <c r="B1085" s="73"/>
    </row>
    <row r="1096" spans="2:2">
      <c r="B1096" s="73"/>
    </row>
    <row r="1097" spans="2:2">
      <c r="B1097" s="73"/>
    </row>
    <row r="1107" spans="2:2">
      <c r="B1107" s="73"/>
    </row>
  </sheetData>
  <scenarios current="59" show="0" sqref="F237:G246">
    <scenario name="Jan 17" locked="1" count="2" user="Microsoft Office User" comment="_x000a_Modified by Microsoft Office User on 26/10/2022_x000a_Modified by Microsoft Office User on 27/10/2022">
      <inputCells r="C4" val="40939" numFmtId="14"/>
      <inputCells r="C5" val="42734" numFmtId="14"/>
    </scenario>
    <scenario name="Feb 17" locked="1" count="2" user="Microsoft Office User" comment="Created by Microsoft Office User on 26/10/2022_x000a_Modified by Microsoft Office User on 26/10/2022">
      <inputCells r="C4" val="40968" numFmtId="14"/>
      <inputCells r="C5" val="42766" numFmtId="14"/>
    </scenario>
    <scenario name="Mar 17" locked="1" count="2" user="Microsoft Office User" comment="Created by Microsoft Office User on 26/10/2022_x000a_Modified by Microsoft Office User on 26/10/2022">
      <inputCells r="C4" val="40998" numFmtId="14"/>
      <inputCells r="C5" val="42794" numFmtId="14"/>
    </scenario>
    <scenario name="Apr 17" locked="1" count="2" user="Microsoft Office User" comment="Created by Microsoft Office User on 26/10/2022">
      <inputCells r="C4" val="41029" numFmtId="14"/>
      <inputCells r="C5" val="42825" numFmtId="14"/>
    </scenario>
    <scenario name="May 17" locked="1" count="2" user="Microsoft Office User" comment="Created by Microsoft Office User on 26/10/2022">
      <inputCells r="C4" val="41060" numFmtId="14"/>
      <inputCells r="C5" val="42853" numFmtId="14"/>
    </scenario>
    <scenario name="Jun 17" locked="1" count="2" user="Microsoft Office User" comment="Created by Microsoft Office User on 26/10/2022">
      <inputCells r="C4" val="41089" numFmtId="14"/>
      <inputCells r="C5" val="42886" numFmtId="14"/>
    </scenario>
    <scenario name="Jul 17" locked="1" count="2" user="Microsoft Office User" comment="Created by Microsoft Office User on 26/10/2022">
      <inputCells r="C4" val="41121" numFmtId="14"/>
      <inputCells r="C5" val="42916" numFmtId="14"/>
    </scenario>
    <scenario name="Aug 17" locked="1" count="2" user="Microsoft Office User" comment="Created by Microsoft Office User on 26/10/2022">
      <inputCells r="C4" val="41152" numFmtId="14"/>
      <inputCells r="C5" val="42947" numFmtId="14"/>
    </scenario>
    <scenario name="Sep 17" locked="1" count="2" user="Microsoft Office User" comment="Created by Microsoft Office User on 26/10/2022">
      <inputCells r="C4" val="41180" numFmtId="14"/>
      <inputCells r="C5" val="42978" numFmtId="14"/>
    </scenario>
    <scenario name="Oct 17" locked="1" count="2" user="Microsoft Office User" comment="Created by Microsoft Office User on 26/10/2022">
      <inputCells r="C4" val="41213" numFmtId="14"/>
      <inputCells r="C5" val="43007" numFmtId="14"/>
    </scenario>
    <scenario name="Nov 17" locked="1" count="2" user="Microsoft Office User" comment="Created by Microsoft Office User on 26/10/2022">
      <inputCells r="C4" val="41243" numFmtId="14"/>
      <inputCells r="C5" val="43039" numFmtId="14"/>
    </scenario>
    <scenario name="Dec 17" locked="1" count="2" user="Microsoft Office User" comment="Created by Microsoft Office User on 26/10/2022">
      <inputCells r="C4" val="41274" numFmtId="14"/>
      <inputCells r="C5" val="43069" numFmtId="14"/>
    </scenario>
    <scenario name="Jan 18" locked="1" count="2" user="Microsoft Office User" comment="Created by Microsoft Office User on 26/10/2022">
      <inputCells r="C4" val="41305" numFmtId="14"/>
      <inputCells r="C5" val="43098" numFmtId="14"/>
    </scenario>
    <scenario name="Feb 18" locked="1" count="2" user="Microsoft Office User" comment="Created by Microsoft Office User on 26/10/2022">
      <inputCells r="C4" val="41333" numFmtId="14"/>
      <inputCells r="C5" val="43131" numFmtId="14"/>
    </scenario>
    <scenario name="Mar 18" locked="1" count="2" user="Microsoft Office User" comment="Created by Microsoft Office User on 26/10/2022">
      <inputCells r="C4" val="41361" numFmtId="14"/>
      <inputCells r="C5" val="43159" numFmtId="14"/>
    </scenario>
    <scenario name="Apr 18" locked="1" count="2" user="Microsoft Office User" comment="Created by Microsoft Office User on 26/10/2022">
      <inputCells r="C4" val="41394" numFmtId="14"/>
      <inputCells r="C5" val="43188" numFmtId="14"/>
    </scenario>
    <scenario name="May 18" locked="1" count="2" user="Microsoft Office User" comment="Created by Microsoft Office User on 26/10/2022">
      <inputCells r="C4" val="41425" numFmtId="14"/>
      <inputCells r="C5" val="43220" numFmtId="14"/>
    </scenario>
    <scenario name="Jun 18" locked="1" count="2" user="Microsoft Office User" comment="Created by Microsoft Office User on 26/10/2022">
      <inputCells r="C4" val="41453" numFmtId="14"/>
      <inputCells r="C5" val="43251" numFmtId="14"/>
    </scenario>
    <scenario name="Jul 18" locked="1" count="2" user="Microsoft Office User" comment="Created by Microsoft Office User on 26/10/2022">
      <inputCells r="C4" val="41486" numFmtId="14"/>
      <inputCells r="C5" val="43280" numFmtId="14"/>
    </scenario>
    <scenario name="Aug 18" locked="1" count="2" user="Microsoft Office User" comment="Created by Microsoft Office User on 26/10/2022">
      <inputCells r="C4" val="41516" numFmtId="14"/>
      <inputCells r="C5" val="43312" numFmtId="14"/>
    </scenario>
    <scenario name="Sep 18" locked="1" count="2" user="Microsoft Office User" comment="Created by Microsoft Office User on 26/10/2022">
      <inputCells r="C4" val="41547" numFmtId="14"/>
      <inputCells r="C5" val="43343" numFmtId="14"/>
    </scenario>
    <scenario name="Oct 18" locked="1" count="2" user="Microsoft Office User" comment="Created by Microsoft Office User on 26/10/2022">
      <inputCells r="C4" val="41578" numFmtId="14"/>
      <inputCells r="C5" val="43371" numFmtId="14"/>
    </scenario>
    <scenario name="Nov 18" locked="1" count="2" user="Microsoft Office User" comment="Created by Microsoft Office User on 26/10/2022">
      <inputCells r="C4" val="41607" numFmtId="14"/>
      <inputCells r="C5" val="43404" numFmtId="14"/>
    </scenario>
    <scenario name="Dec 18" locked="1" count="2" user="Microsoft Office User" comment="Created by Microsoft Office User on 26/10/2022">
      <inputCells r="C4" val="41639" numFmtId="14"/>
      <inputCells r="C5" val="43434" numFmtId="14"/>
    </scenario>
    <scenario name="Jan 19" locked="1" count="2" user="Microsoft Office User" comment="Created by Microsoft Office User on 26/10/2022">
      <inputCells r="C4" val="41670" numFmtId="14"/>
      <inputCells r="C5" val="43465" numFmtId="14"/>
    </scenario>
    <scenario name="Feb 19" locked="1" count="2" user="Microsoft Office User" comment="Created by Microsoft Office User on 26/10/2022">
      <inputCells r="C4" val="41698" numFmtId="14"/>
      <inputCells r="C5" val="43496" numFmtId="14"/>
    </scenario>
    <scenario name="Mar 19" locked="1" count="2" user="Microsoft Office User" comment="Created by Microsoft Office User on 26/10/2022">
      <inputCells r="C4" val="41729" numFmtId="14"/>
      <inputCells r="C5" val="43524" numFmtId="14"/>
    </scenario>
    <scenario name="Apr 19" locked="1" count="2" user="Microsoft Office User" comment="Created by Microsoft Office User on 26/10/2022">
      <inputCells r="C4" val="41759" numFmtId="14"/>
      <inputCells r="C5" val="43553" numFmtId="14"/>
    </scenario>
    <scenario name="May 19" locked="1" count="2" user="Microsoft Office User" comment="Created by Microsoft Office User on 26/10/2022">
      <inputCells r="C4" val="41789" numFmtId="14"/>
      <inputCells r="C5" val="43585" numFmtId="14"/>
    </scenario>
    <scenario name="Jun 19" locked="1" count="2" user="Microsoft Office User" comment="Created by Microsoft Office User on 26/10/2022">
      <inputCells r="C4" val="41820" numFmtId="14"/>
      <inputCells r="C5" val="43616" numFmtId="14"/>
    </scenario>
    <scenario name="Jul 19" locked="1" count="2" user="Microsoft Office User" comment="Created by Microsoft Office User on 26/10/2022">
      <inputCells r="C4" val="41851" numFmtId="14"/>
      <inputCells r="C5" val="43644" numFmtId="14"/>
    </scenario>
    <scenario name="Aug 19" locked="1" count="2" user="Microsoft Office User" comment="Created by Microsoft Office User on 26/10/2022">
      <inputCells r="C4" val="41880" numFmtId="14"/>
      <inputCells r="C5" val="43677" numFmtId="14"/>
    </scenario>
    <scenario name="Sep 19" locked="1" count="2" user="Microsoft Office User" comment="Created by Microsoft Office User on 26/10/2022">
      <inputCells r="C4" val="41912" numFmtId="14"/>
      <inputCells r="C5" val="43707" numFmtId="14"/>
    </scenario>
    <scenario name="Oct 19" locked="1" count="2" user="Microsoft Office User" comment="Created by Microsoft Office User on 26/10/2022">
      <inputCells r="C4" val="41943" numFmtId="14"/>
      <inputCells r="C5" val="43738" numFmtId="14"/>
    </scenario>
    <scenario name="Nov 19" locked="1" count="2" user="Microsoft Office User" comment="Created by Microsoft Office User on 26/10/2022">
      <inputCells r="C4" val="41971" numFmtId="14"/>
      <inputCells r="C5" val="43769" numFmtId="14"/>
    </scenario>
    <scenario name="Dec 19" locked="1" count="2" user="Microsoft Office User" comment="Created by Microsoft Office User on 26/10/2022">
      <inputCells r="C4" val="42004" numFmtId="14"/>
      <inputCells r="C5" val="43798" numFmtId="14"/>
    </scenario>
    <scenario name="Jan 20" locked="1" count="2" user="Microsoft Office User" comment="Created by Microsoft Office User on 26/10/2022_x000a_Modified by Microsoft Office User on 26/10/2022">
      <inputCells r="C4" val="42034" numFmtId="14"/>
      <inputCells r="C5" val="43830" numFmtId="14"/>
    </scenario>
    <scenario name="Feb 20" locked="1" count="2" user="Microsoft Office User" comment="Created by Microsoft Office User on 26/10/2022">
      <inputCells r="C4" val="42062" numFmtId="14"/>
      <inputCells r="C5" val="43861" numFmtId="14"/>
    </scenario>
    <scenario name="Mar 20" locked="1" count="2" user="Microsoft Office User" comment="Created by Microsoft Office User on 26/10/2022">
      <inputCells r="C4" val="42094" numFmtId="14"/>
      <inputCells r="C5" val="43889" numFmtId="14"/>
    </scenario>
    <scenario name="Apr 20" locked="1" count="2" user="Microsoft Office User" comment="Created by Microsoft Office User on 26/10/2022">
      <inputCells r="C4" val="42124" numFmtId="14"/>
      <inputCells r="C5" val="43921" numFmtId="14"/>
    </scenario>
    <scenario name="May 20" locked="1" count="2" user="Microsoft Office User" comment="Created by Microsoft Office User on 26/10/2022">
      <inputCells r="C4" val="42153" numFmtId="14"/>
      <inputCells r="C5" val="43951" numFmtId="14"/>
    </scenario>
    <scenario name="Jun 20" locked="1" count="2" user="Microsoft Office User" comment="Created by Microsoft Office User on 26/10/2022">
      <inputCells r="C4" val="42185" numFmtId="14"/>
      <inputCells r="C5" val="43980" numFmtId="14"/>
    </scenario>
    <scenario name="Jul 20" locked="1" count="2" user="Microsoft Office User" comment="Created by Microsoft Office User on 26/10/2022">
      <inputCells r="C4" val="42216" numFmtId="14"/>
      <inputCells r="C5" val="44012" numFmtId="14"/>
    </scenario>
    <scenario name="Aug 20" locked="1" count="2" user="Microsoft Office User" comment="Created by Microsoft Office User on 26/10/2022">
      <inputCells r="C4" val="42247" numFmtId="14"/>
      <inputCells r="C5" val="44043" numFmtId="14"/>
    </scenario>
    <scenario name="Sep 20" locked="1" count="2" user="Microsoft Office User" comment="Created by Microsoft Office User on 26/10/2022">
      <inputCells r="C4" val="42277" numFmtId="14"/>
      <inputCells r="C5" val="44074" numFmtId="14"/>
    </scenario>
    <scenario name="Oct 20" locked="1" count="2" user="Microsoft Office User" comment="Created by Microsoft Office User on 26/10/2022">
      <inputCells r="C4" val="42307" numFmtId="14"/>
      <inputCells r="C5" val="44104" numFmtId="14"/>
    </scenario>
    <scenario name="Nov 20" locked="1" count="2" user="Microsoft Office User" comment="Created by Microsoft Office User on 26/10/2022">
      <inputCells r="C4" val="42338" numFmtId="14"/>
      <inputCells r="C5" val="44134" numFmtId="14"/>
    </scenario>
    <scenario name="Dec 20" locked="1" count="2" user="Microsoft Office User" comment="Created by Microsoft Office User on 26/10/2022">
      <inputCells r="C4" val="42369" numFmtId="14"/>
      <inputCells r="C5" val="44165" numFmtId="14"/>
    </scenario>
    <scenario name="Jan 21" locked="1" count="2" user="Microsoft Office User" comment="Created by Microsoft Office User on 26/10/2022">
      <inputCells r="C4" val="42398" numFmtId="14"/>
      <inputCells r="C5" val="44196" numFmtId="14"/>
    </scenario>
    <scenario name="Feb 21" locked="1" count="2" user="Microsoft Office User" comment="Created by Microsoft Office User on 26/10/2022">
      <inputCells r="C4" val="42429" numFmtId="14"/>
      <inputCells r="C5" val="44225" numFmtId="14"/>
    </scenario>
    <scenario name="Mar 21" locked="1" count="2" user="Microsoft Office User" comment="Created by Microsoft Office User on 26/10/2022">
      <inputCells r="C4" val="42460" numFmtId="14"/>
      <inputCells r="C5" val="44253" numFmtId="14"/>
    </scenario>
    <scenario name="Apr 21" locked="1" count="2" user="Microsoft Office User" comment="Created by Microsoft Office User on 26/10/2022">
      <inputCells r="C4" val="42489" numFmtId="14"/>
      <inputCells r="C5" val="44286" numFmtId="14"/>
    </scenario>
    <scenario name="May 21" locked="1" count="2" user="Microsoft Office User" comment="Created by Microsoft Office User on 26/10/2022">
      <inputCells r="C4" val="42521" numFmtId="14"/>
      <inputCells r="C5" val="44316" numFmtId="14"/>
    </scenario>
    <scenario name="Jun 21" locked="1" count="2" user="Microsoft Office User" comment="Created by Microsoft Office User on 26/10/2022_x000a_Modified by Microsoft Office User on 26/10/2022">
      <inputCells r="C4" val="42551" numFmtId="14"/>
      <inputCells r="C5" val="44344" numFmtId="14"/>
    </scenario>
    <scenario name="Jul 21" locked="1" count="2" user="Microsoft Office User" comment="Created by Microsoft Office User on 26/10/2022">
      <inputCells r="C4" val="42580" numFmtId="14"/>
      <inputCells r="C5" val="44377" numFmtId="14"/>
    </scenario>
    <scenario name="Aug 21" locked="1" count="2" user="Microsoft Office User" comment="Created by Microsoft Office User on 26/10/2022">
      <inputCells r="C4" val="42613" numFmtId="14"/>
      <inputCells r="C5" val="44407" numFmtId="14"/>
    </scenario>
    <scenario name="Sep 21" locked="1" count="2" user="Microsoft Office User" comment="Created by Microsoft Office User on 26/10/2022">
      <inputCells r="C4" val="42643" numFmtId="14"/>
      <inputCells r="C5" val="44439" numFmtId="14"/>
    </scenario>
    <scenario name="Oct 21" locked="1" count="2" user="Microsoft Office User" comment="Created by Microsoft Office User on 26/10/2022">
      <inputCells r="C4" val="42674" numFmtId="14"/>
      <inputCells r="C5" val="44469" numFmtId="14"/>
    </scenario>
    <scenario name="Nov 21" locked="1" count="2" user="Microsoft Office User" comment="Created by Microsoft Office User on 26/10/2022">
      <inputCells r="C4" val="42704" numFmtId="14"/>
      <inputCells r="C5" val="44498" numFmtId="14"/>
    </scenario>
    <scenario name="Dec 21" locked="1" count="2" user="Microsoft Office User" comment="Created by Microsoft Office User on 26/10/2022">
      <inputCells r="C4" val="42734" numFmtId="14"/>
      <inputCells r="C5" val="44530" numFmtId="14"/>
    </scenario>
  </scenarios>
  <mergeCells count="13">
    <mergeCell ref="C11:M11"/>
    <mergeCell ref="N11:W11"/>
    <mergeCell ref="C235:C236"/>
    <mergeCell ref="D235:D236"/>
    <mergeCell ref="G235:G236"/>
    <mergeCell ref="H235:H236"/>
    <mergeCell ref="L253:L254"/>
    <mergeCell ref="O253:O254"/>
    <mergeCell ref="C253:C254"/>
    <mergeCell ref="D253:D254"/>
    <mergeCell ref="G253:G254"/>
    <mergeCell ref="H253:H254"/>
    <mergeCell ref="K253:K2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6" r:id="rId3" name="Button 6">
              <controlPr defaultSize="0" print="0" autoFill="0" autoPict="0" macro="[0]!GMV_Solve">
                <anchor moveWithCells="1" sizeWithCells="1">
                  <from>
                    <xdr:col>8</xdr:col>
                    <xdr:colOff>800100</xdr:colOff>
                    <xdr:row>256</xdr:row>
                    <xdr:rowOff>76200</xdr:rowOff>
                  </from>
                  <to>
                    <xdr:col>10</xdr:col>
                    <xdr:colOff>825500</xdr:colOff>
                    <xdr:row>258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4" name="Button 7">
              <controlPr defaultSize="0" print="0" autoFill="0" autoPict="0" macro="[0]!GMV_Solve_All">
                <anchor moveWithCells="1" sizeWithCells="1">
                  <from>
                    <xdr:col>8</xdr:col>
                    <xdr:colOff>774700</xdr:colOff>
                    <xdr:row>270</xdr:row>
                    <xdr:rowOff>63500</xdr:rowOff>
                  </from>
                  <to>
                    <xdr:col>10</xdr:col>
                    <xdr:colOff>825500</xdr:colOff>
                    <xdr:row>272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C4A07-6D4A-674E-BE0F-C520C6260FBD}">
          <x14:formula1>
            <xm:f>'Static Returns and Covariance'!$B$13:$B$132</xm:f>
          </x14:formula1>
          <xm:sqref>C5</xm:sqref>
        </x14:dataValidation>
        <x14:dataValidation type="list" allowBlank="1" showInputMessage="1" showErrorMessage="1" xr:uid="{B7E3C21C-BD26-FF4C-91B8-C32486F810AF}">
          <x14:formula1>
            <xm:f>'Static Returns and Covariance'!B13:B132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80B40-1AF0-2943-985C-294557F0798A}">
  <sheetPr codeName="Sheet10">
    <tabColor rgb="FF002060"/>
  </sheetPr>
  <dimension ref="A1:BM1278"/>
  <sheetViews>
    <sheetView showGridLines="0" topLeftCell="J1067" zoomScale="83" zoomScaleNormal="80" workbookViewId="0">
      <selection activeCell="P1076" sqref="P1076:S1080"/>
    </sheetView>
  </sheetViews>
  <sheetFormatPr defaultColWidth="11.453125" defaultRowHeight="14.5" outlineLevelRow="2"/>
  <cols>
    <col min="2" max="2" width="45.81640625" customWidth="1"/>
    <col min="3" max="3" width="15.36328125" bestFit="1" customWidth="1"/>
    <col min="4" max="4" width="16.36328125" customWidth="1"/>
    <col min="5" max="5" width="12.6328125" customWidth="1"/>
    <col min="6" max="6" width="13.6328125" customWidth="1"/>
    <col min="7" max="7" width="13.6328125" bestFit="1" customWidth="1"/>
    <col min="8" max="8" width="15.36328125" bestFit="1" customWidth="1"/>
    <col min="9" max="9" width="32.36328125" customWidth="1"/>
    <col min="10" max="10" width="14.36328125" customWidth="1"/>
    <col min="11" max="12" width="12.81640625" bestFit="1" customWidth="1"/>
    <col min="13" max="15" width="12.6328125" bestFit="1" customWidth="1"/>
    <col min="16" max="16" width="16.36328125" customWidth="1"/>
    <col min="17" max="62" width="12.6328125" bestFit="1" customWidth="1"/>
  </cols>
  <sheetData>
    <row r="1" spans="1:62" ht="23.5">
      <c r="A1" s="95" t="s">
        <v>1276</v>
      </c>
      <c r="B1" s="2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 t="s">
        <v>27</v>
      </c>
      <c r="Y1" s="4" t="s">
        <v>27</v>
      </c>
      <c r="Z1" s="4" t="s">
        <v>27</v>
      </c>
      <c r="AA1" s="4" t="s">
        <v>27</v>
      </c>
      <c r="AB1" s="4" t="s">
        <v>27</v>
      </c>
      <c r="AC1" s="4" t="s">
        <v>27</v>
      </c>
      <c r="AD1" s="4" t="s">
        <v>27</v>
      </c>
      <c r="AE1" s="4" t="s">
        <v>27</v>
      </c>
      <c r="AF1" s="4" t="s">
        <v>27</v>
      </c>
      <c r="AG1" s="4" t="s">
        <v>27</v>
      </c>
      <c r="AH1" s="4" t="s">
        <v>27</v>
      </c>
      <c r="AI1" s="4" t="s">
        <v>27</v>
      </c>
      <c r="AJ1" s="4" t="s">
        <v>27</v>
      </c>
      <c r="AK1" s="4" t="s">
        <v>27</v>
      </c>
      <c r="AL1" s="4" t="s">
        <v>27</v>
      </c>
      <c r="AM1" s="4" t="s">
        <v>27</v>
      </c>
      <c r="AN1" s="4" t="s">
        <v>27</v>
      </c>
      <c r="AO1" s="4" t="s">
        <v>27</v>
      </c>
      <c r="AP1" s="4" t="s">
        <v>27</v>
      </c>
      <c r="AQ1" s="4" t="s">
        <v>27</v>
      </c>
      <c r="AR1" s="4" t="s">
        <v>27</v>
      </c>
      <c r="AS1" s="4" t="s">
        <v>27</v>
      </c>
      <c r="AT1" s="4" t="s">
        <v>27</v>
      </c>
      <c r="AU1" s="4" t="s">
        <v>27</v>
      </c>
      <c r="AV1" s="4" t="s">
        <v>27</v>
      </c>
      <c r="AW1" s="4" t="s">
        <v>27</v>
      </c>
      <c r="AX1" s="4" t="s">
        <v>27</v>
      </c>
      <c r="AY1" s="4" t="s">
        <v>27</v>
      </c>
      <c r="AZ1" s="4" t="s">
        <v>27</v>
      </c>
      <c r="BA1" s="4" t="s">
        <v>27</v>
      </c>
      <c r="BB1" s="4" t="s">
        <v>27</v>
      </c>
      <c r="BC1" s="4" t="s">
        <v>27</v>
      </c>
      <c r="BD1" s="4" t="s">
        <v>27</v>
      </c>
      <c r="BE1" s="4" t="s">
        <v>27</v>
      </c>
      <c r="BF1" s="4" t="s">
        <v>27</v>
      </c>
      <c r="BG1" s="4" t="s">
        <v>27</v>
      </c>
      <c r="BH1" s="4" t="s">
        <v>27</v>
      </c>
      <c r="BI1" s="4" t="s">
        <v>27</v>
      </c>
      <c r="BJ1" s="4" t="s">
        <v>27</v>
      </c>
    </row>
    <row r="2" spans="1:62" ht="15" customHeight="1">
      <c r="A2" s="107"/>
      <c r="B2" s="108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</row>
    <row r="3" spans="1:62" ht="21" customHeight="1">
      <c r="A3" s="107"/>
      <c r="B3" s="28" t="s">
        <v>166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 t="s">
        <v>27</v>
      </c>
    </row>
    <row r="4" spans="1:62" ht="15" customHeight="1" outlineLevel="1">
      <c r="A4" s="107"/>
    </row>
    <row r="5" spans="1:62" outlineLevel="1">
      <c r="B5" s="45" t="s">
        <v>155</v>
      </c>
      <c r="C5" s="105">
        <v>100000000</v>
      </c>
    </row>
    <row r="6" spans="1:62" outlineLevel="1">
      <c r="B6" s="45" t="s">
        <v>156</v>
      </c>
      <c r="C6" s="106">
        <v>2.9999999999999997E-4</v>
      </c>
    </row>
    <row r="7" spans="1:62" outlineLevel="1">
      <c r="B7" s="45" t="s">
        <v>159</v>
      </c>
      <c r="C7" s="106">
        <v>2.5000000000000001E-3</v>
      </c>
    </row>
    <row r="8" spans="1:62" outlineLevel="1">
      <c r="B8" s="45"/>
    </row>
    <row r="9" spans="1:62">
      <c r="B9" s="45"/>
    </row>
    <row r="10" spans="1:62" ht="21">
      <c r="B10" s="28" t="s">
        <v>141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 t="s">
        <v>27</v>
      </c>
    </row>
    <row r="11" spans="1:62" outlineLevel="1"/>
    <row r="12" spans="1:62" ht="18.5" outlineLevel="1">
      <c r="B12" s="94" t="s">
        <v>49</v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 t="s">
        <v>27</v>
      </c>
    </row>
    <row r="13" spans="1:62" hidden="1" outlineLevel="2">
      <c r="B13" s="17"/>
    </row>
    <row r="14" spans="1:62" hidden="1" outlineLevel="2">
      <c r="A14" s="67"/>
      <c r="B14" s="88" t="s">
        <v>130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 t="s">
        <v>27</v>
      </c>
    </row>
    <row r="15" spans="1:62" hidden="1" outlineLevel="2">
      <c r="A15" s="67"/>
    </row>
    <row r="16" spans="1:62" ht="21.5" hidden="1" outlineLevel="2">
      <c r="B16" s="86" t="s">
        <v>139</v>
      </c>
      <c r="C16" s="67">
        <v>42766</v>
      </c>
      <c r="D16" s="67">
        <v>42794</v>
      </c>
      <c r="E16" s="67">
        <v>42825</v>
      </c>
      <c r="F16" s="67">
        <v>42853</v>
      </c>
      <c r="G16" s="67">
        <v>42886</v>
      </c>
      <c r="H16" s="67">
        <v>42916</v>
      </c>
      <c r="I16" s="67">
        <v>42947</v>
      </c>
      <c r="J16" s="67">
        <v>42978</v>
      </c>
      <c r="K16" s="67">
        <v>43007</v>
      </c>
      <c r="L16" s="67">
        <v>43039</v>
      </c>
      <c r="M16" s="67">
        <v>43069</v>
      </c>
      <c r="N16" s="67">
        <v>43098</v>
      </c>
      <c r="O16" s="67">
        <v>43131</v>
      </c>
      <c r="P16" s="67">
        <v>43159</v>
      </c>
      <c r="Q16" s="67">
        <v>43188</v>
      </c>
      <c r="R16" s="67">
        <v>43220</v>
      </c>
      <c r="S16" s="67">
        <v>43251</v>
      </c>
      <c r="T16" s="67">
        <v>43280</v>
      </c>
      <c r="U16" s="67">
        <v>43312</v>
      </c>
      <c r="V16" s="67">
        <v>43343</v>
      </c>
      <c r="W16" s="67">
        <v>43371</v>
      </c>
      <c r="X16" s="67">
        <v>43404</v>
      </c>
      <c r="Y16" s="67">
        <v>43434</v>
      </c>
      <c r="Z16" s="67">
        <v>43465</v>
      </c>
      <c r="AA16" s="67">
        <v>43496</v>
      </c>
      <c r="AB16" s="67">
        <v>43524</v>
      </c>
      <c r="AC16" s="67">
        <v>43553</v>
      </c>
      <c r="AD16" s="67">
        <v>43585</v>
      </c>
      <c r="AE16" s="67">
        <v>43616</v>
      </c>
      <c r="AF16" s="67">
        <v>43644</v>
      </c>
      <c r="AG16" s="67">
        <v>43677</v>
      </c>
      <c r="AH16" s="67">
        <v>43707</v>
      </c>
      <c r="AI16" s="67">
        <v>43738</v>
      </c>
      <c r="AJ16" s="67">
        <v>43769</v>
      </c>
      <c r="AK16" s="67">
        <v>43798</v>
      </c>
      <c r="AL16" s="67">
        <v>43830</v>
      </c>
      <c r="AM16" s="67">
        <v>43861</v>
      </c>
      <c r="AN16" s="67">
        <v>43889</v>
      </c>
      <c r="AO16" s="67">
        <v>43921</v>
      </c>
      <c r="AP16" s="67">
        <v>43951</v>
      </c>
      <c r="AQ16" s="67">
        <v>43980</v>
      </c>
      <c r="AR16" s="67">
        <v>44012</v>
      </c>
      <c r="AS16" s="67">
        <v>44043</v>
      </c>
      <c r="AT16" s="67">
        <v>44074</v>
      </c>
      <c r="AU16" s="67">
        <v>44104</v>
      </c>
      <c r="AV16" s="67">
        <v>44134</v>
      </c>
      <c r="AW16" s="67">
        <v>44165</v>
      </c>
      <c r="AX16" s="67">
        <v>44196</v>
      </c>
      <c r="AY16" s="67">
        <v>44225</v>
      </c>
      <c r="AZ16" s="67">
        <v>44253</v>
      </c>
      <c r="BA16" s="67">
        <v>44286</v>
      </c>
      <c r="BB16" s="67">
        <v>44316</v>
      </c>
      <c r="BC16" s="67">
        <v>44344</v>
      </c>
      <c r="BD16" s="67">
        <v>44377</v>
      </c>
      <c r="BE16" s="67">
        <v>44407</v>
      </c>
      <c r="BF16" s="67">
        <v>44439</v>
      </c>
      <c r="BG16" s="67">
        <v>44469</v>
      </c>
      <c r="BH16" s="67">
        <v>44498</v>
      </c>
      <c r="BI16" s="67">
        <v>44530</v>
      </c>
      <c r="BJ16" s="67">
        <v>44561</v>
      </c>
    </row>
    <row r="17" spans="2:65" hidden="1" outlineLevel="2">
      <c r="B17" s="90" t="s">
        <v>5</v>
      </c>
      <c r="C17" s="15" cm="1">
        <f t="array" ref="C17:BJ17">'Scenario Summary 1'!E9:BL9</f>
        <v>0.16592788476519499</v>
      </c>
      <c r="D17" s="15">
        <v>0.166258016476166</v>
      </c>
      <c r="E17" s="15">
        <v>0.16260190350725601</v>
      </c>
      <c r="F17" s="15">
        <v>0.17331128372628801</v>
      </c>
      <c r="G17" s="15">
        <v>0.16125299725561601</v>
      </c>
      <c r="H17" s="15">
        <v>0.12819559157504701</v>
      </c>
      <c r="I17" s="15">
        <v>0.12589894924374101</v>
      </c>
      <c r="J17" s="15">
        <v>0.11603834985389801</v>
      </c>
      <c r="K17" s="15">
        <v>0.113024331135461</v>
      </c>
      <c r="L17" s="15">
        <v>0.121733769145546</v>
      </c>
      <c r="M17" s="15">
        <v>0.105588910061247</v>
      </c>
      <c r="N17" s="15">
        <v>0.112754832545078</v>
      </c>
      <c r="O17" s="15">
        <v>0.10592935454018</v>
      </c>
      <c r="P17" s="15">
        <v>0.107229077481373</v>
      </c>
      <c r="Q17" s="15">
        <v>9.6159462472003895E-2</v>
      </c>
      <c r="R17" s="15">
        <v>0.105598793045278</v>
      </c>
      <c r="S17" s="15">
        <v>7.3789160933233094E-2</v>
      </c>
      <c r="T17" s="15">
        <v>7.9541198871928898E-2</v>
      </c>
      <c r="U17" s="15">
        <v>9.0587005836825801E-2</v>
      </c>
      <c r="V17" s="15">
        <v>7.3633042414408795E-2</v>
      </c>
      <c r="W17" s="15">
        <v>7.1645198129049903E-2</v>
      </c>
      <c r="X17" s="15">
        <v>7.7718317181853E-2</v>
      </c>
      <c r="Y17" s="15">
        <v>3.6309446675923E-2</v>
      </c>
      <c r="Z17" s="15">
        <v>2.4998611990169301E-2</v>
      </c>
      <c r="AA17" s="15">
        <v>3.1229707021836701E-2</v>
      </c>
      <c r="AB17" s="15">
        <v>-1.589240698292E-2</v>
      </c>
      <c r="AC17" s="15">
        <v>-9.6596701916185496E-3</v>
      </c>
      <c r="AD17" s="15">
        <v>-1.21756779024919E-2</v>
      </c>
      <c r="AE17" s="15">
        <v>-1.34462369424706E-2</v>
      </c>
      <c r="AF17" s="15">
        <v>-7.0396811372430397E-3</v>
      </c>
      <c r="AG17" s="15">
        <v>-1.7803177481428699E-2</v>
      </c>
      <c r="AH17" s="15">
        <v>-1.9758256356427299E-2</v>
      </c>
      <c r="AI17" s="15">
        <v>-2.6100877581047701E-2</v>
      </c>
      <c r="AJ17" s="15">
        <v>-3.3744129389931099E-2</v>
      </c>
      <c r="AK17" s="15">
        <v>-1.6577490115046199E-2</v>
      </c>
      <c r="AL17" s="15">
        <v>-2.12224477424574E-2</v>
      </c>
      <c r="AM17" s="15">
        <v>-1.51574300725324E-2</v>
      </c>
      <c r="AN17" s="15">
        <v>-4.3984561806305701E-2</v>
      </c>
      <c r="AO17" s="15">
        <v>-4.0485096589293203E-2</v>
      </c>
      <c r="AP17" s="15">
        <v>-7.6214078050822406E-2</v>
      </c>
      <c r="AQ17" s="15">
        <v>-8.9649674098820506E-2</v>
      </c>
      <c r="AR17" s="15">
        <v>-9.3345614046779296E-2</v>
      </c>
      <c r="AS17" s="15">
        <v>-8.9168895125593603E-2</v>
      </c>
      <c r="AT17" s="15">
        <v>-8.9043355725862694E-2</v>
      </c>
      <c r="AU17" s="15">
        <v>-8.9463705382779493E-2</v>
      </c>
      <c r="AV17" s="15">
        <v>-8.5931153763162405E-2</v>
      </c>
      <c r="AW17" s="15">
        <v>-0.159532571590115</v>
      </c>
      <c r="AX17" s="15">
        <v>-0.144132210479437</v>
      </c>
      <c r="AY17" s="15">
        <v>-0.14662972062990201</v>
      </c>
      <c r="AZ17" s="15">
        <v>-0.13112756518858401</v>
      </c>
      <c r="BA17" s="15">
        <v>-0.136595746733604</v>
      </c>
      <c r="BB17" s="15">
        <v>-0.13200073946801999</v>
      </c>
      <c r="BC17" s="15">
        <v>-0.125381355350904</v>
      </c>
      <c r="BD17" s="15">
        <v>-0.12915717045737399</v>
      </c>
      <c r="BE17" s="15">
        <v>-0.13170605794872101</v>
      </c>
      <c r="BF17" s="15">
        <v>-0.130656505721781</v>
      </c>
      <c r="BG17" s="15">
        <v>-0.12491370761828199</v>
      </c>
      <c r="BH17" s="15">
        <v>-8.1726440088432897E-2</v>
      </c>
      <c r="BI17" s="15">
        <v>-8.7212471333915104E-2</v>
      </c>
      <c r="BJ17" s="15">
        <v>-0.11254738375198201</v>
      </c>
      <c r="BL17" t="s">
        <v>215</v>
      </c>
      <c r="BM17" s="15">
        <f>MIN(C17:BJ26)</f>
        <v>-0.159532571590115</v>
      </c>
    </row>
    <row r="18" spans="2:65" hidden="1" outlineLevel="2">
      <c r="B18" s="90" t="s">
        <v>7</v>
      </c>
      <c r="C18" s="15" cm="1">
        <f t="array" ref="C18:BJ18">'Scenario Summary 1'!E12:BL12</f>
        <v>-3.2304953849456398E-2</v>
      </c>
      <c r="D18" s="15">
        <v>-6.2650761275623607E-2</v>
      </c>
      <c r="E18" s="15">
        <v>-5.0550082743666201E-2</v>
      </c>
      <c r="F18" s="15">
        <v>-6.8102673977907202E-2</v>
      </c>
      <c r="G18" s="15">
        <v>-6.5894087093926496E-2</v>
      </c>
      <c r="H18" s="15">
        <v>-6.3176457069888503E-2</v>
      </c>
      <c r="I18" s="15">
        <v>-4.9516126865463098E-2</v>
      </c>
      <c r="J18" s="15">
        <v>-3.6196910272822E-2</v>
      </c>
      <c r="K18" s="15">
        <v>-3.5441973222416698E-2</v>
      </c>
      <c r="L18" s="15">
        <v>-1.9779107575477E-2</v>
      </c>
      <c r="M18" s="15">
        <v>2.4866129128512E-2</v>
      </c>
      <c r="N18" s="15">
        <v>2.0075184886860602E-2</v>
      </c>
      <c r="O18" s="15">
        <v>4.2554347027851797E-2</v>
      </c>
      <c r="P18" s="15">
        <v>2.9854671789932601E-2</v>
      </c>
      <c r="Q18" s="15">
        <v>1.0707380803931099E-2</v>
      </c>
      <c r="R18" s="15">
        <v>1.44920005286095E-2</v>
      </c>
      <c r="S18" s="15">
        <v>4.24195335412186E-2</v>
      </c>
      <c r="T18" s="15">
        <v>4.9351467905951601E-2</v>
      </c>
      <c r="U18" s="15">
        <v>4.4351167661695202E-2</v>
      </c>
      <c r="V18" s="15">
        <v>5.9417548295316903E-2</v>
      </c>
      <c r="W18" s="15">
        <v>4.4846390198915599E-2</v>
      </c>
      <c r="X18" s="15">
        <v>5.0166463985083502E-2</v>
      </c>
      <c r="Y18" s="15">
        <v>4.1598377837291201E-2</v>
      </c>
      <c r="Z18" s="15">
        <v>3.6564142020732798E-2</v>
      </c>
      <c r="AA18" s="15">
        <v>4.2547691799788602E-2</v>
      </c>
      <c r="AB18" s="15">
        <v>6.20548843172294E-2</v>
      </c>
      <c r="AC18" s="15">
        <v>6.2112831063802901E-2</v>
      </c>
      <c r="AD18" s="15">
        <v>5.4583353538796502E-2</v>
      </c>
      <c r="AE18" s="15">
        <v>6.6493675188641702E-2</v>
      </c>
      <c r="AF18" s="15">
        <v>8.2431829352683103E-2</v>
      </c>
      <c r="AG18" s="15">
        <v>8.0673491433036995E-2</v>
      </c>
      <c r="AH18" s="15">
        <v>8.2958194817175604E-2</v>
      </c>
      <c r="AI18" s="15">
        <v>6.8439462368366594E-2</v>
      </c>
      <c r="AJ18" s="15">
        <v>8.1652328422450002E-2</v>
      </c>
      <c r="AK18" s="15">
        <v>8.7809279733792003E-2</v>
      </c>
      <c r="AL18" s="15">
        <v>7.30842137592769E-2</v>
      </c>
      <c r="AM18" s="15">
        <v>7.1680546627895095E-2</v>
      </c>
      <c r="AN18" s="15">
        <v>0.10376412878864399</v>
      </c>
      <c r="AO18" s="15">
        <v>8.1076181876148595E-2</v>
      </c>
      <c r="AP18" s="15">
        <v>4.3267008525402703E-2</v>
      </c>
      <c r="AQ18" s="15">
        <v>-4.27168286875955E-2</v>
      </c>
      <c r="AR18" s="15">
        <v>-4.3047083007720602E-2</v>
      </c>
      <c r="AS18" s="15">
        <v>-3.89135087068E-2</v>
      </c>
      <c r="AT18" s="15">
        <v>-7.5279385925566794E-2</v>
      </c>
      <c r="AU18" s="15">
        <v>-8.1757996909057301E-2</v>
      </c>
      <c r="AV18" s="15">
        <v>-7.7807133685428201E-2</v>
      </c>
      <c r="AW18" s="15">
        <v>-4.9216720431057501E-2</v>
      </c>
      <c r="AX18" s="15">
        <v>-8.04081687417358E-2</v>
      </c>
      <c r="AY18" s="15">
        <v>-8.66436440159601E-2</v>
      </c>
      <c r="AZ18" s="15">
        <v>-0.10019833635825399</v>
      </c>
      <c r="BA18" s="15">
        <v>-6.4876219254053305E-2</v>
      </c>
      <c r="BB18" s="15">
        <v>-4.58774188179231E-2</v>
      </c>
      <c r="BC18" s="15">
        <v>-5.2910033833282903E-2</v>
      </c>
      <c r="BD18" s="15">
        <v>-5.4267085780274997E-2</v>
      </c>
      <c r="BE18" s="15">
        <v>-4.1150682217706298E-2</v>
      </c>
      <c r="BF18" s="15">
        <v>-3.2691576885149398E-2</v>
      </c>
      <c r="BG18" s="15">
        <v>-1.0355026377931001E-2</v>
      </c>
      <c r="BH18" s="15">
        <v>2.6576860068768301E-2</v>
      </c>
      <c r="BI18" s="15">
        <v>2.39925155806072E-2</v>
      </c>
      <c r="BJ18" s="15">
        <v>2.87776464293669E-2</v>
      </c>
      <c r="BL18" t="s">
        <v>216</v>
      </c>
      <c r="BM18" s="15">
        <f>MAX(C17:BJ26)</f>
        <v>0.399878722240464</v>
      </c>
    </row>
    <row r="19" spans="2:65" hidden="1" outlineLevel="2">
      <c r="B19" s="90" t="s">
        <v>9</v>
      </c>
      <c r="C19" s="15" cm="1">
        <f t="array" ref="C19:BJ19">'Scenario Summary 1'!E15:BL15</f>
        <v>0.29958771849230498</v>
      </c>
      <c r="D19" s="15">
        <v>0.32884712962104801</v>
      </c>
      <c r="E19" s="15">
        <v>0.29193881424097101</v>
      </c>
      <c r="F19" s="15">
        <v>0.28101126044472802</v>
      </c>
      <c r="G19" s="15">
        <v>0.28602194083457899</v>
      </c>
      <c r="H19" s="15">
        <v>0.29998073402742198</v>
      </c>
      <c r="I19" s="15">
        <v>0.275034451167535</v>
      </c>
      <c r="J19" s="15">
        <v>0.28153119987182501</v>
      </c>
      <c r="K19" s="15">
        <v>0.286371746647058</v>
      </c>
      <c r="L19" s="15">
        <v>0.31810549876247302</v>
      </c>
      <c r="M19" s="15">
        <v>0.308343900180575</v>
      </c>
      <c r="N19" s="15">
        <v>0.35923117367733598</v>
      </c>
      <c r="O19" s="15">
        <v>0.31882605282004001</v>
      </c>
      <c r="P19" s="15">
        <v>0.35068808086867298</v>
      </c>
      <c r="Q19" s="15">
        <v>0.35180156555583098</v>
      </c>
      <c r="R19" s="15">
        <v>0.38239822271128099</v>
      </c>
      <c r="S19" s="15">
        <v>0.36822153412797498</v>
      </c>
      <c r="T19" s="15">
        <v>0.36236191899167602</v>
      </c>
      <c r="U19" s="15">
        <v>0.37247809139049098</v>
      </c>
      <c r="V19" s="15">
        <v>0.34884912980765798</v>
      </c>
      <c r="W19" s="15">
        <v>0.35205358591665797</v>
      </c>
      <c r="X19" s="15">
        <v>0.324403841422919</v>
      </c>
      <c r="Y19" s="15">
        <v>0.32718563803388401</v>
      </c>
      <c r="Z19" s="15">
        <v>0.31999397199891699</v>
      </c>
      <c r="AA19" s="15">
        <v>0.23701938501776701</v>
      </c>
      <c r="AB19" s="15">
        <v>0.117237872352618</v>
      </c>
      <c r="AC19" s="15">
        <v>0.12627897919855599</v>
      </c>
      <c r="AD19" s="15">
        <v>0.12849731120368901</v>
      </c>
      <c r="AE19" s="15">
        <v>0.116999245705688</v>
      </c>
      <c r="AF19" s="15">
        <v>0.13410458223079599</v>
      </c>
      <c r="AG19" s="15">
        <v>0.138022618012235</v>
      </c>
      <c r="AH19" s="15">
        <v>0.14793344060918001</v>
      </c>
      <c r="AI19" s="15">
        <v>0.117948064604195</v>
      </c>
      <c r="AJ19" s="15">
        <v>0.115219684388116</v>
      </c>
      <c r="AK19" s="15">
        <v>0.107160580103437</v>
      </c>
      <c r="AL19" s="15">
        <v>0.11168575772625</v>
      </c>
      <c r="AM19" s="15">
        <v>0.108982059581529</v>
      </c>
      <c r="AN19" s="15">
        <v>9.6094276546369706E-2</v>
      </c>
      <c r="AO19" s="15">
        <v>2.3218549950635301E-2</v>
      </c>
      <c r="AP19" s="15">
        <v>1.43442654375616E-2</v>
      </c>
      <c r="AQ19" s="15">
        <v>9.0345891701533801E-2</v>
      </c>
      <c r="AR19" s="15">
        <v>0.165009174555965</v>
      </c>
      <c r="AS19" s="15">
        <v>0.126081899148071</v>
      </c>
      <c r="AT19" s="15">
        <v>0.189234508387016</v>
      </c>
      <c r="AU19" s="15">
        <v>0.202842400804638</v>
      </c>
      <c r="AV19" s="15">
        <v>0.187639128117781</v>
      </c>
      <c r="AW19" s="15">
        <v>0.22648207544278301</v>
      </c>
      <c r="AX19" s="15">
        <v>0.20339159398772999</v>
      </c>
      <c r="AY19" s="15">
        <v>0.20864743884696799</v>
      </c>
      <c r="AZ19" s="15">
        <v>0.19644313794933699</v>
      </c>
      <c r="BA19" s="15">
        <v>0.183758496624887</v>
      </c>
      <c r="BB19" s="15">
        <v>0.18927189010745199</v>
      </c>
      <c r="BC19" s="15">
        <v>0.190357326621613</v>
      </c>
      <c r="BD19" s="15">
        <v>0.19412554629940901</v>
      </c>
      <c r="BE19" s="15">
        <v>0.18302673266525099</v>
      </c>
      <c r="BF19" s="15">
        <v>0.17580338379028199</v>
      </c>
      <c r="BG19" s="15">
        <v>0.17245021181122799</v>
      </c>
      <c r="BH19" s="15">
        <v>0.151010893856066</v>
      </c>
      <c r="BI19" s="15">
        <v>0.155576125751096</v>
      </c>
      <c r="BJ19" s="15">
        <v>0.20652428192960301</v>
      </c>
      <c r="BL19" t="s">
        <v>29</v>
      </c>
    </row>
    <row r="20" spans="2:65" hidden="1" outlineLevel="2">
      <c r="B20" s="90" t="s">
        <v>11</v>
      </c>
      <c r="C20" s="15" cm="1">
        <f t="array" ref="C20:BJ20">'Scenario Summary 1'!E18:BL18</f>
        <v>0.184239869925021</v>
      </c>
      <c r="D20" s="15">
        <v>0.191696523882945</v>
      </c>
      <c r="E20" s="15">
        <v>0.16880575822796101</v>
      </c>
      <c r="F20" s="15">
        <v>0.17686371044813001</v>
      </c>
      <c r="G20" s="15">
        <v>0.179591068289327</v>
      </c>
      <c r="H20" s="15">
        <v>0.131451042558662</v>
      </c>
      <c r="I20" s="15">
        <v>0.135108922804489</v>
      </c>
      <c r="J20" s="15">
        <v>0.119605288440642</v>
      </c>
      <c r="K20" s="15">
        <v>0.119043480746924</v>
      </c>
      <c r="L20" s="15">
        <v>0.101286841607884</v>
      </c>
      <c r="M20" s="15">
        <v>5.8600456530475499E-2</v>
      </c>
      <c r="N20" s="15">
        <v>4.5750317025852298E-2</v>
      </c>
      <c r="O20" s="15">
        <v>1.04499428890522E-2</v>
      </c>
      <c r="P20" s="15">
        <v>2.1142102998026501E-2</v>
      </c>
      <c r="Q20" s="15">
        <v>-2.95215996084384E-3</v>
      </c>
      <c r="R20" s="15">
        <v>-1.1531596338695001E-2</v>
      </c>
      <c r="S20" s="15">
        <v>-6.9223805822554801E-2</v>
      </c>
      <c r="T20" s="15">
        <v>-7.3478233498292897E-2</v>
      </c>
      <c r="U20" s="15">
        <v>-6.9361062720736597E-2</v>
      </c>
      <c r="V20" s="15">
        <v>-7.7982837667761304E-2</v>
      </c>
      <c r="W20" s="15">
        <v>-7.9951215652734595E-2</v>
      </c>
      <c r="X20" s="15">
        <v>-7.9708085964873499E-2</v>
      </c>
      <c r="Y20" s="15">
        <v>-9.8056071007724399E-2</v>
      </c>
      <c r="Z20" s="15">
        <v>-0.12487404850302</v>
      </c>
      <c r="AA20" s="15">
        <v>-0.152559441586893</v>
      </c>
      <c r="AB20" s="15">
        <v>-0.13816673778935801</v>
      </c>
      <c r="AC20" s="15">
        <v>-0.13621980021897701</v>
      </c>
      <c r="AD20" s="15">
        <v>-0.113505025208223</v>
      </c>
      <c r="AE20" s="15">
        <v>-7.57321173889349E-2</v>
      </c>
      <c r="AF20" s="15">
        <v>-0.11846831305356401</v>
      </c>
      <c r="AG20" s="15">
        <v>-0.13369181690655399</v>
      </c>
      <c r="AH20" s="15">
        <v>-0.123893744997275</v>
      </c>
      <c r="AI20" s="15">
        <v>-0.13553662854079701</v>
      </c>
      <c r="AJ20" s="15">
        <v>-0.130175682152988</v>
      </c>
      <c r="AK20" s="15">
        <v>-0.13796337925254001</v>
      </c>
      <c r="AL20" s="15">
        <v>-0.12853454045394899</v>
      </c>
      <c r="AM20" s="15">
        <v>-0.130472722579943</v>
      </c>
      <c r="AN20" s="15">
        <v>-8.9560266039649297E-2</v>
      </c>
      <c r="AO20" s="15">
        <v>-9.9578390604298198E-2</v>
      </c>
      <c r="AP20" s="15">
        <v>-0.114631639304795</v>
      </c>
      <c r="AQ20" s="15">
        <v>-8.4838929062214699E-2</v>
      </c>
      <c r="AR20" s="15">
        <v>-5.6524051808638502E-2</v>
      </c>
      <c r="AS20" s="15">
        <v>-6.6342006891324398E-2</v>
      </c>
      <c r="AT20" s="15">
        <v>-4.1141559327112401E-2</v>
      </c>
      <c r="AU20" s="15">
        <v>3.7146121759065501E-3</v>
      </c>
      <c r="AV20" s="15">
        <v>-6.4138613026186201E-3</v>
      </c>
      <c r="AW20" s="15">
        <v>4.9094719815393997E-2</v>
      </c>
      <c r="AX20" s="15">
        <v>4.5157875610578699E-2</v>
      </c>
      <c r="AY20" s="15">
        <v>5.11786944683792E-2</v>
      </c>
      <c r="AZ20" s="15">
        <v>1.6319326347639398E-2</v>
      </c>
      <c r="BA20" s="15">
        <v>-6.7910787509274399E-3</v>
      </c>
      <c r="BB20" s="15">
        <v>-3.28200895609152E-2</v>
      </c>
      <c r="BC20" s="15">
        <v>-4.2622408598846098E-2</v>
      </c>
      <c r="BD20" s="15">
        <v>-3.7823026644474698E-2</v>
      </c>
      <c r="BE20" s="15">
        <v>-3.7378893778608702E-2</v>
      </c>
      <c r="BF20" s="15">
        <v>-4.0335118272546898E-2</v>
      </c>
      <c r="BG20" s="15">
        <v>-2.73567973809948E-2</v>
      </c>
      <c r="BH20" s="15">
        <v>-7.7367816031583603E-2</v>
      </c>
      <c r="BI20" s="15">
        <v>-6.4175033560584197E-2</v>
      </c>
      <c r="BJ20" s="15">
        <v>-5.4849360775906103E-2</v>
      </c>
    </row>
    <row r="21" spans="2:65" hidden="1" outlineLevel="2">
      <c r="B21" s="90" t="s">
        <v>13</v>
      </c>
      <c r="C21" s="15" cm="1">
        <f t="array" ref="C21:BJ21">'Scenario Summary 1'!E21:BL21</f>
        <v>-4.55588082107998E-2</v>
      </c>
      <c r="D21" s="15">
        <v>-3.4753534837400298E-2</v>
      </c>
      <c r="E21" s="15">
        <v>-9.5077393915791193E-3</v>
      </c>
      <c r="F21" s="15">
        <v>-5.8365003309053696E-3</v>
      </c>
      <c r="G21" s="15">
        <v>-4.2302584917274797E-3</v>
      </c>
      <c r="H21" s="15">
        <v>-2.2449852163716599E-3</v>
      </c>
      <c r="I21" s="15">
        <v>-1.34965242521176E-2</v>
      </c>
      <c r="J21" s="15">
        <v>-1.07641546102662E-2</v>
      </c>
      <c r="K21" s="15">
        <v>-9.8020149702694303E-3</v>
      </c>
      <c r="L21" s="15">
        <v>-2.56156582093192E-2</v>
      </c>
      <c r="M21" s="15">
        <v>-6.6838014153148398E-2</v>
      </c>
      <c r="N21" s="15">
        <v>-4.9527809388570099E-2</v>
      </c>
      <c r="O21" s="15">
        <v>-4.3279586243231298E-2</v>
      </c>
      <c r="P21" s="15">
        <v>-5.5454648236434499E-2</v>
      </c>
      <c r="Q21" s="15">
        <v>-4.74998337035131E-2</v>
      </c>
      <c r="R21" s="15">
        <v>-4.2533249776102303E-2</v>
      </c>
      <c r="S21" s="15">
        <v>-2.9947746095500501E-2</v>
      </c>
      <c r="T21" s="15">
        <v>-1.7490357531972301E-2</v>
      </c>
      <c r="U21" s="15">
        <v>-1.05160363365756E-2</v>
      </c>
      <c r="V21" s="15">
        <v>-6.1770044451568201E-3</v>
      </c>
      <c r="W21" s="15">
        <v>-1.2353682894459201E-2</v>
      </c>
      <c r="X21" s="15">
        <v>-1.0724565239873699E-2</v>
      </c>
      <c r="Y21" s="15">
        <v>3.3530032205803602E-3</v>
      </c>
      <c r="Z21" s="15">
        <v>6.1556802883621798E-3</v>
      </c>
      <c r="AA21" s="15">
        <v>2.9576345063929799E-2</v>
      </c>
      <c r="AB21" s="15">
        <v>6.8865525900736593E-2</v>
      </c>
      <c r="AC21" s="15">
        <v>5.4513466524361801E-2</v>
      </c>
      <c r="AD21" s="15">
        <v>6.1392271242655103E-2</v>
      </c>
      <c r="AE21" s="15">
        <v>7.2421562574362303E-2</v>
      </c>
      <c r="AF21" s="15">
        <v>5.9228128454282498E-2</v>
      </c>
      <c r="AG21" s="15">
        <v>6.8794554041789704E-2</v>
      </c>
      <c r="AH21" s="15">
        <v>5.5013604891809398E-2</v>
      </c>
      <c r="AI21" s="15">
        <v>7.5740035511776702E-2</v>
      </c>
      <c r="AJ21" s="15">
        <v>6.8327440849604903E-2</v>
      </c>
      <c r="AK21" s="15">
        <v>5.8421532622838501E-2</v>
      </c>
      <c r="AL21" s="15">
        <v>6.23664727330909E-2</v>
      </c>
      <c r="AM21" s="15">
        <v>6.0151236932423101E-2</v>
      </c>
      <c r="AN21" s="15">
        <v>4.3423694596454503E-2</v>
      </c>
      <c r="AO21" s="15">
        <v>6.5458172331829101E-2</v>
      </c>
      <c r="AP21" s="15">
        <v>0.10467696952910301</v>
      </c>
      <c r="AQ21" s="15">
        <v>0.10137678985398201</v>
      </c>
      <c r="AR21" s="15">
        <v>0.118641596689556</v>
      </c>
      <c r="AS21" s="15">
        <v>0.12907566337517701</v>
      </c>
      <c r="AT21" s="15">
        <v>6.4025856485482202E-2</v>
      </c>
      <c r="AU21" s="15">
        <v>6.4372662391132707E-2</v>
      </c>
      <c r="AV21" s="15">
        <v>5.8828998820304998E-2</v>
      </c>
      <c r="AW21" s="15">
        <v>5.57906218310118E-2</v>
      </c>
      <c r="AX21" s="15">
        <v>5.5871513019391597E-2</v>
      </c>
      <c r="AY21" s="15">
        <v>5.6299129389871597E-2</v>
      </c>
      <c r="AZ21" s="15">
        <v>6.0913004331723503E-2</v>
      </c>
      <c r="BA21" s="15">
        <v>8.2276342825873594E-2</v>
      </c>
      <c r="BB21" s="15">
        <v>0.104376326386587</v>
      </c>
      <c r="BC21" s="15">
        <v>0.12617291804872099</v>
      </c>
      <c r="BD21" s="15">
        <v>0.124251259968553</v>
      </c>
      <c r="BE21" s="15">
        <v>0.123364481281103</v>
      </c>
      <c r="BF21" s="15">
        <v>0.12396898901511499</v>
      </c>
      <c r="BG21" s="15">
        <v>0.121193250051297</v>
      </c>
      <c r="BH21" s="15">
        <v>0.13461863991643899</v>
      </c>
      <c r="BI21" s="15">
        <v>0.138417331305449</v>
      </c>
      <c r="BJ21" s="15">
        <v>0.14206030970928099</v>
      </c>
    </row>
    <row r="22" spans="2:65" hidden="1" outlineLevel="2">
      <c r="B22" s="90" t="s">
        <v>15</v>
      </c>
      <c r="C22" s="15" cm="1">
        <f t="array" ref="C22:BJ22">'Scenario Summary 1'!E24:BL24</f>
        <v>0.133538369627966</v>
      </c>
      <c r="D22" s="15">
        <v>7.41689239777511E-2</v>
      </c>
      <c r="E22" s="15">
        <v>0.11666923444055199</v>
      </c>
      <c r="F22" s="15">
        <v>0.12261581224837199</v>
      </c>
      <c r="G22" s="15">
        <v>0.119523293668131</v>
      </c>
      <c r="H22" s="15">
        <v>9.6544957523652594E-2</v>
      </c>
      <c r="I22" s="15">
        <v>9.7573396233580995E-2</v>
      </c>
      <c r="J22" s="15">
        <v>9.2276503870078005E-2</v>
      </c>
      <c r="K22" s="15">
        <v>9.0744964965110697E-2</v>
      </c>
      <c r="L22" s="15">
        <v>6.2729107366262096E-2</v>
      </c>
      <c r="M22" s="15">
        <v>8.4652465180565101E-2</v>
      </c>
      <c r="N22" s="15">
        <v>4.5082413603162202E-2</v>
      </c>
      <c r="O22" s="15">
        <v>6.08018865952277E-2</v>
      </c>
      <c r="P22" s="15">
        <v>5.0616089504396902E-2</v>
      </c>
      <c r="Q22" s="15">
        <v>6.0366173070468203E-2</v>
      </c>
      <c r="R22" s="15">
        <v>3.1038024045181599E-2</v>
      </c>
      <c r="S22" s="15">
        <v>5.5537372376968597E-2</v>
      </c>
      <c r="T22" s="15">
        <v>5.9513794303015698E-2</v>
      </c>
      <c r="U22" s="15">
        <v>4.1672633795589699E-2</v>
      </c>
      <c r="V22" s="15">
        <v>6.2021248784714503E-2</v>
      </c>
      <c r="W22" s="15">
        <v>4.9371676897075098E-2</v>
      </c>
      <c r="X22" s="15">
        <v>7.8092652462754694E-2</v>
      </c>
      <c r="Y22" s="15">
        <v>9.4565103491343894E-2</v>
      </c>
      <c r="Z22" s="15">
        <v>0.104469343680721</v>
      </c>
      <c r="AA22" s="15">
        <v>0.19957215800224901</v>
      </c>
      <c r="AB22" s="15">
        <v>0.31934810050668899</v>
      </c>
      <c r="AC22" s="15">
        <v>0.29565068362844099</v>
      </c>
      <c r="AD22" s="15">
        <v>0.299595504042167</v>
      </c>
      <c r="AE22" s="15">
        <v>0.29377385414665402</v>
      </c>
      <c r="AF22" s="15">
        <v>0.286807443960024</v>
      </c>
      <c r="AG22" s="15">
        <v>0.28960773960170999</v>
      </c>
      <c r="AH22" s="15">
        <v>0.28308443423954199</v>
      </c>
      <c r="AI22" s="15">
        <v>0.31137796037640603</v>
      </c>
      <c r="AJ22" s="15">
        <v>0.29989229208933299</v>
      </c>
      <c r="AK22" s="15">
        <v>0.30074790160229697</v>
      </c>
      <c r="AL22" s="15">
        <v>0.29539537875135902</v>
      </c>
      <c r="AM22" s="15">
        <v>0.32108025725189498</v>
      </c>
      <c r="AN22" s="15">
        <v>0.32149645845198399</v>
      </c>
      <c r="AO22" s="15">
        <v>0.399878722240464</v>
      </c>
      <c r="AP22" s="15">
        <v>0.39161639154586803</v>
      </c>
      <c r="AQ22" s="15">
        <v>0.39157189623070099</v>
      </c>
      <c r="AR22" s="15">
        <v>0.33212036013539997</v>
      </c>
      <c r="AS22" s="15">
        <v>0.35880204437500202</v>
      </c>
      <c r="AT22" s="15">
        <v>0.36123450070226099</v>
      </c>
      <c r="AU22" s="15">
        <v>0.34036722219636201</v>
      </c>
      <c r="AV22" s="15">
        <v>0.338364606972689</v>
      </c>
      <c r="AW22" s="15">
        <v>0.27743348328098499</v>
      </c>
      <c r="AX22" s="15">
        <v>0.36295464308790998</v>
      </c>
      <c r="AY22" s="15">
        <v>0.35744141994539003</v>
      </c>
      <c r="AZ22" s="15">
        <v>0.33485693172055803</v>
      </c>
      <c r="BA22" s="15">
        <v>0.31623136559401399</v>
      </c>
      <c r="BB22" s="15">
        <v>0.31613312483170902</v>
      </c>
      <c r="BC22" s="15">
        <v>0.33811882907826502</v>
      </c>
      <c r="BD22" s="15">
        <v>0.33007942637732401</v>
      </c>
      <c r="BE22" s="15">
        <v>0.33422038824740102</v>
      </c>
      <c r="BF22" s="15">
        <v>0.33268580295247802</v>
      </c>
      <c r="BG22" s="15">
        <v>0.32526232573660402</v>
      </c>
      <c r="BH22" s="15">
        <v>0.38366860117040402</v>
      </c>
      <c r="BI22" s="15">
        <v>0.36563867880074102</v>
      </c>
      <c r="BJ22" s="15">
        <v>0.30812975044756202</v>
      </c>
    </row>
    <row r="23" spans="2:65" hidden="1" outlineLevel="2">
      <c r="B23" s="90" t="s">
        <v>18</v>
      </c>
      <c r="C23" s="15" cm="1">
        <f t="array" ref="C23:BJ23">'Scenario Summary 1'!E27:BL27</f>
        <v>6.5855505486782095E-2</v>
      </c>
      <c r="D23" s="15">
        <v>8.9811324835578493E-2</v>
      </c>
      <c r="E23" s="15">
        <v>8.3364681556637801E-2</v>
      </c>
      <c r="F23" s="15">
        <v>8.2155980529291697E-2</v>
      </c>
      <c r="G23" s="15">
        <v>8.2396725294985596E-2</v>
      </c>
      <c r="H23" s="15">
        <v>0.118664711131509</v>
      </c>
      <c r="I23" s="15">
        <v>0.123178533867617</v>
      </c>
      <c r="J23" s="15">
        <v>0.123506807511227</v>
      </c>
      <c r="K23" s="15">
        <v>0.12861045538797</v>
      </c>
      <c r="L23" s="15">
        <v>0.134225614496815</v>
      </c>
      <c r="M23" s="15">
        <v>0.12903739240554399</v>
      </c>
      <c r="N23" s="15">
        <v>0.14259437264115801</v>
      </c>
      <c r="O23" s="15">
        <v>0.153106195601555</v>
      </c>
      <c r="P23" s="15">
        <v>0.181793664742081</v>
      </c>
      <c r="Q23" s="15">
        <v>0.191338367410535</v>
      </c>
      <c r="R23" s="15">
        <v>0.186926845666575</v>
      </c>
      <c r="S23" s="15">
        <v>0.190635369762816</v>
      </c>
      <c r="T23" s="15">
        <v>0.18247043406105901</v>
      </c>
      <c r="U23" s="15">
        <v>0.188573717570374</v>
      </c>
      <c r="V23" s="15">
        <v>0.18219932746943601</v>
      </c>
      <c r="W23" s="15">
        <v>0.18069331552005499</v>
      </c>
      <c r="X23" s="15">
        <v>0.17170069146834599</v>
      </c>
      <c r="Y23" s="15">
        <v>0.19315818474838301</v>
      </c>
      <c r="Z23" s="15">
        <v>0.20913781106652601</v>
      </c>
      <c r="AA23" s="15">
        <v>0.20107478013378799</v>
      </c>
      <c r="AB23" s="15">
        <v>0.191268736629611</v>
      </c>
      <c r="AC23" s="15">
        <v>0.20593472385917799</v>
      </c>
      <c r="AD23" s="15">
        <v>0.20343208964849099</v>
      </c>
      <c r="AE23" s="15">
        <v>0.174699589937583</v>
      </c>
      <c r="AF23" s="15">
        <v>0.168442617926265</v>
      </c>
      <c r="AG23" s="15">
        <v>0.17293708886506201</v>
      </c>
      <c r="AH23" s="15">
        <v>0.177770396955715</v>
      </c>
      <c r="AI23" s="15">
        <v>0.177027404368052</v>
      </c>
      <c r="AJ23" s="15">
        <v>0.17765510604290899</v>
      </c>
      <c r="AK23" s="15">
        <v>0.171648668484044</v>
      </c>
      <c r="AL23" s="15">
        <v>0.17484192951028599</v>
      </c>
      <c r="AM23" s="15">
        <v>0.175525173976666</v>
      </c>
      <c r="AN23" s="15">
        <v>0.16682131707237499</v>
      </c>
      <c r="AO23" s="15">
        <v>0.12781825280958201</v>
      </c>
      <c r="AP23" s="15">
        <v>9.5194322693394798E-2</v>
      </c>
      <c r="AQ23" s="15">
        <v>9.5949617425945599E-2</v>
      </c>
      <c r="AR23" s="15">
        <v>7.2697363336525697E-2</v>
      </c>
      <c r="AS23" s="15">
        <v>7.8788060482049005E-2</v>
      </c>
      <c r="AT23" s="15">
        <v>9.3774721310838402E-2</v>
      </c>
      <c r="AU23" s="15">
        <v>0.10577287967488699</v>
      </c>
      <c r="AV23" s="15">
        <v>0.115014333334145</v>
      </c>
      <c r="AW23" s="15">
        <v>0.106791590328878</v>
      </c>
      <c r="AX23" s="15">
        <v>9.0694179156270302E-2</v>
      </c>
      <c r="AY23" s="15">
        <v>9.6476962145023396E-2</v>
      </c>
      <c r="AZ23" s="15">
        <v>0.123038452611514</v>
      </c>
      <c r="BA23" s="15">
        <v>0.13657002201680299</v>
      </c>
      <c r="BB23" s="15">
        <v>0.14654721549535801</v>
      </c>
      <c r="BC23" s="15">
        <v>0.12947623827677299</v>
      </c>
      <c r="BD23" s="15">
        <v>0.13230929259899099</v>
      </c>
      <c r="BE23" s="15">
        <v>0.122690180951801</v>
      </c>
      <c r="BF23" s="15">
        <v>0.11851330291678</v>
      </c>
      <c r="BG23" s="15">
        <v>9.8306863909155495E-2</v>
      </c>
      <c r="BH23" s="15">
        <v>7.1923743335559204E-2</v>
      </c>
      <c r="BI23" s="15">
        <v>6.6745401844545901E-2</v>
      </c>
      <c r="BJ23" s="15">
        <v>3.3817450594723297E-2</v>
      </c>
    </row>
    <row r="24" spans="2:65" hidden="1" outlineLevel="2">
      <c r="B24" s="90" t="s">
        <v>20</v>
      </c>
      <c r="C24" s="15" cm="1">
        <f t="array" ref="C24:BJ24">'Scenario Summary 1'!E30:BL30</f>
        <v>2.5573383294484501E-2</v>
      </c>
      <c r="D24" s="15">
        <v>1.33661951841771E-2</v>
      </c>
      <c r="E24" s="15">
        <v>-1.04977172471071E-3</v>
      </c>
      <c r="F24" s="15">
        <v>-2.58973303575448E-3</v>
      </c>
      <c r="G24" s="15">
        <v>2.4990203657388301E-4</v>
      </c>
      <c r="H24" s="15">
        <v>4.5560098832284297E-2</v>
      </c>
      <c r="I24" s="15">
        <v>4.2084557272445401E-2</v>
      </c>
      <c r="J24" s="15">
        <v>4.2924926305965803E-2</v>
      </c>
      <c r="K24" s="15">
        <v>4.6916383886632398E-2</v>
      </c>
      <c r="L24" s="15">
        <v>4.5096088339464102E-2</v>
      </c>
      <c r="M24" s="15">
        <v>7.9253144600168704E-2</v>
      </c>
      <c r="N24" s="15">
        <v>5.0182736850756603E-2</v>
      </c>
      <c r="O24" s="15">
        <v>5.94009449748054E-2</v>
      </c>
      <c r="P24" s="15">
        <v>4.7513086305303397E-2</v>
      </c>
      <c r="Q24" s="15">
        <v>7.5921358911581902E-2</v>
      </c>
      <c r="R24" s="15">
        <v>6.6501765769324095E-2</v>
      </c>
      <c r="S24" s="15">
        <v>8.2406462447907905E-2</v>
      </c>
      <c r="T24" s="15">
        <v>6.01881583603971E-2</v>
      </c>
      <c r="U24" s="15">
        <v>4.9356083430849497E-2</v>
      </c>
      <c r="V24" s="15">
        <v>6.8453683907736304E-2</v>
      </c>
      <c r="W24" s="15">
        <v>0.11617316482319</v>
      </c>
      <c r="X24" s="15">
        <v>0.111845475723499</v>
      </c>
      <c r="Y24" s="15">
        <v>0.11451194003795601</v>
      </c>
      <c r="Z24" s="15">
        <v>0.12426687952426201</v>
      </c>
      <c r="AA24" s="15">
        <v>9.8428521845131206E-2</v>
      </c>
      <c r="AB24" s="15">
        <v>9.0015056652750905E-2</v>
      </c>
      <c r="AC24" s="15">
        <v>6.7873467133460305E-2</v>
      </c>
      <c r="AD24" s="15">
        <v>6.56738895247935E-2</v>
      </c>
      <c r="AE24" s="15">
        <v>5.7852389858323701E-2</v>
      </c>
      <c r="AF24" s="15">
        <v>5.8174531553266802E-2</v>
      </c>
      <c r="AG24" s="15">
        <v>6.0714872862366702E-2</v>
      </c>
      <c r="AH24" s="15">
        <v>6.4990398906051003E-2</v>
      </c>
      <c r="AI24" s="15">
        <v>5.2945078738269702E-2</v>
      </c>
      <c r="AJ24" s="15">
        <v>5.3991789503285002E-2</v>
      </c>
      <c r="AK24" s="15">
        <v>6.01334589782168E-2</v>
      </c>
      <c r="AL24" s="15">
        <v>6.9321834420144404E-2</v>
      </c>
      <c r="AM24" s="15">
        <v>6.1786602214875697E-2</v>
      </c>
      <c r="AN24" s="15">
        <v>7.7727234142831003E-2</v>
      </c>
      <c r="AO24" s="15">
        <v>1.9234432910626299E-2</v>
      </c>
      <c r="AP24" s="15">
        <v>5.2370338176086398E-2</v>
      </c>
      <c r="AQ24" s="15">
        <v>8.6169582966136901E-2</v>
      </c>
      <c r="AR24" s="15">
        <v>5.3958099865962297E-2</v>
      </c>
      <c r="AS24" s="15">
        <v>5.3507572050521E-2</v>
      </c>
      <c r="AT24" s="15">
        <v>8.3709396686566101E-2</v>
      </c>
      <c r="AU24" s="15">
        <v>6.3945599373440104E-2</v>
      </c>
      <c r="AV24" s="15">
        <v>5.9020639795272598E-2</v>
      </c>
      <c r="AW24" s="15">
        <v>8.2476484840014005E-2</v>
      </c>
      <c r="AX24" s="15">
        <v>7.6326498951687194E-2</v>
      </c>
      <c r="AY24" s="15">
        <v>7.7821729307743698E-2</v>
      </c>
      <c r="AZ24" s="15">
        <v>8.3846411120865105E-2</v>
      </c>
      <c r="BA24" s="15">
        <v>6.2811332739784301E-2</v>
      </c>
      <c r="BB24" s="15">
        <v>3.05111982633899E-2</v>
      </c>
      <c r="BC24" s="15">
        <v>3.9885240137891798E-2</v>
      </c>
      <c r="BD24" s="15">
        <v>4.0816733933004799E-2</v>
      </c>
      <c r="BE24" s="15">
        <v>2.8752524815385601E-2</v>
      </c>
      <c r="BF24" s="15">
        <v>2.05213881637493E-2</v>
      </c>
      <c r="BG24" s="15">
        <v>9.5060372256129504E-3</v>
      </c>
      <c r="BH24" s="15">
        <v>-9.6338672530703103E-3</v>
      </c>
      <c r="BI24" s="15">
        <v>-6.7648355714257803E-3</v>
      </c>
      <c r="BJ24" s="15">
        <v>1.49826917113988E-2</v>
      </c>
    </row>
    <row r="25" spans="2:65" hidden="1" outlineLevel="2">
      <c r="B25" s="90" t="s">
        <v>22</v>
      </c>
      <c r="C25" s="15" cm="1">
        <f t="array" ref="C25:BJ25">'Scenario Summary 1'!E33:BL33</f>
        <v>-2.5101729234027802E-3</v>
      </c>
      <c r="D25" s="15">
        <v>4.5395323596053297E-3</v>
      </c>
      <c r="E25" s="15">
        <v>2.2278196067565599E-2</v>
      </c>
      <c r="F25" s="15">
        <v>2.22513379355939E-2</v>
      </c>
      <c r="G25" s="15">
        <v>2.34782167672665E-2</v>
      </c>
      <c r="H25" s="15">
        <v>2.20019241434792E-2</v>
      </c>
      <c r="I25" s="15">
        <v>2.18168597373543E-2</v>
      </c>
      <c r="J25" s="15">
        <v>2.65948017642012E-2</v>
      </c>
      <c r="K25" s="15">
        <v>2.2347009833275099E-2</v>
      </c>
      <c r="L25" s="15">
        <v>2.8276747309654699E-2</v>
      </c>
      <c r="M25" s="15">
        <v>4.2984109475229501E-2</v>
      </c>
      <c r="N25" s="15">
        <v>4.2590397089338899E-2</v>
      </c>
      <c r="O25" s="15">
        <v>3.3525385713102498E-2</v>
      </c>
      <c r="P25" s="15">
        <v>3.14534409841013E-2</v>
      </c>
      <c r="Q25" s="15">
        <v>2.7435217891577601E-2</v>
      </c>
      <c r="R25" s="15">
        <v>3.3173570190370899E-2</v>
      </c>
      <c r="S25" s="15">
        <v>3.5841231154943899E-2</v>
      </c>
      <c r="T25" s="15">
        <v>3.15964688919248E-2</v>
      </c>
      <c r="U25" s="15">
        <v>3.2168760847778401E-2</v>
      </c>
      <c r="V25" s="15">
        <v>3.9630801625313301E-2</v>
      </c>
      <c r="W25" s="15">
        <v>3.13253011379626E-2</v>
      </c>
      <c r="X25" s="15">
        <v>3.4937430971597197E-2</v>
      </c>
      <c r="Y25" s="15">
        <v>3.6721208375657399E-2</v>
      </c>
      <c r="Z25" s="15">
        <v>3.4464214748938897E-2</v>
      </c>
      <c r="AA25" s="15">
        <v>2.9005201666826502E-2</v>
      </c>
      <c r="AB25" s="15">
        <v>3.0685312424846501E-2</v>
      </c>
      <c r="AC25" s="15">
        <v>3.2700238560228002E-2</v>
      </c>
      <c r="AD25" s="15">
        <v>3.9629478463524201E-2</v>
      </c>
      <c r="AE25" s="15">
        <v>4.5250079387249398E-2</v>
      </c>
      <c r="AF25" s="15">
        <v>4.5260396075660798E-2</v>
      </c>
      <c r="AG25" s="15">
        <v>4.37153186355137E-2</v>
      </c>
      <c r="AH25" s="15">
        <v>3.0339260394212701E-2</v>
      </c>
      <c r="AI25" s="15">
        <v>6.9912057320312804E-2</v>
      </c>
      <c r="AJ25" s="15">
        <v>6.5240098632670301E-2</v>
      </c>
      <c r="AK25" s="15">
        <v>5.7177783316089303E-2</v>
      </c>
      <c r="AL25" s="15">
        <v>4.9412191073955801E-2</v>
      </c>
      <c r="AM25" s="15">
        <v>5.56186641677925E-2</v>
      </c>
      <c r="AN25" s="15">
        <v>5.1402022448745602E-2</v>
      </c>
      <c r="AO25" s="15">
        <v>0.153645362459669</v>
      </c>
      <c r="AP25" s="15">
        <v>0.201360046823019</v>
      </c>
      <c r="AQ25" s="15">
        <v>0.20337315326151201</v>
      </c>
      <c r="AR25" s="15">
        <v>0.24941828599951801</v>
      </c>
      <c r="AS25" s="15">
        <v>0.24138693226483299</v>
      </c>
      <c r="AT25" s="15">
        <v>0.232039150369347</v>
      </c>
      <c r="AU25" s="15">
        <v>0.23491473823369999</v>
      </c>
      <c r="AV25" s="15">
        <v>0.23405868818683501</v>
      </c>
      <c r="AW25" s="15">
        <v>0.24102071191355401</v>
      </c>
      <c r="AX25" s="15">
        <v>0.25734543576736901</v>
      </c>
      <c r="AY25" s="15">
        <v>0.257646592195512</v>
      </c>
      <c r="AZ25" s="15">
        <v>0.266935377450572</v>
      </c>
      <c r="BA25" s="15">
        <v>0.25420895095408702</v>
      </c>
      <c r="BB25" s="15">
        <v>0.26814844836854501</v>
      </c>
      <c r="BC25" s="15">
        <v>0.27738843083718201</v>
      </c>
      <c r="BD25" s="15">
        <v>0.27909817192765801</v>
      </c>
      <c r="BE25" s="15">
        <v>0.26626533376009698</v>
      </c>
      <c r="BF25" s="15">
        <v>0.266864756193051</v>
      </c>
      <c r="BG25" s="15">
        <v>0.25421159635845503</v>
      </c>
      <c r="BH25" s="15">
        <v>0.267502818035246</v>
      </c>
      <c r="BI25" s="15">
        <v>0.26863258546035901</v>
      </c>
      <c r="BJ25" s="15">
        <v>0.27145934317558301</v>
      </c>
    </row>
    <row r="26" spans="2:65" hidden="1" outlineLevel="2">
      <c r="B26" s="90" t="s">
        <v>24</v>
      </c>
      <c r="C26" s="15" cm="1">
        <f t="array" ref="C26:BJ26">'Scenario Summary 1'!E36:BL36</f>
        <v>0.20565120339190601</v>
      </c>
      <c r="D26" s="15">
        <v>0.22871664977575301</v>
      </c>
      <c r="E26" s="15">
        <v>0.215449005819012</v>
      </c>
      <c r="F26" s="15">
        <v>0.21831952201216301</v>
      </c>
      <c r="G26" s="15">
        <v>0.217610201439176</v>
      </c>
      <c r="H26" s="15">
        <v>0.223022382494204</v>
      </c>
      <c r="I26" s="15">
        <v>0.24231698079081701</v>
      </c>
      <c r="J26" s="15">
        <v>0.24448318726525201</v>
      </c>
      <c r="K26" s="15">
        <v>0.238185615590255</v>
      </c>
      <c r="L26" s="15">
        <v>0.233941098756698</v>
      </c>
      <c r="M26" s="15">
        <v>0.233511506590832</v>
      </c>
      <c r="N26" s="15">
        <v>0.231266381069029</v>
      </c>
      <c r="O26" s="15">
        <v>0.25868547608141701</v>
      </c>
      <c r="P26" s="15">
        <v>0.23516443356254699</v>
      </c>
      <c r="Q26" s="15">
        <v>0.23672246754842899</v>
      </c>
      <c r="R26" s="15">
        <v>0.23393562415817701</v>
      </c>
      <c r="S26" s="15">
        <v>0.25032088757299198</v>
      </c>
      <c r="T26" s="15">
        <v>0.26594514964431198</v>
      </c>
      <c r="U26" s="15">
        <v>0.26068963852370902</v>
      </c>
      <c r="V26" s="15">
        <v>0.24995505980833499</v>
      </c>
      <c r="W26" s="15">
        <v>0.246196265924288</v>
      </c>
      <c r="X26" s="15">
        <v>0.241567777988696</v>
      </c>
      <c r="Y26" s="15">
        <v>0.250653168586705</v>
      </c>
      <c r="Z26" s="15">
        <v>0.26482339318439102</v>
      </c>
      <c r="AA26" s="15">
        <v>0.284105651035576</v>
      </c>
      <c r="AB26" s="15">
        <v>0.27458365598779699</v>
      </c>
      <c r="AC26" s="15">
        <v>0.30081508044256799</v>
      </c>
      <c r="AD26" s="15">
        <v>0.27287680544659898</v>
      </c>
      <c r="AE26" s="15">
        <v>0.26168795753290303</v>
      </c>
      <c r="AF26" s="15">
        <v>0.29105846463782897</v>
      </c>
      <c r="AG26" s="15">
        <v>0.297029310936269</v>
      </c>
      <c r="AH26" s="15">
        <v>0.301562270540018</v>
      </c>
      <c r="AI26" s="15">
        <v>0.28824744283446602</v>
      </c>
      <c r="AJ26" s="15">
        <v>0.30194107161455103</v>
      </c>
      <c r="AK26" s="15">
        <v>0.311441664526871</v>
      </c>
      <c r="AL26" s="15">
        <v>0.31364921022204301</v>
      </c>
      <c r="AM26" s="15">
        <v>0.29080561189940002</v>
      </c>
      <c r="AN26" s="15">
        <v>0.27281569579855097</v>
      </c>
      <c r="AO26" s="15">
        <v>0.26973381261463603</v>
      </c>
      <c r="AP26" s="15">
        <v>0.28801637462518298</v>
      </c>
      <c r="AQ26" s="15">
        <v>0.24841850040881899</v>
      </c>
      <c r="AR26" s="15">
        <v>0.20107186828021201</v>
      </c>
      <c r="AS26" s="15">
        <v>0.206782239028065</v>
      </c>
      <c r="AT26" s="15">
        <v>0.18144616703703201</v>
      </c>
      <c r="AU26" s="15">
        <v>0.15529158744176999</v>
      </c>
      <c r="AV26" s="15">
        <v>0.17722575352418099</v>
      </c>
      <c r="AW26" s="15">
        <v>0.169659604568552</v>
      </c>
      <c r="AX26" s="15">
        <v>0.132798639640235</v>
      </c>
      <c r="AY26" s="15">
        <v>0.127761398346974</v>
      </c>
      <c r="AZ26" s="15">
        <v>0.14897326001462799</v>
      </c>
      <c r="BA26" s="15">
        <v>0.17240653398313699</v>
      </c>
      <c r="BB26" s="15">
        <v>0.155710044393818</v>
      </c>
      <c r="BC26" s="15">
        <v>0.11951481478258801</v>
      </c>
      <c r="BD26" s="15">
        <v>0.120566851777183</v>
      </c>
      <c r="BE26" s="15">
        <v>0.15191599222399799</v>
      </c>
      <c r="BF26" s="15">
        <v>0.16532557784802199</v>
      </c>
      <c r="BG26" s="15">
        <v>0.18169524628485401</v>
      </c>
      <c r="BH26" s="15">
        <v>0.13342656699060501</v>
      </c>
      <c r="BI26" s="15">
        <v>0.13914970172312699</v>
      </c>
      <c r="BJ26" s="15">
        <v>0.16164527053037001</v>
      </c>
    </row>
    <row r="27" spans="2:65" hidden="1" outlineLevel="2">
      <c r="D27" s="65"/>
    </row>
    <row r="28" spans="2:65" hidden="1" outlineLevel="2">
      <c r="B28" s="90" t="s">
        <v>56</v>
      </c>
      <c r="C28" s="42">
        <f>SUM(C17:C26)</f>
        <v>1.0000000000000004</v>
      </c>
      <c r="D28" s="42">
        <f t="shared" ref="D28:BJ28" si="0">SUM(D17:D26)</f>
        <v>1.0000000000000002</v>
      </c>
      <c r="E28" s="42">
        <f t="shared" si="0"/>
        <v>0.99999999999999933</v>
      </c>
      <c r="F28" s="42">
        <f t="shared" si="0"/>
        <v>0.99999999999999967</v>
      </c>
      <c r="G28" s="42">
        <f t="shared" si="0"/>
        <v>1.0000000000000009</v>
      </c>
      <c r="H28" s="42">
        <f t="shared" si="0"/>
        <v>1</v>
      </c>
      <c r="I28" s="42">
        <f t="shared" si="0"/>
        <v>0.999999999999999</v>
      </c>
      <c r="J28" s="42">
        <f t="shared" si="0"/>
        <v>1.0000000000000007</v>
      </c>
      <c r="K28" s="42">
        <f t="shared" si="0"/>
        <v>1.0000000000000002</v>
      </c>
      <c r="L28" s="42">
        <f t="shared" si="0"/>
        <v>1.0000000000000009</v>
      </c>
      <c r="M28" s="42">
        <f t="shared" si="0"/>
        <v>1.0000000000000004</v>
      </c>
      <c r="N28" s="42">
        <f t="shared" si="0"/>
        <v>1.0000000000000016</v>
      </c>
      <c r="O28" s="42">
        <f t="shared" si="0"/>
        <v>1.0000000000000004</v>
      </c>
      <c r="P28" s="42">
        <f t="shared" si="0"/>
        <v>1.0000000000000002</v>
      </c>
      <c r="Q28" s="42">
        <f t="shared" si="0"/>
        <v>1.0000000000000007</v>
      </c>
      <c r="R28" s="42">
        <f t="shared" si="0"/>
        <v>0.99999999999999989</v>
      </c>
      <c r="S28" s="42">
        <f t="shared" si="0"/>
        <v>0.99999999999999978</v>
      </c>
      <c r="T28" s="42">
        <f t="shared" si="0"/>
        <v>0.99999999999999978</v>
      </c>
      <c r="U28" s="42">
        <f t="shared" si="0"/>
        <v>1.0000000000000004</v>
      </c>
      <c r="V28" s="42">
        <f t="shared" si="0"/>
        <v>1.0000000000000004</v>
      </c>
      <c r="W28" s="42">
        <f t="shared" si="0"/>
        <v>1.0000000000000004</v>
      </c>
      <c r="X28" s="42">
        <f t="shared" si="0"/>
        <v>1.0000000000000013</v>
      </c>
      <c r="Y28" s="42">
        <f t="shared" si="0"/>
        <v>0.99999999999999956</v>
      </c>
      <c r="Z28" s="42">
        <f t="shared" si="0"/>
        <v>1</v>
      </c>
      <c r="AA28" s="42">
        <f t="shared" si="0"/>
        <v>0.99999999999999978</v>
      </c>
      <c r="AB28" s="42">
        <f t="shared" si="0"/>
        <v>1.0000000000000004</v>
      </c>
      <c r="AC28" s="42">
        <f t="shared" si="0"/>
        <v>1.0000000000000004</v>
      </c>
      <c r="AD28" s="42">
        <f t="shared" si="0"/>
        <v>1.0000000000000004</v>
      </c>
      <c r="AE28" s="42">
        <f t="shared" si="0"/>
        <v>0.99999999999999956</v>
      </c>
      <c r="AF28" s="42">
        <f t="shared" si="0"/>
        <v>1.0000000000000002</v>
      </c>
      <c r="AG28" s="42">
        <f t="shared" si="0"/>
        <v>1.0000000000000004</v>
      </c>
      <c r="AH28" s="42">
        <f t="shared" si="0"/>
        <v>1.0000000000000016</v>
      </c>
      <c r="AI28" s="42">
        <f t="shared" si="0"/>
        <v>1</v>
      </c>
      <c r="AJ28" s="42">
        <f t="shared" si="0"/>
        <v>1.0000000000000002</v>
      </c>
      <c r="AK28" s="42">
        <f t="shared" si="0"/>
        <v>0.99999999999999933</v>
      </c>
      <c r="AL28" s="42">
        <f t="shared" si="0"/>
        <v>0.99999999999999956</v>
      </c>
      <c r="AM28" s="42">
        <f t="shared" si="0"/>
        <v>1.0000000000000009</v>
      </c>
      <c r="AN28" s="42">
        <f t="shared" si="0"/>
        <v>0.99999999999999978</v>
      </c>
      <c r="AO28" s="42">
        <f t="shared" si="0"/>
        <v>0.99999999999999889</v>
      </c>
      <c r="AP28" s="42">
        <f t="shared" si="0"/>
        <v>1.0000000000000011</v>
      </c>
      <c r="AQ28" s="42">
        <f t="shared" si="0"/>
        <v>0.99999999999999944</v>
      </c>
      <c r="AR28" s="42">
        <f t="shared" si="0"/>
        <v>1.0000000000000007</v>
      </c>
      <c r="AS28" s="42">
        <f t="shared" si="0"/>
        <v>1</v>
      </c>
      <c r="AT28" s="42">
        <f t="shared" si="0"/>
        <v>1.0000000000000007</v>
      </c>
      <c r="AU28" s="42">
        <f t="shared" si="0"/>
        <v>0.99999999999999956</v>
      </c>
      <c r="AV28" s="42">
        <f t="shared" si="0"/>
        <v>0.99999999999999933</v>
      </c>
      <c r="AW28" s="42">
        <f t="shared" si="0"/>
        <v>0.99999999999999933</v>
      </c>
      <c r="AX28" s="42">
        <f t="shared" si="0"/>
        <v>0.99999999999999889</v>
      </c>
      <c r="AY28" s="42">
        <f t="shared" si="0"/>
        <v>0.99999999999999978</v>
      </c>
      <c r="AZ28" s="42">
        <f t="shared" si="0"/>
        <v>0.999999999999999</v>
      </c>
      <c r="BA28" s="42">
        <f t="shared" si="0"/>
        <v>1.0000000000000013</v>
      </c>
      <c r="BB28" s="42">
        <f t="shared" si="0"/>
        <v>1.0000000000000007</v>
      </c>
      <c r="BC28" s="42">
        <f t="shared" si="0"/>
        <v>1.0000000000000009</v>
      </c>
      <c r="BD28" s="42">
        <f t="shared" si="0"/>
        <v>0.99999999999999911</v>
      </c>
      <c r="BE28" s="42">
        <f t="shared" si="0"/>
        <v>1.0000000000000004</v>
      </c>
      <c r="BF28" s="42">
        <f t="shared" si="0"/>
        <v>1</v>
      </c>
      <c r="BG28" s="42">
        <f t="shared" si="0"/>
        <v>0.99999999999999867</v>
      </c>
      <c r="BH28" s="42">
        <f t="shared" si="0"/>
        <v>1.0000000000000007</v>
      </c>
      <c r="BI28" s="42">
        <f t="shared" si="0"/>
        <v>1</v>
      </c>
      <c r="BJ28" s="42">
        <f t="shared" si="0"/>
        <v>0.99999999999999989</v>
      </c>
    </row>
    <row r="29" spans="2:65" hidden="1" outlineLevel="2">
      <c r="B29" s="81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</row>
    <row r="30" spans="2:65" ht="20.5" hidden="1" outlineLevel="2">
      <c r="B30" s="79" t="s">
        <v>136</v>
      </c>
      <c r="C30" s="80" cm="1">
        <f t="array" aca="1" ref="C30" ca="1">SUMPRODUCT(TRANSPOSE(C17:C26),OFFSET('Static Returns and Covariance'!$B$12,MATCH(C$16,'Static Returns and Covariance'!$B$13:$B$132),1,1,10))</f>
        <v>1.0442796291022462E-2</v>
      </c>
      <c r="D30" s="80" cm="1">
        <f t="array" aca="1" ref="D30" ca="1">SUMPRODUCT(TRANSPOSE(D17:D26),OFFSET('Static Returns and Covariance'!$B$12,MATCH(D$16,'Static Returns and Covariance'!$B$13:$B$132),1,1,10))</f>
        <v>5.6641535728867355E-2</v>
      </c>
      <c r="E30" s="80" cm="1">
        <f t="array" aca="1" ref="E30" ca="1">SUMPRODUCT(TRANSPOSE(E17:E26),OFFSET('Static Returns and Covariance'!$B$12,MATCH(E$16,'Static Returns and Covariance'!$B$13:$B$132),1,1,10))</f>
        <v>-4.7221328912056392E-3</v>
      </c>
      <c r="F30" s="80" cm="1">
        <f t="array" aca="1" ref="F30" ca="1">SUMPRODUCT(TRANSPOSE(F17:F26),OFFSET('Static Returns and Covariance'!$B$12,MATCH(F$16,'Static Returns and Covariance'!$B$13:$B$132),1,1,10))</f>
        <v>-7.4105407544196701E-3</v>
      </c>
      <c r="G30" s="80" cm="1">
        <f t="array" aca="1" ref="G30" ca="1">SUMPRODUCT(TRANSPOSE(G17:G26),OFFSET('Static Returns and Covariance'!$B$12,MATCH(G$16,'Static Returns and Covariance'!$B$13:$B$132),1,1,10))</f>
        <v>3.0251319926378438E-2</v>
      </c>
      <c r="H30" s="80" cm="1">
        <f t="array" aca="1" ref="H30" ca="1">SUMPRODUCT(TRANSPOSE(H17:H26),OFFSET('Static Returns and Covariance'!$B$12,MATCH(H$16,'Static Returns and Covariance'!$B$13:$B$132),1,1,10))</f>
        <v>-9.3849851963166784E-3</v>
      </c>
      <c r="I30" s="80" cm="1">
        <f t="array" aca="1" ref="I30" ca="1">SUMPRODUCT(TRANSPOSE(I17:I26),OFFSET('Static Returns and Covariance'!$B$12,MATCH(I$16,'Static Returns and Covariance'!$B$13:$B$132),1,1,10))</f>
        <v>-3.7082093596455127E-3</v>
      </c>
      <c r="J30" s="80" cm="1">
        <f t="array" aca="1" ref="J30" ca="1">SUMPRODUCT(TRANSPOSE(J17:J26),OFFSET('Static Returns and Covariance'!$B$12,MATCH(J$16,'Static Returns and Covariance'!$B$13:$B$132),1,1,10))</f>
        <v>2.992850371926218E-2</v>
      </c>
      <c r="K30" s="80" cm="1">
        <f t="array" aca="1" ref="K30" ca="1">SUMPRODUCT(TRANSPOSE(K17:K26),OFFSET('Static Returns and Covariance'!$B$12,MATCH(K$16,'Static Returns and Covariance'!$B$13:$B$132),1,1,10))</f>
        <v>-3.581293612192114E-3</v>
      </c>
      <c r="L30" s="80" cm="1">
        <f t="array" aca="1" ref="L30" ca="1">SUMPRODUCT(TRANSPOSE(L17:L26),OFFSET('Static Returns and Covariance'!$B$12,MATCH(L$16,'Static Returns and Covariance'!$B$13:$B$132),1,1,10))</f>
        <v>5.7234160529369305E-2</v>
      </c>
      <c r="M30" s="80" cm="1">
        <f t="array" aca="1" ref="M30" ca="1">SUMPRODUCT(TRANSPOSE(M17:M26),OFFSET('Static Returns and Covariance'!$B$12,MATCH(M$16,'Static Returns and Covariance'!$B$13:$B$132),1,1,10))</f>
        <v>3.1727586943319314E-2</v>
      </c>
      <c r="N30" s="80" cm="1">
        <f t="array" aca="1" ref="N30" ca="1">SUMPRODUCT(TRANSPOSE(N17:N26),OFFSET('Static Returns and Covariance'!$B$12,MATCH(N$16,'Static Returns and Covariance'!$B$13:$B$132),1,1,10))</f>
        <v>-2.5436902698837957E-2</v>
      </c>
      <c r="O30" s="80" cm="1">
        <f t="array" aca="1" ref="O30" ca="1">SUMPRODUCT(TRANSPOSE(O17:O26),OFFSET('Static Returns and Covariance'!$B$12,MATCH(O$16,'Static Returns and Covariance'!$B$13:$B$132),1,1,10))</f>
        <v>1.0646876072357132E-2</v>
      </c>
      <c r="P30" s="80" cm="1">
        <f t="array" aca="1" ref="P30" ca="1">SUMPRODUCT(TRANSPOSE(P17:P26),OFFSET('Static Returns and Covariance'!$B$12,MATCH(P$16,'Static Returns and Covariance'!$B$13:$B$132),1,1,10))</f>
        <v>-2.8474525300948333E-2</v>
      </c>
      <c r="Q30" s="80" cm="1">
        <f t="array" aca="1" ref="Q30" ca="1">SUMPRODUCT(TRANSPOSE(Q17:Q26),OFFSET('Static Returns and Covariance'!$B$12,MATCH(Q$16,'Static Returns and Covariance'!$B$13:$B$132),1,1,10))</f>
        <v>-5.3405022888111456E-3</v>
      </c>
      <c r="R30" s="80" cm="1">
        <f t="array" aca="1" ref="R30" ca="1">SUMPRODUCT(TRANSPOSE(R17:R26),OFFSET('Static Returns and Covariance'!$B$12,MATCH(R$16,'Static Returns and Covariance'!$B$13:$B$132),1,1,10))</f>
        <v>-1.5227864885435382E-2</v>
      </c>
      <c r="S30" s="80" cm="1">
        <f t="array" aca="1" ref="S30" ca="1">SUMPRODUCT(TRANSPOSE(S17:S26),OFFSET('Static Returns and Covariance'!$B$12,MATCH(S$16,'Static Returns and Covariance'!$B$13:$B$132),1,1,10))</f>
        <v>-1.3593664008733372E-2</v>
      </c>
      <c r="T30" s="80" cm="1">
        <f t="array" aca="1" ref="T30" ca="1">SUMPRODUCT(TRANSPOSE(T17:T26),OFFSET('Static Returns and Covariance'!$B$12,MATCH(T$16,'Static Returns and Covariance'!$B$13:$B$132),1,1,10))</f>
        <v>2.1359367759548518E-2</v>
      </c>
      <c r="U30" s="80" cm="1">
        <f t="array" aca="1" ref="U30" ca="1">SUMPRODUCT(TRANSPOSE(U17:U26),OFFSET('Static Returns and Covariance'!$B$12,MATCH(U$16,'Static Returns and Covariance'!$B$13:$B$132),1,1,10))</f>
        <v>4.2498451183518395E-2</v>
      </c>
      <c r="V30" s="80" cm="1">
        <f t="array" aca="1" ref="V30" ca="1">SUMPRODUCT(TRANSPOSE(V17:V26),OFFSET('Static Returns and Covariance'!$B$12,MATCH(V$16,'Static Returns and Covariance'!$B$13:$B$132),1,1,10))</f>
        <v>-2.3949415769728401E-2</v>
      </c>
      <c r="W30" s="80" cm="1">
        <f t="array" aca="1" ref="W30" ca="1">SUMPRODUCT(TRANSPOSE(W17:W26),OFFSET('Static Returns and Covariance'!$B$12,MATCH(W$16,'Static Returns and Covariance'!$B$13:$B$132),1,1,10))</f>
        <v>-6.0140980180511967E-3</v>
      </c>
      <c r="X30" s="80" cm="1">
        <f t="array" aca="1" ref="X30" ca="1">SUMPRODUCT(TRANSPOSE(X17:X26),OFFSET('Static Returns and Covariance'!$B$12,MATCH(X$16,'Static Returns and Covariance'!$B$13:$B$132),1,1,10))</f>
        <v>-2.0879020181226234E-2</v>
      </c>
      <c r="Y30" s="80" cm="1">
        <f t="array" aca="1" ref="Y30" ca="1">SUMPRODUCT(TRANSPOSE(Y17:Y26),OFFSET('Static Returns and Covariance'!$B$12,MATCH(Y$16,'Static Returns and Covariance'!$B$13:$B$132),1,1,10))</f>
        <v>3.8108211007182459E-2</v>
      </c>
      <c r="Z30" s="80" cm="1">
        <f t="array" aca="1" ref="Z30" ca="1">SUMPRODUCT(TRANSPOSE(Z17:Z26),OFFSET('Static Returns and Covariance'!$B$12,MATCH(Z$16,'Static Returns and Covariance'!$B$13:$B$132),1,1,10))</f>
        <v>-7.1459328995757632E-2</v>
      </c>
      <c r="AA30" s="80" cm="1">
        <f t="array" aca="1" ref="AA30" ca="1">SUMPRODUCT(TRANSPOSE(AA17:AA26),OFFSET('Static Returns and Covariance'!$B$12,MATCH(AA$16,'Static Returns and Covariance'!$B$13:$B$132),1,1,10))</f>
        <v>7.2358910955697658E-2</v>
      </c>
      <c r="AB30" s="80" cm="1">
        <f t="array" aca="1" ref="AB30" ca="1">SUMPRODUCT(TRANSPOSE(AB17:AB26),OFFSET('Static Returns and Covariance'!$B$12,MATCH(AB$16,'Static Returns and Covariance'!$B$13:$B$132),1,1,10))</f>
        <v>4.0409745181625559E-2</v>
      </c>
      <c r="AC30" s="80" cm="1">
        <f t="array" aca="1" ref="AC30" ca="1">SUMPRODUCT(TRANSPOSE(AC17:AC26),OFFSET('Static Returns and Covariance'!$B$12,MATCH(AC$16,'Static Returns and Covariance'!$B$13:$B$132),1,1,10))</f>
        <v>4.8063795861236575E-2</v>
      </c>
      <c r="AD30" s="80" cm="1">
        <f t="array" aca="1" ref="AD30" ca="1">SUMPRODUCT(TRANSPOSE(AD17:AD26),OFFSET('Static Returns and Covariance'!$B$12,MATCH(AD$16,'Static Returns and Covariance'!$B$13:$B$132),1,1,10))</f>
        <v>4.2893075489884261E-2</v>
      </c>
      <c r="AE30" s="80" cm="1">
        <f t="array" aca="1" ref="AE30" ca="1">SUMPRODUCT(TRANSPOSE(AE17:AE26),OFFSET('Static Returns and Covariance'!$B$12,MATCH(AE$16,'Static Returns and Covariance'!$B$13:$B$132),1,1,10))</f>
        <v>-3.2566933321546462E-2</v>
      </c>
      <c r="AF30" s="80" cm="1">
        <f t="array" aca="1" ref="AF30" ca="1">SUMPRODUCT(TRANSPOSE(AF17:AF26),OFFSET('Static Returns and Covariance'!$B$12,MATCH(AF$16,'Static Returns and Covariance'!$B$13:$B$132),1,1,10))</f>
        <v>4.1794669253933492E-2</v>
      </c>
      <c r="AG30" s="80" cm="1">
        <f t="array" aca="1" ref="AG30" ca="1">SUMPRODUCT(TRANSPOSE(AG17:AG26),OFFSET('Static Returns and Covariance'!$B$12,MATCH(AG$16,'Static Returns and Covariance'!$B$13:$B$132),1,1,10))</f>
        <v>2.3226538308321948E-3</v>
      </c>
      <c r="AH30" s="80" cm="1">
        <f t="array" aca="1" ref="AH30" ca="1">SUMPRODUCT(TRANSPOSE(AH17:AH26),OFFSET('Static Returns and Covariance'!$B$12,MATCH(AH$16,'Static Returns and Covariance'!$B$13:$B$132),1,1,10))</f>
        <v>2.7262679950907281E-2</v>
      </c>
      <c r="AI30" s="80" cm="1">
        <f t="array" aca="1" ref="AI30" ca="1">SUMPRODUCT(TRANSPOSE(AI17:AI26),OFFSET('Static Returns and Covariance'!$B$12,MATCH(AI$16,'Static Returns and Covariance'!$B$13:$B$132),1,1,10))</f>
        <v>2.590188826842383E-2</v>
      </c>
      <c r="AJ30" s="80" cm="1">
        <f t="array" aca="1" ref="AJ30" ca="1">SUMPRODUCT(TRANSPOSE(AJ17:AJ26),OFFSET('Static Returns and Covariance'!$B$12,MATCH(AJ$16,'Static Returns and Covariance'!$B$13:$B$132),1,1,10))</f>
        <v>2.8127446614633581E-2</v>
      </c>
      <c r="AK30" s="80" cm="1">
        <f t="array" aca="1" ref="AK30" ca="1">SUMPRODUCT(TRANSPOSE(AK17:AK26),OFFSET('Static Returns and Covariance'!$B$12,MATCH(AK$16,'Static Returns and Covariance'!$B$13:$B$132),1,1,10))</f>
        <v>1.665190076738125E-3</v>
      </c>
      <c r="AL30" s="80" cm="1">
        <f t="array" aca="1" ref="AL30" ca="1">SUMPRODUCT(TRANSPOSE(AL17:AL26),OFFSET('Static Returns and Covariance'!$B$12,MATCH(AL$16,'Static Returns and Covariance'!$B$13:$B$132),1,1,10))</f>
        <v>3.5774263412800433E-2</v>
      </c>
      <c r="AM30" s="80" cm="1">
        <f t="array" aca="1" ref="AM30" ca="1">SUMPRODUCT(TRANSPOSE(AM17:AM26),OFFSET('Static Returns and Covariance'!$B$12,MATCH(AM$16,'Static Returns and Covariance'!$B$13:$B$132),1,1,10))</f>
        <v>4.8220278516733342E-2</v>
      </c>
      <c r="AN30" s="80" cm="1">
        <f t="array" aca="1" ref="AN30" ca="1">SUMPRODUCT(TRANSPOSE(AN17:AN26),OFFSET('Static Returns and Covariance'!$B$12,MATCH(AN$16,'Static Returns and Covariance'!$B$13:$B$132),1,1,10))</f>
        <v>-8.7379274593288633E-2</v>
      </c>
      <c r="AO30" s="80" cm="1">
        <f t="array" aca="1" ref="AO30" ca="1">SUMPRODUCT(TRANSPOSE(AO17:AO26),OFFSET('Static Returns and Covariance'!$B$12,MATCH(AO$16,'Static Returns and Covariance'!$B$13:$B$132),1,1,10))</f>
        <v>-5.213586045736826E-2</v>
      </c>
      <c r="AP30" s="80" cm="1">
        <f t="array" aca="1" ref="AP30" ca="1">SUMPRODUCT(TRANSPOSE(AP17:AP26),OFFSET('Static Returns and Covariance'!$B$12,MATCH(AP$16,'Static Returns and Covariance'!$B$13:$B$132),1,1,10))</f>
        <v>0.10311304766596267</v>
      </c>
      <c r="AQ30" s="80" cm="1">
        <f t="array" aca="1" ref="AQ30" ca="1">SUMPRODUCT(TRANSPOSE(AQ17:AQ26),OFFSET('Static Returns and Covariance'!$B$12,MATCH(AQ$16,'Static Returns and Covariance'!$B$13:$B$132),1,1,10))</f>
        <v>7.0177764472552182E-2</v>
      </c>
      <c r="AR30" s="80" cm="1">
        <f t="array" aca="1" ref="AR30" ca="1">SUMPRODUCT(TRANSPOSE(AR17:AR26),OFFSET('Static Returns and Covariance'!$B$12,MATCH(AR$16,'Static Returns and Covariance'!$B$13:$B$132),1,1,10))</f>
        <v>-2.7296581902328854E-2</v>
      </c>
      <c r="AS30" s="80" cm="1">
        <f t="array" aca="1" ref="AS30" ca="1">SUMPRODUCT(TRANSPOSE(AS17:AS26),OFFSET('Static Returns and Covariance'!$B$12,MATCH(AS$16,'Static Returns and Covariance'!$B$13:$B$132),1,1,10))</f>
        <v>-3.859645736819866E-2</v>
      </c>
      <c r="AT30" s="80" cm="1">
        <f t="array" aca="1" ref="AT30" ca="1">SUMPRODUCT(TRANSPOSE(AT17:AT26),OFFSET('Static Returns and Covariance'!$B$12,MATCH(AT$16,'Static Returns and Covariance'!$B$13:$B$132),1,1,10))</f>
        <v>-3.4638207923730062E-2</v>
      </c>
      <c r="AU30" s="80" cm="1">
        <f t="array" aca="1" ref="AU30" ca="1">SUMPRODUCT(TRANSPOSE(AU17:AU26),OFFSET('Static Returns and Covariance'!$B$12,MATCH(AU$16,'Static Returns and Covariance'!$B$13:$B$132),1,1,10))</f>
        <v>9.8277393318004693E-3</v>
      </c>
      <c r="AV30" s="80" cm="1">
        <f t="array" aca="1" ref="AV30" ca="1">SUMPRODUCT(TRANSPOSE(AV17:AV26),OFFSET('Static Returns and Covariance'!$B$12,MATCH(AV$16,'Static Returns and Covariance'!$B$13:$B$132),1,1,10))</f>
        <v>-1.5483254464829873E-2</v>
      </c>
      <c r="AW30" s="80" cm="1">
        <f t="array" aca="1" ref="AW30" ca="1">SUMPRODUCT(TRANSPOSE(AW17:AW26),OFFSET('Static Returns and Covariance'!$B$12,MATCH(AW$16,'Static Returns and Covariance'!$B$13:$B$132),1,1,10))</f>
        <v>5.2295818135314961E-2</v>
      </c>
      <c r="AX30" s="80" cm="1">
        <f t="array" aca="1" ref="AX30" ca="1">SUMPRODUCT(TRANSPOSE(AX17:AX26),OFFSET('Static Returns and Covariance'!$B$12,MATCH(AX$16,'Static Returns and Covariance'!$B$13:$B$132),1,1,10))</f>
        <v>-4.9577862459962195E-3</v>
      </c>
      <c r="AY30" s="80" cm="1">
        <f t="array" aca="1" ref="AY30" ca="1">SUMPRODUCT(TRANSPOSE(AY17:AY26),OFFSET('Static Returns and Covariance'!$B$12,MATCH(AY$16,'Static Returns and Covariance'!$B$13:$B$132),1,1,10))</f>
        <v>2.5551934725549119E-2</v>
      </c>
      <c r="AZ30" s="80" cm="1">
        <f t="array" aca="1" ref="AZ30" ca="1">SUMPRODUCT(TRANSPOSE(AZ17:AZ26),OFFSET('Static Returns and Covariance'!$B$12,MATCH(AZ$16,'Static Returns and Covariance'!$B$13:$B$132),1,1,10))</f>
        <v>-4.2276700328857698E-2</v>
      </c>
      <c r="BA30" s="80" cm="1">
        <f t="array" aca="1" ref="BA30" ca="1">SUMPRODUCT(TRANSPOSE(BA17:BA26),OFFSET('Static Returns and Covariance'!$B$12,MATCH(BA$16,'Static Returns and Covariance'!$B$13:$B$132),1,1,10))</f>
        <v>8.6907499362523177E-2</v>
      </c>
      <c r="BB30" s="80" cm="1">
        <f t="array" aca="1" ref="BB30" ca="1">SUMPRODUCT(TRANSPOSE(BB17:BB26),OFFSET('Static Returns and Covariance'!$B$12,MATCH(BB$16,'Static Returns and Covariance'!$B$13:$B$132),1,1,10))</f>
        <v>2.9647270986820653E-2</v>
      </c>
      <c r="BC30" s="80" cm="1">
        <f t="array" aca="1" ref="BC30" ca="1">SUMPRODUCT(TRANSPOSE(BC17:BC26),OFFSET('Static Returns and Covariance'!$B$12,MATCH(BC$16,'Static Returns and Covariance'!$B$13:$B$132),1,1,10))</f>
        <v>1.8134457250972274E-4</v>
      </c>
      <c r="BD30" s="80" cm="1">
        <f t="array" aca="1" ref="BD30" ca="1">SUMPRODUCT(TRANSPOSE(BD17:BD26),OFFSET('Static Returns and Covariance'!$B$12,MATCH(BD$16,'Static Returns and Covariance'!$B$13:$B$132),1,1,10))</f>
        <v>-2.9642611203002213E-3</v>
      </c>
      <c r="BE30" s="80" cm="1">
        <f t="array" aca="1" ref="BE30" ca="1">SUMPRODUCT(TRANSPOSE(BE17:BE26),OFFSET('Static Returns and Covariance'!$B$12,MATCH(BE$16,'Static Returns and Covariance'!$B$13:$B$132),1,1,10))</f>
        <v>2.1484819307102183E-2</v>
      </c>
      <c r="BF30" s="80" cm="1">
        <f t="array" aca="1" ref="BF30" ca="1">SUMPRODUCT(TRANSPOSE(BF17:BF26),OFFSET('Static Returns and Covariance'!$B$12,MATCH(BF$16,'Static Returns and Covariance'!$B$13:$B$132),1,1,10))</f>
        <v>5.3015852326934253E-2</v>
      </c>
      <c r="BG30" s="80" cm="1">
        <f t="array" aca="1" ref="BG30" ca="1">SUMPRODUCT(TRANSPOSE(BG17:BG26),OFFSET('Static Returns and Covariance'!$B$12,MATCH(BG$16,'Static Returns and Covariance'!$B$13:$B$132),1,1,10))</f>
        <v>-5.9551910226703378E-2</v>
      </c>
      <c r="BH30" s="80" cm="1">
        <f t="array" aca="1" ref="BH30" ca="1">SUMPRODUCT(TRANSPOSE(BH17:BH26),OFFSET('Static Returns and Covariance'!$B$12,MATCH(BH$16,'Static Returns and Covariance'!$B$13:$B$132),1,1,10))</f>
        <v>6.0050344033080738E-3</v>
      </c>
      <c r="BI30" s="80" cm="1">
        <f t="array" aca="1" ref="BI30" ca="1">SUMPRODUCT(TRANSPOSE(BI17:BI26),OFFSET('Static Returns and Covariance'!$B$12,MATCH(BI$16,'Static Returns and Covariance'!$B$13:$B$132),1,1,10))</f>
        <v>-6.5176603568536384E-3</v>
      </c>
      <c r="BJ30" s="80" cm="1">
        <f t="array" aca="1" ref="BJ30" ca="1">SUMPRODUCT(TRANSPOSE(BJ17:BJ26),OFFSET('Static Returns and Covariance'!$B$12,MATCH(BJ$16,'Static Returns and Covariance'!$B$13:$B$132),1,1,10))</f>
        <v>9.5505089801132911E-2</v>
      </c>
    </row>
    <row r="31" spans="2:65" ht="18.5" hidden="1" outlineLevel="2">
      <c r="B31" s="7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</row>
    <row r="32" spans="2:65" ht="20" hidden="1" outlineLevel="2">
      <c r="B32" s="87" t="s">
        <v>140</v>
      </c>
      <c r="D32" s="17"/>
      <c r="E32" s="17"/>
      <c r="F32" s="17"/>
      <c r="G32" s="17"/>
      <c r="H32" s="17"/>
      <c r="I32" s="17"/>
      <c r="J32" s="17"/>
      <c r="K32" s="17"/>
      <c r="L32" s="17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</row>
    <row r="33" spans="2:62" hidden="1" outlineLevel="2">
      <c r="B33" s="90" t="s">
        <v>5</v>
      </c>
      <c r="C33" s="15" cm="1">
        <f t="array" aca="1" ref="C33:C42" ca="1">TRANSPOSE(TRANSPOSE(C17:C26)*(1+(OFFSET('Static Returns and Covariance'!$B$12,MATCH(C$16,'Static Returns and Covariance'!$B$13:$B$132),1,1,10)))/(1+C30))</f>
        <v>0.1726517244520375</v>
      </c>
      <c r="D33" s="15" cm="1">
        <f t="array" aca="1" ref="D33:D42" ca="1">TRANSPOSE(TRANSPOSE(D17:D26)*(1+(OFFSET('Static Returns and Covariance'!$B$12,MATCH(D$16,'Static Returns and Covariance'!$B$13:$B$132),1,1,10)))/(1+D30))</f>
        <v>0.16338637783685567</v>
      </c>
      <c r="E33" s="15" cm="1">
        <f t="array" aca="1" ref="E33:E42" ca="1">TRANSPOSE(TRANSPOSE(E17:E26)*(1+(OFFSET('Static Returns and Covariance'!$B$12,MATCH(E$16,'Static Returns and Covariance'!$B$13:$B$132),1,1,10)))/(1+E30))</f>
        <v>0.15821286893417444</v>
      </c>
      <c r="F33" s="15" cm="1">
        <f t="array" aca="1" ref="F33:F42" ca="1">TRANSPOSE(TRANSPOSE(F17:F26)*(1+(OFFSET('Static Returns and Covariance'!$B$12,MATCH(F$16,'Static Returns and Covariance'!$B$13:$B$132),1,1,10)))/(1+F30))</f>
        <v>0.16071819774954957</v>
      </c>
      <c r="G33" s="15" cm="1">
        <f t="array" aca="1" ref="G33:G42" ca="1">TRANSPOSE(TRANSPOSE(G17:G26)*(1+(OFFSET('Static Returns and Covariance'!$B$12,MATCH(G$16,'Static Returns and Covariance'!$B$13:$B$132),1,1,10)))/(1+G30))</f>
        <v>0.15050308353321809</v>
      </c>
      <c r="H33" s="15" cm="1">
        <f t="array" aca="1" ref="H33:H42" ca="1">TRANSPOSE(TRANSPOSE(H17:H26)*(1+(OFFSET('Static Returns and Covariance'!$B$12,MATCH(H$16,'Static Returns and Covariance'!$B$13:$B$132),1,1,10)))/(1+H30))</f>
        <v>0.13042754256063582</v>
      </c>
      <c r="I33" s="15" cm="1">
        <f t="array" aca="1" ref="I33:I42" ca="1">TRANSPOSE(TRANSPOSE(I17:I26)*(1+(OFFSET('Static Returns and Covariance'!$B$12,MATCH(I$16,'Static Returns and Covariance'!$B$13:$B$132),1,1,10)))/(1+I30))</f>
        <v>0.1188428296404551</v>
      </c>
      <c r="J33" s="15" cm="1">
        <f t="array" aca="1" ref="J33:J42" ca="1">TRANSPOSE(TRANSPOSE(J17:J26)*(1+(OFFSET('Static Returns and Covariance'!$B$12,MATCH(J$16,'Static Returns and Covariance'!$B$13:$B$132),1,1,10)))/(1+J30))</f>
        <v>0.11255738367297295</v>
      </c>
      <c r="K33" s="15" cm="1">
        <f t="array" aca="1" ref="K33:K42" ca="1">TRANSPOSE(TRANSPOSE(K17:K26)*(1+(OFFSET('Static Returns and Covariance'!$B$12,MATCH(K$16,'Static Returns and Covariance'!$B$13:$B$132),1,1,10)))/(1+K30))</f>
        <v>0.1150563230790408</v>
      </c>
      <c r="L33" s="15" cm="1">
        <f t="array" aca="1" ref="L33:L42" ca="1">TRANSPOSE(TRANSPOSE(L17:L26)*(1+(OFFSET('Static Returns and Covariance'!$B$12,MATCH(L$16,'Static Returns and Covariance'!$B$13:$B$132),1,1,10)))/(1+L30))</f>
        <v>0.12227064845586161</v>
      </c>
      <c r="M33" s="15" cm="1">
        <f t="array" aca="1" ref="M33:M42" ca="1">TRANSPOSE(TRANSPOSE(M17:M26)*(1+(OFFSET('Static Returns and Covariance'!$B$12,MATCH(M$16,'Static Returns and Covariance'!$B$13:$B$132),1,1,10)))/(1+M30))</f>
        <v>0.10327851368636394</v>
      </c>
      <c r="N33" s="15" cm="1">
        <f t="array" aca="1" ref="N33:N42" ca="1">TRANSPOSE(TRANSPOSE(N17:N26)*(1+(OFFSET('Static Returns and Covariance'!$B$12,MATCH(N$16,'Static Returns and Covariance'!$B$13:$B$132),1,1,10)))/(1+N30))</f>
        <v>0.11528453757627131</v>
      </c>
      <c r="O33" s="15" cm="1">
        <f t="array" aca="1" ref="O33:O42" ca="1">TRANSPOSE(TRANSPOSE(O17:O26)*(1+(OFFSET('Static Returns and Covariance'!$B$12,MATCH(O$16,'Static Returns and Covariance'!$B$13:$B$132),1,1,10)))/(1+O30))</f>
        <v>0.11183650478003256</v>
      </c>
      <c r="P33" s="15" cm="1">
        <f t="array" aca="1" ref="P33:P42" ca="1">TRANSPOSE(TRANSPOSE(P17:P26)*(1+(OFFSET('Static Returns and Covariance'!$B$12,MATCH(P$16,'Static Returns and Covariance'!$B$13:$B$132),1,1,10)))/(1+P30))</f>
        <v>0.10607700588126337</v>
      </c>
      <c r="Q33" s="15" cm="1">
        <f t="array" aca="1" ref="Q33:Q42" ca="1">TRANSPOSE(TRANSPOSE(Q17:Q26)*(1+(OFFSET('Static Returns and Covariance'!$B$12,MATCH(Q$16,'Static Returns and Covariance'!$B$13:$B$132),1,1,10)))/(1+Q30))</f>
        <v>9.5186811990938119E-2</v>
      </c>
      <c r="R33" s="15" cm="1">
        <f t="array" aca="1" ref="R33:R42" ca="1">TRANSPOSE(TRANSPOSE(R17:R26)*(1+(OFFSET('Static Returns and Covariance'!$B$12,MATCH(R$16,'Static Returns and Covariance'!$B$13:$B$132),1,1,10)))/(1+R30))</f>
        <v>0.10131205839965236</v>
      </c>
      <c r="S33" s="15" cm="1">
        <f t="array" aca="1" ref="S33:S42" ca="1">TRANSPOSE(TRANSPOSE(S17:S26)*(1+(OFFSET('Static Returns and Covariance'!$B$12,MATCH(S$16,'Static Returns and Covariance'!$B$13:$B$132),1,1,10)))/(1+S30))</f>
        <v>7.3732668617996072E-2</v>
      </c>
      <c r="T33" s="15" cm="1">
        <f t="array" aca="1" ref="T33:T42" ca="1">TRANSPOSE(TRANSPOSE(T17:T26)*(1+(OFFSET('Static Returns and Covariance'!$B$12,MATCH(T$16,'Static Returns and Covariance'!$B$13:$B$132),1,1,10)))/(1+T30))</f>
        <v>7.6990486440453074E-2</v>
      </c>
      <c r="U33" s="15" cm="1">
        <f t="array" aca="1" ref="U33:U42" ca="1">TRANSPOSE(TRANSPOSE(U17:U26)*(1+(OFFSET('Static Returns and Covariance'!$B$12,MATCH(U$16,'Static Returns and Covariance'!$B$13:$B$132),1,1,10)))/(1+U30))</f>
        <v>9.0147224471362974E-2</v>
      </c>
      <c r="V33" s="15" cm="1">
        <f t="array" aca="1" ref="V33:V42" ca="1">TRANSPOSE(TRANSPOSE(V17:V26)*(1+(OFFSET('Static Returns and Covariance'!$B$12,MATCH(V$16,'Static Returns and Covariance'!$B$13:$B$132),1,1,10)))/(1+V30))</f>
        <v>7.7063822850637162E-2</v>
      </c>
      <c r="W33" s="15" cm="1">
        <f t="array" aca="1" ref="W33:W42" ca="1">TRANSPOSE(TRANSPOSE(W17:W26)*(1+(OFFSET('Static Returns and Covariance'!$B$12,MATCH(W$16,'Static Returns and Covariance'!$B$13:$B$132),1,1,10)))/(1+W30))</f>
        <v>7.4406191814158307E-2</v>
      </c>
      <c r="X33" s="15" cm="1">
        <f t="array" aca="1" ref="X33:X42" ca="1">TRANSPOSE(TRANSPOSE(X17:X26)*(1+(OFFSET('Static Returns and Covariance'!$B$12,MATCH(X$16,'Static Returns and Covariance'!$B$13:$B$132),1,1,10)))/(1+X30))</f>
        <v>6.0593382028582998E-2</v>
      </c>
      <c r="Y33" s="15" cm="1">
        <f t="array" aca="1" ref="Y33:Y42" ca="1">TRANSPOSE(TRANSPOSE(Y17:Y26)*(1+(OFFSET('Static Returns and Covariance'!$B$12,MATCH(Y$16,'Static Returns and Covariance'!$B$13:$B$132),1,1,10)))/(1+Y30))</f>
        <v>3.8130895568564097E-2</v>
      </c>
      <c r="Z33" s="15" cm="1">
        <f t="array" aca="1" ref="Z33:Z42" ca="1">TRANSPOSE(TRANSPOSE(Z17:Z26)*(1+(OFFSET('Static Returns and Covariance'!$B$12,MATCH(Z$16,'Static Returns and Covariance'!$B$13:$B$132),1,1,10)))/(1+Z30))</f>
        <v>2.4626037273550672E-2</v>
      </c>
      <c r="AA33" s="15" cm="1">
        <f t="array" aca="1" ref="AA33:AA42" ca="1">TRANSPOSE(TRANSPOSE(AA17:AA26)*(1+(OFFSET('Static Returns and Covariance'!$B$12,MATCH(AA$16,'Static Returns and Covariance'!$B$13:$B$132),1,1,10)))/(1+AA30))</f>
        <v>3.4438623073990496E-2</v>
      </c>
      <c r="AB33" s="15" cm="1">
        <f t="array" aca="1" ref="AB33:AB42" ca="1">TRANSPOSE(TRANSPOSE(AB17:AB26)*(1+(OFFSET('Static Returns and Covariance'!$B$12,MATCH(AB$16,'Static Returns and Covariance'!$B$13:$B$132),1,1,10)))/(1+AB30))</f>
        <v>-1.5875148728937714E-2</v>
      </c>
      <c r="AC33" s="15" cm="1">
        <f t="array" aca="1" ref="AC33:AC42" ca="1">TRANSPOSE(TRANSPOSE(AC17:AC26)*(1+(OFFSET('Static Returns and Covariance'!$B$12,MATCH(AC$16,'Static Returns and Covariance'!$B$13:$B$132),1,1,10)))/(1+AC30))</f>
        <v>-9.4148539037223443E-3</v>
      </c>
      <c r="AD33" s="15" cm="1">
        <f t="array" aca="1" ref="AD33:AD42" ca="1">TRANSPOSE(TRANSPOSE(AD17:AD26)*(1+(OFFSET('Static Returns and Covariance'!$B$12,MATCH(AD$16,'Static Returns and Covariance'!$B$13:$B$132),1,1,10)))/(1+AD30))</f>
        <v>-1.1606229246082454E-2</v>
      </c>
      <c r="AE33" s="15" cm="1">
        <f t="array" aca="1" ref="AE33:AE42" ca="1">TRANSPOSE(TRANSPOSE(AE17:AE26)*(1+(OFFSET('Static Returns and Covariance'!$B$12,MATCH(AE$16,'Static Returns and Covariance'!$B$13:$B$132),1,1,10)))/(1+AE30))</f>
        <v>-1.2743530249732201E-2</v>
      </c>
      <c r="AF33" s="15" cm="1">
        <f t="array" aca="1" ref="AF33:AF42" ca="1">TRANSPOSE(TRANSPOSE(AF17:AF26)*(1+(OFFSET('Static Returns and Covariance'!$B$12,MATCH(AF$16,'Static Returns and Covariance'!$B$13:$B$132),1,1,10)))/(1+AF30))</f>
        <v>-7.3377952570792384E-3</v>
      </c>
      <c r="AG33" s="15" cm="1">
        <f t="array" aca="1" ref="AG33:AG42" ca="1">TRANSPOSE(TRANSPOSE(AG17:AG26)*(1+(OFFSET('Static Returns and Covariance'!$B$12,MATCH(AG$16,'Static Returns and Covariance'!$B$13:$B$132),1,1,10)))/(1+AG30))</f>
        <v>-1.9093746418540402E-2</v>
      </c>
      <c r="AH33" s="15" cm="1">
        <f t="array" aca="1" ref="AH33:AH42" ca="1">TRANSPOSE(TRANSPOSE(AH17:AH26)*(1+(OFFSET('Static Returns and Covariance'!$B$12,MATCH(AH$16,'Static Returns and Covariance'!$B$13:$B$132),1,1,10)))/(1+AH30))</f>
        <v>-1.7794979438508558E-2</v>
      </c>
      <c r="AI33" s="15" cm="1">
        <f t="array" aca="1" ref="AI33:AI42" ca="1">TRANSPOSE(TRANSPOSE(AI17:AI26)*(1+(OFFSET('Static Returns and Covariance'!$B$12,MATCH(AI$16,'Static Returns and Covariance'!$B$13:$B$132),1,1,10)))/(1+AI30))</f>
        <v>-2.7298449453066916E-2</v>
      </c>
      <c r="AJ33" s="15" cm="1">
        <f t="array" aca="1" ref="AJ33:AJ42" ca="1">TRANSPOSE(TRANSPOSE(AJ17:AJ26)*(1+(OFFSET('Static Returns and Covariance'!$B$12,MATCH(AJ$16,'Static Returns and Covariance'!$B$13:$B$132),1,1,10)))/(1+AJ30))</f>
        <v>-3.0182552877840357E-2</v>
      </c>
      <c r="AK33" s="15" cm="1">
        <f t="array" aca="1" ref="AK33:AK42" ca="1">TRANSPOSE(TRANSPOSE(AK17:AK26)*(1+(OFFSET('Static Returns and Covariance'!$B$12,MATCH(AK$16,'Static Returns and Covariance'!$B$13:$B$132),1,1,10)))/(1+AK30))</f>
        <v>-1.683952125470255E-2</v>
      </c>
      <c r="AL33" s="15" cm="1">
        <f t="array" aca="1" ref="AL33:AL42" ca="1">TRANSPOSE(TRANSPOSE(AL17:AL26)*(1+(OFFSET('Static Returns and Covariance'!$B$12,MATCH(AL$16,'Static Returns and Covariance'!$B$13:$B$132),1,1,10)))/(1+AL30))</f>
        <v>-2.042697032190776E-2</v>
      </c>
      <c r="AM33" s="15" cm="1">
        <f t="array" aca="1" ref="AM33:AM42" ca="1">TRANSPOSE(TRANSPOSE(AM17:AM26)*(1+(OFFSET('Static Returns and Covariance'!$B$12,MATCH(AM$16,'Static Returns and Covariance'!$B$13:$B$132),1,1,10)))/(1+AM30))</f>
        <v>-1.5505509120024843E-2</v>
      </c>
      <c r="AN33" s="15" cm="1">
        <f t="array" aca="1" ref="AN33:AN42" ca="1">TRANSPOSE(TRANSPOSE(AN17:AN26)*(1+(OFFSET('Static Returns and Covariance'!$B$12,MATCH(AN$16,'Static Returns and Covariance'!$B$13:$B$132),1,1,10)))/(1+AN30))</f>
        <v>-4.4185426885319248E-2</v>
      </c>
      <c r="AO33" s="15" cm="1">
        <f t="array" aca="1" ref="AO33:AO42" ca="1">TRANSPOSE(TRANSPOSE(AO17:AO26)*(1+(OFFSET('Static Returns and Covariance'!$B$12,MATCH(AO$16,'Static Returns and Covariance'!$B$13:$B$132),1,1,10)))/(1+AO30))</f>
        <v>-3.6404405702040427E-2</v>
      </c>
      <c r="AP33" s="15" cm="1">
        <f t="array" aca="1" ref="AP33:AP42" ca="1">TRANSPOSE(TRANSPOSE(AP17:AP26)*(1+(OFFSET('Static Returns and Covariance'!$B$12,MATCH(AP$16,'Static Returns and Covariance'!$B$13:$B$132),1,1,10)))/(1+AP30))</f>
        <v>-7.8201928541849444E-2</v>
      </c>
      <c r="AQ33" s="15" cm="1">
        <f t="array" aca="1" ref="AQ33:AQ42" ca="1">TRANSPOSE(TRANSPOSE(AQ17:AQ26)*(1+(OFFSET('Static Returns and Covariance'!$B$12,MATCH(AQ$16,'Static Returns and Covariance'!$B$13:$B$132),1,1,10)))/(1+AQ30))</f>
        <v>-8.441798983782374E-2</v>
      </c>
      <c r="AR33" s="15" cm="1">
        <f t="array" aca="1" ref="AR33:AR42" ca="1">TRANSPOSE(TRANSPOSE(AR17:AR26)*(1+(OFFSET('Static Returns and Covariance'!$B$12,MATCH(AR$16,'Static Returns and Covariance'!$B$13:$B$132),1,1,10)))/(1+AR30))</f>
        <v>-9.2791903799337355E-2</v>
      </c>
      <c r="AS33" s="15" cm="1">
        <f t="array" aca="1" ref="AS33:AS42" ca="1">TRANSPOSE(TRANSPOSE(AS17:AS26)*(1+(OFFSET('Static Returns and Covariance'!$B$12,MATCH(AS$16,'Static Returns and Covariance'!$B$13:$B$132),1,1,10)))/(1+AS30))</f>
        <v>-9.4415181059285536E-2</v>
      </c>
      <c r="AT33" s="15" cm="1">
        <f t="array" aca="1" ref="AT33:AT42" ca="1">TRANSPOSE(TRANSPOSE(AT17:AT26)*(1+(OFFSET('Static Returns and Covariance'!$B$12,MATCH(AT$16,'Static Returns and Covariance'!$B$13:$B$132),1,1,10)))/(1+AT30))</f>
        <v>-9.3738864456526391E-2</v>
      </c>
      <c r="AU33" s="15" cm="1">
        <f t="array" aca="1" ref="AU33:AU42" ca="1">TRANSPOSE(TRANSPOSE(AU17:AU26)*(1+(OFFSET('Static Returns and Covariance'!$B$12,MATCH(AU$16,'Static Returns and Covariance'!$B$13:$B$132),1,1,10)))/(1+AU30))</f>
        <v>-8.7414765672516576E-2</v>
      </c>
      <c r="AV33" s="15" cm="1">
        <f t="array" aca="1" ref="AV33:AV42" ca="1">TRANSPOSE(TRANSPOSE(AV17:AV26)*(1+(OFFSET('Static Returns and Covariance'!$B$12,MATCH(AV$16,'Static Returns and Covariance'!$B$13:$B$132),1,1,10)))/(1+AV30))</f>
        <v>-8.0101688829913933E-2</v>
      </c>
      <c r="AW33" s="15" cm="1">
        <f t="array" aca="1" ref="AW33:AW42" ca="1">TRANSPOSE(TRANSPOSE(AW17:AW26)*(1+(OFFSET('Static Returns and Covariance'!$B$12,MATCH(AW$16,'Static Returns and Covariance'!$B$13:$B$132),1,1,10)))/(1+AW30))</f>
        <v>-0.16992008868100753</v>
      </c>
      <c r="AX33" s="15" cm="1">
        <f t="array" aca="1" ref="AX33:AX42" ca="1">TRANSPOSE(TRANSPOSE(AX17:AX26)*(1+(OFFSET('Static Returns and Covariance'!$B$12,MATCH(AX$16,'Static Returns and Covariance'!$B$13:$B$132),1,1,10)))/(1+AX30))</f>
        <v>-0.14761789048294272</v>
      </c>
      <c r="AY33" s="15" cm="1">
        <f t="array" aca="1" ref="AY33:AY42" ca="1">TRANSPOSE(TRANSPOSE(AY17:AY26)*(1+(OFFSET('Static Returns and Covariance'!$B$12,MATCH(AY$16,'Static Returns and Covariance'!$B$13:$B$132),1,1,10)))/(1+AY30))</f>
        <v>-0.13528693299257311</v>
      </c>
      <c r="AZ33" s="15" cm="1">
        <f t="array" aca="1" ref="AZ33:AZ42" ca="1">TRANSPOSE(TRANSPOSE(AZ17:AZ26)*(1+(OFFSET('Static Returns and Covariance'!$B$12,MATCH(AZ$16,'Static Returns and Covariance'!$B$13:$B$132),1,1,10)))/(1+AZ30))</f>
        <v>-0.13858268055809744</v>
      </c>
      <c r="BA33" s="15" cm="1">
        <f t="array" aca="1" ref="BA33:BA42" ca="1">TRANSPOSE(TRANSPOSE(BA17:BA26)*(1+(OFFSET('Static Returns and Covariance'!$B$12,MATCH(BA$16,'Static Returns and Covariance'!$B$13:$B$132),1,1,10)))/(1+BA30))</f>
        <v>-0.14081631111563442</v>
      </c>
      <c r="BB33" s="15" cm="1">
        <f t="array" aca="1" ref="BB33:BB42" ca="1">TRANSPOSE(TRANSPOSE(BB17:BB26)*(1+(OFFSET('Static Returns and Covariance'!$B$12,MATCH(BB$16,'Static Returns and Covariance'!$B$13:$B$132),1,1,10)))/(1+BB30))</f>
        <v>-0.13649265925038401</v>
      </c>
      <c r="BC33" s="15" cm="1">
        <f t="array" aca="1" ref="BC33:BC42" ca="1">TRANSPOSE(TRANSPOSE(BC17:BC26)*(1+(OFFSET('Static Returns and Covariance'!$B$12,MATCH(BC$16,'Static Returns and Covariance'!$B$13:$B$132),1,1,10)))/(1+BC30))</f>
        <v>-0.12845106128418268</v>
      </c>
      <c r="BD33" s="15" cm="1">
        <f t="array" aca="1" ref="BD33:BD42" ca="1">TRANSPOSE(TRANSPOSE(BD17:BD26)*(1+(OFFSET('Static Returns and Covariance'!$B$12,MATCH(BD$16,'Static Returns and Covariance'!$B$13:$B$132),1,1,10)))/(1+BD30))</f>
        <v>-0.13210962893903044</v>
      </c>
      <c r="BE33" s="15" cm="1">
        <f t="array" aca="1" ref="BE33:BE42" ca="1">TRANSPOSE(TRANSPOSE(BE17:BE26)*(1+(OFFSET('Static Returns and Covariance'!$B$12,MATCH(BE$16,'Static Returns and Covariance'!$B$13:$B$132),1,1,10)))/(1+BE30))</f>
        <v>-0.12398393415163994</v>
      </c>
      <c r="BF33" s="15" cm="1">
        <f t="array" aca="1" ref="BF33:BF42" ca="1">TRANSPOSE(TRANSPOSE(BF17:BF26)*(1+(OFFSET('Static Returns and Covariance'!$B$12,MATCH(BF$16,'Static Returns and Covariance'!$B$13:$B$132),1,1,10)))/(1+BF30))</f>
        <v>-0.12497621822492422</v>
      </c>
      <c r="BG33" s="15" cm="1">
        <f t="array" aca="1" ref="BG33:BG42" ca="1">TRANSPOSE(TRANSPOSE(BG17:BG26)*(1+(OFFSET('Static Returns and Covariance'!$B$12,MATCH(BG$16,'Static Returns and Covariance'!$B$13:$B$132),1,1,10)))/(1+BG30))</f>
        <v>-0.13148912108076866</v>
      </c>
      <c r="BH33" s="15" cm="1">
        <f t="array" aca="1" ref="BH33:BH42" ca="1">TRANSPOSE(TRANSPOSE(BH17:BH26)*(1+(OFFSET('Static Returns and Covariance'!$B$12,MATCH(BH$16,'Static Returns and Covariance'!$B$13:$B$132),1,1,10)))/(1+BH30))</f>
        <v>-7.3151581294588236E-2</v>
      </c>
      <c r="BI33" s="15" cm="1">
        <f t="array" aca="1" ref="BI33:BI42" ca="1">TRANSPOSE(TRANSPOSE(BI17:BI26)*(1+(OFFSET('Static Returns and Covariance'!$B$12,MATCH(BI$16,'Static Returns and Covariance'!$B$13:$B$132),1,1,10)))/(1+BI30))</f>
        <v>-8.6959321818356985E-2</v>
      </c>
      <c r="BJ33" s="15" cm="1">
        <f t="array" aca="1" ref="BJ33:BJ42" ca="1">TRANSPOSE(TRANSPOSE(BJ17:BJ26)*(1+(OFFSET('Static Returns and Covariance'!$B$12,MATCH(BJ$16,'Static Returns and Covariance'!$B$13:$B$132),1,1,10)))/(1+BJ30))</f>
        <v>-0.11726423734703265</v>
      </c>
    </row>
    <row r="34" spans="2:62" hidden="1" outlineLevel="2">
      <c r="B34" s="90" t="s">
        <v>7</v>
      </c>
      <c r="C34" s="15">
        <f ca="1"/>
        <v>-3.0246223435502879E-2</v>
      </c>
      <c r="D34" s="15">
        <f ca="1"/>
        <v>-6.0479796732139553E-2</v>
      </c>
      <c r="E34" s="15">
        <f ca="1"/>
        <v>-4.8473900449561097E-2</v>
      </c>
      <c r="F34" s="15">
        <f ca="1"/>
        <v>-6.8182975225449152E-2</v>
      </c>
      <c r="G34" s="15">
        <f ca="1"/>
        <v>-6.2676458278718761E-2</v>
      </c>
      <c r="H34" s="15">
        <f ca="1"/>
        <v>-6.4298840548592653E-2</v>
      </c>
      <c r="I34" s="15">
        <f ca="1"/>
        <v>-5.2015619594295542E-2</v>
      </c>
      <c r="J34" s="15">
        <f ca="1"/>
        <v>-3.498735431991893E-2</v>
      </c>
      <c r="K34" s="15">
        <f ca="1"/>
        <v>-3.883478345045048E-2</v>
      </c>
      <c r="L34" s="15">
        <f ca="1"/>
        <v>-1.8452006515045277E-2</v>
      </c>
      <c r="M34" s="15">
        <f ca="1"/>
        <v>2.4970755618173815E-2</v>
      </c>
      <c r="N34" s="15">
        <f ca="1"/>
        <v>2.1672488581160648E-2</v>
      </c>
      <c r="O34" s="15">
        <f ca="1"/>
        <v>4.2159861752848173E-2</v>
      </c>
      <c r="P34" s="15">
        <f ca="1"/>
        <v>2.7711875347955627E-2</v>
      </c>
      <c r="Q34" s="15">
        <f ca="1"/>
        <v>1.0968780166587325E-2</v>
      </c>
      <c r="R34" s="15">
        <f ca="1"/>
        <v>1.6144604271628064E-2</v>
      </c>
      <c r="S34" s="15">
        <f ca="1"/>
        <v>4.3110674343237752E-2</v>
      </c>
      <c r="T34" s="15">
        <f ca="1"/>
        <v>4.9147394360690572E-2</v>
      </c>
      <c r="U34" s="15">
        <f ca="1"/>
        <v>4.2489309147448147E-2</v>
      </c>
      <c r="V34" s="15">
        <f ca="1"/>
        <v>5.7650194677932844E-2</v>
      </c>
      <c r="W34" s="15">
        <f ca="1"/>
        <v>4.6572651897159562E-2</v>
      </c>
      <c r="X34" s="15">
        <f ca="1"/>
        <v>4.6782178623826672E-2</v>
      </c>
      <c r="Y34" s="15">
        <f ca="1"/>
        <v>4.3089691464117931E-2</v>
      </c>
      <c r="Z34" s="15">
        <f ca="1"/>
        <v>3.6017659996864203E-2</v>
      </c>
      <c r="AA34" s="15">
        <f ca="1"/>
        <v>4.1813923870000429E-2</v>
      </c>
      <c r="AB34" s="15">
        <f ca="1"/>
        <v>6.2828481933048103E-2</v>
      </c>
      <c r="AC34" s="15">
        <f ca="1"/>
        <v>6.1048535609856756E-2</v>
      </c>
      <c r="AD34" s="15">
        <f ca="1"/>
        <v>5.1012729330721172E-2</v>
      </c>
      <c r="AE34" s="15">
        <f ca="1"/>
        <v>6.5858213778329691E-2</v>
      </c>
      <c r="AF34" s="15">
        <f ca="1"/>
        <v>8.6484800455705002E-2</v>
      </c>
      <c r="AG34" s="15">
        <f ca="1"/>
        <v>7.9626317171954258E-2</v>
      </c>
      <c r="AH34" s="15">
        <f ca="1"/>
        <v>7.8001478236201072E-2</v>
      </c>
      <c r="AI34" s="15">
        <f ca="1"/>
        <v>6.7210199651426258E-2</v>
      </c>
      <c r="AJ34" s="15">
        <f ca="1"/>
        <v>7.777119220759951E-2</v>
      </c>
      <c r="AK34" s="15">
        <f ca="1"/>
        <v>8.9308781759607034E-2</v>
      </c>
      <c r="AL34" s="15">
        <f ca="1"/>
        <v>7.2596122455607232E-2</v>
      </c>
      <c r="AM34" s="15">
        <f ca="1"/>
        <v>6.0796320502224867E-2</v>
      </c>
      <c r="AN34" s="15">
        <f ca="1"/>
        <v>0.10042321004720997</v>
      </c>
      <c r="AO34" s="15">
        <f ca="1"/>
        <v>6.6401476910864982E-2</v>
      </c>
      <c r="AP34" s="15">
        <f ca="1"/>
        <v>4.979965720538241E-2</v>
      </c>
      <c r="AQ34" s="15">
        <f ca="1"/>
        <v>-4.0345164066995898E-2</v>
      </c>
      <c r="AR34" s="15">
        <f ca="1"/>
        <v>-4.3063058719883418E-2</v>
      </c>
      <c r="AS34" s="15">
        <f ca="1"/>
        <v>-3.8076124724112551E-2</v>
      </c>
      <c r="AT34" s="15">
        <f ca="1"/>
        <v>-7.9169611806754234E-2</v>
      </c>
      <c r="AU34" s="15">
        <f ca="1"/>
        <v>-6.945415265411907E-2</v>
      </c>
      <c r="AV34" s="15">
        <f ca="1"/>
        <v>-7.6286662782437689E-2</v>
      </c>
      <c r="AW34" s="15">
        <f ca="1"/>
        <v>-5.9536876681678064E-2</v>
      </c>
      <c r="AX34" s="15">
        <f ca="1"/>
        <v>-7.8278309501211271E-2</v>
      </c>
      <c r="AY34" s="15">
        <f ca="1"/>
        <v>-8.523520149877245E-2</v>
      </c>
      <c r="AZ34" s="15">
        <f ca="1"/>
        <v>-0.12437911123249293</v>
      </c>
      <c r="BA34" s="15">
        <f ca="1"/>
        <v>-6.2547908482084608E-2</v>
      </c>
      <c r="BB34" s="15">
        <f ca="1"/>
        <v>-4.3825101780490962E-2</v>
      </c>
      <c r="BC34" s="15">
        <f ca="1"/>
        <v>-5.3957731490171489E-2</v>
      </c>
      <c r="BD34" s="15">
        <f ca="1"/>
        <v>-5.4926612933334021E-2</v>
      </c>
      <c r="BE34" s="15">
        <f ca="1"/>
        <v>-3.9158224272525813E-2</v>
      </c>
      <c r="BF34" s="15">
        <f ca="1"/>
        <v>-2.9917396311226176E-2</v>
      </c>
      <c r="BG34" s="15">
        <f ca="1"/>
        <v>-1.154323916610119E-2</v>
      </c>
      <c r="BH34" s="15">
        <f ca="1"/>
        <v>2.981391612151001E-2</v>
      </c>
      <c r="BI34" s="15">
        <f ca="1"/>
        <v>2.4090855847071036E-2</v>
      </c>
      <c r="BJ34" s="15">
        <f ca="1"/>
        <v>2.7311491973412691E-2</v>
      </c>
    </row>
    <row r="35" spans="2:62" hidden="1" outlineLevel="2">
      <c r="B35" s="90" t="s">
        <v>9</v>
      </c>
      <c r="C35" s="15">
        <f ca="1"/>
        <v>0.29793812221350613</v>
      </c>
      <c r="D35" s="15">
        <f ca="1"/>
        <v>0.32349670471677677</v>
      </c>
      <c r="E35" s="15">
        <f ca="1"/>
        <v>0.28732123010784716</v>
      </c>
      <c r="F35" s="15">
        <f ca="1"/>
        <v>0.28322299988422101</v>
      </c>
      <c r="G35" s="15">
        <f ca="1"/>
        <v>0.28537240029079974</v>
      </c>
      <c r="H35" s="15">
        <f ca="1"/>
        <v>0.28648788844818357</v>
      </c>
      <c r="I35" s="15">
        <f ca="1"/>
        <v>0.27634640936633953</v>
      </c>
      <c r="J35" s="15">
        <f ca="1"/>
        <v>0.27854005822481204</v>
      </c>
      <c r="K35" s="15">
        <f ca="1"/>
        <v>0.29264165266890241</v>
      </c>
      <c r="L35" s="15">
        <f ca="1"/>
        <v>0.31962103400074032</v>
      </c>
      <c r="M35" s="15">
        <f ca="1"/>
        <v>0.29645710372396311</v>
      </c>
      <c r="N35" s="15">
        <f ca="1"/>
        <v>0.34621737989258722</v>
      </c>
      <c r="O35" s="15">
        <f ca="1"/>
        <v>0.29591870613882904</v>
      </c>
      <c r="P35" s="15">
        <f ca="1"/>
        <v>0.34920361852859716</v>
      </c>
      <c r="Q35" s="15">
        <f ca="1"/>
        <v>0.36683267353014903</v>
      </c>
      <c r="R35" s="15">
        <f ca="1"/>
        <v>0.40100582870938623</v>
      </c>
      <c r="S35" s="15">
        <f ca="1"/>
        <v>0.36827772575894646</v>
      </c>
      <c r="T35" s="15">
        <f ca="1"/>
        <v>0.36592527873635372</v>
      </c>
      <c r="U35" s="15">
        <f ca="1"/>
        <v>0.37496158510746402</v>
      </c>
      <c r="V35" s="15">
        <f ca="1"/>
        <v>0.32637459717750045</v>
      </c>
      <c r="W35" s="15">
        <f ca="1"/>
        <v>0.35272746449079245</v>
      </c>
      <c r="X35" s="15">
        <f ca="1"/>
        <v>0.34218825070172082</v>
      </c>
      <c r="Y35" s="15">
        <f ca="1"/>
        <v>0.3354726482270316</v>
      </c>
      <c r="Z35" s="15">
        <f ca="1"/>
        <v>0.31979130908421827</v>
      </c>
      <c r="AA35" s="15">
        <f ca="1"/>
        <v>0.24457814427666033</v>
      </c>
      <c r="AB35" s="15">
        <f ca="1"/>
        <v>0.11660277460726794</v>
      </c>
      <c r="AC35" s="15">
        <f ca="1"/>
        <v>0.12531321332510556</v>
      </c>
      <c r="AD35" s="15">
        <f ca="1"/>
        <v>0.12688393218258515</v>
      </c>
      <c r="AE35" s="15">
        <f ca="1"/>
        <v>0.12298298849475246</v>
      </c>
      <c r="AF35" s="15">
        <f ca="1"/>
        <v>0.13300737693037293</v>
      </c>
      <c r="AG35" s="15">
        <f ca="1"/>
        <v>0.13999451217210973</v>
      </c>
      <c r="AH35" s="15">
        <f ca="1"/>
        <v>0.15087466373479105</v>
      </c>
      <c r="AI35" s="15">
        <f ca="1"/>
        <v>0.12189674985993265</v>
      </c>
      <c r="AJ35" s="15">
        <f ca="1"/>
        <v>0.11368221143804877</v>
      </c>
      <c r="AK35" s="15">
        <f ca="1"/>
        <v>0.10689706974041799</v>
      </c>
      <c r="AL35" s="15">
        <f ca="1"/>
        <v>0.11080273194847763</v>
      </c>
      <c r="AM35" s="15">
        <f ca="1"/>
        <v>0.11490414243163455</v>
      </c>
      <c r="AN35" s="15">
        <f ca="1"/>
        <v>9.1205693903440188E-2</v>
      </c>
      <c r="AO35" s="15">
        <f ca="1"/>
        <v>2.1971414130154091E-2</v>
      </c>
      <c r="AP35" s="15">
        <f ca="1"/>
        <v>1.3625511855221898E-2</v>
      </c>
      <c r="AQ35" s="15">
        <f ca="1"/>
        <v>8.5879751199029478E-2</v>
      </c>
      <c r="AR35" s="15">
        <f ca="1"/>
        <v>0.15412338079591678</v>
      </c>
      <c r="AS35" s="15">
        <f ca="1"/>
        <v>0.13812441694535019</v>
      </c>
      <c r="AT35" s="15">
        <f ca="1"/>
        <v>0.1895991767932472</v>
      </c>
      <c r="AU35" s="15">
        <f ca="1"/>
        <v>0.20872135819226209</v>
      </c>
      <c r="AV35" s="15">
        <f ca="1"/>
        <v>0.20194393517687498</v>
      </c>
      <c r="AW35" s="15">
        <f ca="1"/>
        <v>0.22661545599927843</v>
      </c>
      <c r="AX35" s="15">
        <f ca="1"/>
        <v>0.20980115173893898</v>
      </c>
      <c r="AY35" s="15">
        <f ca="1"/>
        <v>0.19513609361089782</v>
      </c>
      <c r="AZ35" s="15">
        <f ca="1"/>
        <v>0.19968398563064477</v>
      </c>
      <c r="BA35" s="15">
        <f ca="1"/>
        <v>0.18528045887866562</v>
      </c>
      <c r="BB35" s="15">
        <f ca="1"/>
        <v>0.19568059662310652</v>
      </c>
      <c r="BC35" s="15">
        <f ca="1"/>
        <v>0.18574954260892729</v>
      </c>
      <c r="BD35" s="15">
        <f ca="1"/>
        <v>0.18431570935153607</v>
      </c>
      <c r="BE35" s="15">
        <f ca="1"/>
        <v>0.18912649656230329</v>
      </c>
      <c r="BF35" s="15">
        <f ca="1"/>
        <v>0.17353940425395695</v>
      </c>
      <c r="BG35" s="15">
        <f ca="1"/>
        <v>0.17288079642062851</v>
      </c>
      <c r="BH35" s="15">
        <f ca="1"/>
        <v>0.15095727998993677</v>
      </c>
      <c r="BI35" s="15">
        <f ca="1"/>
        <v>0.15518960763617642</v>
      </c>
      <c r="BJ35" s="15">
        <f ca="1"/>
        <v>0.21159870896305408</v>
      </c>
    </row>
    <row r="36" spans="2:62" hidden="1" outlineLevel="2">
      <c r="B36" s="90" t="s">
        <v>11</v>
      </c>
      <c r="C36" s="15">
        <f ca="1"/>
        <v>0.17850669279371403</v>
      </c>
      <c r="D36" s="15">
        <f ca="1"/>
        <v>0.19460527785103582</v>
      </c>
      <c r="E36" s="15">
        <f ca="1"/>
        <v>0.17413921192300025</v>
      </c>
      <c r="F36" s="15">
        <f ca="1"/>
        <v>0.18237496664968744</v>
      </c>
      <c r="G36" s="15">
        <f ca="1"/>
        <v>0.18305453140196468</v>
      </c>
      <c r="H36" s="15">
        <f ca="1"/>
        <v>0.13511059285003382</v>
      </c>
      <c r="I36" s="15">
        <f ca="1"/>
        <v>0.13103907573859969</v>
      </c>
      <c r="J36" s="15">
        <f ca="1"/>
        <v>0.11862640455447314</v>
      </c>
      <c r="K36" s="15">
        <f ca="1"/>
        <v>0.12273410916572373</v>
      </c>
      <c r="L36" s="15">
        <f ca="1"/>
        <v>0.10506446974271495</v>
      </c>
      <c r="M36" s="15">
        <f ca="1"/>
        <v>6.0283662372093358E-2</v>
      </c>
      <c r="N36" s="15">
        <f ca="1"/>
        <v>4.5444238720578317E-2</v>
      </c>
      <c r="O36" s="15">
        <f ca="1"/>
        <v>1.1004520175946903E-2</v>
      </c>
      <c r="P36" s="15">
        <f ca="1"/>
        <v>2.0577675363481599E-2</v>
      </c>
      <c r="Q36" s="15">
        <f ca="1"/>
        <v>-2.7664970523838647E-3</v>
      </c>
      <c r="R36" s="15">
        <f ca="1"/>
        <v>-1.0369396858561744E-2</v>
      </c>
      <c r="S36" s="15">
        <f ca="1"/>
        <v>-7.1694042295228494E-2</v>
      </c>
      <c r="T36" s="15">
        <f ca="1"/>
        <v>-7.1755580696234056E-2</v>
      </c>
      <c r="U36" s="15">
        <f ca="1"/>
        <v>-7.1809635549734394E-2</v>
      </c>
      <c r="V36" s="15">
        <f ca="1"/>
        <v>-7.9881252062173586E-2</v>
      </c>
      <c r="W36" s="15">
        <f ca="1"/>
        <v>-8.0354878523129544E-2</v>
      </c>
      <c r="X36" s="15">
        <f ca="1"/>
        <v>-7.3506939566739982E-2</v>
      </c>
      <c r="Y36" s="15">
        <f ca="1"/>
        <v>-0.10389917619392904</v>
      </c>
      <c r="Z36" s="15">
        <f ca="1"/>
        <v>-0.12324268284708609</v>
      </c>
      <c r="AA36" s="15">
        <f ca="1"/>
        <v>-0.14955252024814694</v>
      </c>
      <c r="AB36" s="15">
        <f ca="1"/>
        <v>-0.1384557587954649</v>
      </c>
      <c r="AC36" s="15">
        <f ca="1"/>
        <v>-0.13021722888015447</v>
      </c>
      <c r="AD36" s="15">
        <f ca="1"/>
        <v>-9.9266723041962379E-2</v>
      </c>
      <c r="AE36" s="15">
        <f ca="1"/>
        <v>-6.6583274772616302E-2</v>
      </c>
      <c r="AF36" s="15">
        <f ca="1"/>
        <v>-0.123389439200949</v>
      </c>
      <c r="AG36" s="15">
        <f ca="1"/>
        <v>-0.13444390558917202</v>
      </c>
      <c r="AH36" s="15">
        <f ca="1"/>
        <v>-0.11262607410772106</v>
      </c>
      <c r="AI36" s="15">
        <f ca="1"/>
        <v>-0.13430398845276609</v>
      </c>
      <c r="AJ36" s="15">
        <f ca="1"/>
        <v>-0.12706874745589691</v>
      </c>
      <c r="AK36" s="15">
        <f ca="1"/>
        <v>-0.14292649469581065</v>
      </c>
      <c r="AL36" s="15">
        <f ca="1"/>
        <v>-0.12895600980071839</v>
      </c>
      <c r="AM36" s="15">
        <f ca="1"/>
        <v>-0.11194039008863617</v>
      </c>
      <c r="AN36" s="15">
        <f ca="1"/>
        <v>-9.3217977130317861E-2</v>
      </c>
      <c r="AO36" s="15">
        <f ca="1"/>
        <v>-9.6094427261314064E-2</v>
      </c>
      <c r="AP36" s="15">
        <f ca="1"/>
        <v>-0.1156471618919198</v>
      </c>
      <c r="AQ36" s="15">
        <f ca="1"/>
        <v>-8.2401278030124106E-2</v>
      </c>
      <c r="AR36" s="15">
        <f ca="1"/>
        <v>-5.7943110206537501E-2</v>
      </c>
      <c r="AS36" s="15">
        <f ca="1"/>
        <v>-6.6563482976887536E-2</v>
      </c>
      <c r="AT36" s="15">
        <f ca="1"/>
        <v>-4.6588661181143035E-2</v>
      </c>
      <c r="AU36" s="15">
        <f ca="1"/>
        <v>3.6143778416995198E-3</v>
      </c>
      <c r="AV36" s="15">
        <f ca="1"/>
        <v>-6.5057834155625126E-3</v>
      </c>
      <c r="AW36" s="15">
        <f ca="1"/>
        <v>5.0808183376850426E-2</v>
      </c>
      <c r="AX36" s="15">
        <f ca="1"/>
        <v>4.5924115514560444E-2</v>
      </c>
      <c r="AY36" s="15">
        <f ca="1"/>
        <v>5.0151954942548246E-2</v>
      </c>
      <c r="AZ36" s="15">
        <f ca="1"/>
        <v>1.7125071883125582E-2</v>
      </c>
      <c r="BA36" s="15">
        <f ca="1"/>
        <v>-6.8769503018778783E-3</v>
      </c>
      <c r="BB36" s="15">
        <f ca="1"/>
        <v>-3.2612900025128393E-2</v>
      </c>
      <c r="BC36" s="15">
        <f ca="1"/>
        <v>-4.420997372274775E-2</v>
      </c>
      <c r="BD36" s="15">
        <f ca="1"/>
        <v>-3.7111526242604505E-2</v>
      </c>
      <c r="BE36" s="15">
        <f ca="1"/>
        <v>-3.6465590079830065E-2</v>
      </c>
      <c r="BF36" s="15">
        <f ca="1"/>
        <v>-3.7971533592438246E-2</v>
      </c>
      <c r="BG36" s="15">
        <f ca="1"/>
        <v>-2.6203201147266642E-2</v>
      </c>
      <c r="BH36" s="15">
        <f ca="1"/>
        <v>-7.8335209139131098E-2</v>
      </c>
      <c r="BI36" s="15">
        <f ca="1"/>
        <v>-6.2007579529317604E-2</v>
      </c>
      <c r="BJ36" s="15">
        <f ca="1"/>
        <v>-5.2302496539237249E-2</v>
      </c>
    </row>
    <row r="37" spans="2:62" hidden="1" outlineLevel="2">
      <c r="B37" s="90" t="s">
        <v>13</v>
      </c>
      <c r="C37" s="15">
        <f ca="1"/>
        <v>-4.5771678847631024E-2</v>
      </c>
      <c r="D37" s="15">
        <f ca="1"/>
        <v>-3.2568983047425885E-2</v>
      </c>
      <c r="E37" s="15">
        <f ca="1"/>
        <v>-9.5185431220566451E-3</v>
      </c>
      <c r="F37" s="15">
        <f ca="1"/>
        <v>-5.8931166380115727E-3</v>
      </c>
      <c r="G37" s="15">
        <f ca="1"/>
        <v>-4.1324532743396356E-3</v>
      </c>
      <c r="H37" s="15">
        <f ca="1"/>
        <v>-2.1175134718704404E-3</v>
      </c>
      <c r="I37" s="15">
        <f ca="1"/>
        <v>-1.4241360838049322E-2</v>
      </c>
      <c r="J37" s="15">
        <f ca="1"/>
        <v>-1.0413792240610842E-2</v>
      </c>
      <c r="K37" s="15">
        <f ca="1"/>
        <v>-1.0681560119253577E-2</v>
      </c>
      <c r="L37" s="15">
        <f ca="1"/>
        <v>-2.894365197326746E-2</v>
      </c>
      <c r="M37" s="15">
        <f ca="1"/>
        <v>-6.4245015562433824E-2</v>
      </c>
      <c r="N37" s="15">
        <f ca="1"/>
        <v>-5.231658054191056E-2</v>
      </c>
      <c r="O37" s="15">
        <f ca="1"/>
        <v>-4.4660537306738517E-2</v>
      </c>
      <c r="P37" s="15">
        <f ca="1"/>
        <v>-5.8799251539112543E-2</v>
      </c>
      <c r="Q37" s="15">
        <f ca="1"/>
        <v>-5.0457975215783074E-2</v>
      </c>
      <c r="R37" s="15">
        <f ca="1"/>
        <v>-4.2809466495648395E-2</v>
      </c>
      <c r="S37" s="15">
        <f ca="1"/>
        <v>-3.2642490662072456E-2</v>
      </c>
      <c r="T37" s="15">
        <f ca="1"/>
        <v>-1.5421434838381367E-2</v>
      </c>
      <c r="U37" s="15">
        <f ca="1"/>
        <v>-9.7606326148201809E-3</v>
      </c>
      <c r="V37" s="15">
        <f ca="1"/>
        <v>-6.4114600389396205E-3</v>
      </c>
      <c r="W37" s="15">
        <f ca="1"/>
        <v>-1.2135874450773255E-2</v>
      </c>
      <c r="X37" s="15">
        <f ca="1"/>
        <v>-1.0858294831080273E-2</v>
      </c>
      <c r="Y37" s="15">
        <f ca="1"/>
        <v>3.4180071799830417E-3</v>
      </c>
      <c r="Z37" s="15">
        <f ca="1"/>
        <v>6.3094378627811332E-3</v>
      </c>
      <c r="AA37" s="15">
        <f ca="1"/>
        <v>2.7692301694506684E-2</v>
      </c>
      <c r="AB37" s="15">
        <f ca="1"/>
        <v>7.4836874010790227E-2</v>
      </c>
      <c r="AC37" s="15">
        <f ca="1"/>
        <v>5.2740276645203171E-2</v>
      </c>
      <c r="AD37" s="15">
        <f ca="1"/>
        <v>5.5951315027202131E-2</v>
      </c>
      <c r="AE37" s="15">
        <f ca="1"/>
        <v>6.5054730175117384E-2</v>
      </c>
      <c r="AF37" s="15">
        <f ca="1"/>
        <v>6.1796229663321003E-2</v>
      </c>
      <c r="AG37" s="15">
        <f ca="1"/>
        <v>7.2477674294386341E-2</v>
      </c>
      <c r="AH37" s="15">
        <f ca="1"/>
        <v>5.0560734614498733E-2</v>
      </c>
      <c r="AI37" s="15">
        <f ca="1"/>
        <v>8.0243498446055647E-2</v>
      </c>
      <c r="AJ37" s="15">
        <f ca="1"/>
        <v>7.2906633463480197E-2</v>
      </c>
      <c r="AK37" s="15">
        <f ca="1"/>
        <v>6.0217659612792247E-2</v>
      </c>
      <c r="AL37" s="15">
        <f ca="1"/>
        <v>6.207946876051007E-2</v>
      </c>
      <c r="AM37" s="15">
        <f ca="1"/>
        <v>6.1296061166653079E-2</v>
      </c>
      <c r="AN37" s="15">
        <f ca="1"/>
        <v>4.156759685758165E-2</v>
      </c>
      <c r="AO37" s="15">
        <f ca="1"/>
        <v>6.7317208801275855E-2</v>
      </c>
      <c r="AP37" s="15">
        <f ca="1"/>
        <v>0.10516707601586982</v>
      </c>
      <c r="AQ37" s="15">
        <f ca="1"/>
        <v>9.9909168129530518E-2</v>
      </c>
      <c r="AR37" s="15">
        <f ca="1"/>
        <v>0.11596256764797189</v>
      </c>
      <c r="AS37" s="15">
        <f ca="1"/>
        <v>0.10710532513430712</v>
      </c>
      <c r="AT37" s="15">
        <f ca="1"/>
        <v>7.1256073138685067E-2</v>
      </c>
      <c r="AU37" s="15">
        <f ca="1"/>
        <v>6.4784634954792503E-2</v>
      </c>
      <c r="AV37" s="15">
        <f ca="1"/>
        <v>5.1099177692245992E-2</v>
      </c>
      <c r="AW37" s="15">
        <f ca="1"/>
        <v>5.8286276617000428E-2</v>
      </c>
      <c r="AX37" s="15">
        <f ca="1"/>
        <v>5.7857036145011524E-2</v>
      </c>
      <c r="AY37" s="15">
        <f ca="1"/>
        <v>6.1166202033420464E-2</v>
      </c>
      <c r="AZ37" s="15">
        <f ca="1"/>
        <v>7.0038264995228125E-2</v>
      </c>
      <c r="BA37" s="15">
        <f ca="1"/>
        <v>7.9707957620755235E-2</v>
      </c>
      <c r="BB37" s="15">
        <f ca="1"/>
        <v>9.1122982397846303E-2</v>
      </c>
      <c r="BC37" s="15">
        <f ca="1"/>
        <v>0.12601299364763802</v>
      </c>
      <c r="BD37" s="15">
        <f ca="1"/>
        <v>0.12248256952693716</v>
      </c>
      <c r="BE37" s="15">
        <f ca="1"/>
        <v>0.11556380418870528</v>
      </c>
      <c r="BF37" s="15">
        <f ca="1"/>
        <v>0.11923422079821394</v>
      </c>
      <c r="BG37" s="15">
        <f ca="1"/>
        <v>0.12700819894769999</v>
      </c>
      <c r="BH37" s="15">
        <f ca="1"/>
        <v>0.12306566896102879</v>
      </c>
      <c r="BI37" s="15">
        <f ca="1"/>
        <v>0.14088215731103981</v>
      </c>
      <c r="BJ37" s="15">
        <f ca="1"/>
        <v>0.13573769737123126</v>
      </c>
    </row>
    <row r="38" spans="2:62" hidden="1" outlineLevel="2">
      <c r="B38" s="90" t="s">
        <v>15</v>
      </c>
      <c r="C38" s="15">
        <f ca="1"/>
        <v>0.13162335797487168</v>
      </c>
      <c r="D38" s="15">
        <f ca="1"/>
        <v>7.1444556667355358E-2</v>
      </c>
      <c r="E38" s="15">
        <f ca="1"/>
        <v>0.11825700619603735</v>
      </c>
      <c r="F38" s="15">
        <f ca="1"/>
        <v>0.12330829470288958</v>
      </c>
      <c r="G38" s="15">
        <f ca="1"/>
        <v>0.12214927713160645</v>
      </c>
      <c r="H38" s="15">
        <f ca="1"/>
        <v>9.2464161289093724E-2</v>
      </c>
      <c r="I38" s="15">
        <f ca="1"/>
        <v>9.8639494053562482E-2</v>
      </c>
      <c r="J38" s="15">
        <f ca="1"/>
        <v>9.2317266725711986E-2</v>
      </c>
      <c r="K38" s="15">
        <f ca="1"/>
        <v>8.894377792286047E-2</v>
      </c>
      <c r="L38" s="15">
        <f ca="1"/>
        <v>6.258023447649548E-2</v>
      </c>
      <c r="M38" s="15">
        <f ca="1"/>
        <v>8.5851372613650265E-2</v>
      </c>
      <c r="N38" s="15">
        <f ca="1"/>
        <v>4.4571054480224491E-2</v>
      </c>
      <c r="O38" s="15">
        <f ca="1"/>
        <v>5.6732474128248334E-2</v>
      </c>
      <c r="P38" s="15">
        <f ca="1"/>
        <v>5.0484266138170648E-2</v>
      </c>
      <c r="Q38" s="15">
        <f ca="1"/>
        <v>5.5933882425828328E-2</v>
      </c>
      <c r="R38" s="15">
        <f ca="1"/>
        <v>3.1111320823404502E-2</v>
      </c>
      <c r="S38" s="15">
        <f ca="1"/>
        <v>5.500428893571898E-2</v>
      </c>
      <c r="T38" s="15">
        <f ca="1"/>
        <v>6.1891166800969087E-2</v>
      </c>
      <c r="U38" s="15">
        <f ca="1"/>
        <v>4.2043440613203434E-2</v>
      </c>
      <c r="V38" s="15">
        <f ca="1"/>
        <v>6.2710120977113329E-2</v>
      </c>
      <c r="W38" s="15">
        <f ca="1"/>
        <v>4.991254161800155E-2</v>
      </c>
      <c r="X38" s="15">
        <f ca="1"/>
        <v>8.1051658769687479E-2</v>
      </c>
      <c r="Y38" s="15">
        <f ca="1"/>
        <v>9.5022119604337943E-2</v>
      </c>
      <c r="Z38" s="15">
        <f ca="1"/>
        <v>0.10917920292372769</v>
      </c>
      <c r="AA38" s="15">
        <f ca="1"/>
        <v>0.18292845714576539</v>
      </c>
      <c r="AB38" s="15">
        <f ca="1"/>
        <v>0.32777822944827256</v>
      </c>
      <c r="AC38" s="15">
        <f ca="1"/>
        <v>0.29187737417282783</v>
      </c>
      <c r="AD38" s="15">
        <f ca="1"/>
        <v>0.29180777726547014</v>
      </c>
      <c r="AE38" s="15">
        <f ca="1"/>
        <v>0.29317325343754591</v>
      </c>
      <c r="AF38" s="15">
        <f ca="1"/>
        <v>0.28649756054175241</v>
      </c>
      <c r="AG38" s="15">
        <f ca="1"/>
        <v>0.27761385604930128</v>
      </c>
      <c r="AH38" s="15">
        <f ca="1"/>
        <v>0.28796100828074617</v>
      </c>
      <c r="AI38" s="15">
        <f ca="1"/>
        <v>0.3204359079958124</v>
      </c>
      <c r="AJ38" s="15">
        <f ca="1"/>
        <v>0.29712281878224744</v>
      </c>
      <c r="AK38" s="15">
        <f ca="1"/>
        <v>0.30228473496995117</v>
      </c>
      <c r="AL38" s="15">
        <f ca="1"/>
        <v>0.287346085400147</v>
      </c>
      <c r="AM38" s="15">
        <f ca="1"/>
        <v>0.31714651891737711</v>
      </c>
      <c r="AN38" s="15">
        <f ca="1"/>
        <v>0.32504090383544504</v>
      </c>
      <c r="AO38" s="15">
        <f ca="1"/>
        <v>0.38955034443523662</v>
      </c>
      <c r="AP38" s="15">
        <f ca="1"/>
        <v>0.37930371662081791</v>
      </c>
      <c r="AQ38" s="15">
        <f ca="1"/>
        <v>0.40327593142328494</v>
      </c>
      <c r="AR38" s="15">
        <f ca="1"/>
        <v>0.3298329006792402</v>
      </c>
      <c r="AS38" s="15">
        <f ca="1"/>
        <v>0.37251689512285585</v>
      </c>
      <c r="AT38" s="15">
        <f ca="1"/>
        <v>0.36223539311042879</v>
      </c>
      <c r="AU38" s="15">
        <f ca="1"/>
        <v>0.34319940107411767</v>
      </c>
      <c r="AV38" s="15">
        <f ca="1"/>
        <v>0.34982554936192845</v>
      </c>
      <c r="AW38" s="15">
        <f ca="1"/>
        <v>0.25757490003088335</v>
      </c>
      <c r="AX38" s="15">
        <f ca="1"/>
        <v>0.35240135657830385</v>
      </c>
      <c r="AY38" s="15">
        <f ca="1"/>
        <v>0.33782932209660621</v>
      </c>
      <c r="AZ38" s="15">
        <f ca="1"/>
        <v>0.32771713568547184</v>
      </c>
      <c r="BA38" s="15">
        <f ca="1"/>
        <v>0.32616440794700363</v>
      </c>
      <c r="BB38" s="15">
        <f ca="1"/>
        <v>0.32295600778528838</v>
      </c>
      <c r="BC38" s="15">
        <f ca="1"/>
        <v>0.32214892568115894</v>
      </c>
      <c r="BD38" s="15">
        <f ca="1"/>
        <v>0.32262555484711208</v>
      </c>
      <c r="BE38" s="15">
        <f ca="1"/>
        <v>0.33297230848650217</v>
      </c>
      <c r="BF38" s="15">
        <f ca="1"/>
        <v>0.32846894575575225</v>
      </c>
      <c r="BG38" s="15">
        <f ca="1"/>
        <v>0.32724186431411345</v>
      </c>
      <c r="BH38" s="15">
        <f ca="1"/>
        <v>0.39657715882032235</v>
      </c>
      <c r="BI38" s="15">
        <f ca="1"/>
        <v>0.34511080162746294</v>
      </c>
      <c r="BJ38" s="15">
        <f ca="1"/>
        <v>0.31283085978698016</v>
      </c>
    </row>
    <row r="39" spans="2:62" hidden="1" outlineLevel="2">
      <c r="B39" s="90" t="s">
        <v>18</v>
      </c>
      <c r="C39" s="15">
        <f ca="1"/>
        <v>6.5853644390918384E-2</v>
      </c>
      <c r="D39" s="15">
        <f ca="1"/>
        <v>9.1358228528829716E-2</v>
      </c>
      <c r="E39" s="15">
        <f ca="1"/>
        <v>7.8569903182001077E-2</v>
      </c>
      <c r="F39" s="15">
        <f ca="1"/>
        <v>8.4179745768908742E-2</v>
      </c>
      <c r="G39" s="15">
        <f ca="1"/>
        <v>7.6971477330130142E-2</v>
      </c>
      <c r="H39" s="15">
        <f ca="1"/>
        <v>0.12788199813444787</v>
      </c>
      <c r="I39" s="15">
        <f ca="1"/>
        <v>0.13082326814953391</v>
      </c>
      <c r="J39" s="15">
        <f ca="1"/>
        <v>0.11633820491428823</v>
      </c>
      <c r="K39" s="15">
        <f ca="1"/>
        <v>0.13664685396225573</v>
      </c>
      <c r="L39" s="15">
        <f ca="1"/>
        <v>0.13244136565652923</v>
      </c>
      <c r="M39" s="15">
        <f ca="1"/>
        <v>0.12909647829617582</v>
      </c>
      <c r="N39" s="15">
        <f ca="1"/>
        <v>0.14875433625839959</v>
      </c>
      <c r="O39" s="15">
        <f ca="1"/>
        <v>0.16399499109749921</v>
      </c>
      <c r="P39" s="15">
        <f ca="1"/>
        <v>0.18536812465543742</v>
      </c>
      <c r="Q39" s="15">
        <f ca="1"/>
        <v>0.18529190906277956</v>
      </c>
      <c r="R39" s="15">
        <f ca="1"/>
        <v>0.1824652772147089</v>
      </c>
      <c r="S39" s="15">
        <f ca="1"/>
        <v>0.18772147649365306</v>
      </c>
      <c r="T39" s="15">
        <f ca="1"/>
        <v>0.16889156496732888</v>
      </c>
      <c r="U39" s="15">
        <f ca="1"/>
        <v>0.19409026641261384</v>
      </c>
      <c r="V39" s="15">
        <f ca="1"/>
        <v>0.18028272239445228</v>
      </c>
      <c r="W39" s="15">
        <f ca="1"/>
        <v>0.1733729567785455</v>
      </c>
      <c r="X39" s="15">
        <f ca="1"/>
        <v>0.17306508959006378</v>
      </c>
      <c r="Y39" s="15">
        <f ca="1"/>
        <v>0.1808921508150782</v>
      </c>
      <c r="Z39" s="15">
        <f ca="1"/>
        <v>0.20118226642255374</v>
      </c>
      <c r="AA39" s="15">
        <f ca="1"/>
        <v>0.20145767604996145</v>
      </c>
      <c r="AB39" s="15">
        <f ca="1"/>
        <v>0.1824490674057809</v>
      </c>
      <c r="AC39" s="15">
        <f ca="1"/>
        <v>0.19752037073761811</v>
      </c>
      <c r="AD39" s="15">
        <f ca="1"/>
        <v>0.22441736032923823</v>
      </c>
      <c r="AE39" s="15">
        <f ca="1"/>
        <v>0.15228646850269173</v>
      </c>
      <c r="AF39" s="15">
        <f ca="1"/>
        <v>0.17408263210797531</v>
      </c>
      <c r="AG39" s="15">
        <f ca="1"/>
        <v>0.17686846192643757</v>
      </c>
      <c r="AH39" s="15">
        <f ca="1"/>
        <v>0.16112991889768213</v>
      </c>
      <c r="AI39" s="15">
        <f ca="1"/>
        <v>0.1774654619673797</v>
      </c>
      <c r="AJ39" s="15">
        <f ca="1"/>
        <v>0.18789970194482483</v>
      </c>
      <c r="AK39" s="15">
        <f ca="1"/>
        <v>0.18412718686002463</v>
      </c>
      <c r="AL39" s="15">
        <f ca="1"/>
        <v>0.17439804995338312</v>
      </c>
      <c r="AM39" s="15">
        <f ca="1"/>
        <v>0.17233135672383379</v>
      </c>
      <c r="AN39" s="15">
        <f ca="1"/>
        <v>0.15750478985178526</v>
      </c>
      <c r="AO39" s="15">
        <f ca="1"/>
        <v>0.10181781343499237</v>
      </c>
      <c r="AP39" s="15">
        <f ca="1"/>
        <v>0.10096640408446983</v>
      </c>
      <c r="AQ39" s="15">
        <f ca="1"/>
        <v>0.10050387794118648</v>
      </c>
      <c r="AR39" s="15">
        <f ca="1"/>
        <v>8.1670095808226484E-2</v>
      </c>
      <c r="AS39" s="15">
        <f ca="1"/>
        <v>8.3529025060187806E-2</v>
      </c>
      <c r="AT39" s="15">
        <f ca="1"/>
        <v>0.10385654237440933</v>
      </c>
      <c r="AU39" s="15">
        <f ca="1"/>
        <v>9.6906767042497843E-2</v>
      </c>
      <c r="AV39" s="15">
        <f ca="1"/>
        <v>0.11718557262136363</v>
      </c>
      <c r="AW39" s="15">
        <f ca="1"/>
        <v>0.13031732795708675</v>
      </c>
      <c r="AX39" s="15">
        <f ca="1"/>
        <v>0.10102279375220623</v>
      </c>
      <c r="AY39" s="15">
        <f ca="1"/>
        <v>9.2522030253316595E-2</v>
      </c>
      <c r="AZ39" s="15">
        <f ca="1"/>
        <v>0.14728512923467893</v>
      </c>
      <c r="BA39" s="15">
        <f ca="1"/>
        <v>0.12694140599813661</v>
      </c>
      <c r="BB39" s="15">
        <f ca="1"/>
        <v>0.15193094440410887</v>
      </c>
      <c r="BC39" s="15">
        <f ca="1"/>
        <v>0.14262541385943905</v>
      </c>
      <c r="BD39" s="15">
        <f ca="1"/>
        <v>0.13378237971369691</v>
      </c>
      <c r="BE39" s="15">
        <f ca="1"/>
        <v>0.12664631656357586</v>
      </c>
      <c r="BF39" s="15">
        <f ca="1"/>
        <v>0.12245505287862832</v>
      </c>
      <c r="BG39" s="15">
        <f ca="1"/>
        <v>9.740498775056261E-2</v>
      </c>
      <c r="BH39" s="15">
        <f ca="1"/>
        <v>7.6027565127453844E-2</v>
      </c>
      <c r="BI39" s="15">
        <f ca="1"/>
        <v>6.1980138377049569E-2</v>
      </c>
      <c r="BJ39" s="15">
        <f ca="1"/>
        <v>3.1956637893735498E-2</v>
      </c>
    </row>
    <row r="40" spans="2:62" hidden="1" outlineLevel="2">
      <c r="B40" s="90" t="s">
        <v>20</v>
      </c>
      <c r="C40" s="15">
        <f ca="1"/>
        <v>2.5945581527386512E-2</v>
      </c>
      <c r="D40" s="15">
        <f ca="1"/>
        <v>1.4074435332201407E-2</v>
      </c>
      <c r="E40" s="15">
        <f ca="1"/>
        <v>-1.0430260443237888E-3</v>
      </c>
      <c r="F40" s="15">
        <f ca="1"/>
        <v>-2.6522948294989798E-3</v>
      </c>
      <c r="G40" s="15">
        <f ca="1"/>
        <v>2.2448041981992166E-4</v>
      </c>
      <c r="H40" s="15">
        <f ca="1"/>
        <v>4.5656235307582151E-2</v>
      </c>
      <c r="I40" s="15">
        <f ca="1"/>
        <v>4.2835004503892528E-2</v>
      </c>
      <c r="J40" s="15">
        <f ca="1"/>
        <v>4.2684729412962051E-2</v>
      </c>
      <c r="K40" s="15">
        <f ca="1"/>
        <v>4.9160787174747415E-2</v>
      </c>
      <c r="L40" s="15">
        <f ca="1"/>
        <v>4.3682145993464511E-2</v>
      </c>
      <c r="M40" s="15">
        <f ca="1"/>
        <v>8.3901466976572664E-2</v>
      </c>
      <c r="N40" s="15">
        <f ca="1"/>
        <v>5.287304503418086E-2</v>
      </c>
      <c r="O40" s="15">
        <f ca="1"/>
        <v>6.4192312971761589E-2</v>
      </c>
      <c r="P40" s="15">
        <f ca="1"/>
        <v>5.2720148485469145E-2</v>
      </c>
      <c r="Q40" s="15">
        <f ca="1"/>
        <v>7.3107427491500676E-2</v>
      </c>
      <c r="R40" s="15">
        <f ca="1"/>
        <v>7.025398442222322E-2</v>
      </c>
      <c r="S40" s="15">
        <f ca="1"/>
        <v>8.0561823891893522E-2</v>
      </c>
      <c r="T40" s="15">
        <f ca="1"/>
        <v>5.9370984432821218E-2</v>
      </c>
      <c r="U40" s="15">
        <f ca="1"/>
        <v>4.6892932477442785E-2</v>
      </c>
      <c r="V40" s="15">
        <f ca="1"/>
        <v>7.9221315854498292E-2</v>
      </c>
      <c r="W40" s="15">
        <f ca="1"/>
        <v>0.11902911615565555</v>
      </c>
      <c r="X40" s="15">
        <f ca="1"/>
        <v>0.10819611737479932</v>
      </c>
      <c r="Y40" s="15">
        <f ca="1"/>
        <v>0.11541983938422233</v>
      </c>
      <c r="Z40" s="15">
        <f ca="1"/>
        <v>0.12113781960953461</v>
      </c>
      <c r="AA40" s="15">
        <f ca="1"/>
        <v>0.10087452217081927</v>
      </c>
      <c r="AB40" s="15">
        <f ca="1"/>
        <v>9.4715180866006693E-2</v>
      </c>
      <c r="AC40" s="15">
        <f ca="1"/>
        <v>6.7537889989867483E-2</v>
      </c>
      <c r="AD40" s="15">
        <f ca="1"/>
        <v>6.566712664321761E-2</v>
      </c>
      <c r="AE40" s="15">
        <f ca="1"/>
        <v>5.5610153599538671E-2</v>
      </c>
      <c r="AF40" s="15">
        <f ca="1"/>
        <v>5.8738438006675858E-2</v>
      </c>
      <c r="AG40" s="15">
        <f ca="1"/>
        <v>6.1703099854606917E-2</v>
      </c>
      <c r="AH40" s="15">
        <f ca="1"/>
        <v>5.3456013526534729E-2</v>
      </c>
      <c r="AI40" s="15">
        <f ca="1"/>
        <v>5.4474840619901883E-2</v>
      </c>
      <c r="AJ40" s="15">
        <f ca="1"/>
        <v>5.0867289292499347E-2</v>
      </c>
      <c r="AK40" s="15">
        <f ca="1"/>
        <v>5.725358232423837E-2</v>
      </c>
      <c r="AL40" s="15">
        <f ca="1"/>
        <v>7.0841870812005131E-2</v>
      </c>
      <c r="AM40" s="15">
        <f ca="1"/>
        <v>5.6928685034824358E-2</v>
      </c>
      <c r="AN40" s="15">
        <f ca="1"/>
        <v>7.3978868853968649E-2</v>
      </c>
      <c r="AO40" s="15">
        <f ca="1"/>
        <v>1.99773113823495E-2</v>
      </c>
      <c r="AP40" s="15">
        <f ca="1"/>
        <v>5.1617483469762762E-2</v>
      </c>
      <c r="AQ40" s="15">
        <f ca="1"/>
        <v>9.0854548534276366E-2</v>
      </c>
      <c r="AR40" s="15">
        <f ca="1"/>
        <v>5.4103476569641332E-2</v>
      </c>
      <c r="AS40" s="15">
        <f ca="1"/>
        <v>5.6634192228530104E-2</v>
      </c>
      <c r="AT40" s="15">
        <f ca="1"/>
        <v>7.7728709028536611E-2</v>
      </c>
      <c r="AU40" s="15">
        <f ca="1"/>
        <v>5.9078722852332413E-2</v>
      </c>
      <c r="AV40" s="15">
        <f ca="1"/>
        <v>5.5185203703324907E-2</v>
      </c>
      <c r="AW40" s="15">
        <f ca="1"/>
        <v>9.3922197322254139E-2</v>
      </c>
      <c r="AX40" s="15">
        <f ca="1"/>
        <v>7.9791469768104556E-2</v>
      </c>
      <c r="AY40" s="15">
        <f ca="1"/>
        <v>7.6204964510706727E-2</v>
      </c>
      <c r="AZ40" s="15">
        <f ca="1"/>
        <v>8.8117141909351951E-2</v>
      </c>
      <c r="BA40" s="15">
        <f ca="1"/>
        <v>6.659841473773026E-2</v>
      </c>
      <c r="BB40" s="15">
        <f ca="1"/>
        <v>2.9386257280508157E-2</v>
      </c>
      <c r="BC40" s="15">
        <f ca="1"/>
        <v>4.1436784866436559E-2</v>
      </c>
      <c r="BD40" s="15">
        <f ca="1"/>
        <v>4.1015471606706044E-2</v>
      </c>
      <c r="BE40" s="15">
        <f ca="1"/>
        <v>2.9602961226295247E-2</v>
      </c>
      <c r="BF40" s="15">
        <f ca="1"/>
        <v>2.0772870805291093E-2</v>
      </c>
      <c r="BG40" s="15">
        <f ca="1"/>
        <v>9.321886500578587E-3</v>
      </c>
      <c r="BH40" s="15">
        <f ca="1"/>
        <v>-9.9124045783967711E-3</v>
      </c>
      <c r="BI40" s="15">
        <f ca="1"/>
        <v>-6.6717417035942897E-3</v>
      </c>
      <c r="BJ40" s="15">
        <f ca="1"/>
        <v>1.5803806174459555E-2</v>
      </c>
    </row>
    <row r="41" spans="2:62" hidden="1" outlineLevel="2">
      <c r="B41" s="90" t="s">
        <v>22</v>
      </c>
      <c r="C41" s="15">
        <f ca="1"/>
        <v>-2.5133710169400326E-3</v>
      </c>
      <c r="D41" s="15">
        <f ca="1"/>
        <v>4.1793715564735455E-3</v>
      </c>
      <c r="E41" s="15">
        <f ca="1"/>
        <v>2.1736006173234901E-2</v>
      </c>
      <c r="F41" s="15">
        <f ca="1"/>
        <v>2.2625400918478623E-2</v>
      </c>
      <c r="G41" s="15">
        <f ca="1"/>
        <v>2.1572089825080524E-2</v>
      </c>
      <c r="H41" s="15">
        <f ca="1"/>
        <v>2.4404364848099082E-2</v>
      </c>
      <c r="I41" s="15">
        <f ca="1"/>
        <v>2.3540880432922882E-2</v>
      </c>
      <c r="J41" s="15">
        <f ca="1"/>
        <v>2.8407921233528588E-2</v>
      </c>
      <c r="K41" s="15">
        <f ca="1"/>
        <v>2.1845948201083019E-2</v>
      </c>
      <c r="L41" s="15">
        <f ca="1"/>
        <v>2.4745464793038133E-2</v>
      </c>
      <c r="M41" s="15">
        <f ca="1"/>
        <v>4.1562223329114259E-2</v>
      </c>
      <c r="N41" s="15">
        <f ca="1"/>
        <v>4.2170892647013819E-2</v>
      </c>
      <c r="O41" s="15">
        <f ca="1"/>
        <v>3.8802776611585557E-2</v>
      </c>
      <c r="P41" s="15">
        <f ca="1"/>
        <v>3.0416567765017062E-2</v>
      </c>
      <c r="Q41" s="15">
        <f ca="1"/>
        <v>2.6612070361190378E-2</v>
      </c>
      <c r="R41" s="15">
        <f ca="1"/>
        <v>3.2274562055156476E-2</v>
      </c>
      <c r="S41" s="15">
        <f ca="1"/>
        <v>3.3905436342484427E-2</v>
      </c>
      <c r="T41" s="15">
        <f ca="1"/>
        <v>3.2776236024764302E-2</v>
      </c>
      <c r="U41" s="15">
        <f ca="1"/>
        <v>3.3902164334421045E-2</v>
      </c>
      <c r="V41" s="15">
        <f ca="1"/>
        <v>3.9507674442019643E-2</v>
      </c>
      <c r="W41" s="15">
        <f ca="1"/>
        <v>3.2367934576731032E-2</v>
      </c>
      <c r="X41" s="15">
        <f ca="1"/>
        <v>3.1509249824856374E-2</v>
      </c>
      <c r="Y41" s="15">
        <f ca="1"/>
        <v>3.7323966215503365E-2</v>
      </c>
      <c r="Z41" s="15">
        <f ca="1"/>
        <v>3.256596810250266E-2</v>
      </c>
      <c r="AA41" s="15">
        <f ca="1"/>
        <v>3.0273909277460338E-2</v>
      </c>
      <c r="AB41" s="15">
        <f ca="1"/>
        <v>2.7391321828144775E-2</v>
      </c>
      <c r="AC41" s="15">
        <f ca="1"/>
        <v>3.1498135414482181E-2</v>
      </c>
      <c r="AD41" s="15">
        <f ca="1"/>
        <v>3.8017095295722697E-2</v>
      </c>
      <c r="AE41" s="15">
        <f ca="1"/>
        <v>4.4766922047256408E-2</v>
      </c>
      <c r="AF41" s="15">
        <f ca="1"/>
        <v>4.7590201015749581E-2</v>
      </c>
      <c r="AG41" s="15">
        <f ca="1"/>
        <v>4.2297075795714643E-2</v>
      </c>
      <c r="AH41" s="15">
        <f ca="1"/>
        <v>2.8641570561090943E-2</v>
      </c>
      <c r="AI41" s="15">
        <f ca="1"/>
        <v>6.8651000484239499E-2</v>
      </c>
      <c r="AJ41" s="15">
        <f ca="1"/>
        <v>6.3785653970249157E-2</v>
      </c>
      <c r="AK41" s="15">
        <f ca="1"/>
        <v>6.0245529472588301E-2</v>
      </c>
      <c r="AL41" s="15">
        <f ca="1"/>
        <v>4.6549108256425671E-2</v>
      </c>
      <c r="AM41" s="15">
        <f ca="1"/>
        <v>5.1606612311813238E-2</v>
      </c>
      <c r="AN41" s="15">
        <f ca="1"/>
        <v>6.1813293725148231E-2</v>
      </c>
      <c r="AO41" s="15">
        <f ca="1"/>
        <v>0.17630554316443359</v>
      </c>
      <c r="AP41" s="15">
        <f ca="1"/>
        <v>0.20509886830412163</v>
      </c>
      <c r="AQ41" s="15">
        <f ca="1"/>
        <v>0.17607814445475989</v>
      </c>
      <c r="AR41" s="15">
        <f ca="1"/>
        <v>0.25572574936438253</v>
      </c>
      <c r="AS41" s="15">
        <f ca="1"/>
        <v>0.22689663913410965</v>
      </c>
      <c r="AT41" s="15">
        <f ca="1"/>
        <v>0.23075451574161873</v>
      </c>
      <c r="AU41" s="15">
        <f ca="1"/>
        <v>0.22259151471231836</v>
      </c>
      <c r="AV41" s="15">
        <f ca="1"/>
        <v>0.21877769569097222</v>
      </c>
      <c r="AW41" s="15">
        <f ca="1"/>
        <v>0.23896856315605189</v>
      </c>
      <c r="AX41" s="15">
        <f ca="1"/>
        <v>0.25125291096921043</v>
      </c>
      <c r="AY41" s="15">
        <f ca="1"/>
        <v>0.28287860827125477</v>
      </c>
      <c r="AZ41" s="15">
        <f ca="1"/>
        <v>0.26087390280842909</v>
      </c>
      <c r="BA41" s="15">
        <f ca="1"/>
        <v>0.24889087995047174</v>
      </c>
      <c r="BB41" s="15">
        <f ca="1"/>
        <v>0.25575326383753344</v>
      </c>
      <c r="BC41" s="15">
        <f ca="1"/>
        <v>0.28887386212256089</v>
      </c>
      <c r="BD41" s="15">
        <f ca="1"/>
        <v>0.29457854435766612</v>
      </c>
      <c r="BE41" s="15">
        <f ca="1"/>
        <v>0.25850729722423882</v>
      </c>
      <c r="BF41" s="15">
        <f ca="1"/>
        <v>0.27009170056749321</v>
      </c>
      <c r="BG41" s="15">
        <f ca="1"/>
        <v>0.26206380807312896</v>
      </c>
      <c r="BH41" s="15">
        <f ca="1"/>
        <v>0.24698616711422744</v>
      </c>
      <c r="BI41" s="15">
        <f ca="1"/>
        <v>0.28727378583487972</v>
      </c>
      <c r="BJ41" s="15">
        <f ca="1"/>
        <v>0.26357521712087734</v>
      </c>
    </row>
    <row r="42" spans="2:62" hidden="1" outlineLevel="2">
      <c r="B42" s="90" t="s">
        <v>24</v>
      </c>
      <c r="C42" s="15">
        <f ca="1"/>
        <v>0.20601214994764017</v>
      </c>
      <c r="D42" s="15">
        <f ca="1"/>
        <v>0.23050382729003718</v>
      </c>
      <c r="E42" s="15">
        <f ca="1"/>
        <v>0.22079924309964569</v>
      </c>
      <c r="F42" s="15">
        <f ca="1"/>
        <v>0.22029878101922437</v>
      </c>
      <c r="G42" s="15">
        <f ca="1"/>
        <v>0.22696157162043973</v>
      </c>
      <c r="H42" s="15">
        <f ca="1"/>
        <v>0.22398357058238699</v>
      </c>
      <c r="I42" s="15">
        <f ca="1"/>
        <v>0.24419001854703787</v>
      </c>
      <c r="J42" s="15">
        <f ca="1"/>
        <v>0.25592917782178154</v>
      </c>
      <c r="K42" s="15">
        <f ca="1"/>
        <v>0.22248689139509045</v>
      </c>
      <c r="L42" s="15">
        <f ca="1"/>
        <v>0.23699029536946911</v>
      </c>
      <c r="M42" s="15">
        <f ca="1"/>
        <v>0.23884343894632698</v>
      </c>
      <c r="N42" s="15">
        <f ca="1"/>
        <v>0.2353286073514958</v>
      </c>
      <c r="O42" s="15">
        <f ca="1"/>
        <v>0.26001838964998752</v>
      </c>
      <c r="P42" s="15">
        <f ca="1"/>
        <v>0.23623996937372069</v>
      </c>
      <c r="Q42" s="15">
        <f ca="1"/>
        <v>0.23929091723919421</v>
      </c>
      <c r="R42" s="15">
        <f ca="1"/>
        <v>0.21861122745805014</v>
      </c>
      <c r="S42" s="15">
        <f ca="1"/>
        <v>0.26202243857337049</v>
      </c>
      <c r="T42" s="15">
        <f ca="1"/>
        <v>0.27218390377123447</v>
      </c>
      <c r="U42" s="15">
        <f ca="1"/>
        <v>0.25704334560059861</v>
      </c>
      <c r="V42" s="15">
        <f ca="1"/>
        <v>0.26348226372695993</v>
      </c>
      <c r="W42" s="15">
        <f ca="1"/>
        <v>0.24410189564285922</v>
      </c>
      <c r="X42" s="15">
        <f ca="1"/>
        <v>0.24097930748428401</v>
      </c>
      <c r="Y42" s="15">
        <f ca="1"/>
        <v>0.25512985773509006</v>
      </c>
      <c r="Z42" s="15">
        <f ca="1"/>
        <v>0.27243298157135337</v>
      </c>
      <c r="AA42" s="15">
        <f ca="1"/>
        <v>0.28549496268898233</v>
      </c>
      <c r="AB42" s="15">
        <f ca="1"/>
        <v>0.26772897742509166</v>
      </c>
      <c r="AC42" s="15">
        <f ca="1"/>
        <v>0.31209628688891611</v>
      </c>
      <c r="AD42" s="15">
        <f ca="1"/>
        <v>0.25711561621388812</v>
      </c>
      <c r="AE42" s="15">
        <f ca="1"/>
        <v>0.27959407498711586</v>
      </c>
      <c r="AF42" s="15">
        <f ca="1"/>
        <v>0.2825299957364763</v>
      </c>
      <c r="AG42" s="15">
        <f ca="1"/>
        <v>0.30295665474320199</v>
      </c>
      <c r="AH42" s="15">
        <f ca="1"/>
        <v>0.3197956656946862</v>
      </c>
      <c r="AI42" s="15">
        <f ca="1"/>
        <v>0.27122477888108509</v>
      </c>
      <c r="AJ42" s="15">
        <f ca="1"/>
        <v>0.29321579923478819</v>
      </c>
      <c r="AK42" s="15">
        <f ca="1"/>
        <v>0.29943147121089286</v>
      </c>
      <c r="AL42" s="15">
        <f ca="1"/>
        <v>0.32476954253606993</v>
      </c>
      <c r="AM42" s="15">
        <f ca="1"/>
        <v>0.29243620212030097</v>
      </c>
      <c r="AN42" s="15">
        <f ca="1"/>
        <v>0.28586904694105786</v>
      </c>
      <c r="AO42" s="15">
        <f ca="1"/>
        <v>0.28915772070404638</v>
      </c>
      <c r="AP42" s="15">
        <f ca="1"/>
        <v>0.28827037287812396</v>
      </c>
      <c r="AQ42" s="15">
        <f ca="1"/>
        <v>0.2506630102528758</v>
      </c>
      <c r="AR42" s="15">
        <f ca="1"/>
        <v>0.20237990186037966</v>
      </c>
      <c r="AS42" s="15">
        <f ca="1"/>
        <v>0.21424829513494484</v>
      </c>
      <c r="AT42" s="15">
        <f ca="1"/>
        <v>0.18406672725749873</v>
      </c>
      <c r="AU42" s="15">
        <f ca="1"/>
        <v>0.15797214165661477</v>
      </c>
      <c r="AV42" s="15">
        <f ca="1"/>
        <v>0.16887700078120338</v>
      </c>
      <c r="AW42" s="15">
        <f ca="1"/>
        <v>0.17296406090327951</v>
      </c>
      <c r="AX42" s="15">
        <f ca="1"/>
        <v>0.12784536551781683</v>
      </c>
      <c r="AY42" s="15">
        <f ca="1"/>
        <v>0.1246329587725946</v>
      </c>
      <c r="AZ42" s="15">
        <f ca="1"/>
        <v>0.15212115964365905</v>
      </c>
      <c r="BA42" s="15">
        <f ca="1"/>
        <v>0.17665764476683482</v>
      </c>
      <c r="BB42" s="15">
        <f ca="1"/>
        <v>0.16610060872761223</v>
      </c>
      <c r="BC42" s="15">
        <f ca="1"/>
        <v>0.11977124371094208</v>
      </c>
      <c r="BD42" s="15">
        <f ca="1"/>
        <v>0.12534753871131379</v>
      </c>
      <c r="BE42" s="15">
        <f ca="1"/>
        <v>0.14718856425237564</v>
      </c>
      <c r="BF42" s="15">
        <f ca="1"/>
        <v>0.15830295306925296</v>
      </c>
      <c r="BG42" s="15">
        <f ca="1"/>
        <v>0.173314019387423</v>
      </c>
      <c r="BH42" s="15">
        <f ca="1"/>
        <v>0.13797143887763763</v>
      </c>
      <c r="BI42" s="15">
        <f ca="1"/>
        <v>0.1411112964175894</v>
      </c>
      <c r="BJ42" s="15">
        <f ca="1"/>
        <v>0.17075231460251925</v>
      </c>
    </row>
    <row r="43" spans="2:62" hidden="1" outlineLevel="2"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</row>
    <row r="44" spans="2:62" hidden="1" outlineLevel="2">
      <c r="B44" s="90" t="s">
        <v>56</v>
      </c>
      <c r="C44" s="42">
        <f ca="1">SUM(C33:C42)</f>
        <v>1.0000000000000004</v>
      </c>
      <c r="D44" s="42">
        <f ca="1">SUM(D33:D42)</f>
        <v>1</v>
      </c>
      <c r="E44" s="42">
        <f t="shared" ref="E44:BJ44" ca="1" si="1">SUM(E33:E42)</f>
        <v>0.99999999999999933</v>
      </c>
      <c r="F44" s="42">
        <f t="shared" ca="1" si="1"/>
        <v>0.99999999999999956</v>
      </c>
      <c r="G44" s="42">
        <f t="shared" ca="1" si="1"/>
        <v>1.0000000000000009</v>
      </c>
      <c r="H44" s="42">
        <f t="shared" ca="1" si="1"/>
        <v>0.99999999999999978</v>
      </c>
      <c r="I44" s="42">
        <f t="shared" ca="1" si="1"/>
        <v>0.99999999999999911</v>
      </c>
      <c r="J44" s="42">
        <f t="shared" ca="1" si="1"/>
        <v>1.0000000000000009</v>
      </c>
      <c r="K44" s="42">
        <f t="shared" ca="1" si="1"/>
        <v>1</v>
      </c>
      <c r="L44" s="42">
        <f t="shared" ca="1" si="1"/>
        <v>1.0000000000000007</v>
      </c>
      <c r="M44" s="42">
        <f t="shared" ca="1" si="1"/>
        <v>1.0000000000000004</v>
      </c>
      <c r="N44" s="42">
        <f t="shared" ca="1" si="1"/>
        <v>1.0000000000000016</v>
      </c>
      <c r="O44" s="42">
        <f t="shared" ca="1" si="1"/>
        <v>1.0000000000000004</v>
      </c>
      <c r="P44" s="42">
        <f t="shared" ca="1" si="1"/>
        <v>1.0000000000000002</v>
      </c>
      <c r="Q44" s="42">
        <f t="shared" ca="1" si="1"/>
        <v>1.0000000000000007</v>
      </c>
      <c r="R44" s="42">
        <f t="shared" ca="1" si="1"/>
        <v>0.99999999999999978</v>
      </c>
      <c r="S44" s="42">
        <f t="shared" ca="1" si="1"/>
        <v>0.99999999999999978</v>
      </c>
      <c r="T44" s="42">
        <f t="shared" ca="1" si="1"/>
        <v>0.99999999999999989</v>
      </c>
      <c r="U44" s="42">
        <f t="shared" ca="1" si="1"/>
        <v>1.0000000000000002</v>
      </c>
      <c r="V44" s="42">
        <f t="shared" ca="1" si="1"/>
        <v>1.0000000000000009</v>
      </c>
      <c r="W44" s="42">
        <f t="shared" ca="1" si="1"/>
        <v>1.0000000000000004</v>
      </c>
      <c r="X44" s="42">
        <f t="shared" ca="1" si="1"/>
        <v>1.0000000000000011</v>
      </c>
      <c r="Y44" s="42">
        <f t="shared" ca="1" si="1"/>
        <v>0.99999999999999956</v>
      </c>
      <c r="Z44" s="42">
        <f t="shared" ca="1" si="1"/>
        <v>1.0000000000000002</v>
      </c>
      <c r="AA44" s="42">
        <f t="shared" ca="1" si="1"/>
        <v>0.99999999999999967</v>
      </c>
      <c r="AB44" s="42">
        <f t="shared" ca="1" si="1"/>
        <v>1.0000000000000002</v>
      </c>
      <c r="AC44" s="42">
        <f t="shared" ca="1" si="1"/>
        <v>1.0000000000000004</v>
      </c>
      <c r="AD44" s="42">
        <f t="shared" ca="1" si="1"/>
        <v>1.0000000000000004</v>
      </c>
      <c r="AE44" s="42">
        <f t="shared" ca="1" si="1"/>
        <v>0.99999999999999956</v>
      </c>
      <c r="AF44" s="42">
        <f t="shared" ca="1" si="1"/>
        <v>1.0000000000000002</v>
      </c>
      <c r="AG44" s="42">
        <f t="shared" ca="1" si="1"/>
        <v>1.0000000000000002</v>
      </c>
      <c r="AH44" s="42">
        <f t="shared" ca="1" si="1"/>
        <v>1.0000000000000013</v>
      </c>
      <c r="AI44" s="42">
        <f t="shared" ca="1" si="1"/>
        <v>1.0000000000000002</v>
      </c>
      <c r="AJ44" s="42">
        <f t="shared" ca="1" si="1"/>
        <v>1.0000000000000002</v>
      </c>
      <c r="AK44" s="42">
        <f t="shared" ca="1" si="1"/>
        <v>0.99999999999999944</v>
      </c>
      <c r="AL44" s="42">
        <f t="shared" ca="1" si="1"/>
        <v>0.99999999999999967</v>
      </c>
      <c r="AM44" s="42">
        <f t="shared" ca="1" si="1"/>
        <v>1.0000000000000009</v>
      </c>
      <c r="AN44" s="42">
        <f t="shared" ca="1" si="1"/>
        <v>0.99999999999999967</v>
      </c>
      <c r="AO44" s="42">
        <f t="shared" ca="1" si="1"/>
        <v>0.99999999999999889</v>
      </c>
      <c r="AP44" s="42">
        <f t="shared" ca="1" si="1"/>
        <v>1.0000000000000009</v>
      </c>
      <c r="AQ44" s="42">
        <f t="shared" ca="1" si="1"/>
        <v>0.99999999999999978</v>
      </c>
      <c r="AR44" s="42">
        <f t="shared" ca="1" si="1"/>
        <v>1.0000000000000007</v>
      </c>
      <c r="AS44" s="42">
        <f t="shared" ca="1" si="1"/>
        <v>0.99999999999999989</v>
      </c>
      <c r="AT44" s="42">
        <f t="shared" ca="1" si="1"/>
        <v>1.0000000000000009</v>
      </c>
      <c r="AU44" s="42">
        <f t="shared" ca="1" si="1"/>
        <v>0.99999999999999944</v>
      </c>
      <c r="AV44" s="42">
        <f t="shared" ca="1" si="1"/>
        <v>0.99999999999999944</v>
      </c>
      <c r="AW44" s="42">
        <f t="shared" ca="1" si="1"/>
        <v>0.99999999999999933</v>
      </c>
      <c r="AX44" s="42">
        <f t="shared" ca="1" si="1"/>
        <v>0.99999999999999889</v>
      </c>
      <c r="AY44" s="42">
        <f t="shared" ca="1" si="1"/>
        <v>0.99999999999999989</v>
      </c>
      <c r="AZ44" s="42">
        <f t="shared" ca="1" si="1"/>
        <v>0.999999999999999</v>
      </c>
      <c r="BA44" s="42">
        <f t="shared" ca="1" si="1"/>
        <v>1.0000000000000009</v>
      </c>
      <c r="BB44" s="42">
        <f t="shared" ca="1" si="1"/>
        <v>1.0000000000000007</v>
      </c>
      <c r="BC44" s="42">
        <f t="shared" ca="1" si="1"/>
        <v>1.0000000000000009</v>
      </c>
      <c r="BD44" s="42">
        <f t="shared" ca="1" si="1"/>
        <v>0.99999999999999922</v>
      </c>
      <c r="BE44" s="42">
        <f t="shared" ca="1" si="1"/>
        <v>1.0000000000000004</v>
      </c>
      <c r="BF44" s="42">
        <f t="shared" ca="1" si="1"/>
        <v>1.0000000000000002</v>
      </c>
      <c r="BG44" s="42">
        <f t="shared" ca="1" si="1"/>
        <v>0.99999999999999867</v>
      </c>
      <c r="BH44" s="42">
        <f t="shared" ca="1" si="1"/>
        <v>1.0000000000000007</v>
      </c>
      <c r="BI44" s="42">
        <f t="shared" ca="1" si="1"/>
        <v>1</v>
      </c>
      <c r="BJ44" s="42">
        <f t="shared" ca="1" si="1"/>
        <v>0.99999999999999989</v>
      </c>
    </row>
    <row r="45" spans="2:62" hidden="1" outlineLevel="2">
      <c r="B45" s="25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</row>
    <row r="46" spans="2:62" hidden="1" outlineLevel="2">
      <c r="B46" s="17" t="s">
        <v>137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</row>
    <row r="47" spans="2:62" hidden="1" outlineLevel="2">
      <c r="B47" s="90" t="s">
        <v>5</v>
      </c>
      <c r="C47" s="15" cm="1">
        <f t="array" aca="1" ref="C47:C56" ca="1">D17:D26-C33:C42</f>
        <v>-6.3937079758714932E-3</v>
      </c>
      <c r="D47" s="15" cm="1">
        <f t="array" aca="1" ref="D47:D56" ca="1">E17:E26-D33:D42</f>
        <v>-7.8447432959966035E-4</v>
      </c>
      <c r="E47" s="15" cm="1">
        <f t="array" aca="1" ref="E47:E56" ca="1">F17:F26-E33:E42</f>
        <v>1.5098414792113574E-2</v>
      </c>
      <c r="F47" s="15" cm="1">
        <f t="array" aca="1" ref="F47:F56" ca="1">G17:G26-F33:F42</f>
        <v>5.3479950606644122E-4</v>
      </c>
      <c r="G47" s="15" cm="1">
        <f t="array" aca="1" ref="G47:G56" ca="1">H17:H26-G33:G42</f>
        <v>-2.2307491958171083E-2</v>
      </c>
      <c r="H47" s="15" cm="1">
        <f t="array" aca="1" ref="H47:H56" ca="1">I17:I26-H33:H42</f>
        <v>-4.5285933168948134E-3</v>
      </c>
      <c r="I47" s="15" cm="1">
        <f t="array" aca="1" ref="I47:I56" ca="1">J17:J26-I33:I42</f>
        <v>-2.8044797865570958E-3</v>
      </c>
      <c r="J47" s="15" cm="1">
        <f t="array" aca="1" ref="J47:J56" ca="1">K17:K26-J33:J42</f>
        <v>4.669474624880432E-4</v>
      </c>
      <c r="K47" s="15" cm="1">
        <f t="array" aca="1" ref="K47:K56" ca="1">L17:L26-K33:K42</f>
        <v>6.6774460665051938E-3</v>
      </c>
      <c r="L47" s="15" cm="1">
        <f t="array" aca="1" ref="L47:L56" ca="1">M17:M26-L33:L42</f>
        <v>-1.6681738394614606E-2</v>
      </c>
      <c r="M47" s="15" cm="1">
        <f t="array" aca="1" ref="M47:M56" ca="1">N17:N26-M33:M42</f>
        <v>9.4763188587140557E-3</v>
      </c>
      <c r="N47" s="15" cm="1">
        <f t="array" aca="1" ref="N47:N56" ca="1">O17:O26-N33:N42</f>
        <v>-9.3551830360913135E-3</v>
      </c>
      <c r="O47" s="15" cm="1">
        <f t="array" aca="1" ref="O47:O56" ca="1">P17:P26-O33:O42</f>
        <v>-4.6074272986595527E-3</v>
      </c>
      <c r="P47" s="15" cm="1">
        <f t="array" aca="1" ref="P47:P56" ca="1">Q17:Q26-P33:P42</f>
        <v>-9.9175434092594744E-3</v>
      </c>
      <c r="Q47" s="15" cm="1">
        <f t="array" aca="1" ref="Q47:Q56" ca="1">R17:R26-Q33:Q42</f>
        <v>1.0411981054339881E-2</v>
      </c>
      <c r="R47" s="15" cm="1">
        <f t="array" aca="1" ref="R47:R56" ca="1">S17:S26-R33:R42</f>
        <v>-2.7522897466419269E-2</v>
      </c>
      <c r="S47" s="15" cm="1">
        <f t="array" aca="1" ref="S47:S56" ca="1">T17:T26-S33:S42</f>
        <v>5.8085302539328254E-3</v>
      </c>
      <c r="T47" s="15" cm="1">
        <f t="array" aca="1" ref="T47:T56" ca="1">U17:U26-T33:T42</f>
        <v>1.3596519396372728E-2</v>
      </c>
      <c r="U47" s="15" cm="1">
        <f t="array" aca="1" ref="U47:U56" ca="1">V17:V26-U33:U42</f>
        <v>-1.651418205695418E-2</v>
      </c>
      <c r="V47" s="15" cm="1">
        <f t="array" aca="1" ref="V47:V56" ca="1">W17:W26-V33:V42</f>
        <v>-5.4186247215872591E-3</v>
      </c>
      <c r="W47" s="15" cm="1">
        <f t="array" aca="1" ref="W47:W56" ca="1">X17:X26-W33:W42</f>
        <v>3.3121253676946932E-3</v>
      </c>
      <c r="X47" s="15" cm="1">
        <f t="array" aca="1" ref="X47:X56" ca="1">Y17:Y26-X33:X42</f>
        <v>-2.4283935352659998E-2</v>
      </c>
      <c r="Y47" s="15" cm="1">
        <f t="array" aca="1" ref="Y47:Y56" ca="1">Z17:Z26-Y33:Y42</f>
        <v>-1.3132283578394795E-2</v>
      </c>
      <c r="Z47" s="15" cm="1">
        <f t="array" aca="1" ref="Z47:Z56" ca="1">AA17:AA26-Z33:Z42</f>
        <v>6.6036697482860299E-3</v>
      </c>
      <c r="AA47" s="15" cm="1">
        <f t="array" aca="1" ref="AA47:AA56" ca="1">AB17:AB26-AA33:AA42</f>
        <v>-5.0331030056910496E-2</v>
      </c>
      <c r="AB47" s="15" cm="1">
        <f t="array" aca="1" ref="AB47:AB56" ca="1">AC17:AC26-AB33:AB42</f>
        <v>6.2154785373191648E-3</v>
      </c>
      <c r="AC47" s="15" cm="1">
        <f t="array" aca="1" ref="AC47:AC56" ca="1">AD17:AD26-AC33:AC42</f>
        <v>-2.7608239987695557E-3</v>
      </c>
      <c r="AD47" s="15" cm="1">
        <f t="array" aca="1" ref="AD47:AD56" ca="1">AE17:AE26-AD33:AD42</f>
        <v>-1.8400076963881462E-3</v>
      </c>
      <c r="AE47" s="15" cm="1">
        <f t="array" aca="1" ref="AE47:AE56" ca="1">AF17:AF26-AE33:AE42</f>
        <v>5.7038491124891616E-3</v>
      </c>
      <c r="AF47" s="15" cm="1">
        <f t="array" aca="1" ref="AF47:AF56" ca="1">AG17:AG26-AF33:AF42</f>
        <v>-1.0465382224349461E-2</v>
      </c>
      <c r="AG47" s="15" cm="1">
        <f t="array" aca="1" ref="AG47:AG56" ca="1">AH17:AH26-AG33:AG42</f>
        <v>-6.6450993788689725E-4</v>
      </c>
      <c r="AH47" s="15" cm="1">
        <f t="array" aca="1" ref="AH47:AH56" ca="1">AI17:AI26-AH33:AH42</f>
        <v>-8.3058981425391427E-3</v>
      </c>
      <c r="AI47" s="15" cm="1">
        <f t="array" aca="1" ref="AI47:AI56" ca="1">AJ17:AJ26-AI33:AI42</f>
        <v>-6.4456799368641828E-3</v>
      </c>
      <c r="AJ47" s="15" cm="1">
        <f t="array" aca="1" ref="AJ47:AJ56" ca="1">AK17:AK26-AJ33:AJ42</f>
        <v>1.3605062762794159E-2</v>
      </c>
      <c r="AK47" s="15" cm="1">
        <f t="array" aca="1" ref="AK47:AK56" ca="1">AL17:AL26-AK33:AK42</f>
        <v>-4.3829264877548492E-3</v>
      </c>
      <c r="AL47" s="15" cm="1">
        <f t="array" aca="1" ref="AL47:AL56" ca="1">AM17:AM26-AL33:AL42</f>
        <v>5.2695402493753603E-3</v>
      </c>
      <c r="AM47" s="15" cm="1">
        <f t="array" aca="1" ref="AM47:AM56" ca="1">AN17:AN26-AM33:AM42</f>
        <v>-2.8479052686280856E-2</v>
      </c>
      <c r="AN47" s="15" cm="1">
        <f t="array" aca="1" ref="AN47:AN56" ca="1">AO17:AO26-AN33:AN42</f>
        <v>3.7003302960260456E-3</v>
      </c>
      <c r="AO47" s="15" cm="1">
        <f t="array" aca="1" ref="AO47:AO56" ca="1">AP17:AP26-AO33:AO42</f>
        <v>-3.980967234878198E-2</v>
      </c>
      <c r="AP47" s="15" cm="1">
        <f t="array" aca="1" ref="AP47:AP56" ca="1">AQ17:AQ26-AP33:AP42</f>
        <v>-1.1447745556971062E-2</v>
      </c>
      <c r="AQ47" s="15" cm="1">
        <f t="array" aca="1" ref="AQ47:AQ56" ca="1">AR17:AR26-AQ33:AQ42</f>
        <v>-8.9276242089555563E-3</v>
      </c>
      <c r="AR47" s="15" cm="1">
        <f t="array" aca="1" ref="AR47:AR56" ca="1">AS17:AS26-AR33:AR42</f>
        <v>3.6230086737437522E-3</v>
      </c>
      <c r="AS47" s="15" cm="1">
        <f t="array" aca="1" ref="AS47:AS56" ca="1">AT17:AT26-AS33:AS42</f>
        <v>5.3718253334228416E-3</v>
      </c>
      <c r="AT47" s="15" cm="1">
        <f t="array" aca="1" ref="AT47:AT56" ca="1">AU17:AU26-AT33:AT42</f>
        <v>4.2751590737468981E-3</v>
      </c>
      <c r="AU47" s="15" cm="1">
        <f t="array" aca="1" ref="AU47:AU56" ca="1">AV17:AV26-AU33:AU42</f>
        <v>1.4836119093541711E-3</v>
      </c>
      <c r="AV47" s="15" cm="1">
        <f t="array" aca="1" ref="AV47:AV56" ca="1">AW17:AW26-AV33:AV42</f>
        <v>-7.9430882760201063E-2</v>
      </c>
      <c r="AW47" s="15" cm="1">
        <f t="array" aca="1" ref="AW47:AW56" ca="1">AX17:AX26-AW33:AW42</f>
        <v>2.5787878201570524E-2</v>
      </c>
      <c r="AX47" s="15" cm="1">
        <f t="array" aca="1" ref="AX47:AX56" ca="1">AY17:AY26-AX33:AX42</f>
        <v>9.8816985304070459E-4</v>
      </c>
      <c r="AY47" s="15" cm="1">
        <f t="array" aca="1" ref="AY47:AY56" ca="1">AZ17:AZ26-AY33:AY42</f>
        <v>4.1593678039890947E-3</v>
      </c>
      <c r="AZ47" s="15" cm="1">
        <f t="array" aca="1" ref="AZ47:AZ56" ca="1">BA17:BA26-AZ33:AZ42</f>
        <v>1.986933824493442E-3</v>
      </c>
      <c r="BA47" s="15" cm="1">
        <f t="array" aca="1" ref="BA47:BA56" ca="1">BB17:BB26-BA33:BA42</f>
        <v>8.8155716476144286E-3</v>
      </c>
      <c r="BB47" s="15" cm="1">
        <f t="array" aca="1" ref="BB47:BB56" ca="1">BC17:BC26-BB33:BB42</f>
        <v>1.1111303899480007E-2</v>
      </c>
      <c r="BC47" s="15" cm="1">
        <f t="array" aca="1" ref="BC47:BC56" ca="1">BD17:BD26-BC33:BC42</f>
        <v>-7.0610917319130495E-4</v>
      </c>
      <c r="BD47" s="15" cm="1">
        <f t="array" aca="1" ref="BD47:BD56" ca="1">BE17:BE26-BD33:BD42</f>
        <v>4.0357099030943755E-4</v>
      </c>
      <c r="BE47" s="15" cm="1">
        <f t="array" aca="1" ref="BE47:BE56" ca="1">BF17:BF26-BE33:BE42</f>
        <v>-6.6725715701410615E-3</v>
      </c>
      <c r="BF47" s="15" cm="1">
        <f t="array" aca="1" ref="BF47:BF56" ca="1">BG17:BG26-BF33:BF42</f>
        <v>6.2510606642224298E-5</v>
      </c>
      <c r="BG47" s="15" cm="1">
        <f t="array" aca="1" ref="BG47:BG56" ca="1">BH17:BH26-BG33:BG42</f>
        <v>4.9762680992335759E-2</v>
      </c>
      <c r="BH47" s="15" cm="1">
        <f t="array" aca="1" ref="BH47:BH56" ca="1">BI17:BI26-BH33:BH42</f>
        <v>-1.4060890039326868E-2</v>
      </c>
      <c r="BI47" s="15" cm="1">
        <f t="array" aca="1" ref="BI47:BI56" ca="1">BJ17:BJ26-BI33:BI42</f>
        <v>-2.558806193362502E-2</v>
      </c>
      <c r="BJ47" s="15" cm="1">
        <f t="array" aca="1" ref="BJ47:BJ56" ca="1">BK17:BK26-BJ33:BJ42</f>
        <v>0.11726423734703265</v>
      </c>
    </row>
    <row r="48" spans="2:62" hidden="1" outlineLevel="2">
      <c r="B48" s="90" t="s">
        <v>7</v>
      </c>
      <c r="C48" s="15">
        <f ca="1"/>
        <v>-3.2404537840120727E-2</v>
      </c>
      <c r="D48" s="15">
        <f ca="1"/>
        <v>9.9297139884733515E-3</v>
      </c>
      <c r="E48" s="15">
        <f ca="1"/>
        <v>-1.9628773528346105E-2</v>
      </c>
      <c r="F48" s="15">
        <f ca="1"/>
        <v>2.2888881315226567E-3</v>
      </c>
      <c r="G48" s="15">
        <f ca="1"/>
        <v>-4.9999879116974233E-4</v>
      </c>
      <c r="H48" s="15">
        <f ca="1"/>
        <v>1.4782713683129556E-2</v>
      </c>
      <c r="I48" s="15">
        <f ca="1"/>
        <v>1.5818709321473542E-2</v>
      </c>
      <c r="J48" s="15">
        <f ca="1"/>
        <v>-4.5461890249776787E-4</v>
      </c>
      <c r="K48" s="15">
        <f ca="1"/>
        <v>1.905567587497348E-2</v>
      </c>
      <c r="L48" s="15">
        <f ca="1"/>
        <v>4.3318135643557278E-2</v>
      </c>
      <c r="M48" s="15">
        <f ca="1"/>
        <v>-4.8955707313132132E-3</v>
      </c>
      <c r="N48" s="15">
        <f ca="1"/>
        <v>2.0881858446691149E-2</v>
      </c>
      <c r="O48" s="15">
        <f ca="1"/>
        <v>-1.2305189962915571E-2</v>
      </c>
      <c r="P48" s="15">
        <f ca="1"/>
        <v>-1.7004494544024529E-2</v>
      </c>
      <c r="Q48" s="15">
        <f ca="1"/>
        <v>3.5232203620221749E-3</v>
      </c>
      <c r="R48" s="15">
        <f ca="1"/>
        <v>2.6274929269590536E-2</v>
      </c>
      <c r="S48" s="15">
        <f ca="1"/>
        <v>6.2407935627138492E-3</v>
      </c>
      <c r="T48" s="15">
        <f ca="1"/>
        <v>-4.7962266989953692E-3</v>
      </c>
      <c r="U48" s="15">
        <f ca="1"/>
        <v>1.6928239147868757E-2</v>
      </c>
      <c r="V48" s="15">
        <f ca="1"/>
        <v>-1.2803804479017244E-2</v>
      </c>
      <c r="W48" s="15">
        <f ca="1"/>
        <v>3.5938120879239407E-3</v>
      </c>
      <c r="X48" s="15">
        <f ca="1"/>
        <v>-5.183800786535471E-3</v>
      </c>
      <c r="Y48" s="15">
        <f ca="1"/>
        <v>-6.5255494433851327E-3</v>
      </c>
      <c r="Z48" s="15">
        <f ca="1"/>
        <v>6.5300318029243992E-3</v>
      </c>
      <c r="AA48" s="15">
        <f ca="1"/>
        <v>2.0240960447228971E-2</v>
      </c>
      <c r="AB48" s="15">
        <f ca="1"/>
        <v>-7.1565086924520183E-4</v>
      </c>
      <c r="AC48" s="15">
        <f ca="1"/>
        <v>-6.4651820710602548E-3</v>
      </c>
      <c r="AD48" s="15">
        <f ca="1"/>
        <v>1.5480945857920529E-2</v>
      </c>
      <c r="AE48" s="15">
        <f ca="1"/>
        <v>1.6573615574353412E-2</v>
      </c>
      <c r="AF48" s="15">
        <f ca="1"/>
        <v>-5.811309022668007E-3</v>
      </c>
      <c r="AG48" s="15">
        <f ca="1"/>
        <v>3.3318776452213456E-3</v>
      </c>
      <c r="AH48" s="15">
        <f ca="1"/>
        <v>-9.562015867834478E-3</v>
      </c>
      <c r="AI48" s="15">
        <f ca="1"/>
        <v>1.4442128771023743E-2</v>
      </c>
      <c r="AJ48" s="15">
        <f ca="1"/>
        <v>1.0038087526192493E-2</v>
      </c>
      <c r="AK48" s="15">
        <f ca="1"/>
        <v>-1.6224568000330133E-2</v>
      </c>
      <c r="AL48" s="15">
        <f ca="1"/>
        <v>-9.1557582771213675E-4</v>
      </c>
      <c r="AM48" s="15">
        <f ca="1"/>
        <v>4.2967808286419128E-2</v>
      </c>
      <c r="AN48" s="15">
        <f ca="1"/>
        <v>-1.9347028171061376E-2</v>
      </c>
      <c r="AO48" s="15">
        <f ca="1"/>
        <v>-2.3134468385462278E-2</v>
      </c>
      <c r="AP48" s="15">
        <f ca="1"/>
        <v>-9.2516485892977909E-2</v>
      </c>
      <c r="AQ48" s="15">
        <f ca="1"/>
        <v>-2.7019189407247041E-3</v>
      </c>
      <c r="AR48" s="15">
        <f ca="1"/>
        <v>4.1495500130834181E-3</v>
      </c>
      <c r="AS48" s="15">
        <f ca="1"/>
        <v>-3.7203261201454244E-2</v>
      </c>
      <c r="AT48" s="15">
        <f ca="1"/>
        <v>-2.5883851023030674E-3</v>
      </c>
      <c r="AU48" s="15">
        <f ca="1"/>
        <v>-8.3529810313091313E-3</v>
      </c>
      <c r="AV48" s="15">
        <f ca="1"/>
        <v>2.7069942351380188E-2</v>
      </c>
      <c r="AW48" s="15">
        <f ca="1"/>
        <v>-2.0871292060057736E-2</v>
      </c>
      <c r="AX48" s="15">
        <f ca="1"/>
        <v>-8.3653345147488289E-3</v>
      </c>
      <c r="AY48" s="15">
        <f ca="1"/>
        <v>-1.4963134859481544E-2</v>
      </c>
      <c r="AZ48" s="15">
        <f ca="1"/>
        <v>5.9502891978439623E-2</v>
      </c>
      <c r="BA48" s="15">
        <f ca="1"/>
        <v>1.6670489664161507E-2</v>
      </c>
      <c r="BB48" s="15">
        <f ca="1"/>
        <v>-9.0849320527919414E-3</v>
      </c>
      <c r="BC48" s="15">
        <f ca="1"/>
        <v>-3.0935429010350846E-4</v>
      </c>
      <c r="BD48" s="15">
        <f ca="1"/>
        <v>1.3775930715627722E-2</v>
      </c>
      <c r="BE48" s="15">
        <f ca="1"/>
        <v>6.4666473873764146E-3</v>
      </c>
      <c r="BF48" s="15">
        <f ca="1"/>
        <v>1.9562369933295173E-2</v>
      </c>
      <c r="BG48" s="15">
        <f ca="1"/>
        <v>3.8120099234869489E-2</v>
      </c>
      <c r="BH48" s="15">
        <f ca="1"/>
        <v>-5.8214005409028095E-3</v>
      </c>
      <c r="BI48" s="15">
        <f ca="1"/>
        <v>4.686790582295864E-3</v>
      </c>
      <c r="BJ48" s="15">
        <f ca="1"/>
        <v>-2.7311491973412691E-2</v>
      </c>
    </row>
    <row r="49" spans="2:62" hidden="1" outlineLevel="2">
      <c r="B49" s="90" t="s">
        <v>9</v>
      </c>
      <c r="C49" s="15">
        <f ca="1"/>
        <v>3.0909007407541877E-2</v>
      </c>
      <c r="D49" s="15">
        <f ca="1"/>
        <v>-3.1557890475805761E-2</v>
      </c>
      <c r="E49" s="15">
        <f ca="1"/>
        <v>-6.3099696631191415E-3</v>
      </c>
      <c r="F49" s="15">
        <f ca="1"/>
        <v>2.7989409503579865E-3</v>
      </c>
      <c r="G49" s="15">
        <f ca="1"/>
        <v>1.4608333736622237E-2</v>
      </c>
      <c r="H49" s="15">
        <f ca="1"/>
        <v>-1.1453437280648571E-2</v>
      </c>
      <c r="I49" s="15">
        <f ca="1"/>
        <v>5.1847905054854815E-3</v>
      </c>
      <c r="J49" s="15">
        <f ca="1"/>
        <v>7.8316884222459637E-3</v>
      </c>
      <c r="K49" s="15">
        <f ca="1"/>
        <v>2.5463846093570608E-2</v>
      </c>
      <c r="L49" s="15">
        <f ca="1"/>
        <v>-1.1277133820165319E-2</v>
      </c>
      <c r="M49" s="15">
        <f ca="1"/>
        <v>6.2774069953372869E-2</v>
      </c>
      <c r="N49" s="15">
        <f ca="1"/>
        <v>-2.7391327072547211E-2</v>
      </c>
      <c r="O49" s="15">
        <f ca="1"/>
        <v>5.4769374729843945E-2</v>
      </c>
      <c r="P49" s="15">
        <f ca="1"/>
        <v>2.5979470272338157E-3</v>
      </c>
      <c r="Q49" s="15">
        <f ca="1"/>
        <v>1.5565549181131955E-2</v>
      </c>
      <c r="R49" s="15">
        <f ca="1"/>
        <v>-3.2784294581411244E-2</v>
      </c>
      <c r="S49" s="15">
        <f ca="1"/>
        <v>-5.9158067672704373E-3</v>
      </c>
      <c r="T49" s="15">
        <f ca="1"/>
        <v>6.5528126541372633E-3</v>
      </c>
      <c r="U49" s="15">
        <f ca="1"/>
        <v>-2.6112455299806048E-2</v>
      </c>
      <c r="V49" s="15">
        <f ca="1"/>
        <v>2.5678988739157527E-2</v>
      </c>
      <c r="W49" s="15">
        <f ca="1"/>
        <v>-2.8323623067873449E-2</v>
      </c>
      <c r="X49" s="15">
        <f ca="1"/>
        <v>-1.5002612667836812E-2</v>
      </c>
      <c r="Y49" s="15">
        <f ca="1"/>
        <v>-1.5478676228114607E-2</v>
      </c>
      <c r="Z49" s="15">
        <f ca="1"/>
        <v>-8.2771924066451258E-2</v>
      </c>
      <c r="AA49" s="15">
        <f ca="1"/>
        <v>-0.12734027192404235</v>
      </c>
      <c r="AB49" s="15">
        <f ca="1"/>
        <v>9.676204591288054E-3</v>
      </c>
      <c r="AC49" s="15">
        <f ca="1"/>
        <v>3.1840978785834528E-3</v>
      </c>
      <c r="AD49" s="15">
        <f ca="1"/>
        <v>-9.8846864768971504E-3</v>
      </c>
      <c r="AE49" s="15">
        <f ca="1"/>
        <v>1.1121593736043531E-2</v>
      </c>
      <c r="AF49" s="15">
        <f ca="1"/>
        <v>5.0152410818620763E-3</v>
      </c>
      <c r="AG49" s="15">
        <f ca="1"/>
        <v>7.9389284370702806E-3</v>
      </c>
      <c r="AH49" s="15">
        <f ca="1"/>
        <v>-3.2926599130596049E-2</v>
      </c>
      <c r="AI49" s="15">
        <f ca="1"/>
        <v>-6.6770654718166511E-3</v>
      </c>
      <c r="AJ49" s="15">
        <f ca="1"/>
        <v>-6.5216313346117688E-3</v>
      </c>
      <c r="AK49" s="15">
        <f ca="1"/>
        <v>4.788687985832013E-3</v>
      </c>
      <c r="AL49" s="15">
        <f ca="1"/>
        <v>-1.8206723669486335E-3</v>
      </c>
      <c r="AM49" s="15">
        <f ca="1"/>
        <v>-1.8809865885264843E-2</v>
      </c>
      <c r="AN49" s="15">
        <f ca="1"/>
        <v>-6.798714395280489E-2</v>
      </c>
      <c r="AO49" s="15">
        <f ca="1"/>
        <v>-7.6271486925924906E-3</v>
      </c>
      <c r="AP49" s="15">
        <f ca="1"/>
        <v>7.6720379846311901E-2</v>
      </c>
      <c r="AQ49" s="15">
        <f ca="1"/>
        <v>7.9129423356935527E-2</v>
      </c>
      <c r="AR49" s="15">
        <f ca="1"/>
        <v>-2.8041481647845784E-2</v>
      </c>
      <c r="AS49" s="15">
        <f ca="1"/>
        <v>5.1110091441665811E-2</v>
      </c>
      <c r="AT49" s="15">
        <f ca="1"/>
        <v>1.3243224011390803E-2</v>
      </c>
      <c r="AU49" s="15">
        <f ca="1"/>
        <v>-2.1082230074481095E-2</v>
      </c>
      <c r="AV49" s="15">
        <f ca="1"/>
        <v>2.4538140265908032E-2</v>
      </c>
      <c r="AW49" s="15">
        <f ca="1"/>
        <v>-2.3223862011548441E-2</v>
      </c>
      <c r="AX49" s="15">
        <f ca="1"/>
        <v>-1.1537128919709982E-3</v>
      </c>
      <c r="AY49" s="15">
        <f ca="1"/>
        <v>1.3070443384391728E-3</v>
      </c>
      <c r="AZ49" s="15">
        <f ca="1"/>
        <v>-1.592548900575777E-2</v>
      </c>
      <c r="BA49" s="15">
        <f ca="1"/>
        <v>3.9914312287863685E-3</v>
      </c>
      <c r="BB49" s="15">
        <f ca="1"/>
        <v>-5.3232700014935186E-3</v>
      </c>
      <c r="BC49" s="15">
        <f ca="1"/>
        <v>8.3760036904817203E-3</v>
      </c>
      <c r="BD49" s="15">
        <f ca="1"/>
        <v>-1.2889766862850816E-3</v>
      </c>
      <c r="BE49" s="15">
        <f ca="1"/>
        <v>-1.3323112772021306E-2</v>
      </c>
      <c r="BF49" s="15">
        <f ca="1"/>
        <v>-1.0891924427289534E-3</v>
      </c>
      <c r="BG49" s="15">
        <f ca="1"/>
        <v>-2.1869902564562504E-2</v>
      </c>
      <c r="BH49" s="15">
        <f ca="1"/>
        <v>4.6188457611592293E-3</v>
      </c>
      <c r="BI49" s="15">
        <f ca="1"/>
        <v>5.1334674293426585E-2</v>
      </c>
      <c r="BJ49" s="15">
        <f ca="1"/>
        <v>-0.21159870896305408</v>
      </c>
    </row>
    <row r="50" spans="2:62" hidden="1" outlineLevel="2">
      <c r="B50" s="90" t="s">
        <v>11</v>
      </c>
      <c r="C50" s="15">
        <f ca="1"/>
        <v>1.3189831089230969E-2</v>
      </c>
      <c r="D50" s="15">
        <f ca="1"/>
        <v>-2.5799519623074807E-2</v>
      </c>
      <c r="E50" s="15">
        <f ca="1"/>
        <v>2.7244985251297649E-3</v>
      </c>
      <c r="F50" s="15">
        <f ca="1"/>
        <v>-2.7838983603604428E-3</v>
      </c>
      <c r="G50" s="15">
        <f ca="1"/>
        <v>-5.1603488843302681E-2</v>
      </c>
      <c r="H50" s="15">
        <f ca="1"/>
        <v>-1.6700455448270812E-6</v>
      </c>
      <c r="I50" s="15">
        <f ca="1"/>
        <v>-1.1433787297957687E-2</v>
      </c>
      <c r="J50" s="15">
        <f ca="1"/>
        <v>4.1707619245086314E-4</v>
      </c>
      <c r="K50" s="15">
        <f ca="1"/>
        <v>-2.1447267557839739E-2</v>
      </c>
      <c r="L50" s="15">
        <f ca="1"/>
        <v>-4.6464013212239454E-2</v>
      </c>
      <c r="M50" s="15">
        <f ca="1"/>
        <v>-1.453334534624106E-2</v>
      </c>
      <c r="N50" s="15">
        <f ca="1"/>
        <v>-3.499429583152612E-2</v>
      </c>
      <c r="O50" s="15">
        <f ca="1"/>
        <v>1.0137582822079598E-2</v>
      </c>
      <c r="P50" s="15">
        <f ca="1"/>
        <v>-2.352983532432544E-2</v>
      </c>
      <c r="Q50" s="15">
        <f ca="1"/>
        <v>-8.7650992863111364E-3</v>
      </c>
      <c r="R50" s="15">
        <f ca="1"/>
        <v>-5.8854408963993056E-2</v>
      </c>
      <c r="S50" s="15">
        <f ca="1"/>
        <v>-1.784191203064403E-3</v>
      </c>
      <c r="T50" s="15">
        <f ca="1"/>
        <v>2.3945179754974594E-3</v>
      </c>
      <c r="U50" s="15">
        <f ca="1"/>
        <v>-6.1732021180269103E-3</v>
      </c>
      <c r="V50" s="15">
        <f ca="1"/>
        <v>-6.9963590561009092E-5</v>
      </c>
      <c r="W50" s="15">
        <f ca="1"/>
        <v>6.4679255825604576E-4</v>
      </c>
      <c r="X50" s="15">
        <f ca="1"/>
        <v>-2.4549131440984417E-2</v>
      </c>
      <c r="Y50" s="15">
        <f ca="1"/>
        <v>-2.0974872309090967E-2</v>
      </c>
      <c r="Z50" s="15">
        <f ca="1"/>
        <v>-2.9316758739806908E-2</v>
      </c>
      <c r="AA50" s="15">
        <f ca="1"/>
        <v>1.1385782458788934E-2</v>
      </c>
      <c r="AB50" s="15">
        <f ca="1"/>
        <v>2.2359585764878953E-3</v>
      </c>
      <c r="AC50" s="15">
        <f ca="1"/>
        <v>1.6712203671931464E-2</v>
      </c>
      <c r="AD50" s="15">
        <f ca="1"/>
        <v>2.3534605653027479E-2</v>
      </c>
      <c r="AE50" s="15">
        <f ca="1"/>
        <v>-5.1885038280947704E-2</v>
      </c>
      <c r="AF50" s="15">
        <f ca="1"/>
        <v>-1.0302377705604993E-2</v>
      </c>
      <c r="AG50" s="15">
        <f ca="1"/>
        <v>1.055016059189702E-2</v>
      </c>
      <c r="AH50" s="15">
        <f ca="1"/>
        <v>-2.291055443307595E-2</v>
      </c>
      <c r="AI50" s="15">
        <f ca="1"/>
        <v>4.1283062997780895E-3</v>
      </c>
      <c r="AJ50" s="15">
        <f ca="1"/>
        <v>-1.0894631796643101E-2</v>
      </c>
      <c r="AK50" s="15">
        <f ca="1"/>
        <v>1.4391954241861654E-2</v>
      </c>
      <c r="AL50" s="15">
        <f ca="1"/>
        <v>-1.5167127792246049E-3</v>
      </c>
      <c r="AM50" s="15">
        <f ca="1"/>
        <v>2.2380124048986871E-2</v>
      </c>
      <c r="AN50" s="15">
        <f ca="1"/>
        <v>-6.3604134739803364E-3</v>
      </c>
      <c r="AO50" s="15">
        <f ca="1"/>
        <v>-1.8537212043480938E-2</v>
      </c>
      <c r="AP50" s="15">
        <f ca="1"/>
        <v>3.0808232829705101E-2</v>
      </c>
      <c r="AQ50" s="15">
        <f ca="1"/>
        <v>2.5877226221485604E-2</v>
      </c>
      <c r="AR50" s="15">
        <f ca="1"/>
        <v>-8.3988966847868968E-3</v>
      </c>
      <c r="AS50" s="15">
        <f ca="1"/>
        <v>2.5421923649775136E-2</v>
      </c>
      <c r="AT50" s="15">
        <f ca="1"/>
        <v>5.0303273357049587E-2</v>
      </c>
      <c r="AU50" s="15">
        <f ca="1"/>
        <v>-1.002823914431814E-2</v>
      </c>
      <c r="AV50" s="15">
        <f ca="1"/>
        <v>5.5600503230956513E-2</v>
      </c>
      <c r="AW50" s="15">
        <f ca="1"/>
        <v>-5.6503077662717269E-3</v>
      </c>
      <c r="AX50" s="15">
        <f ca="1"/>
        <v>5.2545789538187559E-3</v>
      </c>
      <c r="AY50" s="15">
        <f ca="1"/>
        <v>-3.3832628594908848E-2</v>
      </c>
      <c r="AZ50" s="15">
        <f ca="1"/>
        <v>-2.3916150634053022E-2</v>
      </c>
      <c r="BA50" s="15">
        <f ca="1"/>
        <v>-2.5943139259037323E-2</v>
      </c>
      <c r="BB50" s="15">
        <f ca="1"/>
        <v>-1.0009508573717706E-2</v>
      </c>
      <c r="BC50" s="15">
        <f ca="1"/>
        <v>6.3869470782730517E-3</v>
      </c>
      <c r="BD50" s="15">
        <f ca="1"/>
        <v>-2.6736753600419688E-4</v>
      </c>
      <c r="BE50" s="15">
        <f ca="1"/>
        <v>-3.8695281927168326E-3</v>
      </c>
      <c r="BF50" s="15">
        <f ca="1"/>
        <v>1.0614736211443446E-2</v>
      </c>
      <c r="BG50" s="15">
        <f ca="1"/>
        <v>-5.1164614884316964E-2</v>
      </c>
      <c r="BH50" s="15">
        <f ca="1"/>
        <v>1.4160175578546902E-2</v>
      </c>
      <c r="BI50" s="15">
        <f ca="1"/>
        <v>7.1582187534115008E-3</v>
      </c>
      <c r="BJ50" s="15">
        <f ca="1"/>
        <v>5.2302496539237249E-2</v>
      </c>
    </row>
    <row r="51" spans="2:62" hidden="1" outlineLevel="2">
      <c r="B51" s="90" t="s">
        <v>13</v>
      </c>
      <c r="C51" s="15">
        <f ca="1"/>
        <v>1.1018144010230727E-2</v>
      </c>
      <c r="D51" s="15">
        <f ca="1"/>
        <v>2.3061243655846768E-2</v>
      </c>
      <c r="E51" s="15">
        <f ca="1"/>
        <v>3.6820427911512755E-3</v>
      </c>
      <c r="F51" s="15">
        <f ca="1"/>
        <v>1.662858146284093E-3</v>
      </c>
      <c r="G51" s="15">
        <f ca="1"/>
        <v>1.8874680579679757E-3</v>
      </c>
      <c r="H51" s="15">
        <f ca="1"/>
        <v>-1.137901078024716E-2</v>
      </c>
      <c r="I51" s="15">
        <f ca="1"/>
        <v>3.4772062277831223E-3</v>
      </c>
      <c r="J51" s="15">
        <f ca="1"/>
        <v>6.1177727034141156E-4</v>
      </c>
      <c r="K51" s="15">
        <f ca="1"/>
        <v>-1.4934098090065623E-2</v>
      </c>
      <c r="L51" s="15">
        <f ca="1"/>
        <v>-3.7894362179880937E-2</v>
      </c>
      <c r="M51" s="15">
        <f ca="1"/>
        <v>1.4717206173863726E-2</v>
      </c>
      <c r="N51" s="15">
        <f ca="1"/>
        <v>9.0369942986792615E-3</v>
      </c>
      <c r="O51" s="15">
        <f ca="1"/>
        <v>-1.0794110929695983E-2</v>
      </c>
      <c r="P51" s="15">
        <f ca="1"/>
        <v>1.1299417835599443E-2</v>
      </c>
      <c r="Q51" s="15">
        <f ca="1"/>
        <v>7.9247254396807715E-3</v>
      </c>
      <c r="R51" s="15">
        <f ca="1"/>
        <v>1.2861720400147894E-2</v>
      </c>
      <c r="S51" s="15">
        <f ca="1"/>
        <v>1.5152133130100155E-2</v>
      </c>
      <c r="T51" s="15">
        <f ca="1"/>
        <v>4.9053985018057671E-3</v>
      </c>
      <c r="U51" s="15">
        <f ca="1"/>
        <v>3.5836281696633608E-3</v>
      </c>
      <c r="V51" s="15">
        <f ca="1"/>
        <v>-5.9422228555195801E-3</v>
      </c>
      <c r="W51" s="15">
        <f ca="1"/>
        <v>1.411309210899556E-3</v>
      </c>
      <c r="X51" s="15">
        <f ca="1"/>
        <v>1.4211298051660633E-2</v>
      </c>
      <c r="Y51" s="15">
        <f ca="1"/>
        <v>2.7376731083791381E-3</v>
      </c>
      <c r="Z51" s="15">
        <f ca="1"/>
        <v>2.3266907201148667E-2</v>
      </c>
      <c r="AA51" s="15">
        <f ca="1"/>
        <v>4.1173224206229909E-2</v>
      </c>
      <c r="AB51" s="15">
        <f ca="1"/>
        <v>-2.0323407486428427E-2</v>
      </c>
      <c r="AC51" s="15">
        <f ca="1"/>
        <v>8.6519945974519313E-3</v>
      </c>
      <c r="AD51" s="15">
        <f ca="1"/>
        <v>1.6470247547160172E-2</v>
      </c>
      <c r="AE51" s="15">
        <f ca="1"/>
        <v>-5.8266017208348855E-3</v>
      </c>
      <c r="AF51" s="15">
        <f ca="1"/>
        <v>6.998324378468701E-3</v>
      </c>
      <c r="AG51" s="15">
        <f ca="1"/>
        <v>-1.7464069402576943E-2</v>
      </c>
      <c r="AH51" s="15">
        <f ca="1"/>
        <v>2.5179300897277969E-2</v>
      </c>
      <c r="AI51" s="15">
        <f ca="1"/>
        <v>-1.1916057596450744E-2</v>
      </c>
      <c r="AJ51" s="15">
        <f ca="1"/>
        <v>-1.4485100840641696E-2</v>
      </c>
      <c r="AK51" s="15">
        <f ca="1"/>
        <v>2.1488131202986524E-3</v>
      </c>
      <c r="AL51" s="15">
        <f ca="1"/>
        <v>-1.9282318280869695E-3</v>
      </c>
      <c r="AM51" s="15">
        <f ca="1"/>
        <v>-1.7872366570198576E-2</v>
      </c>
      <c r="AN51" s="15">
        <f ca="1"/>
        <v>2.3890575474247451E-2</v>
      </c>
      <c r="AO51" s="15">
        <f ca="1"/>
        <v>3.7359760727827152E-2</v>
      </c>
      <c r="AP51" s="15">
        <f ca="1"/>
        <v>-3.7902861618878125E-3</v>
      </c>
      <c r="AQ51" s="15">
        <f ca="1"/>
        <v>1.873242856002548E-2</v>
      </c>
      <c r="AR51" s="15">
        <f ca="1"/>
        <v>1.3113095727205121E-2</v>
      </c>
      <c r="AS51" s="15">
        <f ca="1"/>
        <v>-4.307946864882492E-2</v>
      </c>
      <c r="AT51" s="15">
        <f ca="1"/>
        <v>-6.8834107475523598E-3</v>
      </c>
      <c r="AU51" s="15">
        <f ca="1"/>
        <v>-5.9556361344875047E-3</v>
      </c>
      <c r="AV51" s="15">
        <f ca="1"/>
        <v>4.6914441387658073E-3</v>
      </c>
      <c r="AW51" s="15">
        <f ca="1"/>
        <v>-2.4147635976088308E-3</v>
      </c>
      <c r="AX51" s="15">
        <f ca="1"/>
        <v>-1.5579067551399275E-3</v>
      </c>
      <c r="AY51" s="15">
        <f ca="1"/>
        <v>-2.531977016969611E-4</v>
      </c>
      <c r="AZ51" s="15">
        <f ca="1"/>
        <v>1.2238077830645469E-2</v>
      </c>
      <c r="BA51" s="15">
        <f ca="1"/>
        <v>2.4668368765831769E-2</v>
      </c>
      <c r="BB51" s="15">
        <f ca="1"/>
        <v>3.5049935650874692E-2</v>
      </c>
      <c r="BC51" s="15">
        <f ca="1"/>
        <v>-1.7617336790850119E-3</v>
      </c>
      <c r="BD51" s="15">
        <f ca="1"/>
        <v>8.8191175416584E-4</v>
      </c>
      <c r="BE51" s="15">
        <f ca="1"/>
        <v>8.4051848264097145E-3</v>
      </c>
      <c r="BF51" s="15">
        <f ca="1"/>
        <v>1.9590292530830555E-3</v>
      </c>
      <c r="BG51" s="15">
        <f ca="1"/>
        <v>7.6104409687390018E-3</v>
      </c>
      <c r="BH51" s="15">
        <f ca="1"/>
        <v>1.5351662344420217E-2</v>
      </c>
      <c r="BI51" s="15">
        <f ca="1"/>
        <v>1.1781523982411779E-3</v>
      </c>
      <c r="BJ51" s="15">
        <f ca="1"/>
        <v>-0.13573769737123126</v>
      </c>
    </row>
    <row r="52" spans="2:62" hidden="1" outlineLevel="2">
      <c r="B52" s="90" t="s">
        <v>15</v>
      </c>
      <c r="C52" s="15">
        <f ca="1"/>
        <v>-5.745443399712058E-2</v>
      </c>
      <c r="D52" s="15">
        <f ca="1"/>
        <v>4.5224677773196637E-2</v>
      </c>
      <c r="E52" s="15">
        <f ca="1"/>
        <v>4.3588060523346434E-3</v>
      </c>
      <c r="F52" s="15">
        <f ca="1"/>
        <v>-3.7850010347585811E-3</v>
      </c>
      <c r="G52" s="15">
        <f ca="1"/>
        <v>-2.5604319607953854E-2</v>
      </c>
      <c r="H52" s="15">
        <f ca="1"/>
        <v>5.1092349444872703E-3</v>
      </c>
      <c r="I52" s="15">
        <f ca="1"/>
        <v>-6.3629901834844765E-3</v>
      </c>
      <c r="J52" s="15">
        <f ca="1"/>
        <v>-1.5723017606012885E-3</v>
      </c>
      <c r="K52" s="15">
        <f ca="1"/>
        <v>-2.6214670556598374E-2</v>
      </c>
      <c r="L52" s="15">
        <f ca="1"/>
        <v>2.207223070406962E-2</v>
      </c>
      <c r="M52" s="15">
        <f ca="1"/>
        <v>-4.0768959010488062E-2</v>
      </c>
      <c r="N52" s="15">
        <f ca="1"/>
        <v>1.6230832115003209E-2</v>
      </c>
      <c r="O52" s="15">
        <f ca="1"/>
        <v>-6.1163846238514313E-3</v>
      </c>
      <c r="P52" s="15">
        <f ca="1"/>
        <v>9.8819069322975545E-3</v>
      </c>
      <c r="Q52" s="15">
        <f ca="1"/>
        <v>-2.4895858380646729E-2</v>
      </c>
      <c r="R52" s="15">
        <f ca="1"/>
        <v>2.4426051553564095E-2</v>
      </c>
      <c r="S52" s="15">
        <f ca="1"/>
        <v>4.5095053672967178E-3</v>
      </c>
      <c r="T52" s="15">
        <f ca="1"/>
        <v>-2.0218533005379388E-2</v>
      </c>
      <c r="U52" s="15">
        <f ca="1"/>
        <v>1.9977808171511069E-2</v>
      </c>
      <c r="V52" s="15">
        <f ca="1"/>
        <v>-1.3338444080038231E-2</v>
      </c>
      <c r="W52" s="15">
        <f ca="1"/>
        <v>2.8180110844753144E-2</v>
      </c>
      <c r="X52" s="15">
        <f ca="1"/>
        <v>1.3513444721656415E-2</v>
      </c>
      <c r="Y52" s="15">
        <f ca="1"/>
        <v>9.4472240763830567E-3</v>
      </c>
      <c r="Z52" s="15">
        <f ca="1"/>
        <v>9.0392955078521312E-2</v>
      </c>
      <c r="AA52" s="15">
        <f ca="1"/>
        <v>0.1364196433609236</v>
      </c>
      <c r="AB52" s="15">
        <f ca="1"/>
        <v>-3.2127545819831571E-2</v>
      </c>
      <c r="AC52" s="15">
        <f ca="1"/>
        <v>7.7181298693391742E-3</v>
      </c>
      <c r="AD52" s="15">
        <f ca="1"/>
        <v>1.9660768811838869E-3</v>
      </c>
      <c r="AE52" s="15">
        <f ca="1"/>
        <v>-6.365809477521911E-3</v>
      </c>
      <c r="AF52" s="15">
        <f ca="1"/>
        <v>3.1101790599575851E-3</v>
      </c>
      <c r="AG52" s="15">
        <f ca="1"/>
        <v>5.4705781902407158E-3</v>
      </c>
      <c r="AH52" s="15">
        <f ca="1"/>
        <v>2.341695209565986E-2</v>
      </c>
      <c r="AI52" s="15">
        <f ca="1"/>
        <v>-2.0543615906479407E-2</v>
      </c>
      <c r="AJ52" s="15">
        <f ca="1"/>
        <v>3.62508282004953E-3</v>
      </c>
      <c r="AK52" s="15">
        <f ca="1"/>
        <v>-6.8893562185921575E-3</v>
      </c>
      <c r="AL52" s="15">
        <f ca="1"/>
        <v>3.3734171851747985E-2</v>
      </c>
      <c r="AM52" s="15">
        <f ca="1"/>
        <v>4.3499395346068837E-3</v>
      </c>
      <c r="AN52" s="15">
        <f ca="1"/>
        <v>7.4837818405018963E-2</v>
      </c>
      <c r="AO52" s="15">
        <f ca="1"/>
        <v>2.0660471106314082E-3</v>
      </c>
      <c r="AP52" s="15">
        <f ca="1"/>
        <v>1.2268179609883079E-2</v>
      </c>
      <c r="AQ52" s="15">
        <f ca="1"/>
        <v>-7.1155571287884967E-2</v>
      </c>
      <c r="AR52" s="15">
        <f ca="1"/>
        <v>2.8969143695761812E-2</v>
      </c>
      <c r="AS52" s="15">
        <f ca="1"/>
        <v>-1.1282394420594866E-2</v>
      </c>
      <c r="AT52" s="15">
        <f ca="1"/>
        <v>-2.1868170914066787E-2</v>
      </c>
      <c r="AU52" s="15">
        <f ca="1"/>
        <v>-4.8347941014286744E-3</v>
      </c>
      <c r="AV52" s="15">
        <f ca="1"/>
        <v>-7.2392066080943451E-2</v>
      </c>
      <c r="AW52" s="15">
        <f ca="1"/>
        <v>0.10537974305702663</v>
      </c>
      <c r="AX52" s="15">
        <f ca="1"/>
        <v>5.0400633670861783E-3</v>
      </c>
      <c r="AY52" s="15">
        <f ca="1"/>
        <v>-2.972390376048184E-3</v>
      </c>
      <c r="AZ52" s="15">
        <f ca="1"/>
        <v>-1.1485770091457848E-2</v>
      </c>
      <c r="BA52" s="15">
        <f ca="1"/>
        <v>-1.0031283115294609E-2</v>
      </c>
      <c r="BB52" s="15">
        <f ca="1"/>
        <v>1.5162821292976636E-2</v>
      </c>
      <c r="BC52" s="15">
        <f ca="1"/>
        <v>7.930500696165077E-3</v>
      </c>
      <c r="BD52" s="15">
        <f ca="1"/>
        <v>1.159483340028894E-2</v>
      </c>
      <c r="BE52" s="15">
        <f ca="1"/>
        <v>-2.8650553402415069E-4</v>
      </c>
      <c r="BF52" s="15">
        <f ca="1"/>
        <v>-3.2066200191482319E-3</v>
      </c>
      <c r="BG52" s="15">
        <f ca="1"/>
        <v>5.6426736856290571E-2</v>
      </c>
      <c r="BH52" s="15">
        <f ca="1"/>
        <v>-3.0938480019581327E-2</v>
      </c>
      <c r="BI52" s="15">
        <f ca="1"/>
        <v>-3.6981051179900915E-2</v>
      </c>
      <c r="BJ52" s="15">
        <f ca="1"/>
        <v>-0.31283085978698016</v>
      </c>
    </row>
    <row r="53" spans="2:62" hidden="1" outlineLevel="2">
      <c r="B53" s="90" t="s">
        <v>18</v>
      </c>
      <c r="C53" s="15">
        <f ca="1"/>
        <v>2.3957680444660109E-2</v>
      </c>
      <c r="D53" s="15">
        <f ca="1"/>
        <v>-7.9935469721919145E-3</v>
      </c>
      <c r="E53" s="15">
        <f ca="1"/>
        <v>3.5860773472906199E-3</v>
      </c>
      <c r="F53" s="15">
        <f ca="1"/>
        <v>-1.783020473923147E-3</v>
      </c>
      <c r="G53" s="15">
        <f ca="1"/>
        <v>4.1693233801378862E-2</v>
      </c>
      <c r="H53" s="15">
        <f ca="1"/>
        <v>-4.7034642668308674E-3</v>
      </c>
      <c r="I53" s="15">
        <f ca="1"/>
        <v>-7.3164606383069042E-3</v>
      </c>
      <c r="J53" s="15">
        <f ca="1"/>
        <v>1.2272250473681773E-2</v>
      </c>
      <c r="K53" s="15">
        <f ca="1"/>
        <v>-2.4212394654407332E-3</v>
      </c>
      <c r="L53" s="15">
        <f ca="1"/>
        <v>-3.4039732509852372E-3</v>
      </c>
      <c r="M53" s="15">
        <f ca="1"/>
        <v>1.3497894344982192E-2</v>
      </c>
      <c r="N53" s="15">
        <f ca="1"/>
        <v>4.3518593431554065E-3</v>
      </c>
      <c r="O53" s="15">
        <f ca="1"/>
        <v>1.7798673644581792E-2</v>
      </c>
      <c r="P53" s="15">
        <f ca="1"/>
        <v>5.9702427550975823E-3</v>
      </c>
      <c r="Q53" s="15">
        <f ca="1"/>
        <v>1.6349366037954338E-3</v>
      </c>
      <c r="R53" s="15">
        <f ca="1"/>
        <v>8.1700925481071052E-3</v>
      </c>
      <c r="S53" s="15">
        <f ca="1"/>
        <v>-5.2510424325940552E-3</v>
      </c>
      <c r="T53" s="15">
        <f ca="1"/>
        <v>1.9682152603045122E-2</v>
      </c>
      <c r="U53" s="15">
        <f ca="1"/>
        <v>-1.1890938943177831E-2</v>
      </c>
      <c r="V53" s="15">
        <f ca="1"/>
        <v>4.1059312560270955E-4</v>
      </c>
      <c r="W53" s="15">
        <f ca="1"/>
        <v>-1.6722653101995111E-3</v>
      </c>
      <c r="X53" s="15">
        <f ca="1"/>
        <v>2.0093095158319224E-2</v>
      </c>
      <c r="Y53" s="15">
        <f ca="1"/>
        <v>2.8245660251447813E-2</v>
      </c>
      <c r="Z53" s="15">
        <f ca="1"/>
        <v>-1.0748628876575128E-4</v>
      </c>
      <c r="AA53" s="15">
        <f ca="1"/>
        <v>-1.0188939420350457E-2</v>
      </c>
      <c r="AB53" s="15">
        <f ca="1"/>
        <v>2.3485656453397091E-2</v>
      </c>
      <c r="AC53" s="15">
        <f ca="1"/>
        <v>5.9117189108728874E-3</v>
      </c>
      <c r="AD53" s="15">
        <f ca="1"/>
        <v>-4.971777039165523E-2</v>
      </c>
      <c r="AE53" s="15">
        <f ca="1"/>
        <v>1.6156149423573268E-2</v>
      </c>
      <c r="AF53" s="15">
        <f ca="1"/>
        <v>-1.1455432429132995E-3</v>
      </c>
      <c r="AG53" s="15">
        <f ca="1"/>
        <v>9.0193502927743419E-4</v>
      </c>
      <c r="AH53" s="15">
        <f ca="1"/>
        <v>1.5897485470369871E-2</v>
      </c>
      <c r="AI53" s="15">
        <f ca="1"/>
        <v>1.8964407552929385E-4</v>
      </c>
      <c r="AJ53" s="15">
        <f ca="1"/>
        <v>-1.6251033460780828E-2</v>
      </c>
      <c r="AK53" s="15">
        <f ca="1"/>
        <v>-9.2852573497386459E-3</v>
      </c>
      <c r="AL53" s="15">
        <f ca="1"/>
        <v>1.1271240232828827E-3</v>
      </c>
      <c r="AM53" s="15">
        <f ca="1"/>
        <v>-5.5100396514587979E-3</v>
      </c>
      <c r="AN53" s="15">
        <f ca="1"/>
        <v>-2.9686537042203254E-2</v>
      </c>
      <c r="AO53" s="15">
        <f ca="1"/>
        <v>-6.6234907415975708E-3</v>
      </c>
      <c r="AP53" s="15">
        <f ca="1"/>
        <v>-5.0167866585242304E-3</v>
      </c>
      <c r="AQ53" s="15">
        <f ca="1"/>
        <v>-2.7806514604660784E-2</v>
      </c>
      <c r="AR53" s="15">
        <f ca="1"/>
        <v>-2.8820353261774789E-3</v>
      </c>
      <c r="AS53" s="15">
        <f ca="1"/>
        <v>1.0245696250650596E-2</v>
      </c>
      <c r="AT53" s="15">
        <f ca="1"/>
        <v>1.9163373004776607E-3</v>
      </c>
      <c r="AU53" s="15">
        <f ca="1"/>
        <v>1.8107566291647156E-2</v>
      </c>
      <c r="AV53" s="15">
        <f ca="1"/>
        <v>-1.0393982292485629E-2</v>
      </c>
      <c r="AW53" s="15">
        <f ca="1"/>
        <v>-3.9623148800816452E-2</v>
      </c>
      <c r="AX53" s="15">
        <f ca="1"/>
        <v>-4.545831607182832E-3</v>
      </c>
      <c r="AY53" s="15">
        <f ca="1"/>
        <v>3.0516422358197404E-2</v>
      </c>
      <c r="AZ53" s="15">
        <f ca="1"/>
        <v>-1.0715107217875941E-2</v>
      </c>
      <c r="BA53" s="15">
        <f ca="1"/>
        <v>1.9605809497221405E-2</v>
      </c>
      <c r="BB53" s="15">
        <f ca="1"/>
        <v>-2.2454706127335883E-2</v>
      </c>
      <c r="BC53" s="15">
        <f ca="1"/>
        <v>-1.0316121260448063E-2</v>
      </c>
      <c r="BD53" s="15">
        <f ca="1"/>
        <v>-1.1092198761895919E-2</v>
      </c>
      <c r="BE53" s="15">
        <f ca="1"/>
        <v>-8.1330136467958614E-3</v>
      </c>
      <c r="BF53" s="15">
        <f ca="1"/>
        <v>-2.4148188969472822E-2</v>
      </c>
      <c r="BG53" s="15">
        <f ca="1"/>
        <v>-2.5481244415003407E-2</v>
      </c>
      <c r="BH53" s="15">
        <f ca="1"/>
        <v>-9.2821632829079431E-3</v>
      </c>
      <c r="BI53" s="15">
        <f ca="1"/>
        <v>-2.8162687782326272E-2</v>
      </c>
      <c r="BJ53" s="15">
        <f ca="1"/>
        <v>-3.1956637893735498E-2</v>
      </c>
    </row>
    <row r="54" spans="2:62" hidden="1" outlineLevel="2">
      <c r="B54" s="90" t="s">
        <v>20</v>
      </c>
      <c r="C54" s="15">
        <f ca="1"/>
        <v>-1.2579386343209412E-2</v>
      </c>
      <c r="D54" s="15">
        <f ca="1"/>
        <v>-1.5124207056912116E-2</v>
      </c>
      <c r="E54" s="15">
        <f ca="1"/>
        <v>-1.5467069914306911E-3</v>
      </c>
      <c r="F54" s="15">
        <f ca="1"/>
        <v>2.9021968660728628E-3</v>
      </c>
      <c r="G54" s="15">
        <f ca="1"/>
        <v>4.5335618412464376E-2</v>
      </c>
      <c r="H54" s="15">
        <f ca="1"/>
        <v>-3.5716780351367494E-3</v>
      </c>
      <c r="I54" s="15">
        <f ca="1"/>
        <v>8.9921802073275603E-5</v>
      </c>
      <c r="J54" s="15">
        <f ca="1"/>
        <v>4.2316544736703474E-3</v>
      </c>
      <c r="K54" s="15">
        <f ca="1"/>
        <v>-4.0646988352833133E-3</v>
      </c>
      <c r="L54" s="15">
        <f ca="1"/>
        <v>3.5570998606704193E-2</v>
      </c>
      <c r="M54" s="15">
        <f ca="1"/>
        <v>-3.3718730125816061E-2</v>
      </c>
      <c r="N54" s="15">
        <f ca="1"/>
        <v>6.5278999406245403E-3</v>
      </c>
      <c r="O54" s="15">
        <f ca="1"/>
        <v>-1.6679226666458193E-2</v>
      </c>
      <c r="P54" s="15">
        <f ca="1"/>
        <v>2.3201210426112756E-2</v>
      </c>
      <c r="Q54" s="15">
        <f ca="1"/>
        <v>-6.6056617221765812E-3</v>
      </c>
      <c r="R54" s="15">
        <f ca="1"/>
        <v>1.2152478025684685E-2</v>
      </c>
      <c r="S54" s="15">
        <f ca="1"/>
        <v>-2.0373665531496422E-2</v>
      </c>
      <c r="T54" s="15">
        <f ca="1"/>
        <v>-1.0014901001971721E-2</v>
      </c>
      <c r="U54" s="15">
        <f ca="1"/>
        <v>2.1560751430293519E-2</v>
      </c>
      <c r="V54" s="15">
        <f ca="1"/>
        <v>3.6951848968691706E-2</v>
      </c>
      <c r="W54" s="15">
        <f ca="1"/>
        <v>-7.1836404321565517E-3</v>
      </c>
      <c r="X54" s="15">
        <f ca="1"/>
        <v>6.3158226631566811E-3</v>
      </c>
      <c r="Y54" s="15">
        <f ca="1"/>
        <v>8.8470401400396748E-3</v>
      </c>
      <c r="Z54" s="15">
        <f ca="1"/>
        <v>-2.2709297764403405E-2</v>
      </c>
      <c r="AA54" s="15">
        <f ca="1"/>
        <v>-1.0859465518068365E-2</v>
      </c>
      <c r="AB54" s="15">
        <f ca="1"/>
        <v>-2.6841713732546388E-2</v>
      </c>
      <c r="AC54" s="15">
        <f ca="1"/>
        <v>-1.8640004650739839E-3</v>
      </c>
      <c r="AD54" s="15">
        <f ca="1"/>
        <v>-7.8147367848939095E-3</v>
      </c>
      <c r="AE54" s="15">
        <f ca="1"/>
        <v>2.5643779537281308E-3</v>
      </c>
      <c r="AF54" s="15">
        <f ca="1"/>
        <v>1.9764348556908437E-3</v>
      </c>
      <c r="AG54" s="15">
        <f ca="1"/>
        <v>3.2872990514440856E-3</v>
      </c>
      <c r="AH54" s="15">
        <f ca="1"/>
        <v>-5.1093478826502725E-4</v>
      </c>
      <c r="AI54" s="15">
        <f ca="1"/>
        <v>-4.8305111661688105E-4</v>
      </c>
      <c r="AJ54" s="15">
        <f ca="1"/>
        <v>9.2661696857174528E-3</v>
      </c>
      <c r="AK54" s="15">
        <f ca="1"/>
        <v>1.2068252095906035E-2</v>
      </c>
      <c r="AL54" s="15">
        <f ca="1"/>
        <v>-9.0552685971294344E-3</v>
      </c>
      <c r="AM54" s="15">
        <f ca="1"/>
        <v>2.0798549108006645E-2</v>
      </c>
      <c r="AN54" s="15">
        <f ca="1"/>
        <v>-5.474443594334235E-2</v>
      </c>
      <c r="AO54" s="15">
        <f ca="1"/>
        <v>3.2393026793736901E-2</v>
      </c>
      <c r="AP54" s="15">
        <f ca="1"/>
        <v>3.4552099496374139E-2</v>
      </c>
      <c r="AQ54" s="15">
        <f ca="1"/>
        <v>-3.6896448668314069E-2</v>
      </c>
      <c r="AR54" s="15">
        <f ca="1"/>
        <v>-5.9590451912033132E-4</v>
      </c>
      <c r="AS54" s="15">
        <f ca="1"/>
        <v>2.7075204458035997E-2</v>
      </c>
      <c r="AT54" s="15">
        <f ca="1"/>
        <v>-1.3783109655096507E-2</v>
      </c>
      <c r="AU54" s="15">
        <f ca="1"/>
        <v>-5.8083057059815646E-5</v>
      </c>
      <c r="AV54" s="15">
        <f ca="1"/>
        <v>2.7291281136689098E-2</v>
      </c>
      <c r="AW54" s="15">
        <f ca="1"/>
        <v>-1.7595698370566945E-2</v>
      </c>
      <c r="AX54" s="15">
        <f ca="1"/>
        <v>-1.9697404603608581E-3</v>
      </c>
      <c r="AY54" s="15">
        <f ca="1"/>
        <v>7.6414466101583783E-3</v>
      </c>
      <c r="AZ54" s="15">
        <f ca="1"/>
        <v>-2.530580916956765E-2</v>
      </c>
      <c r="BA54" s="15">
        <f ca="1"/>
        <v>-3.6087216474340364E-2</v>
      </c>
      <c r="BB54" s="15">
        <f ca="1"/>
        <v>1.049898285738364E-2</v>
      </c>
      <c r="BC54" s="15">
        <f ca="1"/>
        <v>-6.2005093343175943E-4</v>
      </c>
      <c r="BD54" s="15">
        <f ca="1"/>
        <v>-1.2262946791320443E-2</v>
      </c>
      <c r="BE54" s="15">
        <f ca="1"/>
        <v>-9.0815730625459466E-3</v>
      </c>
      <c r="BF54" s="15">
        <f ca="1"/>
        <v>-1.1266833579678143E-2</v>
      </c>
      <c r="BG54" s="15">
        <f ca="1"/>
        <v>-1.8955753753648899E-2</v>
      </c>
      <c r="BH54" s="15">
        <f ca="1"/>
        <v>3.1475690069709909E-3</v>
      </c>
      <c r="BI54" s="15">
        <f ca="1"/>
        <v>2.1654433414993089E-2</v>
      </c>
      <c r="BJ54" s="15">
        <f ca="1"/>
        <v>-1.5803806174459555E-2</v>
      </c>
    </row>
    <row r="55" spans="2:62" hidden="1" outlineLevel="2">
      <c r="B55" s="90" t="s">
        <v>22</v>
      </c>
      <c r="C55" s="15">
        <f ca="1"/>
        <v>7.0529033765453619E-3</v>
      </c>
      <c r="D55" s="15">
        <f ca="1"/>
        <v>1.8098824511092054E-2</v>
      </c>
      <c r="E55" s="15">
        <f ca="1"/>
        <v>5.1533176235899966E-4</v>
      </c>
      <c r="F55" s="15">
        <f ca="1"/>
        <v>8.5281584878787661E-4</v>
      </c>
      <c r="G55" s="15">
        <f ca="1"/>
        <v>4.2983431839867595E-4</v>
      </c>
      <c r="H55" s="15">
        <f ca="1"/>
        <v>-2.5875051107447818E-3</v>
      </c>
      <c r="I55" s="15">
        <f ca="1"/>
        <v>3.0539213312783184E-3</v>
      </c>
      <c r="J55" s="15">
        <f ca="1"/>
        <v>-6.0609114002534888E-3</v>
      </c>
      <c r="K55" s="15">
        <f ca="1"/>
        <v>6.4307991085716804E-3</v>
      </c>
      <c r="L55" s="15">
        <f ca="1"/>
        <v>1.8238644682191368E-2</v>
      </c>
      <c r="M55" s="15">
        <f ca="1"/>
        <v>1.0281737602246405E-3</v>
      </c>
      <c r="N55" s="15">
        <f ca="1"/>
        <v>-8.6455069339113205E-3</v>
      </c>
      <c r="O55" s="15">
        <f ca="1"/>
        <v>-7.3493356274842575E-3</v>
      </c>
      <c r="P55" s="15">
        <f ca="1"/>
        <v>-2.9813498734394608E-3</v>
      </c>
      <c r="Q55" s="15">
        <f ca="1"/>
        <v>6.5614998291805213E-3</v>
      </c>
      <c r="R55" s="15">
        <f ca="1"/>
        <v>3.5666690997874229E-3</v>
      </c>
      <c r="S55" s="15">
        <f ca="1"/>
        <v>-2.3089674505596264E-3</v>
      </c>
      <c r="T55" s="15">
        <f ca="1"/>
        <v>-6.0747517698590131E-4</v>
      </c>
      <c r="U55" s="15">
        <f ca="1"/>
        <v>5.7286372908922564E-3</v>
      </c>
      <c r="V55" s="15">
        <f ca="1"/>
        <v>-8.1823733040570432E-3</v>
      </c>
      <c r="W55" s="15">
        <f ca="1"/>
        <v>2.569496394866165E-3</v>
      </c>
      <c r="X55" s="15">
        <f ca="1"/>
        <v>5.2119585508010255E-3</v>
      </c>
      <c r="Y55" s="15">
        <f ca="1"/>
        <v>-2.8597514665644683E-3</v>
      </c>
      <c r="Z55" s="15">
        <f ca="1"/>
        <v>-3.5607664356761583E-3</v>
      </c>
      <c r="AA55" s="15">
        <f ca="1"/>
        <v>4.1140314738616346E-4</v>
      </c>
      <c r="AB55" s="15">
        <f ca="1"/>
        <v>5.3089167320832277E-3</v>
      </c>
      <c r="AC55" s="15">
        <f ca="1"/>
        <v>8.1313430490420197E-3</v>
      </c>
      <c r="AD55" s="15">
        <f ca="1"/>
        <v>7.2329840915267007E-3</v>
      </c>
      <c r="AE55" s="15">
        <f ca="1"/>
        <v>4.9347402840439064E-4</v>
      </c>
      <c r="AF55" s="15">
        <f ca="1"/>
        <v>-3.8748823802358806E-3</v>
      </c>
      <c r="AG55" s="15">
        <f ca="1"/>
        <v>-1.1957815401501943E-2</v>
      </c>
      <c r="AH55" s="15">
        <f ca="1"/>
        <v>4.1270486759221861E-2</v>
      </c>
      <c r="AI55" s="15">
        <f ca="1"/>
        <v>-3.410901851569198E-3</v>
      </c>
      <c r="AJ55" s="15">
        <f ca="1"/>
        <v>-6.6078706541598531E-3</v>
      </c>
      <c r="AK55" s="15">
        <f ca="1"/>
        <v>-1.08333383986325E-2</v>
      </c>
      <c r="AL55" s="15">
        <f ca="1"/>
        <v>9.0695559113668292E-3</v>
      </c>
      <c r="AM55" s="15">
        <f ca="1"/>
        <v>-2.0458986306763627E-4</v>
      </c>
      <c r="AN55" s="15">
        <f ca="1"/>
        <v>9.1832068734520766E-2</v>
      </c>
      <c r="AO55" s="15">
        <f ca="1"/>
        <v>2.5054503658585414E-2</v>
      </c>
      <c r="AP55" s="15">
        <f ca="1"/>
        <v>-1.7257150426096268E-3</v>
      </c>
      <c r="AQ55" s="15">
        <f ca="1"/>
        <v>7.3340141544758125E-2</v>
      </c>
      <c r="AR55" s="15">
        <f ca="1"/>
        <v>-1.4338817099549539E-2</v>
      </c>
      <c r="AS55" s="15">
        <f ca="1"/>
        <v>5.1425112352373459E-3</v>
      </c>
      <c r="AT55" s="15">
        <f ca="1"/>
        <v>4.1602224920812558E-3</v>
      </c>
      <c r="AU55" s="15">
        <f ca="1"/>
        <v>1.1467173474516645E-2</v>
      </c>
      <c r="AV55" s="15">
        <f ca="1"/>
        <v>2.2243016222581791E-2</v>
      </c>
      <c r="AW55" s="15">
        <f ca="1"/>
        <v>1.8376872611317124E-2</v>
      </c>
      <c r="AX55" s="15">
        <f ca="1"/>
        <v>6.393681226301573E-3</v>
      </c>
      <c r="AY55" s="15">
        <f ca="1"/>
        <v>-1.5943230820682774E-2</v>
      </c>
      <c r="AZ55" s="15">
        <f ca="1"/>
        <v>-6.6649518543420716E-3</v>
      </c>
      <c r="BA55" s="15">
        <f ca="1"/>
        <v>1.9257568418073273E-2</v>
      </c>
      <c r="BB55" s="15">
        <f ca="1"/>
        <v>2.163516699964857E-2</v>
      </c>
      <c r="BC55" s="15">
        <f ca="1"/>
        <v>-9.7756901949028752E-3</v>
      </c>
      <c r="BD55" s="15">
        <f ca="1"/>
        <v>-2.8313210597569138E-2</v>
      </c>
      <c r="BE55" s="15">
        <f ca="1"/>
        <v>8.3574589688121814E-3</v>
      </c>
      <c r="BF55" s="15">
        <f ca="1"/>
        <v>-1.5880104209038182E-2</v>
      </c>
      <c r="BG55" s="15">
        <f ca="1"/>
        <v>5.4390099621170473E-3</v>
      </c>
      <c r="BH55" s="15">
        <f ca="1"/>
        <v>2.1646418346131568E-2</v>
      </c>
      <c r="BI55" s="15">
        <f ca="1"/>
        <v>-1.5814442659296712E-2</v>
      </c>
      <c r="BJ55" s="15">
        <f ca="1"/>
        <v>-0.26357521712087734</v>
      </c>
    </row>
    <row r="56" spans="2:62" hidden="1" outlineLevel="2">
      <c r="B56" s="90" t="s">
        <v>24</v>
      </c>
      <c r="C56" s="15">
        <f ca="1"/>
        <v>2.2704499828112845E-2</v>
      </c>
      <c r="D56" s="15">
        <f ca="1"/>
        <v>-1.5054821471025187E-2</v>
      </c>
      <c r="E56" s="15">
        <f ca="1"/>
        <v>-2.4797210874826781E-3</v>
      </c>
      <c r="F56" s="15">
        <f ca="1"/>
        <v>-2.6885795800483669E-3</v>
      </c>
      <c r="G56" s="15">
        <f ca="1"/>
        <v>-3.9391891262357259E-3</v>
      </c>
      <c r="H56" s="15">
        <f ca="1"/>
        <v>1.8333410208430018E-2</v>
      </c>
      <c r="I56" s="15">
        <f ca="1"/>
        <v>2.9316871821413737E-4</v>
      </c>
      <c r="J56" s="15">
        <f ca="1"/>
        <v>-1.7743562231526538E-2</v>
      </c>
      <c r="K56" s="15">
        <f ca="1"/>
        <v>1.1454207361607543E-2</v>
      </c>
      <c r="L56" s="15">
        <f ca="1"/>
        <v>-3.4787887786371097E-3</v>
      </c>
      <c r="M56" s="15">
        <f ca="1"/>
        <v>-7.5770578772979824E-3</v>
      </c>
      <c r="N56" s="15">
        <f ca="1"/>
        <v>2.335686872992121E-2</v>
      </c>
      <c r="O56" s="15">
        <f ca="1"/>
        <v>-2.4853956087440537E-2</v>
      </c>
      <c r="P56" s="15">
        <f ca="1"/>
        <v>4.8249817470830125E-4</v>
      </c>
      <c r="Q56" s="15">
        <f ca="1"/>
        <v>-5.3552930810172039E-3</v>
      </c>
      <c r="R56" s="15">
        <f ca="1"/>
        <v>3.1709660114941834E-2</v>
      </c>
      <c r="S56" s="15">
        <f ca="1"/>
        <v>3.9227110709414981E-3</v>
      </c>
      <c r="T56" s="15">
        <f ca="1"/>
        <v>-1.1494265247525448E-2</v>
      </c>
      <c r="U56" s="15">
        <f ca="1"/>
        <v>-7.0882857922636155E-3</v>
      </c>
      <c r="V56" s="15">
        <f ca="1"/>
        <v>-1.7285997802671926E-2</v>
      </c>
      <c r="W56" s="15">
        <f ca="1"/>
        <v>-2.534117654163226E-3</v>
      </c>
      <c r="X56" s="15">
        <f ca="1"/>
        <v>9.6738611024209942E-3</v>
      </c>
      <c r="Y56" s="15">
        <f ca="1"/>
        <v>9.6935354493009607E-3</v>
      </c>
      <c r="Z56" s="15">
        <f ca="1"/>
        <v>1.1672669464222629E-2</v>
      </c>
      <c r="AA56" s="15">
        <f ca="1"/>
        <v>-1.0911306701185342E-2</v>
      </c>
      <c r="AB56" s="15">
        <f ca="1"/>
        <v>3.3086103017476332E-2</v>
      </c>
      <c r="AC56" s="15">
        <f ca="1"/>
        <v>-3.9219481442317128E-2</v>
      </c>
      <c r="AD56" s="15">
        <f ca="1"/>
        <v>4.5723413190149054E-3</v>
      </c>
      <c r="AE56" s="15">
        <f ca="1"/>
        <v>1.1464389650713114E-2</v>
      </c>
      <c r="AF56" s="15">
        <f ca="1"/>
        <v>1.4499315199792695E-2</v>
      </c>
      <c r="AG56" s="15">
        <f ca="1"/>
        <v>-1.3943842031839959E-3</v>
      </c>
      <c r="AH56" s="15">
        <f ca="1"/>
        <v>-3.1548222860220188E-2</v>
      </c>
      <c r="AI56" s="15">
        <f ca="1"/>
        <v>3.0716292733465933E-2</v>
      </c>
      <c r="AJ56" s="15">
        <f ca="1"/>
        <v>1.822586529208281E-2</v>
      </c>
      <c r="AK56" s="15">
        <f ca="1"/>
        <v>1.4217739011150143E-2</v>
      </c>
      <c r="AL56" s="15">
        <f ca="1"/>
        <v>-3.3963930636669915E-2</v>
      </c>
      <c r="AM56" s="15">
        <f ca="1"/>
        <v>-1.9620506321749998E-2</v>
      </c>
      <c r="AN56" s="15">
        <f ca="1"/>
        <v>-1.6135234326421832E-2</v>
      </c>
      <c r="AO56" s="15">
        <f ca="1"/>
        <v>-1.1413460788634033E-3</v>
      </c>
      <c r="AP56" s="15">
        <f ca="1"/>
        <v>-3.9851872469304966E-2</v>
      </c>
      <c r="AQ56" s="15">
        <f ca="1"/>
        <v>-4.9591141972663788E-2</v>
      </c>
      <c r="AR56" s="15">
        <f ca="1"/>
        <v>4.402337167685344E-3</v>
      </c>
      <c r="AS56" s="15">
        <f ca="1"/>
        <v>-3.280212809791283E-2</v>
      </c>
      <c r="AT56" s="15">
        <f ca="1"/>
        <v>-2.877513981572874E-2</v>
      </c>
      <c r="AU56" s="15">
        <f ca="1"/>
        <v>1.9253611867566217E-2</v>
      </c>
      <c r="AV56" s="15">
        <f ca="1"/>
        <v>7.8260378734862357E-4</v>
      </c>
      <c r="AW56" s="15">
        <f ca="1"/>
        <v>-4.016542126304451E-2</v>
      </c>
      <c r="AX56" s="15">
        <f ca="1"/>
        <v>-8.396717084283023E-5</v>
      </c>
      <c r="AY56" s="15">
        <f ca="1"/>
        <v>2.4340301242033388E-2</v>
      </c>
      <c r="AZ56" s="15">
        <f ca="1"/>
        <v>2.0285374339477941E-2</v>
      </c>
      <c r="BA56" s="15">
        <f ca="1"/>
        <v>-2.0947600373016823E-2</v>
      </c>
      <c r="BB56" s="15">
        <f ca="1"/>
        <v>-4.6585793945024226E-2</v>
      </c>
      <c r="BC56" s="15">
        <f ca="1"/>
        <v>7.9560806624091873E-4</v>
      </c>
      <c r="BD56" s="15">
        <f ca="1"/>
        <v>2.6568453512684193E-2</v>
      </c>
      <c r="BE56" s="15">
        <f ca="1"/>
        <v>1.8137013595646345E-2</v>
      </c>
      <c r="BF56" s="15">
        <f ca="1"/>
        <v>2.3392293215601045E-2</v>
      </c>
      <c r="BG56" s="15">
        <f ca="1"/>
        <v>-3.9887452396817985E-2</v>
      </c>
      <c r="BH56" s="15">
        <f ca="1"/>
        <v>1.1782628454893584E-3</v>
      </c>
      <c r="BI56" s="15">
        <f ca="1"/>
        <v>2.0533974112780601E-2</v>
      </c>
      <c r="BJ56" s="15">
        <f ca="1"/>
        <v>-0.17075231460251925</v>
      </c>
    </row>
    <row r="57" spans="2:62" hidden="1" outlineLevel="2"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</row>
    <row r="58" spans="2:62" hidden="1" outlineLevel="2">
      <c r="B58" s="90" t="s">
        <v>56</v>
      </c>
      <c r="C58" s="42">
        <f ca="1">SUM(C47:C56)</f>
        <v>-3.1918911957973251E-16</v>
      </c>
      <c r="D58" s="42">
        <f t="shared" ref="D58:BJ58" ca="1" si="2">SUM(D47:D56)</f>
        <v>-6.366435156834882E-16</v>
      </c>
      <c r="E58" s="42">
        <f t="shared" ca="1" si="2"/>
        <v>2.6107588313450947E-16</v>
      </c>
      <c r="F58" s="42">
        <f t="shared" ca="1" si="2"/>
        <v>1.3791051634015616E-15</v>
      </c>
      <c r="G58" s="42">
        <f t="shared" ca="1" si="2"/>
        <v>-9.540979117872439E-16</v>
      </c>
      <c r="H58" s="42">
        <f t="shared" ca="1" si="2"/>
        <v>-9.2634233617161499E-16</v>
      </c>
      <c r="I58" s="42">
        <f t="shared" ca="1" si="2"/>
        <v>1.7139067942650854E-15</v>
      </c>
      <c r="J58" s="42">
        <f t="shared" ca="1" si="2"/>
        <v>-6.83481049534862E-16</v>
      </c>
      <c r="K58" s="42">
        <f t="shared" ca="1" si="2"/>
        <v>7.2164496600635175E-16</v>
      </c>
      <c r="L58" s="42">
        <f t="shared" ca="1" si="2"/>
        <v>-2.1163626406917047E-16</v>
      </c>
      <c r="M58" s="42">
        <f t="shared" ca="1" si="2"/>
        <v>1.1032841307212493E-15</v>
      </c>
      <c r="N58" s="42">
        <f t="shared" ca="1" si="2"/>
        <v>-1.1934897514720433E-15</v>
      </c>
      <c r="O58" s="42">
        <f t="shared" ca="1" si="2"/>
        <v>-1.9428902930940239E-16</v>
      </c>
      <c r="P58" s="42">
        <f t="shared" ca="1" si="2"/>
        <v>5.4817261840867104E-16</v>
      </c>
      <c r="Q58" s="42">
        <f t="shared" ca="1" si="2"/>
        <v>-9.1246454836380053E-16</v>
      </c>
      <c r="R58" s="42">
        <f t="shared" ca="1" si="2"/>
        <v>0</v>
      </c>
      <c r="S58" s="42">
        <f t="shared" ca="1" si="2"/>
        <v>1.0061396160665481E-16</v>
      </c>
      <c r="T58" s="42">
        <f t="shared" ca="1" si="2"/>
        <v>5.134781488891349E-16</v>
      </c>
      <c r="U58" s="42">
        <f t="shared" ca="1" si="2"/>
        <v>3.7816971776294395E-16</v>
      </c>
      <c r="V58" s="42">
        <f t="shared" ca="1" si="2"/>
        <v>-3.5041414214731503E-16</v>
      </c>
      <c r="W58" s="42">
        <f t="shared" ca="1" si="2"/>
        <v>8.0491169285323849E-16</v>
      </c>
      <c r="X58" s="42">
        <f t="shared" ca="1" si="2"/>
        <v>-1.7277845820728999E-15</v>
      </c>
      <c r="Y58" s="42">
        <f t="shared" ca="1" si="2"/>
        <v>6.7307270867900115E-16</v>
      </c>
      <c r="Z58" s="42">
        <f t="shared" ca="1" si="2"/>
        <v>-4.3368086899420177E-16</v>
      </c>
      <c r="AA58" s="42">
        <f t="shared" ca="1" si="2"/>
        <v>5.6898930012039273E-16</v>
      </c>
      <c r="AB58" s="42">
        <f t="shared" ca="1" si="2"/>
        <v>1.8041124150158794E-16</v>
      </c>
      <c r="AC58" s="42">
        <f t="shared" ca="1" si="2"/>
        <v>0</v>
      </c>
      <c r="AD58" s="42">
        <f t="shared" ca="1" si="2"/>
        <v>-7.6327832942979512E-16</v>
      </c>
      <c r="AE58" s="42">
        <f t="shared" ca="1" si="2"/>
        <v>5.0653925498522767E-16</v>
      </c>
      <c r="AF58" s="42">
        <f t="shared" ca="1" si="2"/>
        <v>2.6020852139652106E-16</v>
      </c>
      <c r="AG58" s="42">
        <f t="shared" ca="1" si="2"/>
        <v>1.1032841307212493E-15</v>
      </c>
      <c r="AH58" s="42">
        <f t="shared" ca="1" si="2"/>
        <v>-1.2698175844150228E-15</v>
      </c>
      <c r="AI58" s="42">
        <f t="shared" ca="1" si="2"/>
        <v>0</v>
      </c>
      <c r="AJ58" s="42">
        <f t="shared" ca="1" si="2"/>
        <v>-8.0144224590128488E-16</v>
      </c>
      <c r="AK58" s="42">
        <f t="shared" ca="1" si="2"/>
        <v>2.1163626406917047E-16</v>
      </c>
      <c r="AL58" s="42">
        <f t="shared" ca="1" si="2"/>
        <v>1.366962099069724E-15</v>
      </c>
      <c r="AM58" s="42">
        <f t="shared" ca="1" si="2"/>
        <v>-1.1796119636642288E-15</v>
      </c>
      <c r="AN58" s="42">
        <f t="shared" ca="1" si="2"/>
        <v>-8.3266726846886741E-16</v>
      </c>
      <c r="AO58" s="42">
        <f t="shared" ca="1" si="2"/>
        <v>2.2204460492503131E-15</v>
      </c>
      <c r="AP58" s="42">
        <f t="shared" ca="1" si="2"/>
        <v>-1.3877787807814457E-15</v>
      </c>
      <c r="AQ58" s="42">
        <f t="shared" ca="1" si="2"/>
        <v>8.6042284408449632E-16</v>
      </c>
      <c r="AR58" s="42">
        <f t="shared" ca="1" si="2"/>
        <v>-5.8286708792820718E-16</v>
      </c>
      <c r="AS58" s="42">
        <f t="shared" ca="1" si="2"/>
        <v>8.6736173798840355E-16</v>
      </c>
      <c r="AT58" s="42">
        <f t="shared" ca="1" si="2"/>
        <v>-1.2628786905111156E-15</v>
      </c>
      <c r="AU58" s="42">
        <f t="shared" ca="1" si="2"/>
        <v>-1.7347234759768071E-16</v>
      </c>
      <c r="AV58" s="42">
        <f t="shared" ca="1" si="2"/>
        <v>-9.0205620750793969E-17</v>
      </c>
      <c r="AW58" s="42">
        <f t="shared" ca="1" si="2"/>
        <v>-3.6082248300317588E-16</v>
      </c>
      <c r="AX58" s="42">
        <f t="shared" ca="1" si="2"/>
        <v>9.3675067702747583E-16</v>
      </c>
      <c r="AY58" s="42">
        <f t="shared" ca="1" si="2"/>
        <v>-8.7430063189231078E-16</v>
      </c>
      <c r="AZ58" s="42">
        <f t="shared" ca="1" si="2"/>
        <v>2.1718737919229625E-15</v>
      </c>
      <c r="BA58" s="42">
        <f t="shared" ca="1" si="2"/>
        <v>-3.677613769070831E-16</v>
      </c>
      <c r="BB58" s="42">
        <f t="shared" ca="1" si="2"/>
        <v>2.7061686225238191E-16</v>
      </c>
      <c r="BC58" s="42">
        <f t="shared" ca="1" si="2"/>
        <v>-1.7555401576885288E-15</v>
      </c>
      <c r="BD58" s="42">
        <f t="shared" ca="1" si="2"/>
        <v>1.3530843112619095E-15</v>
      </c>
      <c r="BE58" s="42">
        <f t="shared" ca="1" si="2"/>
        <v>-5.0306980803327406E-16</v>
      </c>
      <c r="BF58" s="42">
        <f t="shared" ca="1" si="2"/>
        <v>-1.3877787807814457E-15</v>
      </c>
      <c r="BG58" s="42">
        <f t="shared" ca="1" si="2"/>
        <v>2.1094237467877974E-15</v>
      </c>
      <c r="BH58" s="42">
        <f t="shared" ca="1" si="2"/>
        <v>-6.8001160258290838E-16</v>
      </c>
      <c r="BI58" s="42">
        <f t="shared" ca="1" si="2"/>
        <v>-9.7144514654701197E-17</v>
      </c>
      <c r="BJ58" s="42">
        <f t="shared" ca="1" si="2"/>
        <v>-0.99999999999999989</v>
      </c>
    </row>
    <row r="59" spans="2:62" hidden="1" outlineLevel="2">
      <c r="B59" s="90" t="s">
        <v>138</v>
      </c>
      <c r="C59" s="42" cm="1">
        <f t="array" aca="1" ref="C59" ca="1">SUM(ABS(C47:C56))</f>
        <v>0.21766413231264412</v>
      </c>
      <c r="D59" s="42" cm="1">
        <f t="array" aca="1" ref="D59" ca="1">SUM(ABS(D47:D56))</f>
        <v>0.19262891985721822</v>
      </c>
      <c r="E59" s="42" cm="1">
        <f t="array" aca="1" ref="E59" ca="1">SUM(ABS(E47:E56))</f>
        <v>5.9930342540757492E-2</v>
      </c>
      <c r="F59" s="42" cm="1">
        <f t="array" aca="1" ref="F59" ca="1">SUM(ABS(F47:F56))</f>
        <v>2.2080998898182453E-2</v>
      </c>
      <c r="G59" s="42" cm="1">
        <f t="array" aca="1" ref="G59" ca="1">SUM(ABS(G47:G56))</f>
        <v>0.2079089766536652</v>
      </c>
      <c r="H59" s="42" cm="1">
        <f t="array" aca="1" ref="H59" ca="1">SUM(ABS(H47:H56))</f>
        <v>7.6450717672094617E-2</v>
      </c>
      <c r="I59" s="42" cm="1">
        <f t="array" aca="1" ref="I59" ca="1">SUM(ABS(I47:I56))</f>
        <v>5.5835435812614041E-2</v>
      </c>
      <c r="J59" s="42" cm="1">
        <f t="array" aca="1" ref="J59" ca="1">SUM(ABS(J47:J56))</f>
        <v>5.166278858975748E-2</v>
      </c>
      <c r="K59" s="42" cm="1">
        <f t="array" aca="1" ref="K59" ca="1">SUM(ABS(K47:K56))</f>
        <v>0.13816394901045628</v>
      </c>
      <c r="L59" s="42" cm="1">
        <f t="array" aca="1" ref="L59" ca="1">SUM(ABS(L47:L56))</f>
        <v>0.23840001927304513</v>
      </c>
      <c r="M59" s="42" cm="1">
        <f t="array" aca="1" ref="M59" ca="1">SUM(ABS(M47:M56))</f>
        <v>0.20298732618231388</v>
      </c>
      <c r="N59" s="42" cm="1">
        <f t="array" aca="1" ref="N59" ca="1">SUM(ABS(N47:N56))</f>
        <v>0.16077262574815071</v>
      </c>
      <c r="O59" s="42" cm="1">
        <f t="array" aca="1" ref="O59" ca="1">SUM(ABS(O47:O56))</f>
        <v>0.16541126239301088</v>
      </c>
      <c r="P59" s="42" cm="1">
        <f t="array" aca="1" ref="P59" ca="1">SUM(ABS(P47:P56))</f>
        <v>0.10686644630209835</v>
      </c>
      <c r="Q59" s="42" cm="1">
        <f t="array" aca="1" ref="Q59" ca="1">SUM(ABS(Q47:Q56))</f>
        <v>9.1243824940302393E-2</v>
      </c>
      <c r="R59" s="42" cm="1">
        <f t="array" aca="1" ref="R59" ca="1">SUM(ABS(R47:R56))</f>
        <v>0.23832320202364712</v>
      </c>
      <c r="S59" s="42" cm="1">
        <f t="array" aca="1" ref="S59" ca="1">SUM(ABS(S47:S56))</f>
        <v>7.126734676997E-2</v>
      </c>
      <c r="T59" s="42" cm="1">
        <f t="array" aca="1" ref="T59" ca="1">SUM(ABS(T47:T56))</f>
        <v>9.4262802261716155E-2</v>
      </c>
      <c r="U59" s="42" cm="1">
        <f t="array" aca="1" ref="U59" ca="1">SUM(ABS(U47:U56))</f>
        <v>0.13555812842045756</v>
      </c>
      <c r="V59" s="42" cm="1">
        <f t="array" aca="1" ref="V59" ca="1">SUM(ABS(V47:V56))</f>
        <v>0.12608286166690424</v>
      </c>
      <c r="W59" s="42" cm="1">
        <f t="array" aca="1" ref="W59" ca="1">SUM(ABS(W47:W56))</f>
        <v>7.9427292928786281E-2</v>
      </c>
      <c r="X59" s="42" cm="1">
        <f t="array" aca="1" ref="X59" ca="1">SUM(ABS(X47:X56))</f>
        <v>0.13803896049603168</v>
      </c>
      <c r="Y59" s="42" cm="1">
        <f t="array" aca="1" ref="Y59" ca="1">SUM(ABS(Y47:Y56))</f>
        <v>0.11794226605110061</v>
      </c>
      <c r="Z59" s="42" cm="1">
        <f t="array" aca="1" ref="Z59" ca="1">SUM(ABS(Z47:Z56))</f>
        <v>0.27693246659020654</v>
      </c>
      <c r="AA59" s="42" cm="1">
        <f t="array" aca="1" ref="AA59" ca="1">SUM(ABS(AA47:AA56))</f>
        <v>0.41926202724111461</v>
      </c>
      <c r="AB59" s="42" cm="1">
        <f t="array" aca="1" ref="AB59" ca="1">SUM(ABS(AB47:AB56))</f>
        <v>0.16001663581610337</v>
      </c>
      <c r="AC59" s="42" cm="1">
        <f t="array" aca="1" ref="AC59" ca="1">SUM(ABS(AC47:AC56))</f>
        <v>0.10061897595444186</v>
      </c>
      <c r="AD59" s="42" cm="1">
        <f t="array" aca="1" ref="AD59" ca="1">SUM(ABS(AD47:AD56))</f>
        <v>0.13851440269966811</v>
      </c>
      <c r="AE59" s="42" cm="1">
        <f t="array" aca="1" ref="AE59" ca="1">SUM(ABS(AE47:AE56))</f>
        <v>0.12815489895860949</v>
      </c>
      <c r="AF59" s="42" cm="1">
        <f t="array" aca="1" ref="AF59" ca="1">SUM(ABS(AF47:AF56))</f>
        <v>6.3198989151543539E-2</v>
      </c>
      <c r="AG59" s="42" cm="1">
        <f t="array" aca="1" ref="AG59" ca="1">SUM(ABS(AG47:AG56))</f>
        <v>6.2961557890300668E-2</v>
      </c>
      <c r="AH59" s="42" cm="1">
        <f t="array" aca="1" ref="AH59" ca="1">SUM(ABS(AH47:AH56))</f>
        <v>0.21152845044506041</v>
      </c>
      <c r="AI59" s="42" cm="1">
        <f t="array" aca="1" ref="AI59" ca="1">SUM(ABS(AI47:AI56))</f>
        <v>9.8952743759594119E-2</v>
      </c>
      <c r="AJ59" s="42" cm="1">
        <f t="array" aca="1" ref="AJ59" ca="1">SUM(ABS(AJ47:AJ56))</f>
        <v>0.10952053617367369</v>
      </c>
      <c r="AK59" s="42" cm="1">
        <f t="array" aca="1" ref="AK59" ca="1">SUM(ABS(AK47:AK56))</f>
        <v>9.5230892910096773E-2</v>
      </c>
      <c r="AL59" s="42" cm="1">
        <f t="array" aca="1" ref="AL59" ca="1">SUM(ABS(AL47:AL56))</f>
        <v>9.8400784071544761E-2</v>
      </c>
      <c r="AM59" s="42" cm="1">
        <f t="array" aca="1" ref="AM59" ca="1">SUM(ABS(AM47:AM56))</f>
        <v>0.18099284195604026</v>
      </c>
      <c r="AN59" s="42" cm="1">
        <f t="array" aca="1" ref="AN59" ca="1">SUM(ABS(AN47:AN56))</f>
        <v>0.38852158581962726</v>
      </c>
      <c r="AO59" s="42" cm="1">
        <f t="array" aca="1" ref="AO59" ca="1">SUM(ABS(AO47:AO56))</f>
        <v>0.19374667658155953</v>
      </c>
      <c r="AP59" s="42" cm="1">
        <f t="array" aca="1" ref="AP59" ca="1">SUM(ABS(AP47:AP56))</f>
        <v>0.30869778356454991</v>
      </c>
      <c r="AQ59" s="42" cm="1">
        <f t="array" aca="1" ref="AQ59" ca="1">SUM(ABS(AQ47:AQ56))</f>
        <v>0.3941584393664086</v>
      </c>
      <c r="AR59" s="42" cm="1">
        <f t="array" aca="1" ref="AR59" ca="1">SUM(ABS(AR47:AR56))</f>
        <v>0.10851427055495949</v>
      </c>
      <c r="AS59" s="42" cm="1">
        <f t="array" aca="1" ref="AS59" ca="1">SUM(ABS(AS47:AS56))</f>
        <v>0.24873450473757455</v>
      </c>
      <c r="AT59" s="42" cm="1">
        <f t="array" aca="1" ref="AT59" ca="1">SUM(ABS(AT47:AT56))</f>
        <v>0.14779643246949364</v>
      </c>
      <c r="AU59" s="42" cm="1">
        <f t="array" aca="1" ref="AU59" ca="1">SUM(ABS(AU47:AU56))</f>
        <v>0.10062392708616855</v>
      </c>
      <c r="AV59" s="42" cm="1">
        <f t="array" aca="1" ref="AV59" ca="1">SUM(ABS(AV47:AV56))</f>
        <v>0.32443386226726018</v>
      </c>
      <c r="AW59" s="42" cm="1">
        <f t="array" aca="1" ref="AW59" ca="1">SUM(ABS(AW47:AW56))</f>
        <v>0.29908898773982889</v>
      </c>
      <c r="AX59" s="42" cm="1">
        <f t="array" aca="1" ref="AX59" ca="1">SUM(ABS(AX47:AX56))</f>
        <v>3.5352986800493487E-2</v>
      </c>
      <c r="AY59" s="42" cm="1">
        <f t="array" aca="1" ref="AY59" ca="1">SUM(ABS(AY47:AY56))</f>
        <v>0.13592916470563576</v>
      </c>
      <c r="AZ59" s="42" cm="1">
        <f t="array" aca="1" ref="AZ59" ca="1">SUM(ABS(AZ47:AZ56))</f>
        <v>0.18802655594611076</v>
      </c>
      <c r="BA59" s="42" cm="1">
        <f t="array" aca="1" ref="BA59" ca="1">SUM(ABS(BA47:BA56))</f>
        <v>0.18601847844337788</v>
      </c>
      <c r="BB59" s="42" cm="1">
        <f t="array" aca="1" ref="BB59" ca="1">SUM(ABS(BB47:BB56))</f>
        <v>0.18691642140072678</v>
      </c>
      <c r="BC59" s="42" cm="1">
        <f t="array" aca="1" ref="BC59" ca="1">SUM(ABS(BC47:BC56))</f>
        <v>4.6978119062323291E-2</v>
      </c>
      <c r="BD59" s="42" cm="1">
        <f t="array" aca="1" ref="BD59" ca="1">SUM(ABS(BD47:BD56))</f>
        <v>0.10644940074615092</v>
      </c>
      <c r="BE59" s="42" cm="1">
        <f t="array" aca="1" ref="BE59" ca="1">SUM(ABS(BE47:BE56))</f>
        <v>8.2732609556489811E-2</v>
      </c>
      <c r="BF59" s="42" cm="1">
        <f t="array" aca="1" ref="BF59" ca="1">SUM(ABS(BF47:BF56))</f>
        <v>0.11118187844013128</v>
      </c>
      <c r="BG59" s="42" cm="1">
        <f t="array" aca="1" ref="BG59" ca="1">SUM(ABS(BG47:BG56))</f>
        <v>0.31471793602870157</v>
      </c>
      <c r="BH59" s="42" cm="1">
        <f t="array" aca="1" ref="BH59" ca="1">SUM(ABS(BH47:BH56))</f>
        <v>0.12020586776543722</v>
      </c>
      <c r="BI59" s="42" cm="1">
        <f t="array" aca="1" ref="BI59" ca="1">SUM(ABS(BI47:BI56))</f>
        <v>0.21309248711029774</v>
      </c>
      <c r="BJ59" s="42" cm="1">
        <f t="array" aca="1" ref="BJ59" ca="1">SUM(ABS(BJ47:BJ56))</f>
        <v>1.3391334677725395</v>
      </c>
    </row>
    <row r="60" spans="2:62" hidden="1" outlineLevel="2">
      <c r="B60" s="77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</row>
    <row r="61" spans="2:62" hidden="1" outlineLevel="2">
      <c r="B61" s="90" t="s">
        <v>157</v>
      </c>
      <c r="C61" s="109">
        <f ca="1">$C$5*(1+C30)</f>
        <v>101044279.62910224</v>
      </c>
      <c r="D61" s="109">
        <f ca="1">C61*(1+D30)</f>
        <v>106767582.80391172</v>
      </c>
      <c r="E61" s="109">
        <f t="shared" ref="E61:BJ61" ca="1" si="3">D61*(1+E30)</f>
        <v>106263412.08943884</v>
      </c>
      <c r="F61" s="109">
        <f t="shared" ca="1" si="3"/>
        <v>105475942.74344636</v>
      </c>
      <c r="G61" s="109">
        <f t="shared" ca="1" si="3"/>
        <v>108666729.23191474</v>
      </c>
      <c r="H61" s="109">
        <f t="shared" ca="1" si="3"/>
        <v>107646893.58674107</v>
      </c>
      <c r="I61" s="109">
        <f t="shared" ca="1" si="3"/>
        <v>107247716.36840595</v>
      </c>
      <c r="J61" s="109">
        <f t="shared" ca="1" si="3"/>
        <v>110457480.04662018</v>
      </c>
      <c r="K61" s="109">
        <f t="shared" ca="1" si="3"/>
        <v>110061899.37891038</v>
      </c>
      <c r="L61" s="109">
        <f t="shared" ca="1" si="3"/>
        <v>116361199.79613023</v>
      </c>
      <c r="M61" s="109">
        <f t="shared" ca="1" si="3"/>
        <v>120053059.8794909</v>
      </c>
      <c r="N61" s="109">
        <f t="shared" ca="1" si="3"/>
        <v>116999281.87663853</v>
      </c>
      <c r="O61" s="109">
        <f t="shared" ca="1" si="3"/>
        <v>118244958.73133387</v>
      </c>
      <c r="P61" s="109">
        <f t="shared" ca="1" si="3"/>
        <v>114877989.66222891</v>
      </c>
      <c r="Q61" s="109">
        <f t="shared" ca="1" si="3"/>
        <v>114264483.49550375</v>
      </c>
      <c r="R61" s="109">
        <f t="shared" ca="1" si="3"/>
        <v>112524479.37963016</v>
      </c>
      <c r="S61" s="109">
        <f t="shared" ca="1" si="3"/>
        <v>110994859.41418582</v>
      </c>
      <c r="T61" s="109">
        <f t="shared" ca="1" si="3"/>
        <v>113365639.4358328</v>
      </c>
      <c r="U61" s="109">
        <f t="shared" ca="1" si="3"/>
        <v>118183503.52928489</v>
      </c>
      <c r="V61" s="109">
        <f t="shared" ca="1" si="3"/>
        <v>115353077.66613889</v>
      </c>
      <c r="W61" s="109">
        <f t="shared" ca="1" si="3"/>
        <v>114659332.95037086</v>
      </c>
      <c r="X61" s="109">
        <f t="shared" ca="1" si="3"/>
        <v>112265358.42373413</v>
      </c>
      <c r="Y61" s="109">
        <f t="shared" ca="1" si="3"/>
        <v>116543590.39134276</v>
      </c>
      <c r="Z61" s="109">
        <f t="shared" ca="1" si="3"/>
        <v>108215463.62322097</v>
      </c>
      <c r="AA61" s="109">
        <f t="shared" ca="1" si="3"/>
        <v>116045816.71956316</v>
      </c>
      <c r="AB61" s="109">
        <f t="shared" ca="1" si="3"/>
        <v>120735198.60259433</v>
      </c>
      <c r="AC61" s="109">
        <f t="shared" ca="1" si="3"/>
        <v>126538190.54149529</v>
      </c>
      <c r="AD61" s="109">
        <f t="shared" ca="1" si="3"/>
        <v>131965802.700745</v>
      </c>
      <c r="AE61" s="109">
        <f t="shared" ca="1" si="3"/>
        <v>127668081.20346548</v>
      </c>
      <c r="AF61" s="109">
        <f t="shared" ca="1" si="3"/>
        <v>133003926.43164864</v>
      </c>
      <c r="AG61" s="109">
        <f t="shared" ca="1" si="3"/>
        <v>133312848.51089084</v>
      </c>
      <c r="AH61" s="109">
        <f t="shared" ca="1" si="3"/>
        <v>136947314.03318703</v>
      </c>
      <c r="AI61" s="109">
        <f t="shared" ca="1" si="3"/>
        <v>140494508.05993539</v>
      </c>
      <c r="AJ61" s="109">
        <f t="shared" ca="1" si="3"/>
        <v>144446259.83504042</v>
      </c>
      <c r="AK61" s="109">
        <f t="shared" ca="1" si="3"/>
        <v>144686790.31353968</v>
      </c>
      <c r="AL61" s="109">
        <f t="shared" ca="1" si="3"/>
        <v>149862853.66256887</v>
      </c>
      <c r="AM61" s="109">
        <f t="shared" ca="1" si="3"/>
        <v>157089282.20549041</v>
      </c>
      <c r="AN61" s="109">
        <f t="shared" ca="1" si="3"/>
        <v>143362934.67999426</v>
      </c>
      <c r="AO61" s="109">
        <f t="shared" ca="1" si="3"/>
        <v>135888584.72275928</v>
      </c>
      <c r="AP61" s="109">
        <f t="shared" ca="1" si="3"/>
        <v>149900470.83653736</v>
      </c>
      <c r="AQ61" s="109">
        <f t="shared" ca="1" si="3"/>
        <v>160420150.77322856</v>
      </c>
      <c r="AR61" s="109">
        <f t="shared" ca="1" si="3"/>
        <v>156041228.98886317</v>
      </c>
      <c r="AS61" s="109">
        <f t="shared" ca="1" si="3"/>
        <v>150018590.34651318</v>
      </c>
      <c r="AT61" s="109">
        <f t="shared" ca="1" si="3"/>
        <v>144822215.22166577</v>
      </c>
      <c r="AU61" s="109">
        <f t="shared" ca="1" si="3"/>
        <v>146245490.20231822</v>
      </c>
      <c r="AV61" s="109">
        <f t="shared" ca="1" si="3"/>
        <v>143981134.06318194</v>
      </c>
      <c r="AW61" s="109">
        <f t="shared" ca="1" si="3"/>
        <v>151510745.2650665</v>
      </c>
      <c r="AX61" s="109">
        <f t="shared" ca="1" si="3"/>
        <v>150759587.37607074</v>
      </c>
      <c r="AY61" s="109">
        <f t="shared" ca="1" si="3"/>
        <v>154611786.51195481</v>
      </c>
      <c r="AZ61" s="109">
        <f t="shared" ca="1" si="3"/>
        <v>148075310.34627959</v>
      </c>
      <c r="BA61" s="109">
        <f t="shared" ca="1" si="3"/>
        <v>160944165.2858043</v>
      </c>
      <c r="BB61" s="109">
        <f t="shared" ca="1" si="3"/>
        <v>165715720.5677802</v>
      </c>
      <c r="BC61" s="109">
        <f t="shared" ca="1" si="3"/>
        <v>165745772.21428469</v>
      </c>
      <c r="BD61" s="109">
        <f t="shared" ca="1" si="3"/>
        <v>165254458.46585575</v>
      </c>
      <c r="BE61" s="109">
        <f t="shared" ca="1" si="3"/>
        <v>168804920.6456877</v>
      </c>
      <c r="BF61" s="109">
        <f t="shared" ca="1" si="3"/>
        <v>177754257.39069933</v>
      </c>
      <c r="BG61" s="109">
        <f t="shared" ca="1" si="3"/>
        <v>167168651.81215408</v>
      </c>
      <c r="BH61" s="109">
        <f t="shared" ca="1" si="3"/>
        <v>168172505.31744069</v>
      </c>
      <c r="BI61" s="109">
        <f t="shared" ca="1" si="3"/>
        <v>167076414.04642045</v>
      </c>
      <c r="BJ61" s="109">
        <f t="shared" ca="1" si="3"/>
        <v>183033061.97357512</v>
      </c>
    </row>
    <row r="62" spans="2:62" hidden="1" outlineLevel="2">
      <c r="B62" s="90" t="s">
        <v>156</v>
      </c>
      <c r="C62" s="109">
        <f ca="1">C59*C61*$C$6+($C$5*$C$6)</f>
        <v>36598.114635187412</v>
      </c>
      <c r="D62" s="109">
        <f ca="1">D59*D61*$C$6</f>
        <v>6169.957245385086</v>
      </c>
      <c r="E62" s="109">
        <f t="shared" ref="E62:BJ62" ca="1" si="4">E59*E61*$C$6</f>
        <v>1910.5208058209221</v>
      </c>
      <c r="F62" s="109">
        <f t="shared" ca="1" si="4"/>
        <v>698.70425265083838</v>
      </c>
      <c r="G62" s="109">
        <f t="shared" ca="1" si="4"/>
        <v>6777.8365412724961</v>
      </c>
      <c r="H62" s="109">
        <f t="shared" ca="1" si="4"/>
        <v>2468.904680963386</v>
      </c>
      <c r="I62" s="109">
        <f t="shared" ca="1" si="4"/>
        <v>1796.4668950012699</v>
      </c>
      <c r="J62" s="109">
        <f t="shared" ca="1" si="4"/>
        <v>1711.9624319417678</v>
      </c>
      <c r="K62" s="109">
        <f t="shared" ca="1" si="4"/>
        <v>4561.9759961345226</v>
      </c>
      <c r="L62" s="109">
        <f t="shared" ca="1" si="4"/>
        <v>8322.1536822096296</v>
      </c>
      <c r="M62" s="109">
        <f t="shared" ca="1" si="4"/>
        <v>7310.7748874829231</v>
      </c>
      <c r="N62" s="109">
        <f t="shared" ca="1" si="4"/>
        <v>5643.0845273865589</v>
      </c>
      <c r="O62" s="109">
        <f t="shared" ca="1" si="4"/>
        <v>5867.7143686078216</v>
      </c>
      <c r="P62" s="109">
        <f t="shared" ca="1" si="4"/>
        <v>3682.9807540594784</v>
      </c>
      <c r="Q62" s="109">
        <f t="shared" ca="1" si="4"/>
        <v>3127.7785586873447</v>
      </c>
      <c r="R62" s="109">
        <f t="shared" ca="1" si="4"/>
        <v>8045.1582695391935</v>
      </c>
      <c r="S62" s="109">
        <f t="shared" ca="1" si="4"/>
        <v>2373.092740666455</v>
      </c>
      <c r="T62" s="109">
        <f t="shared" ca="1" si="4"/>
        <v>3205.8488560238752</v>
      </c>
      <c r="U62" s="109">
        <f t="shared" ca="1" si="4"/>
        <v>4806.2203645807194</v>
      </c>
      <c r="V62" s="109">
        <f t="shared" ca="1" si="4"/>
        <v>4363.2138402694345</v>
      </c>
      <c r="W62" s="109">
        <f t="shared" ca="1" si="4"/>
        <v>2732.1241275805028</v>
      </c>
      <c r="X62" s="109">
        <f t="shared" ca="1" si="4"/>
        <v>4649.0980129580012</v>
      </c>
      <c r="Y62" s="109">
        <f t="shared" ca="1" si="4"/>
        <v>4123.6245433458716</v>
      </c>
      <c r="Z62" s="109">
        <f t="shared" ca="1" si="4"/>
        <v>8990.5125793144052</v>
      </c>
      <c r="AA62" s="109">
        <f t="shared" ca="1" si="4"/>
        <v>14596.081311208463</v>
      </c>
      <c r="AB62" s="109">
        <f t="shared" ca="1" si="4"/>
        <v>5795.8920914928749</v>
      </c>
      <c r="AC62" s="109">
        <f t="shared" ca="1" si="4"/>
        <v>3819.6429454239887</v>
      </c>
      <c r="AD62" s="109">
        <f t="shared" ca="1" si="4"/>
        <v>5483.7493013627827</v>
      </c>
      <c r="AE62" s="109">
        <f t="shared" ca="1" si="4"/>
        <v>4908.3870140609006</v>
      </c>
      <c r="AF62" s="109">
        <f t="shared" ca="1" si="4"/>
        <v>2521.7141110999373</v>
      </c>
      <c r="AG62" s="109">
        <f t="shared" ca="1" si="4"/>
        <v>2518.0753887118008</v>
      </c>
      <c r="AH62" s="109">
        <f t="shared" ca="1" si="4"/>
        <v>8690.4759390159379</v>
      </c>
      <c r="AI62" s="109">
        <f t="shared" ca="1" si="4"/>
        <v>4170.6951167055049</v>
      </c>
      <c r="AJ62" s="109">
        <f t="shared" ca="1" si="4"/>
        <v>4745.9495476246238</v>
      </c>
      <c r="AK62" s="109">
        <f t="shared" ca="1" si="4"/>
        <v>4133.5956701562973</v>
      </c>
      <c r="AL62" s="109">
        <f t="shared" ca="1" si="4"/>
        <v>4423.986691078785</v>
      </c>
      <c r="AM62" s="109">
        <f t="shared" ca="1" si="4"/>
        <v>8529.6106881618398</v>
      </c>
      <c r="AN62" s="109">
        <f t="shared" ca="1" si="4"/>
        <v>16709.8784188881</v>
      </c>
      <c r="AO62" s="109">
        <f t="shared" ca="1" si="4"/>
        <v>7898.3885026218868</v>
      </c>
      <c r="AP62" s="109">
        <f t="shared" ca="1" si="4"/>
        <v>13882.18293075646</v>
      </c>
      <c r="AQ62" s="109">
        <f t="shared" ca="1" si="4"/>
        <v>18969.286881509917</v>
      </c>
      <c r="AR62" s="109">
        <f t="shared" ca="1" si="4"/>
        <v>5079.8100420677656</v>
      </c>
      <c r="AS62" s="109">
        <f t="shared" ca="1" si="4"/>
        <v>11194.43993138071</v>
      </c>
      <c r="AT62" s="109">
        <f t="shared" ca="1" si="4"/>
        <v>6421.2620256274195</v>
      </c>
      <c r="AU62" s="109">
        <f t="shared" ca="1" si="4"/>
        <v>4414.7386628397126</v>
      </c>
      <c r="AV62" s="109">
        <f t="shared" ca="1" si="4"/>
        <v>14013.706625321485</v>
      </c>
      <c r="AW62" s="109">
        <f t="shared" ca="1" si="4"/>
        <v>13594.558629910744</v>
      </c>
      <c r="AX62" s="109">
        <f t="shared" ca="1" si="4"/>
        <v>1598.9405107662219</v>
      </c>
      <c r="AY62" s="109">
        <f t="shared" ca="1" si="4"/>
        <v>6304.8752982648293</v>
      </c>
      <c r="AZ62" s="109">
        <f t="shared" ca="1" si="4"/>
        <v>8352.627187518734</v>
      </c>
      <c r="BA62" s="109">
        <f t="shared" ca="1" si="4"/>
        <v>8981.5766222414495</v>
      </c>
      <c r="BB62" s="109">
        <f t="shared" ca="1" si="4"/>
        <v>9292.496837511686</v>
      </c>
      <c r="BC62" s="109">
        <f t="shared" ca="1" si="4"/>
        <v>2335.9273863478143</v>
      </c>
      <c r="BD62" s="109">
        <f t="shared" ca="1" si="4"/>
        <v>5277.3714222960079</v>
      </c>
      <c r="BE62" s="109">
        <f t="shared" ca="1" si="4"/>
        <v>4189.7014772981775</v>
      </c>
      <c r="BF62" s="109">
        <f t="shared" ca="1" si="4"/>
        <v>5928.9156712285612</v>
      </c>
      <c r="BG62" s="109">
        <f t="shared" ca="1" si="4"/>
        <v>15783.291920106538</v>
      </c>
      <c r="BH62" s="109">
        <f t="shared" ca="1" si="4"/>
        <v>6064.5965807911689</v>
      </c>
      <c r="BI62" s="109">
        <f t="shared" ca="1" si="4"/>
        <v>10680.818581986483</v>
      </c>
      <c r="BJ62" s="109">
        <f t="shared" ca="1" si="4"/>
        <v>73531.709699309926</v>
      </c>
    </row>
    <row r="63" spans="2:62" hidden="1" outlineLevel="2">
      <c r="B63" s="90" t="s">
        <v>158</v>
      </c>
      <c r="C63" s="109">
        <f>-SUMIF(C17:C26,"&lt;0",C17:C26)*$C$7*$C$5/12</f>
        <v>1674.4569788262286</v>
      </c>
      <c r="D63" s="109">
        <f ca="1">-SUMIF(D17:D26,"&lt;0",D17:D26)*$C$7*C61/12</f>
        <v>2050.4472778167215</v>
      </c>
      <c r="E63" s="109">
        <f t="shared" ref="E63:BJ63" ca="1" si="5">-SUMIF(E17:E26,"&lt;0",E17:E26)*$C$7*D61/12</f>
        <v>1359.2312682063882</v>
      </c>
      <c r="F63" s="109">
        <f t="shared" ca="1" si="5"/>
        <v>1694.2130870646272</v>
      </c>
      <c r="G63" s="109">
        <f t="shared" ca="1" si="5"/>
        <v>1540.9232208154342</v>
      </c>
      <c r="H63" s="109">
        <f t="shared" ca="1" si="5"/>
        <v>1481.069615600494</v>
      </c>
      <c r="I63" s="109">
        <f t="shared" ca="1" si="5"/>
        <v>1413.1491978068022</v>
      </c>
      <c r="J63" s="109">
        <f t="shared" ca="1" si="5"/>
        <v>1049.2639514457817</v>
      </c>
      <c r="K63" s="109">
        <f t="shared" ca="1" si="5"/>
        <v>1041.1535256298223</v>
      </c>
      <c r="L63" s="109">
        <f t="shared" ca="1" si="5"/>
        <v>1040.8821133615506</v>
      </c>
      <c r="M63" s="109">
        <f t="shared" ca="1" si="5"/>
        <v>1620.2815664273085</v>
      </c>
      <c r="N63" s="109">
        <f t="shared" ca="1" si="5"/>
        <v>1238.7427221304204</v>
      </c>
      <c r="O63" s="109">
        <f t="shared" ca="1" si="5"/>
        <v>1054.9334396616887</v>
      </c>
      <c r="P63" s="109">
        <f t="shared" ca="1" si="5"/>
        <v>1366.0901233703823</v>
      </c>
      <c r="Q63" s="109">
        <f t="shared" ca="1" si="5"/>
        <v>1207.4632513776739</v>
      </c>
      <c r="R63" s="109">
        <f t="shared" ca="1" si="5"/>
        <v>1287.0191076190015</v>
      </c>
      <c r="S63" s="109">
        <f t="shared" ca="1" si="5"/>
        <v>2324.8390101769032</v>
      </c>
      <c r="T63" s="109">
        <f t="shared" ca="1" si="5"/>
        <v>2103.5512442730937</v>
      </c>
      <c r="U63" s="109">
        <f t="shared" ca="1" si="5"/>
        <v>1886.5246689399071</v>
      </c>
      <c r="V63" s="109">
        <f t="shared" ca="1" si="5"/>
        <v>2072.1468744533581</v>
      </c>
      <c r="W63" s="109">
        <f t="shared" ca="1" si="5"/>
        <v>2218.2612773082324</v>
      </c>
      <c r="X63" s="109">
        <f t="shared" ca="1" si="5"/>
        <v>2160.1973883478886</v>
      </c>
      <c r="Y63" s="109">
        <f t="shared" ca="1" si="5"/>
        <v>2293.3958244386054</v>
      </c>
      <c r="Z63" s="109">
        <f t="shared" ca="1" si="5"/>
        <v>3031.9312415092977</v>
      </c>
      <c r="AA63" s="109">
        <f t="shared" ca="1" si="5"/>
        <v>3439.4355627969421</v>
      </c>
      <c r="AB63" s="109">
        <f t="shared" ca="1" si="5"/>
        <v>3724.5665162950877</v>
      </c>
      <c r="AC63" s="109">
        <f t="shared" ca="1" si="5"/>
        <v>3669.3305900134455</v>
      </c>
      <c r="AD63" s="109">
        <f t="shared" ca="1" si="5"/>
        <v>3313.2101578359884</v>
      </c>
      <c r="AE63" s="109">
        <f t="shared" ca="1" si="5"/>
        <v>2451.7693985157057</v>
      </c>
      <c r="AF63" s="109">
        <f t="shared" ca="1" si="5"/>
        <v>3338.2009987575057</v>
      </c>
      <c r="AG63" s="109">
        <f t="shared" ca="1" si="5"/>
        <v>4197.7977267379738</v>
      </c>
      <c r="AH63" s="109">
        <f t="shared" ca="1" si="5"/>
        <v>3989.7203114067502</v>
      </c>
      <c r="AI63" s="109">
        <f t="shared" ca="1" si="5"/>
        <v>4611.629648001971</v>
      </c>
      <c r="AJ63" s="109">
        <f t="shared" ca="1" si="5"/>
        <v>4797.8819341666122</v>
      </c>
      <c r="AK63" s="109">
        <f t="shared" ca="1" si="5"/>
        <v>4650.5938691257079</v>
      </c>
      <c r="AL63" s="109">
        <f t="shared" ca="1" si="5"/>
        <v>4514.1370727418107</v>
      </c>
      <c r="AM63" s="109">
        <f t="shared" ca="1" si="5"/>
        <v>4546.7813032948934</v>
      </c>
      <c r="AN63" s="109">
        <f t="shared" ca="1" si="5"/>
        <v>4370.5127392868462</v>
      </c>
      <c r="AO63" s="109">
        <f t="shared" ca="1" si="5"/>
        <v>4183.3151178306371</v>
      </c>
      <c r="AP63" s="109">
        <f t="shared" ca="1" si="5"/>
        <v>5402.8655066363717</v>
      </c>
      <c r="AQ63" s="109">
        <f t="shared" ca="1" si="5"/>
        <v>6783.1659379923285</v>
      </c>
      <c r="AR63" s="109">
        <f t="shared" ca="1" si="5"/>
        <v>6447.4445706886945</v>
      </c>
      <c r="AS63" s="109">
        <f t="shared" ca="1" si="5"/>
        <v>6320.463332242598</v>
      </c>
      <c r="AT63" s="109">
        <f t="shared" ca="1" si="5"/>
        <v>6421.555166527618</v>
      </c>
      <c r="AU63" s="109">
        <f t="shared" ca="1" si="5"/>
        <v>5165.9804624850776</v>
      </c>
      <c r="AV63" s="109">
        <f t="shared" ca="1" si="5"/>
        <v>5184.1634173121583</v>
      </c>
      <c r="AW63" s="109">
        <f t="shared" ca="1" si="5"/>
        <v>6261.6582916864063</v>
      </c>
      <c r="AX63" s="109">
        <f t="shared" ca="1" si="5"/>
        <v>7087.5583745626136</v>
      </c>
      <c r="AY63" s="109">
        <f t="shared" ca="1" si="5"/>
        <v>7326.707541632888</v>
      </c>
      <c r="AZ63" s="109">
        <f t="shared" ca="1" si="5"/>
        <v>7451.1897718010832</v>
      </c>
      <c r="BA63" s="109">
        <f t="shared" ca="1" si="5"/>
        <v>6424.7114548598029</v>
      </c>
      <c r="BB63" s="109">
        <f t="shared" ca="1" si="5"/>
        <v>7064.7195056029414</v>
      </c>
      <c r="BC63" s="109">
        <f t="shared" ca="1" si="5"/>
        <v>7626.8519131208741</v>
      </c>
      <c r="BD63" s="109">
        <f t="shared" ca="1" si="5"/>
        <v>7639.7503649187247</v>
      </c>
      <c r="BE63" s="109">
        <f t="shared" ca="1" si="5"/>
        <v>7237.9949662110002</v>
      </c>
      <c r="BF63" s="109">
        <f t="shared" ca="1" si="5"/>
        <v>7163.0680336082987</v>
      </c>
      <c r="BG63" s="109">
        <f t="shared" ca="1" si="5"/>
        <v>6022.3709505673842</v>
      </c>
      <c r="BH63" s="109">
        <f t="shared" ca="1" si="5"/>
        <v>5876.261022307026</v>
      </c>
      <c r="BI63" s="109">
        <f t="shared" ca="1" si="5"/>
        <v>5541.015691244058</v>
      </c>
      <c r="BJ63" s="109">
        <f t="shared" ca="1" si="5"/>
        <v>5826.676624742563</v>
      </c>
    </row>
    <row r="64" spans="2:62" hidden="1" outlineLevel="2">
      <c r="B64" s="81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</row>
    <row r="65" spans="2:62" hidden="1" outlineLevel="2">
      <c r="B65" s="91" t="s">
        <v>131</v>
      </c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92"/>
      <c r="BC65" s="92"/>
      <c r="BD65" s="92"/>
      <c r="BE65" s="92"/>
      <c r="BF65" s="92"/>
      <c r="BG65" s="92"/>
      <c r="BH65" s="92"/>
      <c r="BI65" s="92"/>
      <c r="BJ65" s="92" t="s">
        <v>27</v>
      </c>
    </row>
    <row r="66" spans="2:62" hidden="1" outlineLevel="2">
      <c r="B66" s="81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</row>
    <row r="67" spans="2:62" ht="21.5" hidden="1" outlineLevel="2">
      <c r="B67" s="86" t="s">
        <v>139</v>
      </c>
      <c r="C67" s="67">
        <v>42766</v>
      </c>
      <c r="D67" s="67">
        <v>42794</v>
      </c>
      <c r="E67" s="67">
        <v>42825</v>
      </c>
      <c r="F67" s="67">
        <v>42853</v>
      </c>
      <c r="G67" s="67">
        <v>42886</v>
      </c>
      <c r="H67" s="67">
        <v>42916</v>
      </c>
      <c r="I67" s="67">
        <v>42947</v>
      </c>
      <c r="J67" s="67">
        <v>42978</v>
      </c>
      <c r="K67" s="67">
        <v>43007</v>
      </c>
      <c r="L67" s="67">
        <v>43039</v>
      </c>
      <c r="M67" s="67">
        <v>43069</v>
      </c>
      <c r="N67" s="67">
        <v>43098</v>
      </c>
      <c r="O67" s="67">
        <v>43131</v>
      </c>
      <c r="P67" s="67">
        <v>43159</v>
      </c>
      <c r="Q67" s="67">
        <v>43188</v>
      </c>
      <c r="R67" s="67">
        <v>43220</v>
      </c>
      <c r="S67" s="67">
        <v>43251</v>
      </c>
      <c r="T67" s="67">
        <v>43280</v>
      </c>
      <c r="U67" s="67">
        <v>43312</v>
      </c>
      <c r="V67" s="67">
        <v>43343</v>
      </c>
      <c r="W67" s="67">
        <v>43371</v>
      </c>
      <c r="X67" s="67">
        <v>43404</v>
      </c>
      <c r="Y67" s="67">
        <v>43434</v>
      </c>
      <c r="Z67" s="67">
        <v>43465</v>
      </c>
      <c r="AA67" s="67">
        <v>43496</v>
      </c>
      <c r="AB67" s="67">
        <v>43524</v>
      </c>
      <c r="AC67" s="67">
        <v>43553</v>
      </c>
      <c r="AD67" s="67">
        <v>43585</v>
      </c>
      <c r="AE67" s="67">
        <v>43616</v>
      </c>
      <c r="AF67" s="67">
        <v>43644</v>
      </c>
      <c r="AG67" s="67">
        <v>43677</v>
      </c>
      <c r="AH67" s="67">
        <v>43707</v>
      </c>
      <c r="AI67" s="67">
        <v>43738</v>
      </c>
      <c r="AJ67" s="67">
        <v>43769</v>
      </c>
      <c r="AK67" s="67">
        <v>43798</v>
      </c>
      <c r="AL67" s="67">
        <v>43830</v>
      </c>
      <c r="AM67" s="67">
        <v>43861</v>
      </c>
      <c r="AN67" s="67">
        <v>43889</v>
      </c>
      <c r="AO67" s="67">
        <v>43921</v>
      </c>
      <c r="AP67" s="67">
        <v>43951</v>
      </c>
      <c r="AQ67" s="67">
        <v>43980</v>
      </c>
      <c r="AR67" s="67">
        <v>44012</v>
      </c>
      <c r="AS67" s="67">
        <v>44043</v>
      </c>
      <c r="AT67" s="67">
        <v>44074</v>
      </c>
      <c r="AU67" s="67">
        <v>44104</v>
      </c>
      <c r="AV67" s="67">
        <v>44134</v>
      </c>
      <c r="AW67" s="67">
        <v>44165</v>
      </c>
      <c r="AX67" s="67">
        <v>44196</v>
      </c>
      <c r="AY67" s="67">
        <v>44225</v>
      </c>
      <c r="AZ67" s="67">
        <v>44253</v>
      </c>
      <c r="BA67" s="67">
        <v>44286</v>
      </c>
      <c r="BB67" s="67">
        <v>44316</v>
      </c>
      <c r="BC67" s="67">
        <v>44344</v>
      </c>
      <c r="BD67" s="67">
        <v>44377</v>
      </c>
      <c r="BE67" s="67">
        <v>44407</v>
      </c>
      <c r="BF67" s="67">
        <v>44439</v>
      </c>
      <c r="BG67" s="67">
        <v>44469</v>
      </c>
      <c r="BH67" s="67">
        <v>44498</v>
      </c>
      <c r="BI67" s="67">
        <v>44530</v>
      </c>
      <c r="BJ67" s="67">
        <v>44561</v>
      </c>
    </row>
    <row r="68" spans="2:62" hidden="1" outlineLevel="2">
      <c r="B68" s="78" t="s">
        <v>5</v>
      </c>
      <c r="C68" s="15" cm="1">
        <f t="array" aca="1" ref="C68:C77" ca="1">OFFSET('Dynamic Returns and Covariance'!$C$270,MATCH('GMV Portfolios &amp; Analysis'!C67,'Dynamic Returns and Covariance'!$B$271:$B$920),,10,1)</f>
        <v>0.14480338295337009</v>
      </c>
      <c r="D68" s="15" cm="1">
        <f t="array" aca="1" ref="D68:D77" ca="1">OFFSET('Dynamic Returns and Covariance'!$C$270,MATCH('GMV Portfolios &amp; Analysis'!D67,'Dynamic Returns and Covariance'!$B$271:$B$920),,10,1)</f>
        <v>0.13983397004945369</v>
      </c>
      <c r="E68" s="15" cm="1">
        <f t="array" aca="1" ref="E68:E77" ca="1">OFFSET('Dynamic Returns and Covariance'!$C$270,MATCH('GMV Portfolios &amp; Analysis'!E67,'Dynamic Returns and Covariance'!$B$271:$B$920),,10,1)</f>
        <v>0.14627755772141082</v>
      </c>
      <c r="F68" s="15" cm="1">
        <f t="array" aca="1" ref="F68:F77" ca="1">OFFSET('Dynamic Returns and Covariance'!$C$270,MATCH('GMV Portfolios &amp; Analysis'!F67,'Dynamic Returns and Covariance'!$B$271:$B$920),,10,1)</f>
        <v>0.15267290155770585</v>
      </c>
      <c r="G68" s="15" cm="1">
        <f t="array" aca="1" ref="G68:G77" ca="1">OFFSET('Dynamic Returns and Covariance'!$C$270,MATCH('GMV Portfolios &amp; Analysis'!G67,'Dynamic Returns and Covariance'!$B$271:$B$920),,10,1)</f>
        <v>0.14234211768948243</v>
      </c>
      <c r="H68" s="15" cm="1">
        <f t="array" aca="1" ref="H68:H77" ca="1">OFFSET('Dynamic Returns and Covariance'!$C$270,MATCH('GMV Portfolios &amp; Analysis'!H67,'Dynamic Returns and Covariance'!$B$271:$B$920),,10,1)</f>
        <v>0.1106472932769062</v>
      </c>
      <c r="I68" s="15" cm="1">
        <f t="array" aca="1" ref="I68:I77" ca="1">OFFSET('Dynamic Returns and Covariance'!$C$270,MATCH('GMV Portfolios &amp; Analysis'!I67,'Dynamic Returns and Covariance'!$B$271:$B$920),,10,1)</f>
        <v>0.10934762734553245</v>
      </c>
      <c r="J68" s="15" cm="1">
        <f t="array" aca="1" ref="J68:J77" ca="1">OFFSET('Dynamic Returns and Covariance'!$C$270,MATCH('GMV Portfolios &amp; Analysis'!J67,'Dynamic Returns and Covariance'!$B$271:$B$920),,10,1)</f>
        <v>0.10632262449645406</v>
      </c>
      <c r="K68" s="15" cm="1">
        <f t="array" aca="1" ref="K68:K77" ca="1">OFFSET('Dynamic Returns and Covariance'!$C$270,MATCH('GMV Portfolios &amp; Analysis'!K67,'Dynamic Returns and Covariance'!$B$271:$B$920),,10,1)</f>
        <v>0.10340503657493734</v>
      </c>
      <c r="L68" s="15" cm="1">
        <f t="array" aca="1" ref="L68:L77" ca="1">OFFSET('Dynamic Returns and Covariance'!$C$270,MATCH('GMV Portfolios &amp; Analysis'!L67,'Dynamic Returns and Covariance'!$B$271:$B$920),,10,1)</f>
        <v>0.11258056736455072</v>
      </c>
      <c r="M68" s="15" cm="1">
        <f t="array" aca="1" ref="M68:M77" ca="1">OFFSET('Dynamic Returns and Covariance'!$C$270,MATCH('GMV Portfolios &amp; Analysis'!M67,'Dynamic Returns and Covariance'!$B$271:$B$920),,10,1)</f>
        <v>9.3536982631520438E-2</v>
      </c>
      <c r="N68" s="15" cm="1">
        <f t="array" aca="1" ref="N68:N77" ca="1">OFFSET('Dynamic Returns and Covariance'!$C$270,MATCH('GMV Portfolios &amp; Analysis'!N67,'Dynamic Returns and Covariance'!$B$271:$B$920),,10,1)</f>
        <v>0.10423042404036578</v>
      </c>
      <c r="O68" s="15" cm="1">
        <f t="array" aca="1" ref="O68:O77" ca="1">OFFSET('Dynamic Returns and Covariance'!$C$270,MATCH('GMV Portfolios &amp; Analysis'!O67,'Dynamic Returns and Covariance'!$B$271:$B$920),,10,1)</f>
        <v>9.8314419885240756E-2</v>
      </c>
      <c r="P68" s="15" cm="1">
        <f t="array" aca="1" ref="P68:P77" ca="1">OFFSET('Dynamic Returns and Covariance'!$C$270,MATCH('GMV Portfolios &amp; Analysis'!P67,'Dynamic Returns and Covariance'!$B$271:$B$920),,10,1)</f>
        <v>9.7449559214085893E-2</v>
      </c>
      <c r="Q68" s="15" cm="1">
        <f t="array" aca="1" ref="Q68:Q77" ca="1">OFFSET('Dynamic Returns and Covariance'!$C$270,MATCH('GMV Portfolios &amp; Analysis'!Q67,'Dynamic Returns and Covariance'!$B$271:$B$920),,10,1)</f>
        <v>8.8204112949638133E-2</v>
      </c>
      <c r="R68" s="15" cm="1">
        <f t="array" aca="1" ref="R68:R77" ca="1">OFFSET('Dynamic Returns and Covariance'!$C$270,MATCH('GMV Portfolios &amp; Analysis'!R67,'Dynamic Returns and Covariance'!$B$271:$B$920),,10,1)</f>
        <v>9.9188770830473214E-2</v>
      </c>
      <c r="S68" s="15" cm="1">
        <f t="array" aca="1" ref="S68:S77" ca="1">OFFSET('Dynamic Returns and Covariance'!$C$270,MATCH('GMV Portfolios &amp; Analysis'!S67,'Dynamic Returns and Covariance'!$B$271:$B$920),,10,1)</f>
        <v>6.7736343089785905E-2</v>
      </c>
      <c r="T68" s="15" cm="1">
        <f t="array" aca="1" ref="T68:T77" ca="1">OFFSET('Dynamic Returns and Covariance'!$C$270,MATCH('GMV Portfolios &amp; Analysis'!T67,'Dynamic Returns and Covariance'!$B$271:$B$920),,10,1)</f>
        <v>7.5127434481234767E-2</v>
      </c>
      <c r="U68" s="15" cm="1">
        <f t="array" aca="1" ref="U68:U77" ca="1">OFFSET('Dynamic Returns and Covariance'!$C$270,MATCH('GMV Portfolios &amp; Analysis'!U67,'Dynamic Returns and Covariance'!$B$271:$B$920),,10,1)</f>
        <v>8.7739195227650932E-2</v>
      </c>
      <c r="V68" s="15" cm="1">
        <f t="array" aca="1" ref="V68:V77" ca="1">OFFSET('Dynamic Returns and Covariance'!$C$270,MATCH('GMV Portfolios &amp; Analysis'!V67,'Dynamic Returns and Covariance'!$B$271:$B$920),,10,1)</f>
        <v>7.0501319020777151E-2</v>
      </c>
      <c r="W68" s="15" cm="1">
        <f t="array" aca="1" ref="W68:W77" ca="1">OFFSET('Dynamic Returns and Covariance'!$C$270,MATCH('GMV Portfolios &amp; Analysis'!W67,'Dynamic Returns and Covariance'!$B$271:$B$920),,10,1)</f>
        <v>6.7223831399083653E-2</v>
      </c>
      <c r="X68" s="15" cm="1">
        <f t="array" aca="1" ref="X68:X77" ca="1">OFFSET('Dynamic Returns and Covariance'!$C$270,MATCH('GMV Portfolios &amp; Analysis'!X67,'Dynamic Returns and Covariance'!$B$271:$B$920),,10,1)</f>
        <v>7.3467230287418792E-2</v>
      </c>
      <c r="Y68" s="15" cm="1">
        <f t="array" aca="1" ref="Y68:Y77" ca="1">OFFSET('Dynamic Returns and Covariance'!$C$270,MATCH('GMV Portfolios &amp; Analysis'!Y67,'Dynamic Returns and Covariance'!$B$271:$B$920),,10,1)</f>
        <v>2.4489430642306322E-2</v>
      </c>
      <c r="Z68" s="15" cm="1">
        <f t="array" aca="1" ref="Z68:Z77" ca="1">OFFSET('Dynamic Returns and Covariance'!$C$270,MATCH('GMV Portfolios &amp; Analysis'!Z67,'Dynamic Returns and Covariance'!$B$271:$B$920),,10,1)</f>
        <v>7.9720111223704222E-3</v>
      </c>
      <c r="AA68" s="15" cm="1">
        <f t="array" aca="1" ref="AA68:AA77" ca="1">OFFSET('Dynamic Returns and Covariance'!$C$270,MATCH('GMV Portfolios &amp; Analysis'!AA67,'Dynamic Returns and Covariance'!$B$271:$B$920),,10,1)</f>
        <v>1.2343662398455826E-2</v>
      </c>
      <c r="AB68" s="15" cm="1">
        <f t="array" aca="1" ref="AB68:AB77" ca="1">OFFSET('Dynamic Returns and Covariance'!$C$270,MATCH('GMV Portfolios &amp; Analysis'!AB67,'Dynamic Returns and Covariance'!$B$271:$B$920),,10,1)</f>
        <v>0</v>
      </c>
      <c r="AC68" s="15" cm="1">
        <f t="array" aca="1" ref="AC68:AC77" ca="1">OFFSET('Dynamic Returns and Covariance'!$C$270,MATCH('GMV Portfolios &amp; Analysis'!AC67,'Dynamic Returns and Covariance'!$B$271:$B$920),,10,1)</f>
        <v>0</v>
      </c>
      <c r="AD68" s="15" cm="1">
        <f t="array" aca="1" ref="AD68:AD77" ca="1">OFFSET('Dynamic Returns and Covariance'!$C$270,MATCH('GMV Portfolios &amp; Analysis'!AD67,'Dynamic Returns and Covariance'!$B$271:$B$920),,10,1)</f>
        <v>0</v>
      </c>
      <c r="AE68" s="15" cm="1">
        <f t="array" aca="1" ref="AE68:AE77" ca="1">OFFSET('Dynamic Returns and Covariance'!$C$270,MATCH('GMV Portfolios &amp; Analysis'!AE67,'Dynamic Returns and Covariance'!$B$271:$B$920),,10,1)</f>
        <v>0</v>
      </c>
      <c r="AF68" s="15" cm="1">
        <f t="array" aca="1" ref="AF68:AF77" ca="1">OFFSET('Dynamic Returns and Covariance'!$C$270,MATCH('GMV Portfolios &amp; Analysis'!AF67,'Dynamic Returns and Covariance'!$B$271:$B$920),,10,1)</f>
        <v>0</v>
      </c>
      <c r="AG68" s="15" cm="1">
        <f t="array" aca="1" ref="AG68:AG77" ca="1">OFFSET('Dynamic Returns and Covariance'!$C$270,MATCH('GMV Portfolios &amp; Analysis'!AG67,'Dynamic Returns and Covariance'!$B$271:$B$920),,10,1)</f>
        <v>0</v>
      </c>
      <c r="AH68" s="15" cm="1">
        <f t="array" aca="1" ref="AH68:AH77" ca="1">OFFSET('Dynamic Returns and Covariance'!$C$270,MATCH('GMV Portfolios &amp; Analysis'!AH67,'Dynamic Returns and Covariance'!$B$271:$B$920),,10,1)</f>
        <v>0</v>
      </c>
      <c r="AI68" s="15" cm="1">
        <f t="array" aca="1" ref="AI68:AI77" ca="1">OFFSET('Dynamic Returns and Covariance'!$C$270,MATCH('GMV Portfolios &amp; Analysis'!AI67,'Dynamic Returns and Covariance'!$B$271:$B$920),,10,1)</f>
        <v>0</v>
      </c>
      <c r="AJ68" s="15" cm="1">
        <f t="array" aca="1" ref="AJ68:AJ77" ca="1">OFFSET('Dynamic Returns and Covariance'!$C$270,MATCH('GMV Portfolios &amp; Analysis'!AJ67,'Dynamic Returns and Covariance'!$B$271:$B$920),,10,1)</f>
        <v>0</v>
      </c>
      <c r="AK68" s="15" cm="1">
        <f t="array" aca="1" ref="AK68:AK77" ca="1">OFFSET('Dynamic Returns and Covariance'!$C$270,MATCH('GMV Portfolios &amp; Analysis'!AK67,'Dynamic Returns and Covariance'!$B$271:$B$920),,10,1)</f>
        <v>0</v>
      </c>
      <c r="AL68" s="15" cm="1">
        <f t="array" aca="1" ref="AL68:AL77" ca="1">OFFSET('Dynamic Returns and Covariance'!$C$270,MATCH('GMV Portfolios &amp; Analysis'!AL67,'Dynamic Returns and Covariance'!$B$271:$B$920),,10,1)</f>
        <v>0</v>
      </c>
      <c r="AM68" s="15" cm="1">
        <f t="array" aca="1" ref="AM68:AM77" ca="1">OFFSET('Dynamic Returns and Covariance'!$C$270,MATCH('GMV Portfolios &amp; Analysis'!AM67,'Dynamic Returns and Covariance'!$B$271:$B$920),,10,1)</f>
        <v>0</v>
      </c>
      <c r="AN68" s="15" cm="1">
        <f t="array" aca="1" ref="AN68:AN77" ca="1">OFFSET('Dynamic Returns and Covariance'!$C$270,MATCH('GMV Portfolios &amp; Analysis'!AN67,'Dynamic Returns and Covariance'!$B$271:$B$920),,10,1)</f>
        <v>0</v>
      </c>
      <c r="AO68" s="15" cm="1">
        <f t="array" aca="1" ref="AO68:AO77" ca="1">OFFSET('Dynamic Returns and Covariance'!$C$270,MATCH('GMV Portfolios &amp; Analysis'!AO67,'Dynamic Returns and Covariance'!$B$271:$B$920),,10,1)</f>
        <v>0</v>
      </c>
      <c r="AP68" s="15" cm="1">
        <f t="array" aca="1" ref="AP68:AP77" ca="1">OFFSET('Dynamic Returns and Covariance'!$C$270,MATCH('GMV Portfolios &amp; Analysis'!AP67,'Dynamic Returns and Covariance'!$B$271:$B$920),,10,1)</f>
        <v>0</v>
      </c>
      <c r="AQ68" s="15" cm="1">
        <f t="array" aca="1" ref="AQ68:AQ77" ca="1">OFFSET('Dynamic Returns and Covariance'!$C$270,MATCH('GMV Portfolios &amp; Analysis'!AQ67,'Dynamic Returns and Covariance'!$B$271:$B$920),,10,1)</f>
        <v>0</v>
      </c>
      <c r="AR68" s="15" cm="1">
        <f t="array" aca="1" ref="AR68:AR77" ca="1">OFFSET('Dynamic Returns and Covariance'!$C$270,MATCH('GMV Portfolios &amp; Analysis'!AR67,'Dynamic Returns and Covariance'!$B$271:$B$920),,10,1)</f>
        <v>0</v>
      </c>
      <c r="AS68" s="15" cm="1">
        <f t="array" aca="1" ref="AS68:AS77" ca="1">OFFSET('Dynamic Returns and Covariance'!$C$270,MATCH('GMV Portfolios &amp; Analysis'!AS67,'Dynamic Returns and Covariance'!$B$271:$B$920),,10,1)</f>
        <v>0</v>
      </c>
      <c r="AT68" s="15" cm="1">
        <f t="array" aca="1" ref="AT68:AT77" ca="1">OFFSET('Dynamic Returns and Covariance'!$C$270,MATCH('GMV Portfolios &amp; Analysis'!AT67,'Dynamic Returns and Covariance'!$B$271:$B$920),,10,1)</f>
        <v>0</v>
      </c>
      <c r="AU68" s="15" cm="1">
        <f t="array" aca="1" ref="AU68:AU77" ca="1">OFFSET('Dynamic Returns and Covariance'!$C$270,MATCH('GMV Portfolios &amp; Analysis'!AU67,'Dynamic Returns and Covariance'!$B$271:$B$920),,10,1)</f>
        <v>0</v>
      </c>
      <c r="AV68" s="15" cm="1">
        <f t="array" aca="1" ref="AV68:AV77" ca="1">OFFSET('Dynamic Returns and Covariance'!$C$270,MATCH('GMV Portfolios &amp; Analysis'!AV67,'Dynamic Returns and Covariance'!$B$271:$B$920),,10,1)</f>
        <v>0</v>
      </c>
      <c r="AW68" s="15" cm="1">
        <f t="array" aca="1" ref="AW68:AW77" ca="1">OFFSET('Dynamic Returns and Covariance'!$C$270,MATCH('GMV Portfolios &amp; Analysis'!AW67,'Dynamic Returns and Covariance'!$B$271:$B$920),,10,1)</f>
        <v>0</v>
      </c>
      <c r="AX68" s="15" cm="1">
        <f t="array" aca="1" ref="AX68:AX77" ca="1">OFFSET('Dynamic Returns and Covariance'!$C$270,MATCH('GMV Portfolios &amp; Analysis'!AX67,'Dynamic Returns and Covariance'!$B$271:$B$920),,10,1)</f>
        <v>0</v>
      </c>
      <c r="AY68" s="15" cm="1">
        <f t="array" aca="1" ref="AY68:AY77" ca="1">OFFSET('Dynamic Returns and Covariance'!$C$270,MATCH('GMV Portfolios &amp; Analysis'!AY67,'Dynamic Returns and Covariance'!$B$271:$B$920),,10,1)</f>
        <v>0</v>
      </c>
      <c r="AZ68" s="15" cm="1">
        <f t="array" aca="1" ref="AZ68:AZ77" ca="1">OFFSET('Dynamic Returns and Covariance'!$C$270,MATCH('GMV Portfolios &amp; Analysis'!AZ67,'Dynamic Returns and Covariance'!$B$271:$B$920),,10,1)</f>
        <v>0</v>
      </c>
      <c r="BA68" s="15" cm="1">
        <f t="array" aca="1" ref="BA68:BA77" ca="1">OFFSET('Dynamic Returns and Covariance'!$C$270,MATCH('GMV Portfolios &amp; Analysis'!BA67,'Dynamic Returns and Covariance'!$B$271:$B$920),,10,1)</f>
        <v>0</v>
      </c>
      <c r="BB68" s="15" cm="1">
        <f t="array" aca="1" ref="BB68:BB77" ca="1">OFFSET('Dynamic Returns and Covariance'!$C$270,MATCH('GMV Portfolios &amp; Analysis'!BB67,'Dynamic Returns and Covariance'!$B$271:$B$920),,10,1)</f>
        <v>0</v>
      </c>
      <c r="BC68" s="15" cm="1">
        <f t="array" aca="1" ref="BC68:BC77" ca="1">OFFSET('Dynamic Returns and Covariance'!$C$270,MATCH('GMV Portfolios &amp; Analysis'!BC67,'Dynamic Returns and Covariance'!$B$271:$B$920),,10,1)</f>
        <v>0</v>
      </c>
      <c r="BD68" s="15" cm="1">
        <f t="array" aca="1" ref="BD68:BD77" ca="1">OFFSET('Dynamic Returns and Covariance'!$C$270,MATCH('GMV Portfolios &amp; Analysis'!BD67,'Dynamic Returns and Covariance'!$B$271:$B$920),,10,1)</f>
        <v>0</v>
      </c>
      <c r="BE68" s="15" cm="1">
        <f t="array" aca="1" ref="BE68:BE77" ca="1">OFFSET('Dynamic Returns and Covariance'!$C$270,MATCH('GMV Portfolios &amp; Analysis'!BE67,'Dynamic Returns and Covariance'!$B$271:$B$920),,10,1)</f>
        <v>0</v>
      </c>
      <c r="BF68" s="15" cm="1">
        <f t="array" aca="1" ref="BF68:BF77" ca="1">OFFSET('Dynamic Returns and Covariance'!$C$270,MATCH('GMV Portfolios &amp; Analysis'!BF67,'Dynamic Returns and Covariance'!$B$271:$B$920),,10,1)</f>
        <v>0</v>
      </c>
      <c r="BG68" s="15" cm="1">
        <f t="array" aca="1" ref="BG68:BG77" ca="1">OFFSET('Dynamic Returns and Covariance'!$C$270,MATCH('GMV Portfolios &amp; Analysis'!BG67,'Dynamic Returns and Covariance'!$B$271:$B$920),,10,1)</f>
        <v>0</v>
      </c>
      <c r="BH68" s="15" cm="1">
        <f t="array" aca="1" ref="BH68:BH77" ca="1">OFFSET('Dynamic Returns and Covariance'!$C$270,MATCH('GMV Portfolios &amp; Analysis'!BH67,'Dynamic Returns and Covariance'!$B$271:$B$920),,10,1)</f>
        <v>0</v>
      </c>
      <c r="BI68" s="15" cm="1">
        <f t="array" aca="1" ref="BI68:BI77" ca="1">OFFSET('Dynamic Returns and Covariance'!$C$270,MATCH('GMV Portfolios &amp; Analysis'!BI67,'Dynamic Returns and Covariance'!$B$271:$B$920),,10,1)</f>
        <v>0</v>
      </c>
      <c r="BJ68" s="15" cm="1">
        <f t="array" aca="1" ref="BJ68:BJ77" ca="1">OFFSET('Dynamic Returns and Covariance'!$C$270,MATCH('GMV Portfolios &amp; Analysis'!BJ67,'Dynamic Returns and Covariance'!$B$271:$B$920),,10,1)</f>
        <v>0</v>
      </c>
    </row>
    <row r="69" spans="2:62" hidden="1" outlineLevel="2">
      <c r="B69" s="78" t="s">
        <v>7</v>
      </c>
      <c r="C69" s="15">
        <f ca="1"/>
        <v>0</v>
      </c>
      <c r="D69" s="15">
        <f ca="1"/>
        <v>0</v>
      </c>
      <c r="E69" s="15">
        <f ca="1"/>
        <v>0</v>
      </c>
      <c r="F69" s="15">
        <f ca="1"/>
        <v>0</v>
      </c>
      <c r="G69" s="15">
        <f ca="1"/>
        <v>0</v>
      </c>
      <c r="H69" s="15">
        <f ca="1"/>
        <v>0</v>
      </c>
      <c r="I69" s="15">
        <f ca="1"/>
        <v>0</v>
      </c>
      <c r="J69" s="15">
        <f ca="1"/>
        <v>0</v>
      </c>
      <c r="K69" s="15">
        <f ca="1"/>
        <v>0</v>
      </c>
      <c r="L69" s="15">
        <f ca="1"/>
        <v>0</v>
      </c>
      <c r="M69" s="15">
        <f ca="1"/>
        <v>1.1077449729529417E-2</v>
      </c>
      <c r="N69" s="15">
        <f ca="1"/>
        <v>1.1001388661703311E-2</v>
      </c>
      <c r="O69" s="15">
        <f ca="1"/>
        <v>3.3941355177510533E-2</v>
      </c>
      <c r="P69" s="15">
        <f ca="1"/>
        <v>1.9362017019044168E-2</v>
      </c>
      <c r="Q69" s="15">
        <f ca="1"/>
        <v>1.4540896497531057E-3</v>
      </c>
      <c r="R69" s="15">
        <f ca="1"/>
        <v>4.3015664516478248E-3</v>
      </c>
      <c r="S69" s="15">
        <f ca="1"/>
        <v>3.2231715618270831E-2</v>
      </c>
      <c r="T69" s="15">
        <f ca="1"/>
        <v>3.9311804390282867E-2</v>
      </c>
      <c r="U69" s="15">
        <f ca="1"/>
        <v>3.650558998537129E-2</v>
      </c>
      <c r="V69" s="15">
        <f ca="1"/>
        <v>5.2432044603106666E-2</v>
      </c>
      <c r="W69" s="15">
        <f ca="1"/>
        <v>3.6903012130989912E-2</v>
      </c>
      <c r="X69" s="15">
        <f ca="1"/>
        <v>4.2034065864730449E-2</v>
      </c>
      <c r="Y69" s="15">
        <f ca="1"/>
        <v>3.229141945395738E-2</v>
      </c>
      <c r="Z69" s="15">
        <f ca="1"/>
        <v>2.345402138570828E-2</v>
      </c>
      <c r="AA69" s="15">
        <f ca="1"/>
        <v>2.6865297371611425E-2</v>
      </c>
      <c r="AB69" s="15">
        <f ca="1"/>
        <v>4.6365486621428503E-2</v>
      </c>
      <c r="AC69" s="15">
        <f ca="1"/>
        <v>4.8261915727399948E-2</v>
      </c>
      <c r="AD69" s="15">
        <f ca="1"/>
        <v>4.3110411694722274E-2</v>
      </c>
      <c r="AE69" s="15">
        <f ca="1"/>
        <v>5.4002571892156369E-2</v>
      </c>
      <c r="AF69" s="15">
        <f ca="1"/>
        <v>6.9549015068826034E-2</v>
      </c>
      <c r="AG69" s="15">
        <f ca="1"/>
        <v>6.3186773937819934E-2</v>
      </c>
      <c r="AH69" s="15">
        <f ca="1"/>
        <v>6.7093569382450591E-2</v>
      </c>
      <c r="AI69" s="15">
        <f ca="1"/>
        <v>5.2472119198017454E-2</v>
      </c>
      <c r="AJ69" s="15">
        <f ca="1"/>
        <v>6.5121775321908729E-2</v>
      </c>
      <c r="AK69" s="15">
        <f ca="1"/>
        <v>6.9689328263780548E-2</v>
      </c>
      <c r="AL69" s="15">
        <f ca="1"/>
        <v>5.3644613153189281E-2</v>
      </c>
      <c r="AM69" s="15">
        <f ca="1"/>
        <v>5.3179600125430222E-2</v>
      </c>
      <c r="AN69" s="15">
        <f ca="1"/>
        <v>8.1799261874826945E-2</v>
      </c>
      <c r="AO69" s="15">
        <f ca="1"/>
        <v>5.7703592252222727E-2</v>
      </c>
      <c r="AP69" s="15">
        <f ca="1"/>
        <v>6.5331464391598978E-3</v>
      </c>
      <c r="AQ69" s="15">
        <f ca="1"/>
        <v>0</v>
      </c>
      <c r="AR69" s="15">
        <f ca="1"/>
        <v>0</v>
      </c>
      <c r="AS69" s="15">
        <f ca="1"/>
        <v>0</v>
      </c>
      <c r="AT69" s="15">
        <f ca="1"/>
        <v>0</v>
      </c>
      <c r="AU69" s="15">
        <f ca="1"/>
        <v>0</v>
      </c>
      <c r="AV69" s="15">
        <f ca="1"/>
        <v>0</v>
      </c>
      <c r="AW69" s="15">
        <f ca="1"/>
        <v>0</v>
      </c>
      <c r="AX69" s="15">
        <f ca="1"/>
        <v>0</v>
      </c>
      <c r="AY69" s="15">
        <f ca="1"/>
        <v>0</v>
      </c>
      <c r="AZ69" s="15">
        <f ca="1"/>
        <v>0</v>
      </c>
      <c r="BA69" s="15">
        <f ca="1"/>
        <v>0</v>
      </c>
      <c r="BB69" s="15">
        <f ca="1"/>
        <v>0</v>
      </c>
      <c r="BC69" s="15">
        <f ca="1"/>
        <v>0</v>
      </c>
      <c r="BD69" s="15">
        <f ca="1"/>
        <v>0</v>
      </c>
      <c r="BE69" s="15">
        <f ca="1"/>
        <v>0</v>
      </c>
      <c r="BF69" s="15">
        <f ca="1"/>
        <v>0</v>
      </c>
      <c r="BG69" s="15">
        <f ca="1"/>
        <v>0</v>
      </c>
      <c r="BH69" s="15">
        <f ca="1"/>
        <v>3.8996926462897194E-3</v>
      </c>
      <c r="BI69" s="15">
        <f ca="1"/>
        <v>7.1747656290966789E-3</v>
      </c>
      <c r="BJ69" s="15">
        <f ca="1"/>
        <v>1.2555340604947904E-2</v>
      </c>
    </row>
    <row r="70" spans="2:62" hidden="1" outlineLevel="2">
      <c r="B70" s="78" t="s">
        <v>9</v>
      </c>
      <c r="C70" s="15">
        <f ca="1"/>
        <v>0.28874791734891719</v>
      </c>
      <c r="D70" s="15">
        <f ca="1"/>
        <v>0.32066370047187698</v>
      </c>
      <c r="E70" s="15">
        <f ca="1"/>
        <v>0.28817082252844267</v>
      </c>
      <c r="F70" s="15">
        <f ca="1"/>
        <v>0.27475439480806851</v>
      </c>
      <c r="G70" s="15">
        <f ca="1"/>
        <v>0.27926408555631521</v>
      </c>
      <c r="H70" s="15">
        <f ca="1"/>
        <v>0.29260697258576168</v>
      </c>
      <c r="I70" s="15">
        <f ca="1"/>
        <v>0.26606004116302079</v>
      </c>
      <c r="J70" s="15">
        <f ca="1"/>
        <v>0.27495534010417283</v>
      </c>
      <c r="K70" s="15">
        <f ca="1"/>
        <v>0.27940963672975461</v>
      </c>
      <c r="L70" s="15">
        <f ca="1"/>
        <v>0.30542125533609593</v>
      </c>
      <c r="M70" s="15">
        <f ca="1"/>
        <v>0.28662585571181826</v>
      </c>
      <c r="N70" s="15">
        <f ca="1"/>
        <v>0.34512954671965179</v>
      </c>
      <c r="O70" s="15">
        <f ca="1"/>
        <v>0.30683717312920966</v>
      </c>
      <c r="P70" s="15">
        <f ca="1"/>
        <v>0.3340739461625345</v>
      </c>
      <c r="Q70" s="15">
        <f ca="1"/>
        <v>0.33756480992149063</v>
      </c>
      <c r="R70" s="15">
        <f ca="1"/>
        <v>0.36658035409402362</v>
      </c>
      <c r="S70" s="15">
        <f ca="1"/>
        <v>0.36403056796025529</v>
      </c>
      <c r="T70" s="15">
        <f ca="1"/>
        <v>0.36381761589054618</v>
      </c>
      <c r="U70" s="15">
        <f ca="1"/>
        <v>0.37412497635968334</v>
      </c>
      <c r="V70" s="15">
        <f ca="1"/>
        <v>0.35174114136004864</v>
      </c>
      <c r="W70" s="15">
        <f ca="1"/>
        <v>0.35078463926345593</v>
      </c>
      <c r="X70" s="15">
        <f ca="1"/>
        <v>0.32410644239596592</v>
      </c>
      <c r="Y70" s="15">
        <f ca="1"/>
        <v>0.3390103498249552</v>
      </c>
      <c r="Z70" s="15">
        <f ca="1"/>
        <v>0.33179375242439341</v>
      </c>
      <c r="AA70" s="15">
        <f ca="1"/>
        <v>0.25002101676469257</v>
      </c>
      <c r="AB70" s="15">
        <f ca="1"/>
        <v>0.13178743270038229</v>
      </c>
      <c r="AC70" s="15">
        <f ca="1"/>
        <v>0.14106630872220247</v>
      </c>
      <c r="AD70" s="15">
        <f ca="1"/>
        <v>0.14177551660003848</v>
      </c>
      <c r="AE70" s="15">
        <f ca="1"/>
        <v>0.13067785642816787</v>
      </c>
      <c r="AF70" s="15">
        <f ca="1"/>
        <v>0.16264420623823678</v>
      </c>
      <c r="AG70" s="15">
        <f ca="1"/>
        <v>0.17064873114053555</v>
      </c>
      <c r="AH70" s="15">
        <f ca="1"/>
        <v>0.17686911090934701</v>
      </c>
      <c r="AI70" s="15">
        <f ca="1"/>
        <v>0.1528619225140094</v>
      </c>
      <c r="AJ70" s="15">
        <f ca="1"/>
        <v>0.14749199846456673</v>
      </c>
      <c r="AK70" s="15">
        <f ca="1"/>
        <v>0.15357624994153793</v>
      </c>
      <c r="AL70" s="15">
        <f ca="1"/>
        <v>0.15382905461559845</v>
      </c>
      <c r="AM70" s="15">
        <f ca="1"/>
        <v>0.15445410595056433</v>
      </c>
      <c r="AN70" s="15">
        <f ca="1"/>
        <v>0.12446568232685795</v>
      </c>
      <c r="AO70" s="15">
        <f ca="1"/>
        <v>5.5301224370890786E-2</v>
      </c>
      <c r="AP70" s="15">
        <f ca="1"/>
        <v>3.6082323933002931E-2</v>
      </c>
      <c r="AQ70" s="15">
        <f ca="1"/>
        <v>8.4045577825346038E-2</v>
      </c>
      <c r="AR70" s="15">
        <f ca="1"/>
        <v>0.13649879926074204</v>
      </c>
      <c r="AS70" s="15">
        <f ca="1"/>
        <v>0.10256072978791426</v>
      </c>
      <c r="AT70" s="15">
        <f ca="1"/>
        <v>0.1437572920070247</v>
      </c>
      <c r="AU70" s="15">
        <f ca="1"/>
        <v>0.1443020317362495</v>
      </c>
      <c r="AV70" s="15">
        <f ca="1"/>
        <v>0.13526687031242446</v>
      </c>
      <c r="AW70" s="15">
        <f ca="1"/>
        <v>0.14371166173848832</v>
      </c>
      <c r="AX70" s="15">
        <f ca="1"/>
        <v>0.1189539931239806</v>
      </c>
      <c r="AY70" s="15">
        <f ca="1"/>
        <v>0.12729316843488919</v>
      </c>
      <c r="AZ70" s="15">
        <f ca="1"/>
        <v>0.12489370220708715</v>
      </c>
      <c r="BA70" s="15">
        <f ca="1"/>
        <v>0.12314071652633522</v>
      </c>
      <c r="BB70" s="15">
        <f ca="1"/>
        <v>0.14701190611764969</v>
      </c>
      <c r="BC70" s="15">
        <f ca="1"/>
        <v>0.15118106494343186</v>
      </c>
      <c r="BD70" s="15">
        <f ca="1"/>
        <v>0.15098304917263292</v>
      </c>
      <c r="BE70" s="15">
        <f ca="1"/>
        <v>0.14260814544714254</v>
      </c>
      <c r="BF70" s="15">
        <f ca="1"/>
        <v>0.14168396702489339</v>
      </c>
      <c r="BG70" s="15">
        <f ca="1"/>
        <v>0.14183620409812378</v>
      </c>
      <c r="BH70" s="15">
        <f ca="1"/>
        <v>0.14958361717944973</v>
      </c>
      <c r="BI70" s="15">
        <f ca="1"/>
        <v>0.14332655490226176</v>
      </c>
      <c r="BJ70" s="15">
        <f ca="1"/>
        <v>0.17795319805173546</v>
      </c>
    </row>
    <row r="71" spans="2:62" hidden="1" outlineLevel="2">
      <c r="B71" s="78" t="s">
        <v>11</v>
      </c>
      <c r="C71" s="15">
        <f ca="1"/>
        <v>0.15816885604073802</v>
      </c>
      <c r="D71" s="15">
        <f ca="1"/>
        <v>0.15068487770389061</v>
      </c>
      <c r="E71" s="15">
        <f ca="1"/>
        <v>0.14058874125990536</v>
      </c>
      <c r="F71" s="15">
        <f ca="1"/>
        <v>0.14285273332237486</v>
      </c>
      <c r="G71" s="15">
        <f ca="1"/>
        <v>0.14719912510563146</v>
      </c>
      <c r="H71" s="15">
        <f ca="1"/>
        <v>0.10235547864311578</v>
      </c>
      <c r="I71" s="15">
        <f ca="1"/>
        <v>0.11037554881881209</v>
      </c>
      <c r="J71" s="15">
        <f ca="1"/>
        <v>0.10477534768162319</v>
      </c>
      <c r="K71" s="15">
        <f ca="1"/>
        <v>0.10401380563540751</v>
      </c>
      <c r="L71" s="15">
        <f ca="1"/>
        <v>9.2588634735906131E-2</v>
      </c>
      <c r="M71" s="15">
        <f ca="1"/>
        <v>5.6245662453578968E-2</v>
      </c>
      <c r="N71" s="15">
        <f ca="1"/>
        <v>4.2102255958260587E-2</v>
      </c>
      <c r="O71" s="15">
        <f ca="1"/>
        <v>7.4265676071430054E-3</v>
      </c>
      <c r="P71" s="15">
        <f ca="1"/>
        <v>1.7148161901710948E-2</v>
      </c>
      <c r="Q71" s="15">
        <f ca="1"/>
        <v>0</v>
      </c>
      <c r="R71" s="15">
        <f ca="1"/>
        <v>0</v>
      </c>
      <c r="S71" s="15">
        <f ca="1"/>
        <v>0</v>
      </c>
      <c r="T71" s="15">
        <f ca="1"/>
        <v>0</v>
      </c>
      <c r="U71" s="15">
        <f ca="1"/>
        <v>0</v>
      </c>
      <c r="V71" s="15">
        <f ca="1"/>
        <v>0</v>
      </c>
      <c r="W71" s="15">
        <f ca="1"/>
        <v>0</v>
      </c>
      <c r="X71" s="15">
        <f ca="1"/>
        <v>0</v>
      </c>
      <c r="Y71" s="15">
        <f ca="1"/>
        <v>0</v>
      </c>
      <c r="Z71" s="15">
        <f ca="1"/>
        <v>0</v>
      </c>
      <c r="AA71" s="15">
        <f ca="1"/>
        <v>0</v>
      </c>
      <c r="AB71" s="15">
        <f ca="1"/>
        <v>0</v>
      </c>
      <c r="AC71" s="15">
        <f ca="1"/>
        <v>0</v>
      </c>
      <c r="AD71" s="15">
        <f ca="1"/>
        <v>0</v>
      </c>
      <c r="AE71" s="15">
        <f ca="1"/>
        <v>0</v>
      </c>
      <c r="AF71" s="15">
        <f ca="1"/>
        <v>0</v>
      </c>
      <c r="AG71" s="15">
        <f ca="1"/>
        <v>0</v>
      </c>
      <c r="AH71" s="15">
        <f ca="1"/>
        <v>0</v>
      </c>
      <c r="AI71" s="15">
        <f ca="1"/>
        <v>0</v>
      </c>
      <c r="AJ71" s="15">
        <f ca="1"/>
        <v>0</v>
      </c>
      <c r="AK71" s="15">
        <f ca="1"/>
        <v>0</v>
      </c>
      <c r="AL71" s="15">
        <f ca="1"/>
        <v>0</v>
      </c>
      <c r="AM71" s="15">
        <f ca="1"/>
        <v>0</v>
      </c>
      <c r="AN71" s="15">
        <f ca="1"/>
        <v>0</v>
      </c>
      <c r="AO71" s="15">
        <f ca="1"/>
        <v>0</v>
      </c>
      <c r="AP71" s="15">
        <f ca="1"/>
        <v>0</v>
      </c>
      <c r="AQ71" s="15">
        <f ca="1"/>
        <v>0</v>
      </c>
      <c r="AR71" s="15">
        <f ca="1"/>
        <v>0</v>
      </c>
      <c r="AS71" s="15">
        <f ca="1"/>
        <v>0</v>
      </c>
      <c r="AT71" s="15">
        <f ca="1"/>
        <v>0</v>
      </c>
      <c r="AU71" s="15">
        <f ca="1"/>
        <v>0</v>
      </c>
      <c r="AV71" s="15">
        <f ca="1"/>
        <v>0</v>
      </c>
      <c r="AW71" s="15">
        <f ca="1"/>
        <v>0</v>
      </c>
      <c r="AX71" s="15">
        <f ca="1"/>
        <v>0</v>
      </c>
      <c r="AY71" s="15">
        <f ca="1"/>
        <v>0</v>
      </c>
      <c r="AZ71" s="15">
        <f ca="1"/>
        <v>0</v>
      </c>
      <c r="BA71" s="15">
        <f ca="1"/>
        <v>0</v>
      </c>
      <c r="BB71" s="15">
        <f ca="1"/>
        <v>0</v>
      </c>
      <c r="BC71" s="15">
        <f ca="1"/>
        <v>0</v>
      </c>
      <c r="BD71" s="15">
        <f ca="1"/>
        <v>0</v>
      </c>
      <c r="BE71" s="15">
        <f ca="1"/>
        <v>0</v>
      </c>
      <c r="BF71" s="15">
        <f ca="1"/>
        <v>0</v>
      </c>
      <c r="BG71" s="15">
        <f ca="1"/>
        <v>0</v>
      </c>
      <c r="BH71" s="15">
        <f ca="1"/>
        <v>0</v>
      </c>
      <c r="BI71" s="15">
        <f ca="1"/>
        <v>0</v>
      </c>
      <c r="BJ71" s="15">
        <f ca="1"/>
        <v>0</v>
      </c>
    </row>
    <row r="72" spans="2:62" hidden="1" outlineLevel="2">
      <c r="B72" s="78" t="s">
        <v>13</v>
      </c>
      <c r="C72" s="15">
        <f ca="1"/>
        <v>0</v>
      </c>
      <c r="D72" s="15">
        <f ca="1"/>
        <v>0</v>
      </c>
      <c r="E72" s="15">
        <f ca="1"/>
        <v>0</v>
      </c>
      <c r="F72" s="15">
        <f ca="1"/>
        <v>0</v>
      </c>
      <c r="G72" s="15">
        <f ca="1"/>
        <v>0</v>
      </c>
      <c r="H72" s="15">
        <f ca="1"/>
        <v>0</v>
      </c>
      <c r="I72" s="15">
        <f ca="1"/>
        <v>0</v>
      </c>
      <c r="J72" s="15">
        <f ca="1"/>
        <v>0</v>
      </c>
      <c r="K72" s="15">
        <f ca="1"/>
        <v>0</v>
      </c>
      <c r="L72" s="15">
        <f ca="1"/>
        <v>0</v>
      </c>
      <c r="M72" s="15">
        <f ca="1"/>
        <v>0</v>
      </c>
      <c r="N72" s="15">
        <f ca="1"/>
        <v>0</v>
      </c>
      <c r="O72" s="15">
        <f ca="1"/>
        <v>0</v>
      </c>
      <c r="P72" s="15">
        <f ca="1"/>
        <v>0</v>
      </c>
      <c r="Q72" s="15">
        <f ca="1"/>
        <v>0</v>
      </c>
      <c r="R72" s="15">
        <f ca="1"/>
        <v>0</v>
      </c>
      <c r="S72" s="15">
        <f ca="1"/>
        <v>0</v>
      </c>
      <c r="T72" s="15">
        <f ca="1"/>
        <v>0</v>
      </c>
      <c r="U72" s="15">
        <f ca="1"/>
        <v>0</v>
      </c>
      <c r="V72" s="15">
        <f ca="1"/>
        <v>0</v>
      </c>
      <c r="W72" s="15">
        <f ca="1"/>
        <v>0</v>
      </c>
      <c r="X72" s="15">
        <f ca="1"/>
        <v>0</v>
      </c>
      <c r="Y72" s="15">
        <f ca="1"/>
        <v>0</v>
      </c>
      <c r="Z72" s="15">
        <f ca="1"/>
        <v>0</v>
      </c>
      <c r="AA72" s="15">
        <f ca="1"/>
        <v>2.0504652191534418E-2</v>
      </c>
      <c r="AB72" s="15">
        <f ca="1"/>
        <v>5.796215758591157E-2</v>
      </c>
      <c r="AC72" s="15">
        <f ca="1"/>
        <v>4.3527869971111258E-2</v>
      </c>
      <c r="AD72" s="15">
        <f ca="1"/>
        <v>5.0630081308454894E-2</v>
      </c>
      <c r="AE72" s="15">
        <f ca="1"/>
        <v>6.1323129887591699E-2</v>
      </c>
      <c r="AF72" s="15">
        <f ca="1"/>
        <v>3.7099022138318824E-2</v>
      </c>
      <c r="AG72" s="15">
        <f ca="1"/>
        <v>3.914880208073436E-2</v>
      </c>
      <c r="AH72" s="15">
        <f ca="1"/>
        <v>2.3581523326405524E-2</v>
      </c>
      <c r="AI72" s="15">
        <f ca="1"/>
        <v>3.8567865887202436E-2</v>
      </c>
      <c r="AJ72" s="15">
        <f ca="1"/>
        <v>3.1671385214907748E-2</v>
      </c>
      <c r="AK72" s="15">
        <f ca="1"/>
        <v>2.4161591933122787E-2</v>
      </c>
      <c r="AL72" s="15">
        <f ca="1"/>
        <v>2.9332382456213963E-2</v>
      </c>
      <c r="AM72" s="15">
        <f ca="1"/>
        <v>2.539417162804716E-2</v>
      </c>
      <c r="AN72" s="15">
        <f ca="1"/>
        <v>1.798251577374892E-2</v>
      </c>
      <c r="AO72" s="15">
        <f ca="1"/>
        <v>3.6977579921714132E-2</v>
      </c>
      <c r="AP72" s="15">
        <f ca="1"/>
        <v>7.4177213474689543E-2</v>
      </c>
      <c r="AQ72" s="15">
        <f ca="1"/>
        <v>6.8878106849209877E-2</v>
      </c>
      <c r="AR72" s="15">
        <f ca="1"/>
        <v>8.7027874919198056E-2</v>
      </c>
      <c r="AS72" s="15">
        <f ca="1"/>
        <v>9.6542284657931896E-2</v>
      </c>
      <c r="AT72" s="15">
        <f ca="1"/>
        <v>4.1102409391077004E-2</v>
      </c>
      <c r="AU72" s="15">
        <f ca="1"/>
        <v>4.6683426625596824E-2</v>
      </c>
      <c r="AV72" s="15">
        <f ca="1"/>
        <v>4.0197557527046276E-2</v>
      </c>
      <c r="AW72" s="15">
        <f ca="1"/>
        <v>3.774968192335354E-2</v>
      </c>
      <c r="AX72" s="15">
        <f ca="1"/>
        <v>3.7165594496825008E-2</v>
      </c>
      <c r="AY72" s="15">
        <f ca="1"/>
        <v>3.8591995194358984E-2</v>
      </c>
      <c r="AZ72" s="15">
        <f ca="1"/>
        <v>4.0752040390205982E-2</v>
      </c>
      <c r="BA72" s="15">
        <f ca="1"/>
        <v>5.669897404404866E-2</v>
      </c>
      <c r="BB72" s="15">
        <f ca="1"/>
        <v>7.8911636794663995E-2</v>
      </c>
      <c r="BC72" s="15">
        <f ca="1"/>
        <v>0.1031127631824891</v>
      </c>
      <c r="BD72" s="15">
        <f ca="1"/>
        <v>0.10223705374412848</v>
      </c>
      <c r="BE72" s="15">
        <f ca="1"/>
        <v>0.10145309825040781</v>
      </c>
      <c r="BF72" s="15">
        <f ca="1"/>
        <v>0.10021592087530917</v>
      </c>
      <c r="BG72" s="15">
        <f ca="1"/>
        <v>0.10228349852729759</v>
      </c>
      <c r="BH72" s="15">
        <f ca="1"/>
        <v>0.11382329952616468</v>
      </c>
      <c r="BI72" s="15">
        <f ca="1"/>
        <v>0.11615493933955877</v>
      </c>
      <c r="BJ72" s="15">
        <f ca="1"/>
        <v>0.12042694119670717</v>
      </c>
    </row>
    <row r="73" spans="2:62" hidden="1" outlineLevel="2">
      <c r="B73" s="78" t="s">
        <v>15</v>
      </c>
      <c r="C73" s="15">
        <f ca="1"/>
        <v>0.13153164492729849</v>
      </c>
      <c r="D73" s="15">
        <f ca="1"/>
        <v>6.9649303049008224E-2</v>
      </c>
      <c r="E73" s="15">
        <f ca="1"/>
        <v>0.11158144829349595</v>
      </c>
      <c r="F73" s="15">
        <f ca="1"/>
        <v>0.1179415571183174</v>
      </c>
      <c r="G73" s="15">
        <f ca="1"/>
        <v>0.11524653558068394</v>
      </c>
      <c r="H73" s="15">
        <f ca="1"/>
        <v>9.3477673186599497E-2</v>
      </c>
      <c r="I73" s="15">
        <f ca="1"/>
        <v>9.4843834012378031E-2</v>
      </c>
      <c r="J73" s="15">
        <f ca="1"/>
        <v>8.7948014359379156E-2</v>
      </c>
      <c r="K73" s="15">
        <f ca="1"/>
        <v>8.7233379831569452E-2</v>
      </c>
      <c r="L73" s="15">
        <f ca="1"/>
        <v>6.3365110542303135E-2</v>
      </c>
      <c r="M73" s="15">
        <f ca="1"/>
        <v>9.4093871637060567E-2</v>
      </c>
      <c r="N73" s="15">
        <f ca="1"/>
        <v>5.1577159334725342E-2</v>
      </c>
      <c r="O73" s="15">
        <f ca="1"/>
        <v>6.6438377678057839E-2</v>
      </c>
      <c r="P73" s="15">
        <f ca="1"/>
        <v>5.8442606941578143E-2</v>
      </c>
      <c r="Q73" s="15">
        <f ca="1"/>
        <v>6.5717281843370307E-2</v>
      </c>
      <c r="R73" s="15">
        <f ca="1"/>
        <v>3.7916034906518445E-2</v>
      </c>
      <c r="S73" s="15">
        <f ca="1"/>
        <v>4.2825191154338006E-2</v>
      </c>
      <c r="T73" s="15">
        <f ca="1"/>
        <v>4.294810451493826E-2</v>
      </c>
      <c r="U73" s="15">
        <f ca="1"/>
        <v>2.69832732519396E-2</v>
      </c>
      <c r="V73" s="15">
        <f ca="1"/>
        <v>4.4832403427034068E-2</v>
      </c>
      <c r="W73" s="15">
        <f ca="1"/>
        <v>3.4817473271499623E-2</v>
      </c>
      <c r="X73" s="15">
        <f ca="1"/>
        <v>6.2950394958046399E-2</v>
      </c>
      <c r="Y73" s="15">
        <f ca="1"/>
        <v>6.9847692438180564E-2</v>
      </c>
      <c r="Z73" s="15">
        <f ca="1"/>
        <v>7.7826875978453988E-2</v>
      </c>
      <c r="AA73" s="15">
        <f ca="1"/>
        <v>0.16994234181031756</v>
      </c>
      <c r="AB73" s="15">
        <f ca="1"/>
        <v>0.28132203530646088</v>
      </c>
      <c r="AC73" s="15">
        <f ca="1"/>
        <v>0.25658693090245682</v>
      </c>
      <c r="AD73" s="15">
        <f ca="1"/>
        <v>0.26569401144898835</v>
      </c>
      <c r="AE73" s="15">
        <f ca="1"/>
        <v>0.27057392073955561</v>
      </c>
      <c r="AF73" s="15">
        <f ca="1"/>
        <v>0.24093450731731414</v>
      </c>
      <c r="AG73" s="15">
        <f ca="1"/>
        <v>0.23574570300610728</v>
      </c>
      <c r="AH73" s="15">
        <f ca="1"/>
        <v>0.23808531581827566</v>
      </c>
      <c r="AI73" s="15">
        <f ca="1"/>
        <v>0.26019027944112638</v>
      </c>
      <c r="AJ73" s="15">
        <f ca="1"/>
        <v>0.25288352670698128</v>
      </c>
      <c r="AK73" s="15">
        <f ca="1"/>
        <v>0.2496374451763286</v>
      </c>
      <c r="AL73" s="15">
        <f ca="1"/>
        <v>0.24657364994709349</v>
      </c>
      <c r="AM73" s="15">
        <f ca="1"/>
        <v>0.27407753722672884</v>
      </c>
      <c r="AN73" s="15">
        <f ca="1"/>
        <v>0.29135280887915854</v>
      </c>
      <c r="AO73" s="15">
        <f ca="1"/>
        <v>0.36447503600915165</v>
      </c>
      <c r="AP73" s="15">
        <f ca="1"/>
        <v>0.35922838416574487</v>
      </c>
      <c r="AQ73" s="15">
        <f ca="1"/>
        <v>0.35863039368920813</v>
      </c>
      <c r="AR73" s="15">
        <f ca="1"/>
        <v>0.3201944250368885</v>
      </c>
      <c r="AS73" s="15">
        <f ca="1"/>
        <v>0.34274642309662812</v>
      </c>
      <c r="AT73" s="15">
        <f ca="1"/>
        <v>0.34537325027219767</v>
      </c>
      <c r="AU73" s="15">
        <f ca="1"/>
        <v>0.34170440231982074</v>
      </c>
      <c r="AV73" s="15">
        <f ca="1"/>
        <v>0.33668159523559044</v>
      </c>
      <c r="AW73" s="15">
        <f ca="1"/>
        <v>0.32838901607181381</v>
      </c>
      <c r="AX73" s="15">
        <f ca="1"/>
        <v>0.40688621124646845</v>
      </c>
      <c r="AY73" s="15">
        <f ca="1"/>
        <v>0.39876489595877934</v>
      </c>
      <c r="AZ73" s="15">
        <f ca="1"/>
        <v>0.36559186136402472</v>
      </c>
      <c r="BA73" s="15">
        <f ca="1"/>
        <v>0.3448450925116488</v>
      </c>
      <c r="BB73" s="15">
        <f ca="1"/>
        <v>0.33955971748221198</v>
      </c>
      <c r="BC73" s="15">
        <f ca="1"/>
        <v>0.35937050157098999</v>
      </c>
      <c r="BD73" s="15">
        <f ca="1"/>
        <v>0.35296301159883997</v>
      </c>
      <c r="BE73" s="15">
        <f ca="1"/>
        <v>0.35559642702875705</v>
      </c>
      <c r="BF73" s="15">
        <f ca="1"/>
        <v>0.35268287043876051</v>
      </c>
      <c r="BG73" s="15">
        <f ca="1"/>
        <v>0.34769062471490669</v>
      </c>
      <c r="BH73" s="15">
        <f ca="1"/>
        <v>0.37137414972574917</v>
      </c>
      <c r="BI73" s="15">
        <f ca="1"/>
        <v>0.36397311951392336</v>
      </c>
      <c r="BJ73" s="15">
        <f ca="1"/>
        <v>0.32402469456852301</v>
      </c>
    </row>
    <row r="74" spans="2:62" hidden="1" outlineLevel="2">
      <c r="B74" s="78" t="s">
        <v>18</v>
      </c>
      <c r="C74" s="15">
        <f ca="1"/>
        <v>5.8253179700741203E-2</v>
      </c>
      <c r="D74" s="15">
        <f ca="1"/>
        <v>7.6587833382946391E-2</v>
      </c>
      <c r="E74" s="15">
        <f ca="1"/>
        <v>7.344044167091264E-2</v>
      </c>
      <c r="F74" s="15">
        <f ca="1"/>
        <v>6.8297272575390852E-2</v>
      </c>
      <c r="G74" s="15">
        <f ca="1"/>
        <v>6.8471463117388595E-2</v>
      </c>
      <c r="H74" s="15">
        <f ca="1"/>
        <v>0.10499775361223637</v>
      </c>
      <c r="I74" s="15">
        <f ca="1"/>
        <v>0.11211724395857448</v>
      </c>
      <c r="J74" s="15">
        <f ca="1"/>
        <v>0.11377438550137177</v>
      </c>
      <c r="K74" s="15">
        <f ca="1"/>
        <v>0.11914990446733822</v>
      </c>
      <c r="L74" s="15">
        <f ca="1"/>
        <v>0.12615078611957484</v>
      </c>
      <c r="M74" s="15">
        <f ca="1"/>
        <v>0.12422901860499595</v>
      </c>
      <c r="N74" s="15">
        <f ca="1"/>
        <v>0.14084065218245484</v>
      </c>
      <c r="O74" s="15">
        <f ca="1"/>
        <v>0.15209190252481486</v>
      </c>
      <c r="P74" s="15">
        <f ca="1"/>
        <v>0.17948650800331697</v>
      </c>
      <c r="Q74" s="15">
        <f ca="1"/>
        <v>0.1879921320296421</v>
      </c>
      <c r="R74" s="15">
        <f ca="1"/>
        <v>0.18141590207735017</v>
      </c>
      <c r="S74" s="15">
        <f ca="1"/>
        <v>0.17071912529341945</v>
      </c>
      <c r="T74" s="15">
        <f ca="1"/>
        <v>0.16370659321714609</v>
      </c>
      <c r="U74" s="15">
        <f ca="1"/>
        <v>0.16990110928254501</v>
      </c>
      <c r="V74" s="15">
        <f ca="1"/>
        <v>0.16149703622650755</v>
      </c>
      <c r="W74" s="15">
        <f ca="1"/>
        <v>0.15807354175547395</v>
      </c>
      <c r="X74" s="15">
        <f ca="1"/>
        <v>0.14970124119133485</v>
      </c>
      <c r="Y74" s="15">
        <f ca="1"/>
        <v>0.1732905592305824</v>
      </c>
      <c r="Z74" s="15">
        <f ca="1"/>
        <v>0.18940367643412365</v>
      </c>
      <c r="AA74" s="15">
        <f ca="1"/>
        <v>0.17586521442523201</v>
      </c>
      <c r="AB74" s="15">
        <f ca="1"/>
        <v>0.16601800965207247</v>
      </c>
      <c r="AC74" s="15">
        <f ca="1"/>
        <v>0.18246812687940914</v>
      </c>
      <c r="AD74" s="15">
        <f ca="1"/>
        <v>0.18370460375508141</v>
      </c>
      <c r="AE74" s="15">
        <f ca="1"/>
        <v>0.1659971404725217</v>
      </c>
      <c r="AF74" s="15">
        <f ca="1"/>
        <v>0.1537082383485128</v>
      </c>
      <c r="AG74" s="15">
        <f ca="1"/>
        <v>0.15622048831058152</v>
      </c>
      <c r="AH74" s="15">
        <f ca="1"/>
        <v>0.16228019857141923</v>
      </c>
      <c r="AI74" s="15">
        <f ca="1"/>
        <v>0.16068714600317949</v>
      </c>
      <c r="AJ74" s="15">
        <f ca="1"/>
        <v>0.16092774399949927</v>
      </c>
      <c r="AK74" s="15">
        <f ca="1"/>
        <v>0.15689655575895006</v>
      </c>
      <c r="AL74" s="15">
        <f ca="1"/>
        <v>0.16056308265276373</v>
      </c>
      <c r="AM74" s="15">
        <f ca="1"/>
        <v>0.16314657430275328</v>
      </c>
      <c r="AN74" s="15">
        <f ca="1"/>
        <v>0.15701172066522356</v>
      </c>
      <c r="AO74" s="15">
        <f ca="1"/>
        <v>0.11759648646966335</v>
      </c>
      <c r="AP74" s="15">
        <f ca="1"/>
        <v>7.4489291392263318E-2</v>
      </c>
      <c r="AQ74" s="15">
        <f ca="1"/>
        <v>5.1024423800172997E-2</v>
      </c>
      <c r="AR74" s="15">
        <f ca="1"/>
        <v>3.4931236829522094E-2</v>
      </c>
      <c r="AS74" s="15">
        <f ca="1"/>
        <v>4.1817492890062737E-2</v>
      </c>
      <c r="AT74" s="15">
        <f ca="1"/>
        <v>4.9464292568640884E-2</v>
      </c>
      <c r="AU74" s="15">
        <f ca="1"/>
        <v>6.4368572729313997E-2</v>
      </c>
      <c r="AV74" s="15">
        <f ca="1"/>
        <v>7.2945117866892908E-2</v>
      </c>
      <c r="AW74" s="15">
        <f ca="1"/>
        <v>7.194047745493351E-2</v>
      </c>
      <c r="AX74" s="15">
        <f ca="1"/>
        <v>4.5839102816057249E-2</v>
      </c>
      <c r="AY74" s="15">
        <f ca="1"/>
        <v>5.1394422154161228E-2</v>
      </c>
      <c r="AZ74" s="15">
        <f ca="1"/>
        <v>6.3173444793840725E-2</v>
      </c>
      <c r="BA74" s="15">
        <f ca="1"/>
        <v>8.0150050300432651E-2</v>
      </c>
      <c r="BB74" s="15">
        <f ca="1"/>
        <v>8.310050239194379E-2</v>
      </c>
      <c r="BC74" s="15">
        <f ca="1"/>
        <v>6.3430477555044565E-2</v>
      </c>
      <c r="BD74" s="15">
        <f ca="1"/>
        <v>6.6170133766420128E-2</v>
      </c>
      <c r="BE74" s="15">
        <f ca="1"/>
        <v>5.821755554276957E-2</v>
      </c>
      <c r="BF74" s="15">
        <f ca="1"/>
        <v>5.6609910330981464E-2</v>
      </c>
      <c r="BG74" s="15">
        <f ca="1"/>
        <v>4.8819594267177226E-2</v>
      </c>
      <c r="BH74" s="15">
        <f ca="1"/>
        <v>3.4946888610743486E-2</v>
      </c>
      <c r="BI74" s="15">
        <f ca="1"/>
        <v>3.1254371207626488E-2</v>
      </c>
      <c r="BJ74" s="15">
        <f ca="1"/>
        <v>4.6407635045627223E-3</v>
      </c>
    </row>
    <row r="75" spans="2:62" hidden="1" outlineLevel="2">
      <c r="B75" s="78" t="s">
        <v>20</v>
      </c>
      <c r="C75" s="15">
        <f ca="1"/>
        <v>1.8904591747703061E-2</v>
      </c>
      <c r="D75" s="15">
        <f ca="1"/>
        <v>1.3170288971330879E-2</v>
      </c>
      <c r="E75" s="15">
        <f ca="1"/>
        <v>3.271868656794027E-3</v>
      </c>
      <c r="F75" s="15">
        <f ca="1"/>
        <v>4.0760516723905233E-3</v>
      </c>
      <c r="G75" s="15">
        <f ca="1"/>
        <v>6.503769521126251E-3</v>
      </c>
      <c r="H75" s="15">
        <f ca="1"/>
        <v>5.062471084553688E-2</v>
      </c>
      <c r="I75" s="15">
        <f ca="1"/>
        <v>4.3371353215858992E-2</v>
      </c>
      <c r="J75" s="15">
        <f ca="1"/>
        <v>4.1857853855765008E-2</v>
      </c>
      <c r="K75" s="15">
        <f ca="1"/>
        <v>4.6527059845791197E-2</v>
      </c>
      <c r="L75" s="15">
        <f ca="1"/>
        <v>3.890236568551577E-2</v>
      </c>
      <c r="M75" s="15">
        <f ca="1"/>
        <v>6.4264370987244065E-2</v>
      </c>
      <c r="N75" s="15">
        <f ca="1"/>
        <v>3.690581908873479E-2</v>
      </c>
      <c r="O75" s="15">
        <f ca="1"/>
        <v>4.7644719806329651E-2</v>
      </c>
      <c r="P75" s="15">
        <f ca="1"/>
        <v>3.2720931239171351E-2</v>
      </c>
      <c r="Q75" s="15">
        <f ca="1"/>
        <v>6.1207545901021856E-2</v>
      </c>
      <c r="R75" s="15">
        <f ca="1"/>
        <v>5.199811910582125E-2</v>
      </c>
      <c r="S75" s="15">
        <f ca="1"/>
        <v>6.5641901796729074E-2</v>
      </c>
      <c r="T75" s="15">
        <f ca="1"/>
        <v>4.9061888286192297E-2</v>
      </c>
      <c r="U75" s="15">
        <f ca="1"/>
        <v>4.0503799338747405E-2</v>
      </c>
      <c r="V75" s="15">
        <f ca="1"/>
        <v>6.1521525971291201E-2</v>
      </c>
      <c r="W75" s="15">
        <f ca="1"/>
        <v>0.1080687508235452</v>
      </c>
      <c r="X75" s="15">
        <f ca="1"/>
        <v>0.10427751337830117</v>
      </c>
      <c r="Y75" s="15">
        <f ca="1"/>
        <v>0.11263076078060802</v>
      </c>
      <c r="Z75" s="15">
        <f ca="1"/>
        <v>0.11972225622498285</v>
      </c>
      <c r="AA75" s="15">
        <f ca="1"/>
        <v>9.3635651168073528E-2</v>
      </c>
      <c r="AB75" s="15">
        <f ca="1"/>
        <v>7.2953365132301953E-2</v>
      </c>
      <c r="AC75" s="15">
        <f ca="1"/>
        <v>5.2310332003279933E-2</v>
      </c>
      <c r="AD75" s="15">
        <f ca="1"/>
        <v>5.1613605012553486E-2</v>
      </c>
      <c r="AE75" s="15">
        <f ca="1"/>
        <v>4.8177451430663917E-2</v>
      </c>
      <c r="AF75" s="15">
        <f ca="1"/>
        <v>4.8592817675591662E-2</v>
      </c>
      <c r="AG75" s="15">
        <f ca="1"/>
        <v>4.8866270440396223E-2</v>
      </c>
      <c r="AH75" s="15">
        <f ca="1"/>
        <v>5.3881545762266017E-2</v>
      </c>
      <c r="AI75" s="15">
        <f ca="1"/>
        <v>3.6500053384569242E-2</v>
      </c>
      <c r="AJ75" s="15">
        <f ca="1"/>
        <v>3.4525938491307306E-2</v>
      </c>
      <c r="AK75" s="15">
        <f ca="1"/>
        <v>4.1364915466809989E-2</v>
      </c>
      <c r="AL75" s="15">
        <f ca="1"/>
        <v>5.3281312539150673E-2</v>
      </c>
      <c r="AM75" s="15">
        <f ca="1"/>
        <v>4.7786945748946659E-2</v>
      </c>
      <c r="AN75" s="15">
        <f ca="1"/>
        <v>5.4399508517725591E-2</v>
      </c>
      <c r="AO75" s="15">
        <f ca="1"/>
        <v>0</v>
      </c>
      <c r="AP75" s="15">
        <f ca="1"/>
        <v>1.9471355390437272E-2</v>
      </c>
      <c r="AQ75" s="15">
        <f ca="1"/>
        <v>4.0380609265783809E-2</v>
      </c>
      <c r="AR75" s="15">
        <f ca="1"/>
        <v>1.5894154050230948E-2</v>
      </c>
      <c r="AS75" s="15">
        <f ca="1"/>
        <v>1.6239095212710282E-2</v>
      </c>
      <c r="AT75" s="15">
        <f ca="1"/>
        <v>4.2421284026038661E-2</v>
      </c>
      <c r="AU75" s="15">
        <f ca="1"/>
        <v>3.1623526817732554E-2</v>
      </c>
      <c r="AV75" s="15">
        <f ca="1"/>
        <v>2.5046204130893156E-2</v>
      </c>
      <c r="AW75" s="15">
        <f ca="1"/>
        <v>2.8195130638275896E-2</v>
      </c>
      <c r="AX75" s="15">
        <f ca="1"/>
        <v>2.0533801046803437E-2</v>
      </c>
      <c r="AY75" s="15">
        <f ca="1"/>
        <v>2.1630003773236373E-2</v>
      </c>
      <c r="AZ75" s="15">
        <f ca="1"/>
        <v>2.621099173789539E-2</v>
      </c>
      <c r="BA75" s="15">
        <f ca="1"/>
        <v>1.1723776412998271E-2</v>
      </c>
      <c r="BB75" s="15">
        <f ca="1"/>
        <v>0</v>
      </c>
      <c r="BC75" s="15">
        <f ca="1"/>
        <v>0</v>
      </c>
      <c r="BD75" s="15">
        <f ca="1"/>
        <v>0</v>
      </c>
      <c r="BE75" s="15">
        <f ca="1"/>
        <v>0</v>
      </c>
      <c r="BF75" s="15">
        <f ca="1"/>
        <v>0</v>
      </c>
      <c r="BG75" s="15">
        <f ca="1"/>
        <v>0</v>
      </c>
      <c r="BH75" s="15">
        <f ca="1"/>
        <v>0</v>
      </c>
      <c r="BI75" s="15">
        <f ca="1"/>
        <v>0</v>
      </c>
      <c r="BJ75" s="15">
        <f ca="1"/>
        <v>0</v>
      </c>
    </row>
    <row r="76" spans="2:62" hidden="1" outlineLevel="2">
      <c r="B76" s="78" t="s">
        <v>22</v>
      </c>
      <c r="C76" s="15">
        <f ca="1"/>
        <v>5.3116904894414023E-3</v>
      </c>
      <c r="D76" s="15">
        <f ca="1"/>
        <v>1.2646388612543758E-2</v>
      </c>
      <c r="E76" s="15">
        <f ca="1"/>
        <v>2.5006586166872586E-2</v>
      </c>
      <c r="F76" s="15">
        <f ca="1"/>
        <v>2.4721483532615027E-2</v>
      </c>
      <c r="G76" s="15">
        <f ca="1"/>
        <v>2.5972498574979835E-2</v>
      </c>
      <c r="H76" s="15">
        <f ca="1"/>
        <v>2.3704965394460792E-2</v>
      </c>
      <c r="I76" s="15">
        <f ca="1"/>
        <v>2.4157695510120491E-2</v>
      </c>
      <c r="J76" s="15">
        <f ca="1"/>
        <v>2.7752075282713621E-2</v>
      </c>
      <c r="K76" s="15">
        <f ca="1"/>
        <v>2.3509667007335915E-2</v>
      </c>
      <c r="L76" s="15">
        <f ca="1"/>
        <v>3.0012400594406817E-2</v>
      </c>
      <c r="M76" s="15">
        <f ca="1"/>
        <v>5.0481954271031575E-2</v>
      </c>
      <c r="N76" s="15">
        <f ca="1"/>
        <v>4.6285135686284229E-2</v>
      </c>
      <c r="O76" s="15">
        <f ca="1"/>
        <v>3.6662316280964322E-2</v>
      </c>
      <c r="P76" s="15">
        <f ca="1"/>
        <v>3.5282300502916766E-2</v>
      </c>
      <c r="Q76" s="15">
        <f ca="1"/>
        <v>3.064575687513766E-2</v>
      </c>
      <c r="R76" s="15">
        <f ca="1"/>
        <v>3.64301632990972E-2</v>
      </c>
      <c r="S76" s="15">
        <f ca="1"/>
        <v>3.5791719738257829E-2</v>
      </c>
      <c r="T76" s="15">
        <f ca="1"/>
        <v>3.1247900355984643E-2</v>
      </c>
      <c r="U76" s="15">
        <f ca="1"/>
        <v>3.1884133335832593E-2</v>
      </c>
      <c r="V76" s="15">
        <f ca="1"/>
        <v>3.9259769652442371E-2</v>
      </c>
      <c r="W76" s="15">
        <f ca="1"/>
        <v>3.1494150282815388E-2</v>
      </c>
      <c r="X76" s="15">
        <f ca="1"/>
        <v>3.4901045101896025E-2</v>
      </c>
      <c r="Y76" s="15">
        <f ca="1"/>
        <v>3.4225835737968453E-2</v>
      </c>
      <c r="Z76" s="15">
        <f ca="1"/>
        <v>3.1683489070471908E-2</v>
      </c>
      <c r="AA76" s="15">
        <f ca="1"/>
        <v>2.4951351212202103E-2</v>
      </c>
      <c r="AB76" s="15">
        <f ca="1"/>
        <v>1.8425464136800563E-2</v>
      </c>
      <c r="AC76" s="15">
        <f ca="1"/>
        <v>2.1208465973486725E-2</v>
      </c>
      <c r="AD76" s="15">
        <f ca="1"/>
        <v>2.7462449238427649E-2</v>
      </c>
      <c r="AE76" s="15">
        <f ca="1"/>
        <v>3.5374525735380594E-2</v>
      </c>
      <c r="AF76" s="15">
        <f ca="1"/>
        <v>3.0305117833361896E-2</v>
      </c>
      <c r="AG76" s="15">
        <f ca="1"/>
        <v>2.3024316371634473E-2</v>
      </c>
      <c r="AH76" s="15">
        <f ca="1"/>
        <v>8.9465503982273896E-3</v>
      </c>
      <c r="AI76" s="15">
        <f ca="1"/>
        <v>4.0678301415117558E-2</v>
      </c>
      <c r="AJ76" s="15">
        <f ca="1"/>
        <v>3.589751555045511E-2</v>
      </c>
      <c r="AK76" s="15">
        <f ca="1"/>
        <v>3.5226963083777735E-2</v>
      </c>
      <c r="AL76" s="15">
        <f ca="1"/>
        <v>2.4551169039474536E-2</v>
      </c>
      <c r="AM76" s="15">
        <f ca="1"/>
        <v>3.092151265466532E-2</v>
      </c>
      <c r="AN76" s="15">
        <f ca="1"/>
        <v>2.702293374239708E-2</v>
      </c>
      <c r="AO76" s="15">
        <f ca="1"/>
        <v>0.12721875884859926</v>
      </c>
      <c r="AP76" s="15">
        <f ca="1"/>
        <v>0.17229451521342304</v>
      </c>
      <c r="AQ76" s="15">
        <f ca="1"/>
        <v>0.17134718175832417</v>
      </c>
      <c r="AR76" s="15">
        <f ca="1"/>
        <v>0.21117259112825759</v>
      </c>
      <c r="AS76" s="15">
        <f ca="1"/>
        <v>0.20243859976837117</v>
      </c>
      <c r="AT76" s="15">
        <f ca="1"/>
        <v>0.19190254888193162</v>
      </c>
      <c r="AU76" s="15">
        <f ca="1"/>
        <v>0.20083643285147659</v>
      </c>
      <c r="AV76" s="15">
        <f ca="1"/>
        <v>0.19977117459308916</v>
      </c>
      <c r="AW76" s="15">
        <f ca="1"/>
        <v>0.2054689514858998</v>
      </c>
      <c r="AX76" s="15">
        <f ca="1"/>
        <v>0.22112523451280552</v>
      </c>
      <c r="AY76" s="15">
        <f ca="1"/>
        <v>0.22086757107729488</v>
      </c>
      <c r="AZ76" s="15">
        <f ca="1"/>
        <v>0.22760402940315433</v>
      </c>
      <c r="BA76" s="15">
        <f ca="1"/>
        <v>0.21717648298774755</v>
      </c>
      <c r="BB76" s="15">
        <f ca="1"/>
        <v>0.23263935309180742</v>
      </c>
      <c r="BC76" s="15">
        <f ca="1"/>
        <v>0.24314265981929412</v>
      </c>
      <c r="BD76" s="15">
        <f ca="1"/>
        <v>0.24442728109744957</v>
      </c>
      <c r="BE76" s="15">
        <f ca="1"/>
        <v>0.23040169377096595</v>
      </c>
      <c r="BF76" s="15">
        <f ca="1"/>
        <v>0.23096634737982202</v>
      </c>
      <c r="BG76" s="15">
        <f ca="1"/>
        <v>0.22514583040298439</v>
      </c>
      <c r="BH76" s="15">
        <f ca="1"/>
        <v>0.24003809252431443</v>
      </c>
      <c r="BI76" s="15">
        <f ca="1"/>
        <v>0.2389623341282589</v>
      </c>
      <c r="BJ76" s="15">
        <f ca="1"/>
        <v>0.24072147725516002</v>
      </c>
    </row>
    <row r="77" spans="2:62" hidden="1" outlineLevel="2">
      <c r="B77" s="78" t="s">
        <v>24</v>
      </c>
      <c r="C77" s="15">
        <f ca="1"/>
        <v>0.1942789525593554</v>
      </c>
      <c r="D77" s="15">
        <f ca="1"/>
        <v>0.21676385352651448</v>
      </c>
      <c r="E77" s="15">
        <f ca="1"/>
        <v>0.2116627494697309</v>
      </c>
      <c r="F77" s="15">
        <f ca="1"/>
        <v>0.21468382118070192</v>
      </c>
      <c r="G77" s="15">
        <f ca="1"/>
        <v>0.21500062062195732</v>
      </c>
      <c r="H77" s="15">
        <f ca="1"/>
        <v>0.22158536822294783</v>
      </c>
      <c r="I77" s="15">
        <f ca="1"/>
        <v>0.23972687174326776</v>
      </c>
      <c r="J77" s="15">
        <f ca="1"/>
        <v>0.24261457448608539</v>
      </c>
      <c r="K77" s="15">
        <f ca="1"/>
        <v>0.23675172567543082</v>
      </c>
      <c r="L77" s="15">
        <f ca="1"/>
        <v>0.23097909538921174</v>
      </c>
      <c r="M77" s="15">
        <f ca="1"/>
        <v>0.21944504974078594</v>
      </c>
      <c r="N77" s="15">
        <f ca="1"/>
        <v>0.22192783409538461</v>
      </c>
      <c r="O77" s="15">
        <f ca="1"/>
        <v>0.2506433836782947</v>
      </c>
      <c r="P77" s="15">
        <f ca="1"/>
        <v>0.22603418478320655</v>
      </c>
      <c r="Q77" s="15">
        <f ca="1"/>
        <v>0.22721448659751142</v>
      </c>
      <c r="R77" s="15">
        <f ca="1"/>
        <v>0.22216930500263352</v>
      </c>
      <c r="S77" s="15">
        <f ca="1"/>
        <v>0.22102365111650893</v>
      </c>
      <c r="T77" s="15">
        <f ca="1"/>
        <v>0.23477887463124017</v>
      </c>
      <c r="U77" s="15">
        <f ca="1"/>
        <v>0.23235813898579513</v>
      </c>
      <c r="V77" s="15">
        <f ca="1"/>
        <v>0.21821497550635771</v>
      </c>
      <c r="W77" s="15">
        <f ca="1"/>
        <v>0.21263481684070168</v>
      </c>
      <c r="X77" s="15">
        <f ca="1"/>
        <v>0.20856228258987178</v>
      </c>
      <c r="Y77" s="15">
        <f ca="1"/>
        <v>0.21421416765900686</v>
      </c>
      <c r="Z77" s="15">
        <f ca="1"/>
        <v>0.2181441331270608</v>
      </c>
      <c r="AA77" s="15">
        <f ca="1"/>
        <v>0.22587102842544582</v>
      </c>
      <c r="AB77" s="15">
        <f ca="1"/>
        <v>0.22516626463220699</v>
      </c>
      <c r="AC77" s="15">
        <f ca="1"/>
        <v>0.25457026558821899</v>
      </c>
      <c r="AD77" s="15">
        <f ca="1"/>
        <v>0.23600953670929883</v>
      </c>
      <c r="AE77" s="15">
        <f ca="1"/>
        <v>0.23387361918152777</v>
      </c>
      <c r="AF77" s="15">
        <f ca="1"/>
        <v>0.25716729114740322</v>
      </c>
      <c r="AG77" s="15">
        <f ca="1"/>
        <v>0.26315913047975598</v>
      </c>
      <c r="AH77" s="15">
        <f ca="1"/>
        <v>0.26926240159917381</v>
      </c>
      <c r="AI77" s="15">
        <f ca="1"/>
        <v>0.25804252792434329</v>
      </c>
      <c r="AJ77" s="15">
        <f ca="1"/>
        <v>0.27148033201793903</v>
      </c>
      <c r="AK77" s="15">
        <f ca="1"/>
        <v>0.26944716614325753</v>
      </c>
      <c r="AL77" s="15">
        <f ca="1"/>
        <v>0.27822495136408104</v>
      </c>
      <c r="AM77" s="15">
        <f ca="1"/>
        <v>0.25103976813042939</v>
      </c>
      <c r="AN77" s="15">
        <f ca="1"/>
        <v>0.2459657839876267</v>
      </c>
      <c r="AO77" s="15">
        <f ca="1"/>
        <v>0.24072753789532325</v>
      </c>
      <c r="AP77" s="15">
        <f ca="1"/>
        <v>0.25772398575884425</v>
      </c>
      <c r="AQ77" s="15">
        <f ca="1"/>
        <v>0.22569392257952009</v>
      </c>
      <c r="AR77" s="15">
        <f ca="1"/>
        <v>0.1942811345427258</v>
      </c>
      <c r="AS77" s="15">
        <f ca="1"/>
        <v>0.19765559035394648</v>
      </c>
      <c r="AT77" s="15">
        <f ca="1"/>
        <v>0.18597913862065438</v>
      </c>
      <c r="AU77" s="15">
        <f ca="1"/>
        <v>0.17048182268737483</v>
      </c>
      <c r="AV77" s="15">
        <f ca="1"/>
        <v>0.19009169610162874</v>
      </c>
      <c r="AW77" s="15">
        <f ca="1"/>
        <v>0.18454529645480022</v>
      </c>
      <c r="AX77" s="15">
        <f ca="1"/>
        <v>0.14949627852462477</v>
      </c>
      <c r="AY77" s="15">
        <f ca="1"/>
        <v>0.14145815917484511</v>
      </c>
      <c r="AZ77" s="15">
        <f ca="1"/>
        <v>0.15177414587135687</v>
      </c>
      <c r="BA77" s="15">
        <f ca="1"/>
        <v>0.16626512298435409</v>
      </c>
      <c r="BB77" s="15">
        <f ca="1"/>
        <v>0.11877709988928842</v>
      </c>
      <c r="BC77" s="15">
        <f ca="1"/>
        <v>7.9762748696315611E-2</v>
      </c>
      <c r="BD77" s="15">
        <f ca="1"/>
        <v>8.3219686388094197E-2</v>
      </c>
      <c r="BE77" s="15">
        <f ca="1"/>
        <v>0.11172329572752236</v>
      </c>
      <c r="BF77" s="15">
        <f ca="1"/>
        <v>0.11784119971779879</v>
      </c>
      <c r="BG77" s="15">
        <f ca="1"/>
        <v>0.1342244637570757</v>
      </c>
      <c r="BH77" s="15">
        <f ca="1"/>
        <v>8.6334475554854087E-2</v>
      </c>
      <c r="BI77" s="15">
        <f ca="1"/>
        <v>9.9154131046839344E-2</v>
      </c>
      <c r="BJ77" s="15">
        <f ca="1"/>
        <v>0.11967780058592895</v>
      </c>
    </row>
    <row r="78" spans="2:62" hidden="1" outlineLevel="2">
      <c r="D78" s="65"/>
    </row>
    <row r="79" spans="2:62" hidden="1" outlineLevel="2">
      <c r="B79" s="78" t="s">
        <v>56</v>
      </c>
      <c r="C79" s="42">
        <f ca="1">SUM(C68:C77)</f>
        <v>1.0000002157675649</v>
      </c>
      <c r="D79" s="42">
        <f t="shared" ref="D79:BJ79" ca="1" si="6">SUM(D68:D77)</f>
        <v>1.0000002157675649</v>
      </c>
      <c r="E79" s="42">
        <f t="shared" ca="1" si="6"/>
        <v>1.0000002157675649</v>
      </c>
      <c r="F79" s="42">
        <f t="shared" ca="1" si="6"/>
        <v>1.0000002157675649</v>
      </c>
      <c r="G79" s="42">
        <f t="shared" ca="1" si="6"/>
        <v>1.0000002157675651</v>
      </c>
      <c r="H79" s="42">
        <f t="shared" ca="1" si="6"/>
        <v>1.0000002157675651</v>
      </c>
      <c r="I79" s="42">
        <f t="shared" ca="1" si="6"/>
        <v>1.0000002157675649</v>
      </c>
      <c r="J79" s="42">
        <f t="shared" ca="1" si="6"/>
        <v>1.0000002157675651</v>
      </c>
      <c r="K79" s="42">
        <f t="shared" ca="1" si="6"/>
        <v>1.0000002157675651</v>
      </c>
      <c r="L79" s="42">
        <f t="shared" ca="1" si="6"/>
        <v>1.0000002157675651</v>
      </c>
      <c r="M79" s="42">
        <f t="shared" ca="1" si="6"/>
        <v>1.0000002157675651</v>
      </c>
      <c r="N79" s="42">
        <f t="shared" ca="1" si="6"/>
        <v>1.0000002157675651</v>
      </c>
      <c r="O79" s="42">
        <f t="shared" ca="1" si="6"/>
        <v>1.0000002157675654</v>
      </c>
      <c r="P79" s="42">
        <f t="shared" ca="1" si="6"/>
        <v>1.0000002157675651</v>
      </c>
      <c r="Q79" s="42">
        <f t="shared" ca="1" si="6"/>
        <v>1.0000002157675651</v>
      </c>
      <c r="R79" s="42">
        <f t="shared" ca="1" si="6"/>
        <v>1.0000002157675651</v>
      </c>
      <c r="S79" s="42">
        <f t="shared" ca="1" si="6"/>
        <v>1.0000002157675654</v>
      </c>
      <c r="T79" s="42">
        <f t="shared" ca="1" si="6"/>
        <v>1.0000002157675654</v>
      </c>
      <c r="U79" s="42">
        <f t="shared" ca="1" si="6"/>
        <v>1.0000002157675651</v>
      </c>
      <c r="V79" s="42">
        <f t="shared" ca="1" si="6"/>
        <v>1.0000002157675656</v>
      </c>
      <c r="W79" s="42">
        <f t="shared" ca="1" si="6"/>
        <v>1.0000002157675654</v>
      </c>
      <c r="X79" s="42">
        <f t="shared" ca="1" si="6"/>
        <v>1.0000002157675656</v>
      </c>
      <c r="Y79" s="42">
        <f t="shared" ca="1" si="6"/>
        <v>1.0000002157675654</v>
      </c>
      <c r="Z79" s="42">
        <f t="shared" ca="1" si="6"/>
        <v>1.0000002157675654</v>
      </c>
      <c r="AA79" s="42">
        <f t="shared" ca="1" si="6"/>
        <v>1.0000002157675651</v>
      </c>
      <c r="AB79" s="42">
        <f t="shared" ca="1" si="6"/>
        <v>1.0000002157675651</v>
      </c>
      <c r="AC79" s="42">
        <f t="shared" ca="1" si="6"/>
        <v>1.0000002157675651</v>
      </c>
      <c r="AD79" s="42">
        <f t="shared" ca="1" si="6"/>
        <v>1.0000002157675656</v>
      </c>
      <c r="AE79" s="42">
        <f t="shared" ca="1" si="6"/>
        <v>1.0000002157675654</v>
      </c>
      <c r="AF79" s="42">
        <f t="shared" ca="1" si="6"/>
        <v>1.0000002157675654</v>
      </c>
      <c r="AG79" s="42">
        <f t="shared" ca="1" si="6"/>
        <v>1.0000002157675654</v>
      </c>
      <c r="AH79" s="42">
        <f t="shared" ca="1" si="6"/>
        <v>1.0000002157675651</v>
      </c>
      <c r="AI79" s="42">
        <f t="shared" ca="1" si="6"/>
        <v>1.0000002157675651</v>
      </c>
      <c r="AJ79" s="42">
        <f t="shared" ca="1" si="6"/>
        <v>1.0000002157675651</v>
      </c>
      <c r="AK79" s="42">
        <f t="shared" ca="1" si="6"/>
        <v>1.0000002157675651</v>
      </c>
      <c r="AL79" s="42">
        <f t="shared" ca="1" si="6"/>
        <v>1.0000002157675651</v>
      </c>
      <c r="AM79" s="42">
        <f t="shared" ca="1" si="6"/>
        <v>1.0000002157675651</v>
      </c>
      <c r="AN79" s="42">
        <f t="shared" ca="1" si="6"/>
        <v>1.0000002157675651</v>
      </c>
      <c r="AO79" s="42">
        <f t="shared" ca="1" si="6"/>
        <v>1.0000002157675651</v>
      </c>
      <c r="AP79" s="42">
        <f t="shared" ca="1" si="6"/>
        <v>1.0000002157675651</v>
      </c>
      <c r="AQ79" s="42">
        <f t="shared" ca="1" si="6"/>
        <v>1.0000002157675651</v>
      </c>
      <c r="AR79" s="42">
        <f t="shared" ca="1" si="6"/>
        <v>1.0000002157675651</v>
      </c>
      <c r="AS79" s="42">
        <f t="shared" ca="1" si="6"/>
        <v>1.0000002157675649</v>
      </c>
      <c r="AT79" s="42">
        <f t="shared" ca="1" si="6"/>
        <v>1.0000002157675649</v>
      </c>
      <c r="AU79" s="42">
        <f t="shared" ca="1" si="6"/>
        <v>1.0000002157675649</v>
      </c>
      <c r="AV79" s="42">
        <f t="shared" ca="1" si="6"/>
        <v>1.0000002157675651</v>
      </c>
      <c r="AW79" s="42">
        <f t="shared" ca="1" si="6"/>
        <v>1.0000002157675651</v>
      </c>
      <c r="AX79" s="42">
        <f t="shared" ca="1" si="6"/>
        <v>1.0000002157675651</v>
      </c>
      <c r="AY79" s="42">
        <f t="shared" ca="1" si="6"/>
        <v>1.0000002157675651</v>
      </c>
      <c r="AZ79" s="42">
        <f t="shared" ca="1" si="6"/>
        <v>1.0000002157675651</v>
      </c>
      <c r="BA79" s="42">
        <f t="shared" ca="1" si="6"/>
        <v>1.0000002157675654</v>
      </c>
      <c r="BB79" s="42">
        <f t="shared" ca="1" si="6"/>
        <v>1.0000002157675651</v>
      </c>
      <c r="BC79" s="42">
        <f t="shared" ca="1" si="6"/>
        <v>1.0000002157675651</v>
      </c>
      <c r="BD79" s="42">
        <f t="shared" ca="1" si="6"/>
        <v>1.0000002157675654</v>
      </c>
      <c r="BE79" s="42">
        <f t="shared" ca="1" si="6"/>
        <v>1.0000002157675651</v>
      </c>
      <c r="BF79" s="42">
        <f t="shared" ca="1" si="6"/>
        <v>1.0000002157675654</v>
      </c>
      <c r="BG79" s="42">
        <f t="shared" ca="1" si="6"/>
        <v>1.0000002157675654</v>
      </c>
      <c r="BH79" s="42">
        <f t="shared" ca="1" si="6"/>
        <v>1.0000002157675654</v>
      </c>
      <c r="BI79" s="42">
        <f t="shared" ca="1" si="6"/>
        <v>1.0000002157675654</v>
      </c>
      <c r="BJ79" s="42">
        <f t="shared" ca="1" si="6"/>
        <v>1.0000002157675654</v>
      </c>
    </row>
    <row r="80" spans="2:62" hidden="1" outlineLevel="2">
      <c r="B80" s="81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</row>
    <row r="81" spans="2:62" ht="20.5" hidden="1" outlineLevel="2">
      <c r="B81" s="79" t="s">
        <v>136</v>
      </c>
      <c r="C81" s="80" cm="1">
        <f t="array" aca="1" ref="C81" ca="1">SUMPRODUCT(TRANSPOSE(C68:C77),OFFSET('Static Returns and Covariance'!$B$12,MATCH(C$16,'Static Returns and Covariance'!$B$13:$B$132),1,1,10))</f>
        <v>8.5138864270401272E-3</v>
      </c>
      <c r="D81" s="80" cm="1">
        <f t="array" aca="1" ref="D81" ca="1">SUMPRODUCT(TRANSPOSE(D68:D77),OFFSET('Static Returns and Covariance'!$B$12,MATCH(D$16,'Static Returns and Covariance'!$B$13:$B$132),1,1,10))</f>
        <v>5.1150200873476499E-2</v>
      </c>
      <c r="E81" s="80" cm="1">
        <f t="array" aca="1" ref="E81" ca="1">SUMPRODUCT(TRANSPOSE(E68:E77),OFFSET('Static Returns and Covariance'!$B$12,MATCH(E$16,'Static Returns and Covariance'!$B$13:$B$132),1,1,10))</f>
        <v>-6.8553173985186058E-3</v>
      </c>
      <c r="F81" s="80" cm="1">
        <f t="array" aca="1" ref="F81" ca="1">SUMPRODUCT(TRANSPOSE(F68:F77),OFFSET('Static Returns and Covariance'!$B$12,MATCH(F$16,'Static Returns and Covariance'!$B$13:$B$132),1,1,10))</f>
        <v>-7.083697433847771E-3</v>
      </c>
      <c r="G81" s="80" cm="1">
        <f t="array" aca="1" ref="G81" ca="1">SUMPRODUCT(TRANSPOSE(G68:G77),OFFSET('Static Returns and Covariance'!$B$12,MATCH(G$16,'Static Returns and Covariance'!$B$13:$B$132),1,1,10))</f>
        <v>2.7374872680277367E-2</v>
      </c>
      <c r="H81" s="80" cm="1">
        <f t="array" aca="1" ref="H81" ca="1">SUMPRODUCT(TRANSPOSE(H68:H77),OFFSET('Static Returns and Covariance'!$B$12,MATCH(H$16,'Static Returns and Covariance'!$B$13:$B$132),1,1,10))</f>
        <v>-9.9104475974901782E-3</v>
      </c>
      <c r="I81" s="80" cm="1">
        <f t="array" aca="1" ref="I81" ca="1">SUMPRODUCT(TRANSPOSE(I68:I77),OFFSET('Static Returns and Covariance'!$B$12,MATCH(I$16,'Static Returns and Covariance'!$B$13:$B$132),1,1,10))</f>
        <v>6.214565974078189E-4</v>
      </c>
      <c r="J81" s="80" cm="1">
        <f t="array" aca="1" ref="J81" ca="1">SUMPRODUCT(TRANSPOSE(J68:J77),OFFSET('Static Returns and Covariance'!$B$12,MATCH(J$16,'Static Returns and Covariance'!$B$13:$B$132),1,1,10))</f>
        <v>2.9396182126762628E-2</v>
      </c>
      <c r="K81" s="80" cm="1">
        <f t="array" aca="1" ref="K81" ca="1">SUMPRODUCT(TRANSPOSE(K68:K77),OFFSET('Static Returns and Covariance'!$B$12,MATCH(K$16,'Static Returns and Covariance'!$B$13:$B$132),1,1,10))</f>
        <v>-5.8268213236094268E-4</v>
      </c>
      <c r="L81" s="80" cm="1">
        <f t="array" aca="1" ref="L81" ca="1">SUMPRODUCT(TRANSPOSE(L68:L77),OFFSET('Static Returns and Covariance'!$B$12,MATCH(L$16,'Static Returns and Covariance'!$B$13:$B$132),1,1,10))</f>
        <v>5.894726072232432E-2</v>
      </c>
      <c r="M81" s="80" cm="1">
        <f t="array" aca="1" ref="M81" ca="1">SUMPRODUCT(TRANSPOSE(M68:M77),OFFSET('Static Returns and Covariance'!$B$12,MATCH(M$16,'Static Returns and Covariance'!$B$13:$B$132),1,1,10))</f>
        <v>2.8699970074442176E-2</v>
      </c>
      <c r="N81" s="80" cm="1">
        <f t="array" aca="1" ref="N81" ca="1">SUMPRODUCT(TRANSPOSE(N68:N77),OFFSET('Static Returns and Covariance'!$B$12,MATCH(N$16,'Static Returns and Covariance'!$B$13:$B$132),1,1,10))</f>
        <v>-2.4122039942723578E-2</v>
      </c>
      <c r="O81" s="80" cm="1">
        <f t="array" aca="1" ref="O81" ca="1">SUMPRODUCT(TRANSPOSE(O68:O77),OFFSET('Static Returns and Covariance'!$B$12,MATCH(O$16,'Static Returns and Covariance'!$B$13:$B$132),1,1,10))</f>
        <v>1.1447101786456342E-2</v>
      </c>
      <c r="P81" s="80" cm="1">
        <f t="array" aca="1" ref="P81" ca="1">SUMPRODUCT(TRANSPOSE(P68:P77),OFFSET('Static Returns and Covariance'!$B$12,MATCH(P$16,'Static Returns and Covariance'!$B$13:$B$132),1,1,10))</f>
        <v>-2.602152509117021E-2</v>
      </c>
      <c r="Q81" s="80" cm="1">
        <f t="array" aca="1" ref="Q81" ca="1">SUMPRODUCT(TRANSPOSE(Q68:Q77),OFFSET('Static Returns and Covariance'!$B$12,MATCH(Q$16,'Static Returns and Covariance'!$B$13:$B$132),1,1,10))</f>
        <v>-3.2741253861182703E-3</v>
      </c>
      <c r="R81" s="80" cm="1">
        <f t="array" aca="1" ref="R81" ca="1">SUMPRODUCT(TRANSPOSE(R68:R77),OFFSET('Static Returns and Covariance'!$B$12,MATCH(R$16,'Static Returns and Covariance'!$B$13:$B$132),1,1,10))</f>
        <v>-1.7734687629150269E-2</v>
      </c>
      <c r="S81" s="80" cm="1">
        <f t="array" aca="1" ref="S81" ca="1">SUMPRODUCT(TRANSPOSE(S68:S77),OFFSET('Static Returns and Covariance'!$B$12,MATCH(S$16,'Static Returns and Covariance'!$B$13:$B$132),1,1,10))</f>
        <v>-9.2161569600034861E-3</v>
      </c>
      <c r="T81" s="80" cm="1">
        <f t="array" aca="1" ref="T81" ca="1">SUMPRODUCT(TRANSPOSE(T68:T77),OFFSET('Static Returns and Covariance'!$B$12,MATCH(T$16,'Static Returns and Covariance'!$B$13:$B$132),1,1,10))</f>
        <v>1.7832945006987299E-2</v>
      </c>
      <c r="U81" s="80" cm="1">
        <f t="array" aca="1" ref="U81" ca="1">SUMPRODUCT(TRANSPOSE(U68:U77),OFFSET('Static Returns and Covariance'!$B$12,MATCH(U$16,'Static Returns and Covariance'!$B$13:$B$132),1,1,10))</f>
        <v>4.4784756507964728E-2</v>
      </c>
      <c r="V81" s="80" cm="1">
        <f t="array" aca="1" ref="V81" ca="1">SUMPRODUCT(TRANSPOSE(V68:V77),OFFSET('Static Returns and Covariance'!$B$12,MATCH(V$16,'Static Returns and Covariance'!$B$13:$B$132),1,1,10))</f>
        <v>-2.4702654397368788E-2</v>
      </c>
      <c r="W81" s="80" cm="1">
        <f t="array" aca="1" ref="W81" ca="1">SUMPRODUCT(TRANSPOSE(W68:W77),OFFSET('Static Returns and Covariance'!$B$12,MATCH(W$16,'Static Returns and Covariance'!$B$13:$B$132),1,1,10))</f>
        <v>-5.4613329598751587E-3</v>
      </c>
      <c r="X81" s="80" cm="1">
        <f t="array" aca="1" ref="X81" ca="1">SUMPRODUCT(TRANSPOSE(X68:X77),OFFSET('Static Returns and Covariance'!$B$12,MATCH(X$16,'Static Returns and Covariance'!$B$13:$B$132),1,1,10))</f>
        <v>-2.5790349359732057E-2</v>
      </c>
      <c r="Y81" s="80" cm="1">
        <f t="array" aca="1" ref="Y81" ca="1">SUMPRODUCT(TRANSPOSE(Y68:Y77),OFFSET('Static Returns and Covariance'!$B$12,MATCH(Y$16,'Static Returns and Covariance'!$B$13:$B$132),1,1,10))</f>
        <v>4.3907617793562198E-2</v>
      </c>
      <c r="Z81" s="80" cm="1">
        <f t="array" aca="1" ref="Z81" ca="1">SUMPRODUCT(TRANSPOSE(Z68:Z77),OFFSET('Static Returns and Covariance'!$B$12,MATCH(Z$16,'Static Returns and Covariance'!$B$13:$B$132),1,1,10))</f>
        <v>-7.4121533118117117E-2</v>
      </c>
      <c r="AA81" s="80" cm="1">
        <f t="array" aca="1" ref="AA81" ca="1">SUMPRODUCT(TRANSPOSE(AA68:AA77),OFFSET('Static Returns and Covariance'!$B$12,MATCH(AA$16,'Static Returns and Covariance'!$B$13:$B$132),1,1,10))</f>
        <v>7.0382886094560115E-2</v>
      </c>
      <c r="AB81" s="80" cm="1">
        <f t="array" aca="1" ref="AB81" ca="1">SUMPRODUCT(TRANSPOSE(AB68:AB77),OFFSET('Static Returns and Covariance'!$B$12,MATCH(AB$16,'Static Returns and Covariance'!$B$13:$B$132),1,1,10))</f>
        <v>4.131626215503343E-2</v>
      </c>
      <c r="AC81" s="80" cm="1">
        <f t="array" aca="1" ref="AC81" ca="1">SUMPRODUCT(TRANSPOSE(AC68:AC77),OFFSET('Static Returns and Covariance'!$B$12,MATCH(AC$16,'Static Returns and Covariance'!$B$13:$B$132),1,1,10))</f>
        <v>4.2254072393145853E-2</v>
      </c>
      <c r="AD81" s="80" cm="1">
        <f t="array" aca="1" ref="AD81" ca="1">SUMPRODUCT(TRANSPOSE(AD68:AD77),OFFSET('Static Returns and Covariance'!$B$12,MATCH(AD$16,'Static Returns and Covariance'!$B$13:$B$132),1,1,10))</f>
        <v>3.0589027702582965E-2</v>
      </c>
      <c r="AE81" s="80" cm="1">
        <f t="array" aca="1" ref="AE81" ca="1">SUMPRODUCT(TRANSPOSE(AE68:AE77),OFFSET('Static Returns and Covariance'!$B$12,MATCH(AE$16,'Static Returns and Covariance'!$B$13:$B$132),1,1,10))</f>
        <v>-4.0463635791338631E-2</v>
      </c>
      <c r="AF81" s="80" cm="1">
        <f t="array" aca="1" ref="AF81" ca="1">SUMPRODUCT(TRANSPOSE(AF68:AF77),OFFSET('Static Returns and Covariance'!$B$12,MATCH(AF$16,'Static Returns and Covariance'!$B$13:$B$132),1,1,10))</f>
        <v>4.5002756049997636E-2</v>
      </c>
      <c r="AG81" s="80" cm="1">
        <f t="array" aca="1" ref="AG81" ca="1">SUMPRODUCT(TRANSPOSE(AG68:AG77),OFFSET('Static Returns and Covariance'!$B$12,MATCH(AG$16,'Static Returns and Covariance'!$B$13:$B$132),1,1,10))</f>
        <v>5.1309134268586283E-3</v>
      </c>
      <c r="AH81" s="80" cm="1">
        <f t="array" aca="1" ref="AH81" ca="1">SUMPRODUCT(TRANSPOSE(AH68:AH77),OFFSET('Static Returns and Covariance'!$B$12,MATCH(AH$16,'Static Returns and Covariance'!$B$13:$B$132),1,1,10))</f>
        <v>1.9791314362567147E-2</v>
      </c>
      <c r="AI81" s="80" cm="1">
        <f t="array" aca="1" ref="AI81" ca="1">SUMPRODUCT(TRANSPOSE(AI68:AI77),OFFSET('Static Returns and Covariance'!$B$12,MATCH(AI$16,'Static Returns and Covariance'!$B$13:$B$132),1,1,10))</f>
        <v>2.5406173253616722E-2</v>
      </c>
      <c r="AJ81" s="80" cm="1">
        <f t="array" aca="1" ref="AJ81" ca="1">SUMPRODUCT(TRANSPOSE(AJ68:AJ77),OFFSET('Static Returns and Covariance'!$B$12,MATCH(AJ$16,'Static Returns and Covariance'!$B$13:$B$132),1,1,10))</f>
        <v>2.1301059814216729E-2</v>
      </c>
      <c r="AK81" s="80" cm="1">
        <f t="array" aca="1" ref="AK81" ca="1">SUMPRODUCT(TRANSPOSE(AK68:AK77),OFFSET('Static Returns and Covariance'!$B$12,MATCH(AK$16,'Static Returns and Covariance'!$B$13:$B$132),1,1,10))</f>
        <v>5.4266726923657693E-3</v>
      </c>
      <c r="AL81" s="80" cm="1">
        <f t="array" aca="1" ref="AL81" ca="1">SUMPRODUCT(TRANSPOSE(AL68:AL77),OFFSET('Static Returns and Covariance'!$B$12,MATCH(AL$16,'Static Returns and Covariance'!$B$13:$B$132),1,1,10))</f>
        <v>3.6576044864192699E-2</v>
      </c>
      <c r="AM81" s="80" cm="1">
        <f t="array" aca="1" ref="AM81" ca="1">SUMPRODUCT(TRANSPOSE(AM68:AM77),OFFSET('Static Returns and Covariance'!$B$12,MATCH(AM$16,'Static Returns and Covariance'!$B$13:$B$132),1,1,10))</f>
        <v>3.7627809105581674E-2</v>
      </c>
      <c r="AN81" s="80" cm="1">
        <f t="array" aca="1" ref="AN81" ca="1">SUMPRODUCT(TRANSPOSE(AN68:AN77),OFFSET('Static Returns and Covariance'!$B$12,MATCH(AN$16,'Static Returns and Covariance'!$B$13:$B$132),1,1,10))</f>
        <v>-8.7992737585866204E-2</v>
      </c>
      <c r="AO81" s="80" cm="1">
        <f t="array" aca="1" ref="AO81" ca="1">SUMPRODUCT(TRANSPOSE(AO68:AO77),OFFSET('Static Returns and Covariance'!$B$12,MATCH(AO$16,'Static Returns and Covariance'!$B$13:$B$132),1,1,10))</f>
        <v>-6.1237062499075887E-2</v>
      </c>
      <c r="AP81" s="80" cm="1">
        <f t="array" aca="1" ref="AP81" ca="1">SUMPRODUCT(TRANSPOSE(AP68:AP77),OFFSET('Static Returns and Covariance'!$B$12,MATCH(AP$16,'Static Returns and Covariance'!$B$13:$B$132),1,1,10))</f>
        <v>9.8584226858369733E-2</v>
      </c>
      <c r="AQ81" s="80" cm="1">
        <f t="array" aca="1" ref="AQ81" ca="1">SUMPRODUCT(TRANSPOSE(AQ68:AQ77),OFFSET('Static Returns and Covariance'!$B$12,MATCH(AQ$16,'Static Returns and Covariance'!$B$13:$B$132),1,1,10))</f>
        <v>5.8649135684079173E-2</v>
      </c>
      <c r="AR81" s="80" cm="1">
        <f t="array" aca="1" ref="AR81" ca="1">SUMPRODUCT(TRANSPOSE(AR68:AR77),OFFSET('Static Returns and Covariance'!$B$12,MATCH(AR$16,'Static Returns and Covariance'!$B$13:$B$132),1,1,10))</f>
        <v>-2.9453117535362387E-2</v>
      </c>
      <c r="AS81" s="80" cm="1">
        <f t="array" aca="1" ref="AS81" ca="1">SUMPRODUCT(TRANSPOSE(AS68:AS77),OFFSET('Static Returns and Covariance'!$B$12,MATCH(AS$16,'Static Returns and Covariance'!$B$13:$B$132),1,1,10))</f>
        <v>-3.3872297612483525E-2</v>
      </c>
      <c r="AT81" s="80" cm="1">
        <f t="array" aca="1" ref="AT81" ca="1">SUMPRODUCT(TRANSPOSE(AT68:AT77),OFFSET('Static Returns and Covariance'!$B$12,MATCH(AT$16,'Static Returns and Covariance'!$B$13:$B$132),1,1,10))</f>
        <v>-2.5190930479956835E-2</v>
      </c>
      <c r="AU81" s="80" cm="1">
        <f t="array" aca="1" ref="AU81" ca="1">SUMPRODUCT(TRANSPOSE(AU68:AU77),OFFSET('Static Returns and Covariance'!$B$12,MATCH(AU$16,'Static Returns and Covariance'!$B$13:$B$132),1,1,10))</f>
        <v>1.6776393098113561E-3</v>
      </c>
      <c r="AV81" s="80" cm="1">
        <f t="array" aca="1" ref="AV81" ca="1">SUMPRODUCT(TRANSPOSE(AV68:AV77),OFFSET('Static Returns and Covariance'!$B$12,MATCH(AV$16,'Static Returns and Covariance'!$B$13:$B$132),1,1,10))</f>
        <v>-2.1206754682505963E-2</v>
      </c>
      <c r="AW81" s="80" cm="1">
        <f t="array" aca="1" ref="AW81" ca="1">SUMPRODUCT(TRANSPOSE(AW68:AW77),OFFSET('Static Returns and Covariance'!$B$12,MATCH(AW$16,'Static Returns and Covariance'!$B$13:$B$132),1,1,10))</f>
        <v>5.2162426777383253E-2</v>
      </c>
      <c r="AX81" s="80" cm="1">
        <f t="array" aca="1" ref="AX81" ca="1">SUMPRODUCT(TRANSPOSE(AX68:AX77),OFFSET('Static Returns and Covariance'!$B$12,MATCH(AX$16,'Static Returns and Covariance'!$B$13:$B$132),1,1,10))</f>
        <v>-1.6321009599196471E-2</v>
      </c>
      <c r="AY81" s="80" cm="1">
        <f t="array" aca="1" ref="AY81" ca="1">SUMPRODUCT(TRANSPOSE(AY68:AY77),OFFSET('Static Returns and Covariance'!$B$12,MATCH(AY$16,'Static Returns and Covariance'!$B$13:$B$132),1,1,10))</f>
        <v>1.4090234252114711E-2</v>
      </c>
      <c r="AZ81" s="80" cm="1">
        <f t="array" aca="1" ref="AZ81" ca="1">SUMPRODUCT(TRANSPOSE(AZ68:AZ77),OFFSET('Static Returns and Covariance'!$B$12,MATCH(AZ$16,'Static Returns and Covariance'!$B$13:$B$132),1,1,10))</f>
        <v>-3.0598774028039975E-2</v>
      </c>
      <c r="BA81" s="80" cm="1">
        <f t="array" aca="1" ref="BA81" ca="1">SUMPRODUCT(TRANSPOSE(BA68:BA77),OFFSET('Static Returns and Covariance'!$B$12,MATCH(BA$16,'Static Returns and Covariance'!$B$13:$B$132),1,1,10))</f>
        <v>9.2009607202294313E-2</v>
      </c>
      <c r="BB81" s="80" cm="1">
        <f t="array" aca="1" ref="BB81" ca="1">SUMPRODUCT(TRANSPOSE(BB68:BB77),OFFSET('Static Returns and Covariance'!$B$12,MATCH(BB$16,'Static Returns and Covariance'!$B$13:$B$132),1,1,10))</f>
        <v>3.2233209119625732E-2</v>
      </c>
      <c r="BC81" s="80" cm="1">
        <f t="array" aca="1" ref="BC81" ca="1">SUMPRODUCT(TRANSPOSE(BC68:BC77),OFFSET('Static Returns and Covariance'!$B$12,MATCH(BC$16,'Static Returns and Covariance'!$B$13:$B$132),1,1,10))</f>
        <v>-3.902839958529174E-3</v>
      </c>
      <c r="BD81" s="80" cm="1">
        <f t="array" aca="1" ref="BD81" ca="1">SUMPRODUCT(TRANSPOSE(BD68:BD77),OFFSET('Static Returns and Covariance'!$B$12,MATCH(BD$16,'Static Returns and Covariance'!$B$13:$B$132),1,1,10))</f>
        <v>-2.4276569117750294E-3</v>
      </c>
      <c r="BE81" s="80" cm="1">
        <f t="array" aca="1" ref="BE81" ca="1">SUMPRODUCT(TRANSPOSE(BE68:BE77),OFFSET('Static Returns and Covariance'!$B$12,MATCH(BE$16,'Static Returns and Covariance'!$B$13:$B$132),1,1,10))</f>
        <v>9.9390867798416997E-3</v>
      </c>
      <c r="BF81" s="80" cm="1">
        <f t="array" aca="1" ref="BF81" ca="1">SUMPRODUCT(TRANSPOSE(BF68:BF77),OFFSET('Static Returns and Covariance'!$B$12,MATCH(BF$16,'Static Returns and Covariance'!$B$13:$B$132),1,1,10))</f>
        <v>4.2009339887956666E-2</v>
      </c>
      <c r="BG81" s="80" cm="1">
        <f t="array" aca="1" ref="BG81" ca="1">SUMPRODUCT(TRANSPOSE(BG68:BG77),OFFSET('Static Returns and Covariance'!$B$12,MATCH(BG$16,'Static Returns and Covariance'!$B$13:$B$132),1,1,10))</f>
        <v>-5.231718070548308E-2</v>
      </c>
      <c r="BH81" s="80" cm="1">
        <f t="array" aca="1" ref="BH81" ca="1">SUMPRODUCT(TRANSPOSE(BH68:BH77),OFFSET('Static Returns and Covariance'!$B$12,MATCH(BH$16,'Static Returns and Covariance'!$B$13:$B$132),1,1,10))</f>
        <v>-4.3839132970568892E-3</v>
      </c>
      <c r="BI81" s="80" cm="1">
        <f t="array" aca="1" ref="BI81" ca="1">SUMPRODUCT(TRANSPOSE(BI68:BI77),OFFSET('Static Returns and Covariance'!$B$12,MATCH(BI$16,'Static Returns and Covariance'!$B$13:$B$132),1,1,10))</f>
        <v>-9.4424471911952988E-3</v>
      </c>
      <c r="BJ81" s="80" cm="1">
        <f t="array" aca="1" ref="BJ81" ca="1">SUMPRODUCT(TRANSPOSE(BJ68:BJ77),OFFSET('Static Returns and Covariance'!$B$12,MATCH(BJ$16,'Static Returns and Covariance'!$B$13:$B$132),1,1,10))</f>
        <v>9.8586156445017142E-2</v>
      </c>
    </row>
    <row r="82" spans="2:62" ht="18.5" hidden="1" outlineLevel="2">
      <c r="B82" s="79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</row>
    <row r="83" spans="2:62" ht="20" hidden="1" outlineLevel="2">
      <c r="B83" s="87" t="s">
        <v>140</v>
      </c>
      <c r="C83" s="84"/>
      <c r="D83" s="83"/>
      <c r="E83" s="83"/>
      <c r="F83" s="83"/>
      <c r="G83" s="83"/>
      <c r="H83" s="83"/>
      <c r="I83" s="83"/>
      <c r="J83" s="83"/>
      <c r="K83" s="83"/>
      <c r="L83" s="83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  <c r="BD83" s="82"/>
      <c r="BE83" s="82"/>
      <c r="BF83" s="82"/>
      <c r="BG83" s="82"/>
      <c r="BH83" s="82"/>
      <c r="BI83" s="82"/>
      <c r="BJ83" s="82"/>
    </row>
    <row r="84" spans="2:62" hidden="1" outlineLevel="2">
      <c r="B84" s="78" t="s">
        <v>5</v>
      </c>
      <c r="C84" s="15" cm="1">
        <f t="array" aca="1" ref="C84:C93" ca="1">TRANSPOSE(TRANSPOSE(C68:C77)*(1+(OFFSET('Static Returns and Covariance'!$B$12,MATCH(C$67,'Static Returns and Covariance'!$B$13:$B$132),1,1,10)))/(1+C81))</f>
        <v>0.15095937923625694</v>
      </c>
      <c r="D84" s="15" cm="1">
        <f t="array" aca="1" ref="D84:D93" ca="1">TRANSPOSE(TRANSPOSE(D68:D77)*(1+(OFFSET('Static Returns and Covariance'!$B$12,MATCH(D$67,'Static Returns and Covariance'!$B$13:$B$132),1,1,10)))/(1+D81))</f>
        <v>0.13813662429331525</v>
      </c>
      <c r="E84" s="15" cm="1">
        <f t="array" aca="1" ref="E84:E93" ca="1">TRANSPOSE(TRANSPOSE(E68:E77)*(1+(OFFSET('Static Returns and Covariance'!$B$12,MATCH(E$67,'Static Returns and Covariance'!$B$13:$B$132),1,1,10)))/(1+E81))</f>
        <v>0.14263486841748887</v>
      </c>
      <c r="F84" s="15" cm="1">
        <f t="array" aca="1" ref="F84:F93" ca="1">TRANSPOSE(TRANSPOSE(F68:F77)*(1+(OFFSET('Static Returns and Covariance'!$B$12,MATCH(F$67,'Static Returns and Covariance'!$B$13:$B$132),1,1,10)))/(1+F81))</f>
        <v>0.14153283031300024</v>
      </c>
      <c r="G84" s="15" cm="1">
        <f t="array" aca="1" ref="G84:G93" ca="1">TRANSPOSE(TRANSPOSE(G68:G77)*(1+(OFFSET('Static Returns and Covariance'!$B$12,MATCH(G$67,'Static Returns and Covariance'!$B$13:$B$132),1,1,10)))/(1+G81))</f>
        <v>0.13322485765526701</v>
      </c>
      <c r="H84" s="15" cm="1">
        <f t="array" aca="1" ref="H84:H93" ca="1">TRANSPOSE(TRANSPOSE(H68:H77)*(1+(OFFSET('Static Returns and Covariance'!$B$12,MATCH(H$67,'Static Returns and Covariance'!$B$13:$B$132),1,1,10)))/(1+H81))</f>
        <v>0.11263346475085108</v>
      </c>
      <c r="I84" s="15" cm="1">
        <f t="array" aca="1" ref="I84:I93" ca="1">TRANSPOSE(TRANSPOSE(I68:I77)*(1+(OFFSET('Static Returns and Covariance'!$B$12,MATCH(I$67,'Static Returns and Covariance'!$B$13:$B$132),1,1,10)))/(1+I81))</f>
        <v>0.10277251458908203</v>
      </c>
      <c r="J84" s="15" cm="1">
        <f t="array" aca="1" ref="J84:J93" ca="1">TRANSPOSE(TRANSPOSE(J68:J77)*(1+(OFFSET('Static Returns and Covariance'!$B$12,MATCH(J$67,'Static Returns and Covariance'!$B$13:$B$132),1,1,10)))/(1+J81))</f>
        <v>0.10318644686401568</v>
      </c>
      <c r="K84" s="15" cm="1">
        <f t="array" aca="1" ref="K84:K93" ca="1">TRANSPOSE(TRANSPOSE(K68:K77)*(1+(OFFSET('Static Returns and Covariance'!$B$12,MATCH(K$67,'Static Returns and Covariance'!$B$13:$B$132),1,1,10)))/(1+K81))</f>
        <v>0.10494825925701573</v>
      </c>
      <c r="L84" s="15" cm="1">
        <f t="array" aca="1" ref="L84:L93" ca="1">TRANSPOSE(TRANSPOSE(L68:L77)*(1+(OFFSET('Static Returns and Covariance'!$B$12,MATCH(L$67,'Static Returns and Covariance'!$B$13:$B$132),1,1,10)))/(1+L81))</f>
        <v>0.11289414935413514</v>
      </c>
      <c r="M84" s="15" cm="1">
        <f t="array" aca="1" ref="M84:M93" ca="1">TRANSPOSE(TRANSPOSE(M68:M77)*(1+(OFFSET('Static Returns and Covariance'!$B$12,MATCH(M$67,'Static Returns and Covariance'!$B$13:$B$132),1,1,10)))/(1+M81))</f>
        <v>9.1759564634185609E-2</v>
      </c>
      <c r="N84" s="15" cm="1">
        <f t="array" aca="1" ref="N84:N93" ca="1">TRANSPOSE(TRANSPOSE(N68:N77)*(1+(OFFSET('Static Returns and Covariance'!$B$12,MATCH(N$67,'Static Returns and Covariance'!$B$13:$B$132),1,1,10)))/(1+N81))</f>
        <v>0.10642529309486122</v>
      </c>
      <c r="O84" s="15" cm="1">
        <f t="array" aca="1" ref="O84:O93" ca="1">TRANSPOSE(TRANSPOSE(O68:O77)*(1+(OFFSET('Static Returns and Covariance'!$B$12,MATCH(O$67,'Static Returns and Covariance'!$B$13:$B$132),1,1,10)))/(1+O81))</f>
        <v>0.10371480238905348</v>
      </c>
      <c r="P84" s="15" cm="1">
        <f t="array" aca="1" ref="P84:P93" ca="1">TRANSPOSE(TRANSPOSE(P68:P77)*(1+(OFFSET('Static Returns and Covariance'!$B$12,MATCH(P$67,'Static Returns and Covariance'!$B$13:$B$132),1,1,10)))/(1+P81))</f>
        <v>9.615976562570519E-2</v>
      </c>
      <c r="Q84" s="15" cm="1">
        <f t="array" aca="1" ref="Q84:Q93" ca="1">TRANSPOSE(TRANSPOSE(Q68:Q77)*(1+(OFFSET('Static Returns and Covariance'!$B$12,MATCH(Q$67,'Static Returns and Covariance'!$B$13:$B$132),1,1,10)))/(1+Q81))</f>
        <v>8.7130918610870037E-2</v>
      </c>
      <c r="R84" s="15" cm="1">
        <f t="array" aca="1" ref="R84:R93" ca="1">TRANSPOSE(TRANSPOSE(R68:R77)*(1+(OFFSET('Static Returns and Covariance'!$B$12,MATCH(R$67,'Static Returns and Covariance'!$B$13:$B$132),1,1,10)))/(1+R81))</f>
        <v>9.5405110070284932E-2</v>
      </c>
      <c r="S84" s="15" cm="1">
        <f t="array" aca="1" ref="S84:S93" ca="1">TRANSPOSE(TRANSPOSE(S68:S77)*(1+(OFFSET('Static Returns and Covariance'!$B$12,MATCH(S$67,'Static Returns and Covariance'!$B$13:$B$132),1,1,10)))/(1+S81))</f>
        <v>6.7385439399155603E-2</v>
      </c>
      <c r="T84" s="15" cm="1">
        <f t="array" aca="1" ref="T84:T93" ca="1">TRANSPOSE(TRANSPOSE(T68:T77)*(1+(OFFSET('Static Returns and Covariance'!$B$12,MATCH(T$67,'Static Returns and Covariance'!$B$13:$B$132),1,1,10)))/(1+T81))</f>
        <v>7.2970204285706178E-2</v>
      </c>
      <c r="U84" s="15" cm="1">
        <f t="array" aca="1" ref="U84:U93" ca="1">TRANSPOSE(TRANSPOSE(U68:U77)*(1+(OFFSET('Static Returns and Covariance'!$B$12,MATCH(U$67,'Static Returns and Covariance'!$B$13:$B$132),1,1,10)))/(1+U81))</f>
        <v>8.7122171600333337E-2</v>
      </c>
      <c r="V84" s="15" cm="1">
        <f t="array" aca="1" ref="V84:V93" ca="1">TRANSPOSE(TRANSPOSE(V68:V77)*(1+(OFFSET('Static Returns and Covariance'!$B$12,MATCH(V$67,'Static Returns and Covariance'!$B$13:$B$132),1,1,10)))/(1+V81))</f>
        <v>7.38431695518664E-2</v>
      </c>
      <c r="W84" s="15" cm="1">
        <f t="array" aca="1" ref="W84:W93" ca="1">TRANSPOSE(TRANSPOSE(W68:W77)*(1+(OFFSET('Static Returns and Covariance'!$B$12,MATCH(W$67,'Static Returns and Covariance'!$B$13:$B$132),1,1,10)))/(1+W81))</f>
        <v>6.9775635811015257E-2</v>
      </c>
      <c r="X84" s="15" cm="1">
        <f t="array" aca="1" ref="X84:X93" ca="1">TRANSPOSE(TRANSPOSE(X68:X77)*(1+(OFFSET('Static Returns and Covariance'!$B$12,MATCH(X$67,'Static Returns and Covariance'!$B$13:$B$132),1,1,10)))/(1+X81))</f>
        <v>5.7567769299620257E-2</v>
      </c>
      <c r="Y84" s="15" cm="1">
        <f t="array" aca="1" ref="Y84:Y93" ca="1">TRANSPOSE(TRANSPOSE(Y68:Y77)*(1+(OFFSET('Static Returns and Covariance'!$B$12,MATCH(Y$67,'Static Returns and Covariance'!$B$13:$B$132),1,1,10)))/(1+Y81))</f>
        <v>2.5575057714829742E-2</v>
      </c>
      <c r="Z84" s="15" cm="1">
        <f t="array" aca="1" ref="Z84:Z93" ca="1">TRANSPOSE(TRANSPOSE(Z68:Z77)*(1+(OFFSET('Static Returns and Covariance'!$B$12,MATCH(Z$67,'Static Returns and Covariance'!$B$13:$B$132),1,1,10)))/(1+Z81))</f>
        <v>7.8757782524071108E-3</v>
      </c>
      <c r="AA84" s="15" cm="1">
        <f t="array" aca="1" ref="AA84:AA93" ca="1">TRANSPOSE(TRANSPOSE(AA68:AA77)*(1+(OFFSET('Static Returns and Covariance'!$B$12,MATCH(AA$67,'Static Returns and Covariance'!$B$13:$B$132),1,1,10)))/(1+AA81))</f>
        <v>1.3637127866896581E-2</v>
      </c>
      <c r="AB84" s="15" cm="1">
        <f t="array" aca="1" ref="AB84:AB93" ca="1">TRANSPOSE(TRANSPOSE(AB68:AB77)*(1+(OFFSET('Static Returns and Covariance'!$B$12,MATCH(AB$67,'Static Returns and Covariance'!$B$13:$B$132),1,1,10)))/(1+AB81))</f>
        <v>0</v>
      </c>
      <c r="AC84" s="15" cm="1">
        <f t="array" aca="1" ref="AC84:AC93" ca="1">TRANSPOSE(TRANSPOSE(AC68:AC77)*(1+(OFFSET('Static Returns and Covariance'!$B$12,MATCH(AC$67,'Static Returns and Covariance'!$B$13:$B$132),1,1,10)))/(1+AC81))</f>
        <v>0</v>
      </c>
      <c r="AD84" s="15" cm="1">
        <f t="array" aca="1" ref="AD84:AD93" ca="1">TRANSPOSE(TRANSPOSE(AD68:AD77)*(1+(OFFSET('Static Returns and Covariance'!$B$12,MATCH(AD$67,'Static Returns and Covariance'!$B$13:$B$132),1,1,10)))/(1+AD81))</f>
        <v>0</v>
      </c>
      <c r="AE84" s="15" cm="1">
        <f t="array" aca="1" ref="AE84:AE93" ca="1">TRANSPOSE(TRANSPOSE(AE68:AE77)*(1+(OFFSET('Static Returns and Covariance'!$B$12,MATCH(AE$67,'Static Returns and Covariance'!$B$13:$B$132),1,1,10)))/(1+AE81))</f>
        <v>0</v>
      </c>
      <c r="AF84" s="15" cm="1">
        <f t="array" aca="1" ref="AF84:AF93" ca="1">TRANSPOSE(TRANSPOSE(AF68:AF77)*(1+(OFFSET('Static Returns and Covariance'!$B$12,MATCH(AF$67,'Static Returns and Covariance'!$B$13:$B$132),1,1,10)))/(1+AF81))</f>
        <v>0</v>
      </c>
      <c r="AG84" s="15" cm="1">
        <f t="array" aca="1" ref="AG84:AG93" ca="1">TRANSPOSE(TRANSPOSE(AG68:AG77)*(1+(OFFSET('Static Returns and Covariance'!$B$12,MATCH(AG$67,'Static Returns and Covariance'!$B$13:$B$132),1,1,10)))/(1+AG81))</f>
        <v>0</v>
      </c>
      <c r="AH84" s="15" cm="1">
        <f t="array" aca="1" ref="AH84:AH93" ca="1">TRANSPOSE(TRANSPOSE(AH68:AH77)*(1+(OFFSET('Static Returns and Covariance'!$B$12,MATCH(AH$67,'Static Returns and Covariance'!$B$13:$B$132),1,1,10)))/(1+AH81))</f>
        <v>0</v>
      </c>
      <c r="AI84" s="15" cm="1">
        <f t="array" aca="1" ref="AI84:AI93" ca="1">TRANSPOSE(TRANSPOSE(AI68:AI77)*(1+(OFFSET('Static Returns and Covariance'!$B$12,MATCH(AI$67,'Static Returns and Covariance'!$B$13:$B$132),1,1,10)))/(1+AI81))</f>
        <v>0</v>
      </c>
      <c r="AJ84" s="15" cm="1">
        <f t="array" aca="1" ref="AJ84:AJ93" ca="1">TRANSPOSE(TRANSPOSE(AJ68:AJ77)*(1+(OFFSET('Static Returns and Covariance'!$B$12,MATCH(AJ$67,'Static Returns and Covariance'!$B$13:$B$132),1,1,10)))/(1+AJ81))</f>
        <v>0</v>
      </c>
      <c r="AK84" s="15" cm="1">
        <f t="array" aca="1" ref="AK84:AK93" ca="1">TRANSPOSE(TRANSPOSE(AK68:AK77)*(1+(OFFSET('Static Returns and Covariance'!$B$12,MATCH(AK$67,'Static Returns and Covariance'!$B$13:$B$132),1,1,10)))/(1+AK81))</f>
        <v>0</v>
      </c>
      <c r="AL84" s="15" cm="1">
        <f t="array" aca="1" ref="AL84:AL93" ca="1">TRANSPOSE(TRANSPOSE(AL68:AL77)*(1+(OFFSET('Static Returns and Covariance'!$B$12,MATCH(AL$67,'Static Returns and Covariance'!$B$13:$B$132),1,1,10)))/(1+AL81))</f>
        <v>0</v>
      </c>
      <c r="AM84" s="15" cm="1">
        <f t="array" aca="1" ref="AM84:AM93" ca="1">TRANSPOSE(TRANSPOSE(AM68:AM77)*(1+(OFFSET('Static Returns and Covariance'!$B$12,MATCH(AM$67,'Static Returns and Covariance'!$B$13:$B$132),1,1,10)))/(1+AM81))</f>
        <v>0</v>
      </c>
      <c r="AN84" s="15" cm="1">
        <f t="array" aca="1" ref="AN84:AN93" ca="1">TRANSPOSE(TRANSPOSE(AN68:AN77)*(1+(OFFSET('Static Returns and Covariance'!$B$12,MATCH(AN$67,'Static Returns and Covariance'!$B$13:$B$132),1,1,10)))/(1+AN81))</f>
        <v>0</v>
      </c>
      <c r="AO84" s="15" cm="1">
        <f t="array" aca="1" ref="AO84:AO93" ca="1">TRANSPOSE(TRANSPOSE(AO68:AO77)*(1+(OFFSET('Static Returns and Covariance'!$B$12,MATCH(AO$67,'Static Returns and Covariance'!$B$13:$B$132),1,1,10)))/(1+AO81))</f>
        <v>0</v>
      </c>
      <c r="AP84" s="15" cm="1">
        <f t="array" aca="1" ref="AP84:AP93" ca="1">TRANSPOSE(TRANSPOSE(AP68:AP77)*(1+(OFFSET('Static Returns and Covariance'!$B$12,MATCH(AP$67,'Static Returns and Covariance'!$B$13:$B$132),1,1,10)))/(1+AP81))</f>
        <v>0</v>
      </c>
      <c r="AQ84" s="15" cm="1">
        <f t="array" aca="1" ref="AQ84:AQ93" ca="1">TRANSPOSE(TRANSPOSE(AQ68:AQ77)*(1+(OFFSET('Static Returns and Covariance'!$B$12,MATCH(AQ$67,'Static Returns and Covariance'!$B$13:$B$132),1,1,10)))/(1+AQ81))</f>
        <v>0</v>
      </c>
      <c r="AR84" s="15" cm="1">
        <f t="array" aca="1" ref="AR84:AR93" ca="1">TRANSPOSE(TRANSPOSE(AR68:AR77)*(1+(OFFSET('Static Returns and Covariance'!$B$12,MATCH(AR$67,'Static Returns and Covariance'!$B$13:$B$132),1,1,10)))/(1+AR81))</f>
        <v>0</v>
      </c>
      <c r="AS84" s="15" cm="1">
        <f t="array" aca="1" ref="AS84:AS93" ca="1">TRANSPOSE(TRANSPOSE(AS68:AS77)*(1+(OFFSET('Static Returns and Covariance'!$B$12,MATCH(AS$67,'Static Returns and Covariance'!$B$13:$B$132),1,1,10)))/(1+AS81))</f>
        <v>0</v>
      </c>
      <c r="AT84" s="15" cm="1">
        <f t="array" aca="1" ref="AT84:AT93" ca="1">TRANSPOSE(TRANSPOSE(AT68:AT77)*(1+(OFFSET('Static Returns and Covariance'!$B$12,MATCH(AT$67,'Static Returns and Covariance'!$B$13:$B$132),1,1,10)))/(1+AT81))</f>
        <v>0</v>
      </c>
      <c r="AU84" s="15" cm="1">
        <f t="array" aca="1" ref="AU84:AU93" ca="1">TRANSPOSE(TRANSPOSE(AU68:AU77)*(1+(OFFSET('Static Returns and Covariance'!$B$12,MATCH(AU$67,'Static Returns and Covariance'!$B$13:$B$132),1,1,10)))/(1+AU81))</f>
        <v>0</v>
      </c>
      <c r="AV84" s="15" cm="1">
        <f t="array" aca="1" ref="AV84:AV93" ca="1">TRANSPOSE(TRANSPOSE(AV68:AV77)*(1+(OFFSET('Static Returns and Covariance'!$B$12,MATCH(AV$67,'Static Returns and Covariance'!$B$13:$B$132),1,1,10)))/(1+AV81))</f>
        <v>0</v>
      </c>
      <c r="AW84" s="15" cm="1">
        <f t="array" aca="1" ref="AW84:AW93" ca="1">TRANSPOSE(TRANSPOSE(AW68:AW77)*(1+(OFFSET('Static Returns and Covariance'!$B$12,MATCH(AW$67,'Static Returns and Covariance'!$B$13:$B$132),1,1,10)))/(1+AW81))</f>
        <v>0</v>
      </c>
      <c r="AX84" s="15" cm="1">
        <f t="array" aca="1" ref="AX84:AX93" ca="1">TRANSPOSE(TRANSPOSE(AX68:AX77)*(1+(OFFSET('Static Returns and Covariance'!$B$12,MATCH(AX$67,'Static Returns and Covariance'!$B$13:$B$132),1,1,10)))/(1+AX81))</f>
        <v>0</v>
      </c>
      <c r="AY84" s="15" cm="1">
        <f t="array" aca="1" ref="AY84:AY93" ca="1">TRANSPOSE(TRANSPOSE(AY68:AY77)*(1+(OFFSET('Static Returns and Covariance'!$B$12,MATCH(AY$67,'Static Returns and Covariance'!$B$13:$B$132),1,1,10)))/(1+AY81))</f>
        <v>0</v>
      </c>
      <c r="AZ84" s="15" cm="1">
        <f t="array" aca="1" ref="AZ84:AZ93" ca="1">TRANSPOSE(TRANSPOSE(AZ68:AZ77)*(1+(OFFSET('Static Returns and Covariance'!$B$12,MATCH(AZ$67,'Static Returns and Covariance'!$B$13:$B$132),1,1,10)))/(1+AZ81))</f>
        <v>0</v>
      </c>
      <c r="BA84" s="15" cm="1">
        <f t="array" aca="1" ref="BA84:BA93" ca="1">TRANSPOSE(TRANSPOSE(BA68:BA77)*(1+(OFFSET('Static Returns and Covariance'!$B$12,MATCH(BA$67,'Static Returns and Covariance'!$B$13:$B$132),1,1,10)))/(1+BA81))</f>
        <v>0</v>
      </c>
      <c r="BB84" s="15" cm="1">
        <f t="array" aca="1" ref="BB84:BB93" ca="1">TRANSPOSE(TRANSPOSE(BB68:BB77)*(1+(OFFSET('Static Returns and Covariance'!$B$12,MATCH(BB$67,'Static Returns and Covariance'!$B$13:$B$132),1,1,10)))/(1+BB81))</f>
        <v>0</v>
      </c>
      <c r="BC84" s="15" cm="1">
        <f t="array" aca="1" ref="BC84:BC93" ca="1">TRANSPOSE(TRANSPOSE(BC68:BC77)*(1+(OFFSET('Static Returns and Covariance'!$B$12,MATCH(BC$67,'Static Returns and Covariance'!$B$13:$B$132),1,1,10)))/(1+BC81))</f>
        <v>0</v>
      </c>
      <c r="BD84" s="15" cm="1">
        <f t="array" aca="1" ref="BD84:BD93" ca="1">TRANSPOSE(TRANSPOSE(BD68:BD77)*(1+(OFFSET('Static Returns and Covariance'!$B$12,MATCH(BD$67,'Static Returns and Covariance'!$B$13:$B$132),1,1,10)))/(1+BD81))</f>
        <v>0</v>
      </c>
      <c r="BE84" s="15" cm="1">
        <f t="array" aca="1" ref="BE84:BE93" ca="1">TRANSPOSE(TRANSPOSE(BE68:BE77)*(1+(OFFSET('Static Returns and Covariance'!$B$12,MATCH(BE$67,'Static Returns and Covariance'!$B$13:$B$132),1,1,10)))/(1+BE81))</f>
        <v>0</v>
      </c>
      <c r="BF84" s="15" cm="1">
        <f t="array" aca="1" ref="BF84:BF93" ca="1">TRANSPOSE(TRANSPOSE(BF68:BF77)*(1+(OFFSET('Static Returns and Covariance'!$B$12,MATCH(BF$67,'Static Returns and Covariance'!$B$13:$B$132),1,1,10)))/(1+BF81))</f>
        <v>0</v>
      </c>
      <c r="BG84" s="15" cm="1">
        <f t="array" aca="1" ref="BG84:BG93" ca="1">TRANSPOSE(TRANSPOSE(BG68:BG77)*(1+(OFFSET('Static Returns and Covariance'!$B$12,MATCH(BG$67,'Static Returns and Covariance'!$B$13:$B$132),1,1,10)))/(1+BG81))</f>
        <v>0</v>
      </c>
      <c r="BH84" s="15" cm="1">
        <f t="array" aca="1" ref="BH84:BH93" ca="1">TRANSPOSE(TRANSPOSE(BH68:BH77)*(1+(OFFSET('Static Returns and Covariance'!$B$12,MATCH(BH$67,'Static Returns and Covariance'!$B$13:$B$132),1,1,10)))/(1+BH81))</f>
        <v>0</v>
      </c>
      <c r="BI84" s="15" cm="1">
        <f t="array" aca="1" ref="BI84:BI93" ca="1">TRANSPOSE(TRANSPOSE(BI68:BI77)*(1+(OFFSET('Static Returns and Covariance'!$B$12,MATCH(BI$67,'Static Returns and Covariance'!$B$13:$B$132),1,1,10)))/(1+BI81))</f>
        <v>0</v>
      </c>
      <c r="BJ84" s="15" cm="1">
        <f t="array" aca="1" ref="BJ84:BJ93" ca="1">TRANSPOSE(TRANSPOSE(BJ68:BJ77)*(1+(OFFSET('Static Returns and Covariance'!$B$12,MATCH(BJ$67,'Static Returns and Covariance'!$B$13:$B$132),1,1,10)))/(1+BJ81))</f>
        <v>0</v>
      </c>
    </row>
    <row r="85" spans="2:62" hidden="1" outlineLevel="2">
      <c r="B85" s="78" t="s">
        <v>7</v>
      </c>
      <c r="C85" s="85">
        <f ca="1"/>
        <v>0</v>
      </c>
      <c r="D85" s="85">
        <f ca="1"/>
        <v>0</v>
      </c>
      <c r="E85" s="85">
        <f ca="1"/>
        <v>0</v>
      </c>
      <c r="F85" s="85">
        <f ca="1"/>
        <v>0</v>
      </c>
      <c r="G85" s="85">
        <f ca="1"/>
        <v>0</v>
      </c>
      <c r="H85" s="85">
        <f ca="1"/>
        <v>0</v>
      </c>
      <c r="I85" s="85">
        <f ca="1"/>
        <v>0</v>
      </c>
      <c r="J85" s="85">
        <f ca="1"/>
        <v>0</v>
      </c>
      <c r="K85" s="85">
        <f ca="1"/>
        <v>0</v>
      </c>
      <c r="L85" s="85">
        <f ca="1"/>
        <v>0</v>
      </c>
      <c r="M85" s="85">
        <f ca="1"/>
        <v>1.1156798861095149E-2</v>
      </c>
      <c r="N85" s="85">
        <f ca="1"/>
        <v>1.1860723720263984E-2</v>
      </c>
      <c r="O85" s="85">
        <f ca="1"/>
        <v>3.360010923064962E-2</v>
      </c>
      <c r="P85" s="85">
        <f ca="1"/>
        <v>1.7927058972377407E-2</v>
      </c>
      <c r="Q85" s="85">
        <f ca="1"/>
        <v>1.486500188578211E-3</v>
      </c>
      <c r="R85" s="85">
        <f ca="1"/>
        <v>4.8043279266568291E-3</v>
      </c>
      <c r="S85" s="85">
        <f ca="1"/>
        <v>3.2612139218081267E-2</v>
      </c>
      <c r="T85" s="85">
        <f ca="1"/>
        <v>3.9284883883823861E-2</v>
      </c>
      <c r="U85" s="85">
        <f ca="1"/>
        <v>3.4896556498058028E-2</v>
      </c>
      <c r="V85" s="85">
        <f ca="1"/>
        <v>5.0911761952577718E-2</v>
      </c>
      <c r="W85" s="85">
        <f ca="1"/>
        <v>3.8302210993767648E-2</v>
      </c>
      <c r="X85" s="85">
        <f ca="1"/>
        <v>3.9396013863298975E-2</v>
      </c>
      <c r="Y85" s="85">
        <f ca="1"/>
        <v>3.326325034963358E-2</v>
      </c>
      <c r="Z85" s="85">
        <f ca="1"/>
        <v>2.3169911284079428E-2</v>
      </c>
      <c r="AA85" s="85">
        <f ca="1"/>
        <v>2.6450724973316124E-2</v>
      </c>
      <c r="AB85" s="85">
        <f ca="1"/>
        <v>4.690262816905174E-2</v>
      </c>
      <c r="AC85" s="85">
        <f ca="1"/>
        <v>4.7699365447039406E-2</v>
      </c>
      <c r="AD85" s="85">
        <f ca="1"/>
        <v>4.0771321219688086E-2</v>
      </c>
      <c r="AE85" s="85">
        <f ca="1"/>
        <v>5.3926662512329651E-2</v>
      </c>
      <c r="AF85" s="85">
        <f ca="1"/>
        <v>7.2744561249520709E-2</v>
      </c>
      <c r="AG85" s="85">
        <f ca="1"/>
        <v>6.2192336770422192E-2</v>
      </c>
      <c r="AH85" s="85">
        <f ca="1"/>
        <v>6.3546939465209049E-2</v>
      </c>
      <c r="AI85" s="85">
        <f ca="1"/>
        <v>5.1554562080940183E-2</v>
      </c>
      <c r="AJ85" s="85">
        <f ca="1"/>
        <v>6.2440961940124336E-2</v>
      </c>
      <c r="AK85" s="85">
        <f ca="1"/>
        <v>7.0614226771913882E-2</v>
      </c>
      <c r="AL85" s="85">
        <f ca="1"/>
        <v>5.324513232122189E-2</v>
      </c>
      <c r="AM85" s="85">
        <f ca="1"/>
        <v>4.5565066583026101E-2</v>
      </c>
      <c r="AN85" s="85">
        <f ca="1"/>
        <v>7.921880208536948E-2</v>
      </c>
      <c r="AO85" s="85">
        <f ca="1"/>
        <v>4.7717475469927925E-2</v>
      </c>
      <c r="AP85" s="85">
        <f ca="1"/>
        <v>7.55054915583671E-3</v>
      </c>
      <c r="AQ85" s="85">
        <f ca="1"/>
        <v>0</v>
      </c>
      <c r="AR85" s="85">
        <f ca="1"/>
        <v>0</v>
      </c>
      <c r="AS85" s="85">
        <f ca="1"/>
        <v>0</v>
      </c>
      <c r="AT85" s="85">
        <f ca="1"/>
        <v>0</v>
      </c>
      <c r="AU85" s="85">
        <f ca="1"/>
        <v>0</v>
      </c>
      <c r="AV85" s="85">
        <f ca="1"/>
        <v>0</v>
      </c>
      <c r="AW85" s="85">
        <f ca="1"/>
        <v>0</v>
      </c>
      <c r="AX85" s="85">
        <f ca="1"/>
        <v>0</v>
      </c>
      <c r="AY85" s="85">
        <f ca="1"/>
        <v>0</v>
      </c>
      <c r="AZ85" s="85">
        <f ca="1"/>
        <v>0</v>
      </c>
      <c r="BA85" s="85">
        <f ca="1"/>
        <v>0</v>
      </c>
      <c r="BB85" s="85">
        <f ca="1"/>
        <v>0</v>
      </c>
      <c r="BC85" s="85">
        <f ca="1"/>
        <v>0</v>
      </c>
      <c r="BD85" s="85">
        <f ca="1"/>
        <v>0</v>
      </c>
      <c r="BE85" s="85">
        <f ca="1"/>
        <v>0</v>
      </c>
      <c r="BF85" s="85">
        <f ca="1"/>
        <v>0</v>
      </c>
      <c r="BG85" s="85">
        <f ca="1"/>
        <v>0</v>
      </c>
      <c r="BH85" s="85">
        <f ca="1"/>
        <v>4.4203227851738252E-3</v>
      </c>
      <c r="BI85" s="85">
        <f ca="1"/>
        <v>7.2254450088059261E-3</v>
      </c>
      <c r="BJ85" s="85">
        <f ca="1"/>
        <v>1.1882256673203759E-2</v>
      </c>
    </row>
    <row r="86" spans="2:62" hidden="1" outlineLevel="2">
      <c r="B86" s="78" t="s">
        <v>9</v>
      </c>
      <c r="C86" s="85">
        <f ca="1"/>
        <v>0.2877072332805084</v>
      </c>
      <c r="D86" s="85">
        <f ca="1"/>
        <v>0.31709435198559355</v>
      </c>
      <c r="E86" s="85">
        <f ca="1"/>
        <v>0.2842220111583989</v>
      </c>
      <c r="F86" s="85">
        <f ca="1"/>
        <v>0.2768257345451558</v>
      </c>
      <c r="G86" s="85">
        <f ca="1"/>
        <v>0.27941000054631093</v>
      </c>
      <c r="H86" s="85">
        <f ca="1"/>
        <v>0.27959409977683458</v>
      </c>
      <c r="I86" s="85">
        <f ca="1"/>
        <v>0.26617246275725276</v>
      </c>
      <c r="J86" s="85">
        <f ca="1"/>
        <v>0.27217473831085598</v>
      </c>
      <c r="K86" s="85">
        <f ca="1"/>
        <v>0.28467042824796845</v>
      </c>
      <c r="L86" s="85">
        <f ca="1"/>
        <v>0.30637991379397</v>
      </c>
      <c r="M86" s="85">
        <f ca="1"/>
        <v>0.27638736166569289</v>
      </c>
      <c r="N86" s="85">
        <f ca="1"/>
        <v>0.33217844057849805</v>
      </c>
      <c r="O86" s="85">
        <f ca="1"/>
        <v>0.28456589796085358</v>
      </c>
      <c r="P86" s="85">
        <f ca="1"/>
        <v>0.3318219956071945</v>
      </c>
      <c r="Q86" s="85">
        <f ca="1"/>
        <v>0.35125790854215438</v>
      </c>
      <c r="R86" s="85">
        <f ca="1"/>
        <v>0.38539932547355199</v>
      </c>
      <c r="S86" s="85">
        <f ca="1"/>
        <v>0.3624775052347976</v>
      </c>
      <c r="T86" s="85">
        <f ca="1"/>
        <v>0.36866818223115166</v>
      </c>
      <c r="U86" s="85">
        <f ca="1"/>
        <v>0.37579529329640932</v>
      </c>
      <c r="V86" s="85">
        <f ca="1"/>
        <v>0.32933444575943793</v>
      </c>
      <c r="W86" s="85">
        <f ca="1"/>
        <v>0.35126074944139113</v>
      </c>
      <c r="X86" s="85">
        <f ca="1"/>
        <v>0.34359805604197324</v>
      </c>
      <c r="Y86" s="85">
        <f ca="1"/>
        <v>0.34566579118488233</v>
      </c>
      <c r="Z86" s="85">
        <f ca="1"/>
        <v>0.33253702791271916</v>
      </c>
      <c r="AA86" s="85">
        <f ca="1"/>
        <v>0.25847069095222497</v>
      </c>
      <c r="AB86" s="85">
        <f ca="1"/>
        <v>0.13095941154335736</v>
      </c>
      <c r="AC86" s="85">
        <f ca="1"/>
        <v>0.14076776801517604</v>
      </c>
      <c r="AD86" s="85">
        <f ca="1"/>
        <v>0.14166680417948843</v>
      </c>
      <c r="AE86" s="85">
        <f ca="1"/>
        <v>0.13849161238350646</v>
      </c>
      <c r="AF86" s="85">
        <f ca="1"/>
        <v>0.16081827652860875</v>
      </c>
      <c r="AG86" s="85">
        <f ca="1"/>
        <v>0.17260315505772988</v>
      </c>
      <c r="AH86" s="85">
        <f ca="1"/>
        <v>0.18170720646940569</v>
      </c>
      <c r="AI86" s="85">
        <f ca="1"/>
        <v>0.15805583226829004</v>
      </c>
      <c r="AJ86" s="85">
        <f ca="1"/>
        <v>0.14649657211454403</v>
      </c>
      <c r="AK86" s="85">
        <f ca="1"/>
        <v>0.15262545874830963</v>
      </c>
      <c r="AL86" s="85">
        <f ca="1"/>
        <v>0.15249478499311414</v>
      </c>
      <c r="AM86" s="85">
        <f ca="1"/>
        <v>0.16450953968994525</v>
      </c>
      <c r="AN86" s="85">
        <f ca="1"/>
        <v>0.11821323034991331</v>
      </c>
      <c r="AO86" s="85">
        <f ca="1"/>
        <v>5.2838176445011563E-2</v>
      </c>
      <c r="AP86" s="85">
        <f ca="1"/>
        <v>3.441562620529208E-2</v>
      </c>
      <c r="AQ86" s="85">
        <f ca="1"/>
        <v>8.0760892957770961E-2</v>
      </c>
      <c r="AR86" s="85">
        <f ca="1"/>
        <v>0.12777714767919812</v>
      </c>
      <c r="AS86" s="85">
        <f ca="1"/>
        <v>0.1118072591767541</v>
      </c>
      <c r="AT86" s="85">
        <f ca="1"/>
        <v>0.1426384264417867</v>
      </c>
      <c r="AU86" s="85">
        <f ca="1"/>
        <v>0.14969245575767062</v>
      </c>
      <c r="AV86" s="85">
        <f ca="1"/>
        <v>0.14643031417862187</v>
      </c>
      <c r="AW86" s="85">
        <f ca="1"/>
        <v>0.14381452712446216</v>
      </c>
      <c r="AX86" s="85">
        <f ca="1"/>
        <v>0.1241200675629604</v>
      </c>
      <c r="AY86" s="85">
        <f ca="1"/>
        <v>0.12039562427534428</v>
      </c>
      <c r="AZ86" s="85">
        <f ca="1"/>
        <v>0.12542479551723132</v>
      </c>
      <c r="BA86" s="85">
        <f ca="1"/>
        <v>0.12358051221220742</v>
      </c>
      <c r="BB86" s="85">
        <f ca="1"/>
        <v>0.15160893568419859</v>
      </c>
      <c r="BC86" s="85">
        <f ca="1"/>
        <v>0.14812644645434908</v>
      </c>
      <c r="BD86" s="85">
        <f ca="1"/>
        <v>0.14327624098131012</v>
      </c>
      <c r="BE86" s="85">
        <f ca="1"/>
        <v>0.14904551740304861</v>
      </c>
      <c r="BF86" s="85">
        <f ca="1"/>
        <v>0.14133667754760446</v>
      </c>
      <c r="BG86" s="85">
        <f ca="1"/>
        <v>0.14110485074812293</v>
      </c>
      <c r="BH86" s="85">
        <f ca="1"/>
        <v>0.15109081493359455</v>
      </c>
      <c r="BI86" s="85">
        <f ca="1"/>
        <v>0.14339261422104099</v>
      </c>
      <c r="BJ86" s="85">
        <f ca="1"/>
        <v>0.18181427044130455</v>
      </c>
    </row>
    <row r="87" spans="2:62" hidden="1" outlineLevel="2">
      <c r="B87" s="78" t="s">
        <v>11</v>
      </c>
      <c r="C87" s="85">
        <f ca="1"/>
        <v>0.15354006095259168</v>
      </c>
      <c r="D87" s="85">
        <f ca="1"/>
        <v>0.15377047205616787</v>
      </c>
      <c r="E87" s="85">
        <f ca="1"/>
        <v>0.14534218502740928</v>
      </c>
      <c r="F87" s="85">
        <f ca="1"/>
        <v>0.14725568342352788</v>
      </c>
      <c r="G87" s="85">
        <f ca="1"/>
        <v>0.15045797725483628</v>
      </c>
      <c r="H87" s="85">
        <f ca="1"/>
        <v>0.10526085340706823</v>
      </c>
      <c r="I87" s="85">
        <f ca="1"/>
        <v>0.10658753196149556</v>
      </c>
      <c r="J87" s="85">
        <f ca="1"/>
        <v>0.10397157428739766</v>
      </c>
      <c r="K87" s="85">
        <f ca="1"/>
        <v>0.10691672469597036</v>
      </c>
      <c r="L87" s="85">
        <f ca="1"/>
        <v>9.5886480978809072E-2</v>
      </c>
      <c r="M87" s="85">
        <f ca="1"/>
        <v>5.8031524742419321E-2</v>
      </c>
      <c r="N87" s="85">
        <f ca="1"/>
        <v>4.1764236328078963E-2</v>
      </c>
      <c r="O87" s="85">
        <f ca="1"/>
        <v>7.8145072177121019E-3</v>
      </c>
      <c r="P87" s="85">
        <f ca="1"/>
        <v>1.6648324650576467E-2</v>
      </c>
      <c r="Q87" s="85">
        <f ca="1"/>
        <v>0</v>
      </c>
      <c r="R87" s="85">
        <f ca="1"/>
        <v>0</v>
      </c>
      <c r="S87" s="85">
        <f ca="1"/>
        <v>0</v>
      </c>
      <c r="T87" s="85">
        <f ca="1"/>
        <v>0</v>
      </c>
      <c r="U87" s="85">
        <f ca="1"/>
        <v>0</v>
      </c>
      <c r="V87" s="85">
        <f ca="1"/>
        <v>0</v>
      </c>
      <c r="W87" s="85">
        <f ca="1"/>
        <v>0</v>
      </c>
      <c r="X87" s="85">
        <f ca="1"/>
        <v>0</v>
      </c>
      <c r="Y87" s="85">
        <f ca="1"/>
        <v>0</v>
      </c>
      <c r="Z87" s="85">
        <f ca="1"/>
        <v>0</v>
      </c>
      <c r="AA87" s="85">
        <f ca="1"/>
        <v>0</v>
      </c>
      <c r="AB87" s="85">
        <f ca="1"/>
        <v>0</v>
      </c>
      <c r="AC87" s="85">
        <f ca="1"/>
        <v>0</v>
      </c>
      <c r="AD87" s="85">
        <f ca="1"/>
        <v>0</v>
      </c>
      <c r="AE87" s="85">
        <f ca="1"/>
        <v>0</v>
      </c>
      <c r="AF87" s="85">
        <f ca="1"/>
        <v>0</v>
      </c>
      <c r="AG87" s="85">
        <f ca="1"/>
        <v>0</v>
      </c>
      <c r="AH87" s="85">
        <f ca="1"/>
        <v>0</v>
      </c>
      <c r="AI87" s="85">
        <f ca="1"/>
        <v>0</v>
      </c>
      <c r="AJ87" s="85">
        <f ca="1"/>
        <v>0</v>
      </c>
      <c r="AK87" s="85">
        <f ca="1"/>
        <v>0</v>
      </c>
      <c r="AL87" s="85">
        <f ca="1"/>
        <v>0</v>
      </c>
      <c r="AM87" s="85">
        <f ca="1"/>
        <v>0</v>
      </c>
      <c r="AN87" s="85">
        <f ca="1"/>
        <v>0</v>
      </c>
      <c r="AO87" s="85">
        <f ca="1"/>
        <v>0</v>
      </c>
      <c r="AP87" s="85">
        <f ca="1"/>
        <v>0</v>
      </c>
      <c r="AQ87" s="85">
        <f ca="1"/>
        <v>0</v>
      </c>
      <c r="AR87" s="85">
        <f ca="1"/>
        <v>0</v>
      </c>
      <c r="AS87" s="85">
        <f ca="1"/>
        <v>0</v>
      </c>
      <c r="AT87" s="85">
        <f ca="1"/>
        <v>0</v>
      </c>
      <c r="AU87" s="85">
        <f ca="1"/>
        <v>0</v>
      </c>
      <c r="AV87" s="85">
        <f ca="1"/>
        <v>0</v>
      </c>
      <c r="AW87" s="85">
        <f ca="1"/>
        <v>0</v>
      </c>
      <c r="AX87" s="85">
        <f ca="1"/>
        <v>0</v>
      </c>
      <c r="AY87" s="85">
        <f ca="1"/>
        <v>0</v>
      </c>
      <c r="AZ87" s="85">
        <f ca="1"/>
        <v>0</v>
      </c>
      <c r="BA87" s="85">
        <f ca="1"/>
        <v>0</v>
      </c>
      <c r="BB87" s="85">
        <f ca="1"/>
        <v>0</v>
      </c>
      <c r="BC87" s="85">
        <f ca="1"/>
        <v>0</v>
      </c>
      <c r="BD87" s="85">
        <f ca="1"/>
        <v>0</v>
      </c>
      <c r="BE87" s="85">
        <f ca="1"/>
        <v>0</v>
      </c>
      <c r="BF87" s="85">
        <f ca="1"/>
        <v>0</v>
      </c>
      <c r="BG87" s="85">
        <f ca="1"/>
        <v>0</v>
      </c>
      <c r="BH87" s="85">
        <f ca="1"/>
        <v>0</v>
      </c>
      <c r="BI87" s="85">
        <f ca="1"/>
        <v>0</v>
      </c>
      <c r="BJ87" s="85">
        <f ca="1"/>
        <v>0</v>
      </c>
    </row>
    <row r="88" spans="2:62" hidden="1" outlineLevel="2">
      <c r="B88" s="78" t="s">
        <v>13</v>
      </c>
      <c r="C88" s="85">
        <f ca="1"/>
        <v>0</v>
      </c>
      <c r="D88" s="85">
        <f ca="1"/>
        <v>0</v>
      </c>
      <c r="E88" s="85">
        <f ca="1"/>
        <v>0</v>
      </c>
      <c r="F88" s="85">
        <f ca="1"/>
        <v>0</v>
      </c>
      <c r="G88" s="85">
        <f ca="1"/>
        <v>0</v>
      </c>
      <c r="H88" s="85">
        <f ca="1"/>
        <v>0</v>
      </c>
      <c r="I88" s="85">
        <f ca="1"/>
        <v>0</v>
      </c>
      <c r="J88" s="85">
        <f ca="1"/>
        <v>0</v>
      </c>
      <c r="K88" s="85">
        <f ca="1"/>
        <v>0</v>
      </c>
      <c r="L88" s="85">
        <f ca="1"/>
        <v>0</v>
      </c>
      <c r="M88" s="85">
        <f ca="1"/>
        <v>0</v>
      </c>
      <c r="N88" s="85">
        <f ca="1"/>
        <v>0</v>
      </c>
      <c r="O88" s="85">
        <f ca="1"/>
        <v>0</v>
      </c>
      <c r="P88" s="85">
        <f ca="1"/>
        <v>0</v>
      </c>
      <c r="Q88" s="85">
        <f ca="1"/>
        <v>0</v>
      </c>
      <c r="R88" s="85">
        <f ca="1"/>
        <v>0</v>
      </c>
      <c r="S88" s="85">
        <f ca="1"/>
        <v>0</v>
      </c>
      <c r="T88" s="85">
        <f ca="1"/>
        <v>0</v>
      </c>
      <c r="U88" s="85">
        <f ca="1"/>
        <v>0</v>
      </c>
      <c r="V88" s="85">
        <f ca="1"/>
        <v>0</v>
      </c>
      <c r="W88" s="85">
        <f ca="1"/>
        <v>0</v>
      </c>
      <c r="X88" s="85">
        <f ca="1"/>
        <v>0</v>
      </c>
      <c r="Y88" s="85">
        <f ca="1"/>
        <v>0</v>
      </c>
      <c r="Z88" s="85">
        <f ca="1"/>
        <v>0</v>
      </c>
      <c r="AA88" s="85">
        <f ca="1"/>
        <v>1.9233927079497077E-2</v>
      </c>
      <c r="AB88" s="85">
        <f ca="1"/>
        <v>6.2933237511121815E-2</v>
      </c>
      <c r="AC88" s="85">
        <f ca="1"/>
        <v>4.234675512928409E-2</v>
      </c>
      <c r="AD88" s="85">
        <f ca="1"/>
        <v>4.6693829364439117E-2</v>
      </c>
      <c r="AE88" s="85">
        <f ca="1"/>
        <v>5.5538582485436382E-2</v>
      </c>
      <c r="AF88" s="85">
        <f ca="1"/>
        <v>3.8588786942257924E-2</v>
      </c>
      <c r="AG88" s="85">
        <f ca="1"/>
        <v>4.1129514473996889E-2</v>
      </c>
      <c r="AH88" s="85">
        <f ca="1"/>
        <v>2.1831588138053269E-2</v>
      </c>
      <c r="AI88" s="85">
        <f ca="1"/>
        <v>4.0880844632715803E-2</v>
      </c>
      <c r="AJ88" s="85">
        <f ca="1"/>
        <v>3.4019828423872057E-2</v>
      </c>
      <c r="AK88" s="85">
        <f ca="1"/>
        <v>2.481125034297104E-2</v>
      </c>
      <c r="AL88" s="85">
        <f ca="1"/>
        <v>2.9174814003433271E-2</v>
      </c>
      <c r="AM88" s="85">
        <f ca="1"/>
        <v>2.614165089102018E-2</v>
      </c>
      <c r="AN88" s="85">
        <f ca="1"/>
        <v>1.7225451986915129E-2</v>
      </c>
      <c r="AO88" s="85">
        <f ca="1"/>
        <v>3.8396431826199638E-2</v>
      </c>
      <c r="AP88" s="85">
        <f ca="1"/>
        <v>7.4831738543053916E-2</v>
      </c>
      <c r="AQ88" s="85">
        <f ca="1"/>
        <v>6.862018517899976E-2</v>
      </c>
      <c r="AR88" s="85">
        <f ca="1"/>
        <v>8.5251718469055368E-2</v>
      </c>
      <c r="AS88" s="85">
        <f ca="1"/>
        <v>7.9717827254544751E-2</v>
      </c>
      <c r="AT88" s="85">
        <f ca="1"/>
        <v>4.5300637493263372E-2</v>
      </c>
      <c r="AU88" s="85">
        <f ca="1"/>
        <v>4.73644597603931E-2</v>
      </c>
      <c r="AV88" s="85">
        <f ca="1"/>
        <v>3.5119980260188512E-2</v>
      </c>
      <c r="AW88" s="85">
        <f ca="1"/>
        <v>3.9443320030824958E-2</v>
      </c>
      <c r="AX88" s="85">
        <f ca="1"/>
        <v>3.893094482792453E-2</v>
      </c>
      <c r="AY88" s="85">
        <f ca="1"/>
        <v>4.2402174185397962E-2</v>
      </c>
      <c r="AZ88" s="85">
        <f ca="1"/>
        <v>4.6292560786543452E-2</v>
      </c>
      <c r="BA88" s="85">
        <f ca="1"/>
        <v>5.4672386127078136E-2</v>
      </c>
      <c r="BB88" s="85">
        <f ca="1"/>
        <v>6.8719124109397678E-2</v>
      </c>
      <c r="BC88" s="85">
        <f ca="1"/>
        <v>0.10340431329409838</v>
      </c>
      <c r="BD88" s="85">
        <f ca="1"/>
        <v>0.10072751937045886</v>
      </c>
      <c r="BE88" s="85">
        <f ca="1"/>
        <v>9.6124422422362424E-2</v>
      </c>
      <c r="BF88" s="85">
        <f ca="1"/>
        <v>9.7406486280616475E-2</v>
      </c>
      <c r="BG88" s="85">
        <f ca="1"/>
        <v>0.10637283182064153</v>
      </c>
      <c r="BH88" s="85">
        <f ca="1"/>
        <v>0.10514076633727862</v>
      </c>
      <c r="BI88" s="85">
        <f ca="1"/>
        <v>0.11857240849975949</v>
      </c>
      <c r="BJ88" s="85">
        <f ca="1"/>
        <v>0.11474444075961256</v>
      </c>
    </row>
    <row r="89" spans="2:62" hidden="1" outlineLevel="2">
      <c r="B89" s="78" t="s">
        <v>15</v>
      </c>
      <c r="C89" s="85">
        <f ca="1"/>
        <v>0.12989337396116274</v>
      </c>
      <c r="D89" s="85">
        <f ca="1"/>
        <v>6.7441441291651347E-2</v>
      </c>
      <c r="E89" s="85">
        <f ca="1"/>
        <v>0.11334290796468437</v>
      </c>
      <c r="F89" s="85">
        <f ca="1"/>
        <v>0.11856859866704506</v>
      </c>
      <c r="G89" s="85">
        <f ca="1"/>
        <v>0.11810831339578813</v>
      </c>
      <c r="H89" s="85">
        <f ca="1"/>
        <v>8.9574039711053696E-2</v>
      </c>
      <c r="I89" s="85">
        <f ca="1"/>
        <v>9.5465237314144302E-2</v>
      </c>
      <c r="J89" s="85">
        <f ca="1"/>
        <v>8.803236490647387E-2</v>
      </c>
      <c r="K89" s="85">
        <f ca="1"/>
        <v>8.5245357424975521E-2</v>
      </c>
      <c r="L89" s="85">
        <f ca="1"/>
        <v>6.3112463321589901E-2</v>
      </c>
      <c r="M89" s="85">
        <f ca="1"/>
        <v>9.5707349227464433E-2</v>
      </c>
      <c r="N89" s="85">
        <f ca="1"/>
        <v>5.0923426892867614E-2</v>
      </c>
      <c r="O89" s="85">
        <f ca="1"/>
        <v>6.1942674286601523E-2</v>
      </c>
      <c r="P89" s="85">
        <f ca="1"/>
        <v>5.8143593882180294E-2</v>
      </c>
      <c r="Q89" s="85">
        <f ca="1"/>
        <v>6.0765855171530679E-2</v>
      </c>
      <c r="R89" s="85">
        <f ca="1"/>
        <v>3.8102567599960509E-2</v>
      </c>
      <c r="S89" s="85">
        <f ca="1"/>
        <v>4.2226732204083933E-2</v>
      </c>
      <c r="T89" s="85">
        <f ca="1"/>
        <v>4.4818478047362852E-2</v>
      </c>
      <c r="U89" s="85">
        <f ca="1"/>
        <v>2.7163799846612269E-2</v>
      </c>
      <c r="V89" s="85">
        <f ca="1"/>
        <v>4.536536791147229E-2</v>
      </c>
      <c r="W89" s="85">
        <f ca="1"/>
        <v>3.5179333717493703E-2</v>
      </c>
      <c r="X89" s="85">
        <f ca="1"/>
        <v>6.5665026132734741E-2</v>
      </c>
      <c r="Y89" s="85">
        <f ca="1"/>
        <v>6.9795341056257773E-2</v>
      </c>
      <c r="Z89" s="85">
        <f ca="1"/>
        <v>8.1569462055066627E-2</v>
      </c>
      <c r="AA89" s="85">
        <f ca="1"/>
        <v>0.15605724109367231</v>
      </c>
      <c r="AB89" s="85">
        <f ca="1"/>
        <v>0.28849698519307415</v>
      </c>
      <c r="AC89" s="85">
        <f ca="1"/>
        <v>0.25472419205420566</v>
      </c>
      <c r="AD89" s="85">
        <f ca="1"/>
        <v>0.26187715017106594</v>
      </c>
      <c r="AE89" s="85">
        <f ca="1"/>
        <v>0.27224294219556888</v>
      </c>
      <c r="AF89" s="85">
        <f ca="1"/>
        <v>0.23993533443272999</v>
      </c>
      <c r="AG89" s="85">
        <f ca="1"/>
        <v>0.22535109669280123</v>
      </c>
      <c r="AH89" s="85">
        <f ca="1"/>
        <v>0.24396105811359553</v>
      </c>
      <c r="AI89" s="85">
        <f ca="1"/>
        <v>0.26788862712692152</v>
      </c>
      <c r="AJ89" s="85">
        <f ca="1"/>
        <v>0.25222284090769742</v>
      </c>
      <c r="AK89" s="85">
        <f ca="1"/>
        <v>0.24997439094856883</v>
      </c>
      <c r="AL89" s="85">
        <f ca="1"/>
        <v>0.2396691852962799</v>
      </c>
      <c r="AM89" s="85">
        <f ca="1"/>
        <v>0.27348325757655378</v>
      </c>
      <c r="AN89" s="85">
        <f ca="1"/>
        <v>0.29476306502148386</v>
      </c>
      <c r="AO89" s="85">
        <f ca="1"/>
        <v>0.35850336978434888</v>
      </c>
      <c r="AP89" s="85">
        <f ca="1"/>
        <v>0.34936833793421307</v>
      </c>
      <c r="AQ89" s="85">
        <f ca="1"/>
        <v>0.37337200988432312</v>
      </c>
      <c r="AR89" s="85">
        <f ca="1"/>
        <v>0.31869567014640099</v>
      </c>
      <c r="AS89" s="85">
        <f ca="1"/>
        <v>0.35410754452649168</v>
      </c>
      <c r="AT89" s="85">
        <f ca="1"/>
        <v>0.34297376602712987</v>
      </c>
      <c r="AU89" s="85">
        <f ca="1"/>
        <v>0.34735110300246624</v>
      </c>
      <c r="AV89" s="85">
        <f ca="1"/>
        <v>0.35012096389836139</v>
      </c>
      <c r="AW89" s="85">
        <f ca="1"/>
        <v>0.30492170771211236</v>
      </c>
      <c r="AX89" s="85">
        <f ca="1"/>
        <v>0.39961915537387421</v>
      </c>
      <c r="AY89" s="85">
        <f ca="1"/>
        <v>0.38114518910466588</v>
      </c>
      <c r="AZ89" s="85">
        <f ca="1"/>
        <v>0.35348652620803023</v>
      </c>
      <c r="BA89" s="85">
        <f ca="1"/>
        <v>0.35401511113534834</v>
      </c>
      <c r="BB89" s="85">
        <f ca="1"/>
        <v>0.34601918029160039</v>
      </c>
      <c r="BC89" s="85">
        <f ca="1"/>
        <v>0.34380073811229256</v>
      </c>
      <c r="BD89" s="85">
        <f ca="1"/>
        <v>0.3448068068284838</v>
      </c>
      <c r="BE89" s="85">
        <f ca="1"/>
        <v>0.35831855863716472</v>
      </c>
      <c r="BF89" s="85">
        <f ca="1"/>
        <v>0.35189063805363197</v>
      </c>
      <c r="BG89" s="85">
        <f ca="1"/>
        <v>0.34713619343953045</v>
      </c>
      <c r="BH89" s="85">
        <f ca="1"/>
        <v>0.38787461526671729</v>
      </c>
      <c r="BI89" s="85">
        <f ca="1"/>
        <v>0.34455310665320027</v>
      </c>
      <c r="BJ89" s="85">
        <f ca="1"/>
        <v>0.32804569560017582</v>
      </c>
    </row>
    <row r="90" spans="2:62" hidden="1" outlineLevel="2">
      <c r="B90" s="78" t="s">
        <v>18</v>
      </c>
      <c r="C90" s="85">
        <f ca="1"/>
        <v>5.8362946845287388E-2</v>
      </c>
      <c r="D90" s="85">
        <f ca="1"/>
        <v>7.8313972025901887E-2</v>
      </c>
      <c r="E90" s="85">
        <f ca="1"/>
        <v>6.9365133614122831E-2</v>
      </c>
      <c r="F90" s="85">
        <f ca="1"/>
        <v>6.995661783991805E-2</v>
      </c>
      <c r="G90" s="85">
        <f ca="1"/>
        <v>6.4142180323025419E-2</v>
      </c>
      <c r="H90" s="85">
        <f ca="1"/>
        <v>0.11321351208964345</v>
      </c>
      <c r="I90" s="85">
        <f ca="1"/>
        <v>0.11856025304388881</v>
      </c>
      <c r="J90" s="85">
        <f ca="1"/>
        <v>0.10722609387987668</v>
      </c>
      <c r="K90" s="85">
        <f ca="1"/>
        <v>0.12621531671423367</v>
      </c>
      <c r="L90" s="85">
        <f ca="1"/>
        <v>0.12427250900385972</v>
      </c>
      <c r="M90" s="85">
        <f ca="1"/>
        <v>0.12465169463335025</v>
      </c>
      <c r="N90" s="85">
        <f ca="1"/>
        <v>0.14672689521816332</v>
      </c>
      <c r="O90" s="85">
        <f ca="1"/>
        <v>0.16277967404917595</v>
      </c>
      <c r="P90" s="85">
        <f ca="1"/>
        <v>0.18255467272875547</v>
      </c>
      <c r="Q90" s="85">
        <f ca="1"/>
        <v>0.18167399504862972</v>
      </c>
      <c r="R90" s="85">
        <f ca="1"/>
        <v>0.17753780664306851</v>
      </c>
      <c r="S90" s="85">
        <f ca="1"/>
        <v>0.16736690865843018</v>
      </c>
      <c r="T90" s="85">
        <f ca="1"/>
        <v>0.15204904551062359</v>
      </c>
      <c r="U90" s="85">
        <f ca="1"/>
        <v>0.17448873674564852</v>
      </c>
      <c r="V90" s="85">
        <f ca="1"/>
        <v>0.15992161912860856</v>
      </c>
      <c r="W90" s="85">
        <f ca="1"/>
        <v>0.15158527118418916</v>
      </c>
      <c r="X90" s="85">
        <f ca="1"/>
        <v>0.15165151646949213</v>
      </c>
      <c r="Y90" s="85">
        <f ca="1"/>
        <v>0.16138459243653017</v>
      </c>
      <c r="Z90" s="85">
        <f ca="1"/>
        <v>0.18272269414505107</v>
      </c>
      <c r="AA90" s="85">
        <f ca="1"/>
        <v>0.1765253866529366</v>
      </c>
      <c r="AB90" s="85">
        <f ca="1"/>
        <v>0.15822482430007276</v>
      </c>
      <c r="AC90" s="85">
        <f ca="1"/>
        <v>0.17598815670167198</v>
      </c>
      <c r="AD90" s="85">
        <f ca="1"/>
        <v>0.20507432899368847</v>
      </c>
      <c r="AE90" s="85">
        <f ca="1"/>
        <v>0.1458913442933269</v>
      </c>
      <c r="AF90" s="85">
        <f ca="1"/>
        <v>0.15836722328513073</v>
      </c>
      <c r="AG90" s="85">
        <f ca="1"/>
        <v>0.15932545302830928</v>
      </c>
      <c r="AH90" s="85">
        <f ca="1"/>
        <v>0.14816733811843485</v>
      </c>
      <c r="AI90" s="85">
        <f ca="1"/>
        <v>0.16116264299670063</v>
      </c>
      <c r="AJ90" s="85">
        <f ca="1"/>
        <v>0.17134541614110393</v>
      </c>
      <c r="AK90" s="85">
        <f ca="1"/>
        <v>0.16767297425540376</v>
      </c>
      <c r="AL90" s="85">
        <f ca="1"/>
        <v>0.16003157480654137</v>
      </c>
      <c r="AM90" s="85">
        <f ca="1"/>
        <v>0.161813148592581</v>
      </c>
      <c r="AN90" s="85">
        <f ca="1"/>
        <v>0.14834274922327143</v>
      </c>
      <c r="AO90" s="85">
        <f ca="1"/>
        <v>9.4583502736295427E-2</v>
      </c>
      <c r="AP90" s="85">
        <f ca="1"/>
        <v>7.933162422272888E-2</v>
      </c>
      <c r="AQ90" s="85">
        <f ca="1"/>
        <v>5.4028331627773318E-2</v>
      </c>
      <c r="AR90" s="85">
        <f ca="1"/>
        <v>3.9329850145029502E-2</v>
      </c>
      <c r="AS90" s="85">
        <f ca="1"/>
        <v>4.4117020847341704E-2</v>
      </c>
      <c r="AT90" s="85">
        <f ca="1"/>
        <v>5.4251334383568189E-2</v>
      </c>
      <c r="AU90" s="85">
        <f ca="1"/>
        <v>5.945289042816701E-2</v>
      </c>
      <c r="AV90" s="85">
        <f ca="1"/>
        <v>7.4756774407227208E-2</v>
      </c>
      <c r="AW90" s="85">
        <f ca="1"/>
        <v>8.779979137897978E-2</v>
      </c>
      <c r="AX90" s="85">
        <f ca="1"/>
        <v>5.164926895498359E-2</v>
      </c>
      <c r="AY90" s="85">
        <f ca="1"/>
        <v>4.9844653284796848E-2</v>
      </c>
      <c r="AZ90" s="85">
        <f ca="1"/>
        <v>7.4711780647656004E-2</v>
      </c>
      <c r="BA90" s="85">
        <f ca="1"/>
        <v>7.415114305298369E-2</v>
      </c>
      <c r="BB90" s="85">
        <f ca="1"/>
        <v>8.5937548672618297E-2</v>
      </c>
      <c r="BC90" s="85">
        <f ca="1"/>
        <v>7.0158754970308684E-2</v>
      </c>
      <c r="BD90" s="85">
        <f ca="1"/>
        <v>6.6870859887804571E-2</v>
      </c>
      <c r="BE90" s="85">
        <f ca="1"/>
        <v>6.0781786182034107E-2</v>
      </c>
      <c r="BF90" s="85">
        <f ca="1"/>
        <v>5.9110600690718933E-2</v>
      </c>
      <c r="BG90" s="85">
        <f ca="1"/>
        <v>4.8002443075865882E-2</v>
      </c>
      <c r="BH90" s="85">
        <f ca="1"/>
        <v>3.7326353440337856E-2</v>
      </c>
      <c r="BI90" s="85">
        <f ca="1"/>
        <v>2.9108672039283939E-2</v>
      </c>
      <c r="BJ90" s="85">
        <f ca="1"/>
        <v>4.373105272736726E-3</v>
      </c>
    </row>
    <row r="91" spans="2:62" hidden="1" outlineLevel="2">
      <c r="B91" s="78" t="s">
        <v>20</v>
      </c>
      <c r="C91" s="85">
        <f ca="1"/>
        <v>1.9216415203646236E-2</v>
      </c>
      <c r="D91" s="85">
        <f ca="1"/>
        <v>1.3940597428435307E-2</v>
      </c>
      <c r="E91" s="85">
        <f ca="1"/>
        <v>3.2578266224369832E-3</v>
      </c>
      <c r="F91" s="85">
        <f ca="1"/>
        <v>4.1731452432431492E-3</v>
      </c>
      <c r="G91" s="85">
        <f ca="1"/>
        <v>5.8585218348802051E-3</v>
      </c>
      <c r="H91" s="85">
        <f ca="1"/>
        <v>5.0758458517037065E-2</v>
      </c>
      <c r="I91" s="85">
        <f ca="1"/>
        <v>4.3953733152684631E-2</v>
      </c>
      <c r="J91" s="85">
        <f ca="1"/>
        <v>4.1645152447058333E-2</v>
      </c>
      <c r="K91" s="85">
        <f ca="1"/>
        <v>4.8606562453086449E-2</v>
      </c>
      <c r="L91" s="85">
        <f ca="1"/>
        <v>3.7621660620749481E-2</v>
      </c>
      <c r="M91" s="85">
        <f ca="1"/>
        <v>6.8233810995832839E-2</v>
      </c>
      <c r="N91" s="85">
        <f ca="1"/>
        <v>3.8831957257320943E-2</v>
      </c>
      <c r="O91" s="85">
        <f ca="1"/>
        <v>5.1447077741337291E-2</v>
      </c>
      <c r="P91" s="85">
        <f ca="1"/>
        <v>3.6215448842196053E-2</v>
      </c>
      <c r="Q91" s="85">
        <f ca="1"/>
        <v>5.8816773612090194E-2</v>
      </c>
      <c r="R91" s="85">
        <f ca="1"/>
        <v>5.5072191821134479E-2</v>
      </c>
      <c r="S91" s="85">
        <f ca="1"/>
        <v>6.3889003050394397E-2</v>
      </c>
      <c r="T91" s="85">
        <f ca="1"/>
        <v>4.8563449444021287E-2</v>
      </c>
      <c r="U91" s="85">
        <f ca="1"/>
        <v>3.8398216807883398E-2</v>
      </c>
      <c r="V91" s="85">
        <f ca="1"/>
        <v>7.125373088864452E-2</v>
      </c>
      <c r="W91" s="85">
        <f ca="1"/>
        <v>0.11066392544659025</v>
      </c>
      <c r="X91" s="85">
        <f ca="1"/>
        <v>0.10138363319213788</v>
      </c>
      <c r="Y91" s="85">
        <f ca="1"/>
        <v>0.11289306656146338</v>
      </c>
      <c r="Z91" s="85">
        <f ca="1"/>
        <v>0.11704320335058022</v>
      </c>
      <c r="AA91" s="85">
        <f ca="1"/>
        <v>9.6139701797807772E-2</v>
      </c>
      <c r="AB91" s="85">
        <f ca="1"/>
        <v>7.6695789763031486E-2</v>
      </c>
      <c r="AC91" s="85">
        <f ca="1"/>
        <v>5.234184759399934E-2</v>
      </c>
      <c r="AD91" s="85">
        <f ca="1"/>
        <v>5.2224433644839856E-2</v>
      </c>
      <c r="AE91" s="85">
        <f ca="1"/>
        <v>4.6691314627023493E-2</v>
      </c>
      <c r="AF91" s="85">
        <f ca="1"/>
        <v>4.8913222523908922E-2</v>
      </c>
      <c r="AG91" s="85">
        <f ca="1"/>
        <v>4.9522892521199034E-2</v>
      </c>
      <c r="AH91" s="85">
        <f ca="1"/>
        <v>4.4643436096988343E-2</v>
      </c>
      <c r="AI91" s="85">
        <f ca="1"/>
        <v>3.7572818180273117E-2</v>
      </c>
      <c r="AJ91" s="85">
        <f ca="1"/>
        <v>3.2745342391250085E-2</v>
      </c>
      <c r="AK91" s="85">
        <f ca="1"/>
        <v>3.9236548742930123E-2</v>
      </c>
      <c r="AL91" s="85">
        <f ca="1"/>
        <v>5.4407508330091787E-2</v>
      </c>
      <c r="AM91" s="85">
        <f ca="1"/>
        <v>4.4479210283111838E-2</v>
      </c>
      <c r="AN91" s="85">
        <f ca="1"/>
        <v>5.181094089712842E-2</v>
      </c>
      <c r="AO91" s="85">
        <f ca="1"/>
        <v>0</v>
      </c>
      <c r="AP91" s="85">
        <f ca="1"/>
        <v>1.9270558200852425E-2</v>
      </c>
      <c r="AQ91" s="85">
        <f ca="1"/>
        <v>4.3039718961125663E-2</v>
      </c>
      <c r="AR91" s="85">
        <f ca="1"/>
        <v>1.5972388544030356E-2</v>
      </c>
      <c r="AS91" s="85">
        <f ca="1"/>
        <v>1.7103952303870018E-2</v>
      </c>
      <c r="AT91" s="85">
        <f ca="1"/>
        <v>3.9008710787919308E-2</v>
      </c>
      <c r="AU91" s="85">
        <f ca="1"/>
        <v>2.9454391576720085E-2</v>
      </c>
      <c r="AV91" s="85">
        <f ca="1"/>
        <v>2.3555525458462751E-2</v>
      </c>
      <c r="AW91" s="85">
        <f ca="1"/>
        <v>3.2111993572934379E-2</v>
      </c>
      <c r="AX91" s="85">
        <f ca="1"/>
        <v>2.1713937458321911E-2</v>
      </c>
      <c r="AY91" s="85">
        <f ca="1"/>
        <v>2.142002833356596E-2</v>
      </c>
      <c r="AZ91" s="85">
        <f ca="1"/>
        <v>2.7214218422933548E-2</v>
      </c>
      <c r="BA91" s="85">
        <f ca="1"/>
        <v>1.2372559089746814E-2</v>
      </c>
      <c r="BB91" s="85">
        <f ca="1"/>
        <v>0</v>
      </c>
      <c r="BC91" s="85">
        <f ca="1"/>
        <v>0</v>
      </c>
      <c r="BD91" s="85">
        <f ca="1"/>
        <v>0</v>
      </c>
      <c r="BE91" s="85">
        <f ca="1"/>
        <v>0</v>
      </c>
      <c r="BF91" s="85">
        <f ca="1"/>
        <v>0</v>
      </c>
      <c r="BG91" s="85">
        <f ca="1"/>
        <v>0</v>
      </c>
      <c r="BH91" s="85">
        <f ca="1"/>
        <v>0</v>
      </c>
      <c r="BI91" s="85">
        <f ca="1"/>
        <v>0</v>
      </c>
      <c r="BJ91" s="85">
        <f ca="1"/>
        <v>0</v>
      </c>
    </row>
    <row r="92" spans="2:62" hidden="1" outlineLevel="2">
      <c r="B92" s="78" t="s">
        <v>22</v>
      </c>
      <c r="C92" s="85">
        <f ca="1"/>
        <v>5.328630085759652E-3</v>
      </c>
      <c r="D92" s="85">
        <f ca="1"/>
        <v>1.1703864642243253E-2</v>
      </c>
      <c r="E92" s="85">
        <f ca="1"/>
        <v>2.4450399452024311E-2</v>
      </c>
      <c r="F92" s="85">
        <f ca="1"/>
        <v>2.512879716230702E-2</v>
      </c>
      <c r="G92" s="85">
        <f ca="1"/>
        <v>2.3930682403827053E-2</v>
      </c>
      <c r="H92" s="85">
        <f ca="1"/>
        <v>2.6307319560297013E-2</v>
      </c>
      <c r="I92" s="85">
        <f ca="1"/>
        <v>2.595390468843306E-2</v>
      </c>
      <c r="J92" s="85">
        <f ca="1"/>
        <v>2.9659422254908946E-2</v>
      </c>
      <c r="K92" s="85">
        <f ca="1"/>
        <v>2.2913580556287227E-2</v>
      </c>
      <c r="L92" s="85">
        <f ca="1"/>
        <v>2.6221875758396858E-2</v>
      </c>
      <c r="M92" s="85">
        <f ca="1"/>
        <v>4.8955705436845874E-2</v>
      </c>
      <c r="N92" s="85">
        <f ca="1"/>
        <v>4.5767490357095736E-2</v>
      </c>
      <c r="O92" s="85">
        <f ca="1"/>
        <v>4.2399934304979042E-2</v>
      </c>
      <c r="P92" s="85">
        <f ca="1"/>
        <v>3.4033277181835672E-2</v>
      </c>
      <c r="Q92" s="85">
        <f ca="1"/>
        <v>2.9664655047224042E-2</v>
      </c>
      <c r="R92" s="85">
        <f ca="1"/>
        <v>3.5533354290624333E-2</v>
      </c>
      <c r="S92" s="85">
        <f ca="1"/>
        <v>3.3709004104600218E-2</v>
      </c>
      <c r="T92" s="85">
        <f ca="1"/>
        <v>3.2526957474594574E-2</v>
      </c>
      <c r="U92" s="85">
        <f ca="1"/>
        <v>3.3528667974039278E-2</v>
      </c>
      <c r="V92" s="85">
        <f ca="1"/>
        <v>3.9168021992837164E-2</v>
      </c>
      <c r="W92" s="85">
        <f ca="1"/>
        <v>3.2524316624662299E-2</v>
      </c>
      <c r="X92" s="85">
        <f ca="1"/>
        <v>3.1635117898550925E-2</v>
      </c>
      <c r="Y92" s="85">
        <f ca="1"/>
        <v>3.4594371484111715E-2</v>
      </c>
      <c r="Z92" s="85">
        <f ca="1"/>
        <v>3.0024484099953796E-2</v>
      </c>
      <c r="AA92" s="85">
        <f ca="1"/>
        <v>2.6090817880962295E-2</v>
      </c>
      <c r="AB92" s="85">
        <f ca="1"/>
        <v>1.6433218823798099E-2</v>
      </c>
      <c r="AC92" s="85">
        <f ca="1"/>
        <v>2.0542689402386589E-2</v>
      </c>
      <c r="AD92" s="85">
        <f ca="1"/>
        <v>2.6659629601039389E-2</v>
      </c>
      <c r="AE92" s="85">
        <f ca="1"/>
        <v>3.5284828041356575E-2</v>
      </c>
      <c r="AF92" s="85">
        <f ca="1"/>
        <v>3.1767267572831645E-2</v>
      </c>
      <c r="AG92" s="85">
        <f ca="1"/>
        <v>2.2215104235501753E-2</v>
      </c>
      <c r="AH92" s="85">
        <f ca="1"/>
        <v>8.507807485030416E-3</v>
      </c>
      <c r="AI92" s="85">
        <f ca="1"/>
        <v>3.9963866530625322E-2</v>
      </c>
      <c r="AJ92" s="85">
        <f ca="1"/>
        <v>3.5331816518103729E-2</v>
      </c>
      <c r="AK92" s="85">
        <f ca="1"/>
        <v>3.69781257001029E-2</v>
      </c>
      <c r="AL92" s="85">
        <f ca="1"/>
        <v>2.3110714762589527E-2</v>
      </c>
      <c r="AM92" s="85">
        <f ca="1"/>
        <v>2.8983877315342917E-2</v>
      </c>
      <c r="AN92" s="85">
        <f ca="1"/>
        <v>3.2518178123742074E-2</v>
      </c>
      <c r="AO92" s="85">
        <f ca="1"/>
        <v>0.14739672113843005</v>
      </c>
      <c r="AP92" s="85">
        <f ca="1"/>
        <v>0.17621711028289277</v>
      </c>
      <c r="AQ92" s="85">
        <f ca="1"/>
        <v>0.14996595318355169</v>
      </c>
      <c r="AR92" s="85">
        <f ca="1"/>
        <v>0.21699395795842641</v>
      </c>
      <c r="AS92" s="85">
        <f ca="1"/>
        <v>0.18935588858378527</v>
      </c>
      <c r="AT92" s="85">
        <f ca="1"/>
        <v>0.18899061140906548</v>
      </c>
      <c r="AU92" s="85">
        <f ca="1"/>
        <v>0.19184927242061384</v>
      </c>
      <c r="AV92" s="85">
        <f ca="1"/>
        <v>0.18782060884624391</v>
      </c>
      <c r="AW92" s="85">
        <f ca="1"/>
        <v>0.20374533214494869</v>
      </c>
      <c r="AX92" s="85">
        <f ca="1"/>
        <v>0.21838411668471033</v>
      </c>
      <c r="AY92" s="85">
        <f ca="1"/>
        <v>0.24523853725765934</v>
      </c>
      <c r="AZ92" s="85">
        <f ca="1"/>
        <v>0.21975609788975181</v>
      </c>
      <c r="BA92" s="85">
        <f ca="1"/>
        <v>0.21163966555993971</v>
      </c>
      <c r="BB92" s="85">
        <f ca="1"/>
        <v>0.22132971440402019</v>
      </c>
      <c r="BC92" s="85">
        <f ca="1"/>
        <v>0.25424833363192878</v>
      </c>
      <c r="BD92" s="85">
        <f ca="1"/>
        <v>0.25784583615734624</v>
      </c>
      <c r="BE92" s="85">
        <f ca="1"/>
        <v>0.22624582989527919</v>
      </c>
      <c r="BF92" s="85">
        <f ca="1"/>
        <v>0.2362283524763216</v>
      </c>
      <c r="BG92" s="85">
        <f ca="1"/>
        <v>0.23032836218743136</v>
      </c>
      <c r="BH92" s="85">
        <f ca="1"/>
        <v>0.22394052135814815</v>
      </c>
      <c r="BI92" s="85">
        <f ca="1"/>
        <v>0.25629916728466756</v>
      </c>
      <c r="BJ92" s="85">
        <f ca="1"/>
        <v>0.23307457260385422</v>
      </c>
    </row>
    <row r="93" spans="2:62" hidden="1" outlineLevel="2">
      <c r="B93" s="78" t="s">
        <v>24</v>
      </c>
      <c r="C93" s="85">
        <f ca="1"/>
        <v>0.19499217438083935</v>
      </c>
      <c r="D93" s="85">
        <f ca="1"/>
        <v>0.2195988815447539</v>
      </c>
      <c r="E93" s="85">
        <f ca="1"/>
        <v>0.21738488500036468</v>
      </c>
      <c r="F93" s="85">
        <f ca="1"/>
        <v>0.21655881011270414</v>
      </c>
      <c r="G93" s="85">
        <f ca="1"/>
        <v>0.22486767660440474</v>
      </c>
      <c r="H93" s="85">
        <f ca="1"/>
        <v>0.22265847011453724</v>
      </c>
      <c r="I93" s="85">
        <f ca="1"/>
        <v>0.24053457812657703</v>
      </c>
      <c r="J93" s="85">
        <f ca="1"/>
        <v>0.25410441665536332</v>
      </c>
      <c r="K93" s="85">
        <f ca="1"/>
        <v>0.22048398654382481</v>
      </c>
      <c r="L93" s="85">
        <f ca="1"/>
        <v>0.23361115092515755</v>
      </c>
      <c r="M93" s="85">
        <f ca="1"/>
        <v>0.22511639955092297</v>
      </c>
      <c r="N93" s="85">
        <f ca="1"/>
        <v>0.22552175765382193</v>
      </c>
      <c r="O93" s="85">
        <f ca="1"/>
        <v>0.2517355361452428</v>
      </c>
      <c r="P93" s="85">
        <f ca="1"/>
        <v>0.2264960840413491</v>
      </c>
      <c r="Q93" s="85">
        <f ca="1"/>
        <v>0.22920361025525865</v>
      </c>
      <c r="R93" s="85">
        <f ca="1"/>
        <v>0.2081455358379424</v>
      </c>
      <c r="S93" s="85">
        <f ca="1"/>
        <v>0.23033348590506703</v>
      </c>
      <c r="T93" s="85">
        <f ca="1"/>
        <v>0.2411190111099249</v>
      </c>
      <c r="U93" s="85">
        <f ca="1"/>
        <v>0.22860676374969258</v>
      </c>
      <c r="V93" s="85">
        <f ca="1"/>
        <v>0.23020210404715313</v>
      </c>
      <c r="W93" s="85">
        <f ca="1"/>
        <v>0.21070877373330527</v>
      </c>
      <c r="X93" s="85">
        <f ca="1"/>
        <v>0.20910308858179349</v>
      </c>
      <c r="Y93" s="85">
        <f ca="1"/>
        <v>0.2168287359044942</v>
      </c>
      <c r="Z93" s="85">
        <f ca="1"/>
        <v>0.22505767194105775</v>
      </c>
      <c r="AA93" s="85">
        <f ca="1"/>
        <v>0.22739458328248366</v>
      </c>
      <c r="AB93" s="85">
        <f ca="1"/>
        <v>0.21935411190305715</v>
      </c>
      <c r="AC93" s="85">
        <f ca="1"/>
        <v>0.26558943267635893</v>
      </c>
      <c r="AD93" s="85">
        <f ca="1"/>
        <v>0.22503271218909501</v>
      </c>
      <c r="AE93" s="85">
        <f ca="1"/>
        <v>0.25193293832793257</v>
      </c>
      <c r="AF93" s="85">
        <f ca="1"/>
        <v>0.24886553394060582</v>
      </c>
      <c r="AG93" s="85">
        <f ca="1"/>
        <v>0.26766066188617171</v>
      </c>
      <c r="AH93" s="85">
        <f ca="1"/>
        <v>0.28763483769339948</v>
      </c>
      <c r="AI93" s="85">
        <f ca="1"/>
        <v>0.24292101660509191</v>
      </c>
      <c r="AJ93" s="85">
        <f ca="1"/>
        <v>0.2653974328306512</v>
      </c>
      <c r="AK93" s="85">
        <f ca="1"/>
        <v>0.25808723909278491</v>
      </c>
      <c r="AL93" s="85">
        <f ca="1"/>
        <v>0.28786649364083916</v>
      </c>
      <c r="AM93" s="85">
        <f ca="1"/>
        <v>0.25502445701154003</v>
      </c>
      <c r="AN93" s="85">
        <f ca="1"/>
        <v>0.257907818897535</v>
      </c>
      <c r="AO93" s="85">
        <f ca="1"/>
        <v>0.26056455244222765</v>
      </c>
      <c r="AP93" s="85">
        <f ca="1"/>
        <v>0.25901465186024858</v>
      </c>
      <c r="AQ93" s="85">
        <f ca="1"/>
        <v>0.23021311202050285</v>
      </c>
      <c r="AR93" s="85">
        <f ca="1"/>
        <v>0.19597948937330734</v>
      </c>
      <c r="AS93" s="85">
        <f ca="1"/>
        <v>0.2037907306395571</v>
      </c>
      <c r="AT93" s="85">
        <f ca="1"/>
        <v>0.18683673480067842</v>
      </c>
      <c r="AU93" s="85">
        <f ca="1"/>
        <v>0.17483564246016009</v>
      </c>
      <c r="AV93" s="85">
        <f ca="1"/>
        <v>0.18219605339332814</v>
      </c>
      <c r="AW93" s="85">
        <f ca="1"/>
        <v>0.18816353310632333</v>
      </c>
      <c r="AX93" s="85">
        <f ca="1"/>
        <v>0.14558272848476334</v>
      </c>
      <c r="AY93" s="85">
        <f ca="1"/>
        <v>0.13955400632816137</v>
      </c>
      <c r="AZ93" s="85">
        <f ca="1"/>
        <v>0.15311424310603844</v>
      </c>
      <c r="BA93" s="85">
        <f ca="1"/>
        <v>0.16956882041030308</v>
      </c>
      <c r="BB93" s="85">
        <f ca="1"/>
        <v>0.12638570586802683</v>
      </c>
      <c r="BC93" s="85">
        <f ca="1"/>
        <v>8.0261630149993421E-2</v>
      </c>
      <c r="BD93" s="85">
        <f ca="1"/>
        <v>8.6472953067246061E-2</v>
      </c>
      <c r="BE93" s="85">
        <f ca="1"/>
        <v>0.10948409910424864</v>
      </c>
      <c r="BF93" s="85">
        <f ca="1"/>
        <v>0.11402745201985064</v>
      </c>
      <c r="BG93" s="85">
        <f ca="1"/>
        <v>0.12705554640750155</v>
      </c>
      <c r="BH93" s="85">
        <f ca="1"/>
        <v>9.0206822596386377E-2</v>
      </c>
      <c r="BI93" s="85">
        <f ca="1"/>
        <v>0.10084880411760215</v>
      </c>
      <c r="BJ93" s="85">
        <f ca="1"/>
        <v>0.12606585505388576</v>
      </c>
    </row>
    <row r="94" spans="2:62" hidden="1" outlineLevel="2"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AR94" s="83"/>
      <c r="AS94" s="83"/>
      <c r="AT94" s="83"/>
      <c r="AU94" s="83"/>
      <c r="AV94" s="83"/>
      <c r="AW94" s="83"/>
      <c r="AX94" s="83"/>
      <c r="AY94" s="83"/>
      <c r="AZ94" s="83"/>
      <c r="BA94" s="83"/>
      <c r="BB94" s="83"/>
      <c r="BC94" s="83"/>
      <c r="BD94" s="83"/>
      <c r="BE94" s="83"/>
      <c r="BF94" s="83"/>
      <c r="BG94" s="83"/>
      <c r="BH94" s="83"/>
      <c r="BI94" s="83"/>
      <c r="BJ94" s="83"/>
    </row>
    <row r="95" spans="2:62" hidden="1" outlineLevel="2">
      <c r="B95" s="78" t="s">
        <v>56</v>
      </c>
      <c r="C95" s="42">
        <f ca="1">SUM(C84:C93)</f>
        <v>1.0000002139460524</v>
      </c>
      <c r="D95" s="42">
        <f t="shared" ref="D95:BJ95" ca="1" si="7">SUM(D84:D93)</f>
        <v>1.0000002052680623</v>
      </c>
      <c r="E95" s="42">
        <f t="shared" ca="1" si="7"/>
        <v>1.0000002172569302</v>
      </c>
      <c r="F95" s="42">
        <f t="shared" ca="1" si="7"/>
        <v>1.0000002173069014</v>
      </c>
      <c r="G95" s="42">
        <f t="shared" ca="1" si="7"/>
        <v>1.0000002100183396</v>
      </c>
      <c r="H95" s="42">
        <f t="shared" ca="1" si="7"/>
        <v>1.0000002179273224</v>
      </c>
      <c r="I95" s="42">
        <f t="shared" ca="1" si="7"/>
        <v>1.0000002156335581</v>
      </c>
      <c r="J95" s="42">
        <f t="shared" ca="1" si="7"/>
        <v>1.0000002096059504</v>
      </c>
      <c r="K95" s="42">
        <f t="shared" ca="1" si="7"/>
        <v>1.0000002158933623</v>
      </c>
      <c r="L95" s="42">
        <f t="shared" ca="1" si="7"/>
        <v>1.0000002037566675</v>
      </c>
      <c r="M95" s="42">
        <f t="shared" ca="1" si="7"/>
        <v>1.0000002097478093</v>
      </c>
      <c r="N95" s="42">
        <f t="shared" ca="1" si="7"/>
        <v>1.0000002211009718</v>
      </c>
      <c r="O95" s="42">
        <f t="shared" ca="1" si="7"/>
        <v>1.0000002133256052</v>
      </c>
      <c r="P95" s="42">
        <f t="shared" ca="1" si="7"/>
        <v>1.0000002215321702</v>
      </c>
      <c r="Q95" s="42">
        <f t="shared" ca="1" si="7"/>
        <v>1.0000002164763357</v>
      </c>
      <c r="R95" s="42">
        <f t="shared" ca="1" si="7"/>
        <v>1.0000002196632241</v>
      </c>
      <c r="S95" s="42">
        <f t="shared" ca="1" si="7"/>
        <v>1.0000002177746101</v>
      </c>
      <c r="T95" s="42">
        <f t="shared" ca="1" si="7"/>
        <v>1.0000002119872089</v>
      </c>
      <c r="U95" s="42">
        <f t="shared" ca="1" si="7"/>
        <v>1.0000002065186766</v>
      </c>
      <c r="V95" s="42">
        <f t="shared" ca="1" si="7"/>
        <v>1.0000002212325976</v>
      </c>
      <c r="W95" s="42">
        <f t="shared" ca="1" si="7"/>
        <v>1.0000002169524147</v>
      </c>
      <c r="X95" s="42">
        <f t="shared" ca="1" si="7"/>
        <v>1.0000002214796015</v>
      </c>
      <c r="Y95" s="42">
        <f t="shared" ca="1" si="7"/>
        <v>1.0000002066922029</v>
      </c>
      <c r="Z95" s="42">
        <f t="shared" ca="1" si="7"/>
        <v>1.000000233040915</v>
      </c>
      <c r="AA95" s="42">
        <f t="shared" ca="1" si="7"/>
        <v>1.0000002015797975</v>
      </c>
      <c r="AB95" s="42">
        <f t="shared" ca="1" si="7"/>
        <v>1.0000002072065646</v>
      </c>
      <c r="AC95" s="42">
        <f t="shared" ca="1" si="7"/>
        <v>1.0000002070201219</v>
      </c>
      <c r="AD95" s="42">
        <f t="shared" ca="1" si="7"/>
        <v>1.0000002093633442</v>
      </c>
      <c r="AE95" s="42">
        <f t="shared" ca="1" si="7"/>
        <v>1.0000002248664808</v>
      </c>
      <c r="AF95" s="42">
        <f t="shared" ca="1" si="7"/>
        <v>1.0000002064755946</v>
      </c>
      <c r="AG95" s="42">
        <f t="shared" ca="1" si="7"/>
        <v>1.000000214666132</v>
      </c>
      <c r="AH95" s="42">
        <f t="shared" ca="1" si="7"/>
        <v>1.0000002115801168</v>
      </c>
      <c r="AI95" s="42">
        <f t="shared" ca="1" si="7"/>
        <v>1.0000002104215586</v>
      </c>
      <c r="AJ95" s="42">
        <f t="shared" ca="1" si="7"/>
        <v>1.0000002112673467</v>
      </c>
      <c r="AK95" s="42">
        <f t="shared" ca="1" si="7"/>
        <v>1.0000002146029852</v>
      </c>
      <c r="AL95" s="42">
        <f t="shared" ca="1" si="7"/>
        <v>1.0000002081541111</v>
      </c>
      <c r="AM95" s="42">
        <f t="shared" ca="1" si="7"/>
        <v>1.0000002079431212</v>
      </c>
      <c r="AN95" s="42">
        <f t="shared" ca="1" si="7"/>
        <v>1.0000002365853586</v>
      </c>
      <c r="AO95" s="42">
        <f t="shared" ca="1" si="7"/>
        <v>1.0000002298424411</v>
      </c>
      <c r="AP95" s="42">
        <f t="shared" ca="1" si="7"/>
        <v>1.0000001964051184</v>
      </c>
      <c r="AQ95" s="42">
        <f t="shared" ca="1" si="7"/>
        <v>1.0000002038140472</v>
      </c>
      <c r="AR95" s="42">
        <f t="shared" ca="1" si="7"/>
        <v>1.0000002223154483</v>
      </c>
      <c r="AS95" s="42">
        <f t="shared" ca="1" si="7"/>
        <v>1.0000002233323446</v>
      </c>
      <c r="AT95" s="42">
        <f t="shared" ca="1" si="7"/>
        <v>1.0000002213434114</v>
      </c>
      <c r="AU95" s="42">
        <f t="shared" ca="1" si="7"/>
        <v>1.0000002154061909</v>
      </c>
      <c r="AV95" s="42">
        <f t="shared" ca="1" si="7"/>
        <v>1.0000002204424339</v>
      </c>
      <c r="AW95" s="42">
        <f t="shared" ca="1" si="7"/>
        <v>1.0000002050705856</v>
      </c>
      <c r="AX95" s="42">
        <f t="shared" ca="1" si="7"/>
        <v>1.0000002193475384</v>
      </c>
      <c r="AY95" s="42">
        <f t="shared" ca="1" si="7"/>
        <v>1.0000002127695915</v>
      </c>
      <c r="AZ95" s="42">
        <f t="shared" ca="1" si="7"/>
        <v>1.000000222578185</v>
      </c>
      <c r="BA95" s="42">
        <f t="shared" ca="1" si="7"/>
        <v>1.0000001975876072</v>
      </c>
      <c r="BB95" s="42">
        <f t="shared" ca="1" si="7"/>
        <v>1.0000002090298619</v>
      </c>
      <c r="BC95" s="42">
        <f t="shared" ca="1" si="7"/>
        <v>1.0000002166129709</v>
      </c>
      <c r="BD95" s="42">
        <f t="shared" ca="1" si="7"/>
        <v>1.0000002162926498</v>
      </c>
      <c r="BE95" s="42">
        <f t="shared" ca="1" si="7"/>
        <v>1.0000002136441377</v>
      </c>
      <c r="BF95" s="42">
        <f t="shared" ca="1" si="7"/>
        <v>1.0000002070687439</v>
      </c>
      <c r="BG95" s="42">
        <f t="shared" ca="1" si="7"/>
        <v>1.0000002276790936</v>
      </c>
      <c r="BH95" s="42">
        <f t="shared" ca="1" si="7"/>
        <v>1.0000002167176367</v>
      </c>
      <c r="BI95" s="42">
        <f t="shared" ca="1" si="7"/>
        <v>1.0000002178243603</v>
      </c>
      <c r="BJ95" s="42">
        <f t="shared" ca="1" si="7"/>
        <v>1.0000001964047733</v>
      </c>
    </row>
    <row r="96" spans="2:62" hidden="1" outlineLevel="2">
      <c r="B96" s="25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83"/>
      <c r="AW96" s="83"/>
      <c r="AX96" s="83"/>
      <c r="AY96" s="83"/>
      <c r="AZ96" s="83"/>
      <c r="BA96" s="83"/>
      <c r="BB96" s="83"/>
      <c r="BC96" s="83"/>
      <c r="BD96" s="83"/>
      <c r="BE96" s="83"/>
      <c r="BF96" s="83"/>
      <c r="BG96" s="83"/>
      <c r="BH96" s="83"/>
      <c r="BI96" s="83"/>
      <c r="BJ96" s="83"/>
    </row>
    <row r="97" spans="2:62" hidden="1" outlineLevel="2">
      <c r="B97" s="17" t="s">
        <v>137</v>
      </c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  <c r="BE97" s="83"/>
      <c r="BF97" s="83"/>
      <c r="BG97" s="83"/>
      <c r="BH97" s="83"/>
      <c r="BI97" s="83"/>
      <c r="BJ97" s="83"/>
    </row>
    <row r="98" spans="2:62" hidden="1" outlineLevel="2">
      <c r="B98" s="78" t="s">
        <v>5</v>
      </c>
      <c r="C98" s="85" cm="1">
        <f t="array" aca="1" ref="C98:C107" ca="1">D68:D77-C84:C93</f>
        <v>-1.1125409186803242E-2</v>
      </c>
      <c r="D98" s="85" cm="1">
        <f t="array" aca="1" ref="D98:D107" ca="1">E68:E77-D84:D93</f>
        <v>8.1409334280955759E-3</v>
      </c>
      <c r="E98" s="85" cm="1">
        <f t="array" aca="1" ref="E98:E107" ca="1">F68:F77-E84:E93</f>
        <v>1.0038033140216979E-2</v>
      </c>
      <c r="F98" s="85" cm="1">
        <f t="array" aca="1" ref="F98:F107" ca="1">G68:G77-F84:F93</f>
        <v>8.092873764821984E-4</v>
      </c>
      <c r="G98" s="85" cm="1">
        <f t="array" aca="1" ref="G98:G107" ca="1">H68:H77-G84:G93</f>
        <v>-2.2577564378360809E-2</v>
      </c>
      <c r="H98" s="85" cm="1">
        <f t="array" aca="1" ref="H98:H107" ca="1">I68:I77-H84:H93</f>
        <v>-3.2858374053186257E-3</v>
      </c>
      <c r="I98" s="85" cm="1">
        <f t="array" aca="1" ref="I98:I107" ca="1">J68:J77-I84:I93</f>
        <v>3.5501099073720344E-3</v>
      </c>
      <c r="J98" s="85" cm="1">
        <f t="array" aca="1" ref="J98:J107" ca="1">K68:K77-J84:J93</f>
        <v>2.1858971092166002E-4</v>
      </c>
      <c r="K98" s="85" cm="1">
        <f t="array" aca="1" ref="K98:K107" ca="1">L68:L77-K84:K93</f>
        <v>7.6323081075349852E-3</v>
      </c>
      <c r="L98" s="85" cm="1">
        <f t="array" aca="1" ref="L98:L107" ca="1">M68:M77-L84:L93</f>
        <v>-1.9357166722614699E-2</v>
      </c>
      <c r="M98" s="85" cm="1">
        <f t="array" aca="1" ref="M98:M107" ca="1">N68:N77-M84:M93</f>
        <v>1.2470859406180174E-2</v>
      </c>
      <c r="N98" s="85" cm="1">
        <f t="array" aca="1" ref="N98:N107" ca="1">O68:O77-N84:N93</f>
        <v>-8.1108732096204644E-3</v>
      </c>
      <c r="O98" s="85" cm="1">
        <f t="array" aca="1" ref="O98:O107" ca="1">P68:P77-O84:O93</f>
        <v>-6.2652431749675858E-3</v>
      </c>
      <c r="P98" s="85" cm="1">
        <f t="array" aca="1" ref="P98:P107" ca="1">Q68:Q77-P84:P93</f>
        <v>-7.9556526760670571E-3</v>
      </c>
      <c r="Q98" s="85" cm="1">
        <f t="array" aca="1" ref="Q98:Q107" ca="1">R68:R77-Q84:Q93</f>
        <v>1.2057852219603177E-2</v>
      </c>
      <c r="R98" s="85" cm="1">
        <f t="array" aca="1" ref="R98:R107" ca="1">S68:S77-R84:R93</f>
        <v>-2.7668766980499027E-2</v>
      </c>
      <c r="S98" s="85" cm="1">
        <f t="array" aca="1" ref="S98:S107" ca="1">T68:T77-S84:S93</f>
        <v>7.7419950820791644E-3</v>
      </c>
      <c r="T98" s="85" cm="1">
        <f t="array" aca="1" ref="T98:T107" ca="1">U68:U77-T84:T93</f>
        <v>1.4768990941944754E-2</v>
      </c>
      <c r="U98" s="85" cm="1">
        <f t="array" aca="1" ref="U98:U107" ca="1">V68:V77-U84:U93</f>
        <v>-1.6620852579556186E-2</v>
      </c>
      <c r="V98" s="85" cm="1">
        <f t="array" aca="1" ref="V98:V107" ca="1">W68:W77-V84:V93</f>
        <v>-6.6193381527827472E-3</v>
      </c>
      <c r="W98" s="85" cm="1">
        <f t="array" aca="1" ref="W98:W107" ca="1">X68:X77-W84:W93</f>
        <v>3.6915944764035341E-3</v>
      </c>
      <c r="X98" s="85" cm="1">
        <f t="array" aca="1" ref="X98:X107" ca="1">Y68:Y77-X84:X93</f>
        <v>-3.3078338657313938E-2</v>
      </c>
      <c r="Y98" s="85" cm="1">
        <f t="array" aca="1" ref="Y98:Y107" ca="1">Z68:Z77-Y84:Y93</f>
        <v>-1.7603046592459322E-2</v>
      </c>
      <c r="Z98" s="85" cm="1">
        <f t="array" aca="1" ref="Z98:Z107" ca="1">AA68:AA77-Z84:Z93</f>
        <v>4.4678841460487149E-3</v>
      </c>
      <c r="AA98" s="85" cm="1">
        <f t="array" aca="1" ref="AA98:AA107" ca="1">AB68:AB77-AA84:AA93</f>
        <v>-1.3637127866896581E-2</v>
      </c>
      <c r="AB98" s="85" cm="1">
        <f t="array" aca="1" ref="AB98:AB107" ca="1">AC68:AC77-AB84:AB93</f>
        <v>0</v>
      </c>
      <c r="AC98" s="85" cm="1">
        <f t="array" aca="1" ref="AC98:AC107" ca="1">AD68:AD77-AC84:AC93</f>
        <v>0</v>
      </c>
      <c r="AD98" s="85" cm="1">
        <f t="array" aca="1" ref="AD98:AD107" ca="1">AE68:AE77-AD84:AD93</f>
        <v>0</v>
      </c>
      <c r="AE98" s="85" cm="1">
        <f t="array" aca="1" ref="AE98:AE107" ca="1">AF68:AF77-AE84:AE93</f>
        <v>0</v>
      </c>
      <c r="AF98" s="85" cm="1">
        <f t="array" aca="1" ref="AF98:AF107" ca="1">AG68:AG77-AF84:AF93</f>
        <v>0</v>
      </c>
      <c r="AG98" s="85" cm="1">
        <f t="array" aca="1" ref="AG98:AG107" ca="1">AH68:AH77-AG84:AG93</f>
        <v>0</v>
      </c>
      <c r="AH98" s="85" cm="1">
        <f t="array" aca="1" ref="AH98:AH107" ca="1">AI68:AI77-AH84:AH93</f>
        <v>0</v>
      </c>
      <c r="AI98" s="85" cm="1">
        <f t="array" aca="1" ref="AI98:AI107" ca="1">AJ68:AJ77-AI84:AI93</f>
        <v>0</v>
      </c>
      <c r="AJ98" s="85" cm="1">
        <f t="array" aca="1" ref="AJ98:AJ107" ca="1">AK68:AK77-AJ84:AJ93</f>
        <v>0</v>
      </c>
      <c r="AK98" s="85" cm="1">
        <f t="array" aca="1" ref="AK98:AK107" ca="1">AL68:AL77-AK84:AK93</f>
        <v>0</v>
      </c>
      <c r="AL98" s="85" cm="1">
        <f t="array" aca="1" ref="AL98:AL107" ca="1">AM68:AM77-AL84:AL93</f>
        <v>0</v>
      </c>
      <c r="AM98" s="85" cm="1">
        <f t="array" aca="1" ref="AM98:AM107" ca="1">AN68:AN77-AM84:AM93</f>
        <v>0</v>
      </c>
      <c r="AN98" s="85" cm="1">
        <f t="array" aca="1" ref="AN98:AN107" ca="1">AO68:AO77-AN84:AN93</f>
        <v>0</v>
      </c>
      <c r="AO98" s="85" cm="1">
        <f t="array" aca="1" ref="AO98:AO107" ca="1">AP68:AP77-AO84:AO93</f>
        <v>0</v>
      </c>
      <c r="AP98" s="85" cm="1">
        <f t="array" aca="1" ref="AP98:AP107" ca="1">AQ68:AQ77-AP84:AP93</f>
        <v>0</v>
      </c>
      <c r="AQ98" s="85" cm="1">
        <f t="array" aca="1" ref="AQ98:AQ107" ca="1">AR68:AR77-AQ84:AQ93</f>
        <v>0</v>
      </c>
      <c r="AR98" s="85" cm="1">
        <f t="array" aca="1" ref="AR98:AR107" ca="1">AS68:AS77-AR84:AR93</f>
        <v>0</v>
      </c>
      <c r="AS98" s="85" cm="1">
        <f t="array" aca="1" ref="AS98:AS107" ca="1">AT68:AT77-AS84:AS93</f>
        <v>0</v>
      </c>
      <c r="AT98" s="85" cm="1">
        <f t="array" aca="1" ref="AT98:AT107" ca="1">AU68:AU77-AT84:AT93</f>
        <v>0</v>
      </c>
      <c r="AU98" s="85" cm="1">
        <f t="array" aca="1" ref="AU98:AU107" ca="1">AV68:AV77-AU84:AU93</f>
        <v>0</v>
      </c>
      <c r="AV98" s="85" cm="1">
        <f t="array" aca="1" ref="AV98:AV107" ca="1">AW68:AW77-AV84:AV93</f>
        <v>0</v>
      </c>
      <c r="AW98" s="85" cm="1">
        <f t="array" aca="1" ref="AW98:AW107" ca="1">AX68:AX77-AW84:AW93</f>
        <v>0</v>
      </c>
      <c r="AX98" s="85" cm="1">
        <f t="array" aca="1" ref="AX98:AX107" ca="1">AY68:AY77-AX84:AX93</f>
        <v>0</v>
      </c>
      <c r="AY98" s="85" cm="1">
        <f t="array" aca="1" ref="AY98:AY107" ca="1">AZ68:AZ77-AY84:AY93</f>
        <v>0</v>
      </c>
      <c r="AZ98" s="85" cm="1">
        <f t="array" aca="1" ref="AZ98:AZ107" ca="1">BA68:BA77-AZ84:AZ93</f>
        <v>0</v>
      </c>
      <c r="BA98" s="85" cm="1">
        <f t="array" aca="1" ref="BA98:BA107" ca="1">BB68:BB77-BA84:BA93</f>
        <v>0</v>
      </c>
      <c r="BB98" s="85" cm="1">
        <f t="array" aca="1" ref="BB98:BB107" ca="1">BC68:BC77-BB84:BB93</f>
        <v>0</v>
      </c>
      <c r="BC98" s="85" cm="1">
        <f t="array" aca="1" ref="BC98:BC107" ca="1">BD68:BD77-BC84:BC93</f>
        <v>0</v>
      </c>
      <c r="BD98" s="85" cm="1">
        <f t="array" aca="1" ref="BD98:BD107" ca="1">BE68:BE77-BD84:BD93</f>
        <v>0</v>
      </c>
      <c r="BE98" s="85" cm="1">
        <f t="array" aca="1" ref="BE98:BE107" ca="1">BF68:BF77-BE84:BE93</f>
        <v>0</v>
      </c>
      <c r="BF98" s="85" cm="1">
        <f t="array" aca="1" ref="BF98:BF107" ca="1">BG68:BG77-BF84:BF93</f>
        <v>0</v>
      </c>
      <c r="BG98" s="85" cm="1">
        <f t="array" aca="1" ref="BG98:BG107" ca="1">BH68:BH77-BG84:BG93</f>
        <v>0</v>
      </c>
      <c r="BH98" s="85" cm="1">
        <f t="array" aca="1" ref="BH98:BH107" ca="1">BI68:BI77-BH84:BH93</f>
        <v>0</v>
      </c>
      <c r="BI98" s="85" cm="1">
        <f t="array" aca="1" ref="BI98:BI107" ca="1">BJ68:BJ77-BI84:BI93</f>
        <v>0</v>
      </c>
      <c r="BJ98" s="85" cm="1">
        <f t="array" aca="1" ref="BJ98:BJ107" ca="1">BK68:BK77-BJ84:BJ93</f>
        <v>0</v>
      </c>
    </row>
    <row r="99" spans="2:62" hidden="1" outlineLevel="2">
      <c r="B99" s="78" t="s">
        <v>7</v>
      </c>
      <c r="C99" s="85">
        <f ca="1"/>
        <v>0</v>
      </c>
      <c r="D99" s="85">
        <f ca="1"/>
        <v>0</v>
      </c>
      <c r="E99" s="85">
        <f ca="1"/>
        <v>0</v>
      </c>
      <c r="F99" s="85">
        <f ca="1"/>
        <v>0</v>
      </c>
      <c r="G99" s="85">
        <f ca="1"/>
        <v>0</v>
      </c>
      <c r="H99" s="85">
        <f ca="1"/>
        <v>0</v>
      </c>
      <c r="I99" s="85">
        <f ca="1"/>
        <v>0</v>
      </c>
      <c r="J99" s="85">
        <f ca="1"/>
        <v>0</v>
      </c>
      <c r="K99" s="85">
        <f ca="1"/>
        <v>0</v>
      </c>
      <c r="L99" s="85">
        <f ca="1"/>
        <v>1.1077449729529417E-2</v>
      </c>
      <c r="M99" s="85">
        <f ca="1"/>
        <v>-1.5541019939183803E-4</v>
      </c>
      <c r="N99" s="85">
        <f ca="1"/>
        <v>2.208063145724655E-2</v>
      </c>
      <c r="O99" s="85">
        <f ca="1"/>
        <v>-1.4238092211605453E-2</v>
      </c>
      <c r="P99" s="85">
        <f ca="1"/>
        <v>-1.6472969322624303E-2</v>
      </c>
      <c r="Q99" s="85">
        <f ca="1"/>
        <v>2.8150662630696136E-3</v>
      </c>
      <c r="R99" s="85">
        <f ca="1"/>
        <v>2.7427387691614003E-2</v>
      </c>
      <c r="S99" s="85">
        <f ca="1"/>
        <v>6.6996651722016007E-3</v>
      </c>
      <c r="T99" s="85">
        <f ca="1"/>
        <v>-2.7792938984525714E-3</v>
      </c>
      <c r="U99" s="85">
        <f ca="1"/>
        <v>1.7535488105048638E-2</v>
      </c>
      <c r="V99" s="85">
        <f ca="1"/>
        <v>-1.4008749821587806E-2</v>
      </c>
      <c r="W99" s="85">
        <f ca="1"/>
        <v>3.7318548709628016E-3</v>
      </c>
      <c r="X99" s="85">
        <f ca="1"/>
        <v>-7.1045944093415941E-3</v>
      </c>
      <c r="Y99" s="85">
        <f ca="1"/>
        <v>-9.8092289639253004E-3</v>
      </c>
      <c r="Z99" s="85">
        <f ca="1"/>
        <v>3.6953860875319974E-3</v>
      </c>
      <c r="AA99" s="85">
        <f ca="1"/>
        <v>1.9914761648112379E-2</v>
      </c>
      <c r="AB99" s="85">
        <f ca="1"/>
        <v>1.3592875583482086E-3</v>
      </c>
      <c r="AC99" s="85">
        <f ca="1"/>
        <v>-4.588953752317132E-3</v>
      </c>
      <c r="AD99" s="85">
        <f ca="1"/>
        <v>1.3231250672468282E-2</v>
      </c>
      <c r="AE99" s="85">
        <f ca="1"/>
        <v>1.5622352556496383E-2</v>
      </c>
      <c r="AF99" s="85">
        <f ca="1"/>
        <v>-9.5577873117007744E-3</v>
      </c>
      <c r="AG99" s="85">
        <f ca="1"/>
        <v>4.9012326120283986E-3</v>
      </c>
      <c r="AH99" s="85">
        <f ca="1"/>
        <v>-1.1074820267191594E-2</v>
      </c>
      <c r="AI99" s="85">
        <f ca="1"/>
        <v>1.3567213240968545E-2</v>
      </c>
      <c r="AJ99" s="85">
        <f ca="1"/>
        <v>7.2483663236562121E-3</v>
      </c>
      <c r="AK99" s="85">
        <f ca="1"/>
        <v>-1.6969613618724601E-2</v>
      </c>
      <c r="AL99" s="85">
        <f ca="1"/>
        <v>-6.5532195791667691E-5</v>
      </c>
      <c r="AM99" s="85">
        <f ca="1"/>
        <v>3.6234195291800844E-2</v>
      </c>
      <c r="AN99" s="85">
        <f ca="1"/>
        <v>-2.1515209833146753E-2</v>
      </c>
      <c r="AO99" s="85">
        <f ca="1"/>
        <v>-4.1184329030768026E-2</v>
      </c>
      <c r="AP99" s="85">
        <f ca="1"/>
        <v>-7.55054915583671E-3</v>
      </c>
      <c r="AQ99" s="85">
        <f ca="1"/>
        <v>0</v>
      </c>
      <c r="AR99" s="85">
        <f ca="1"/>
        <v>0</v>
      </c>
      <c r="AS99" s="85">
        <f ca="1"/>
        <v>0</v>
      </c>
      <c r="AT99" s="85">
        <f ca="1"/>
        <v>0</v>
      </c>
      <c r="AU99" s="85">
        <f ca="1"/>
        <v>0</v>
      </c>
      <c r="AV99" s="85">
        <f ca="1"/>
        <v>0</v>
      </c>
      <c r="AW99" s="85">
        <f ca="1"/>
        <v>0</v>
      </c>
      <c r="AX99" s="85">
        <f ca="1"/>
        <v>0</v>
      </c>
      <c r="AY99" s="85">
        <f ca="1"/>
        <v>0</v>
      </c>
      <c r="AZ99" s="85">
        <f ca="1"/>
        <v>0</v>
      </c>
      <c r="BA99" s="85">
        <f ca="1"/>
        <v>0</v>
      </c>
      <c r="BB99" s="85">
        <f ca="1"/>
        <v>0</v>
      </c>
      <c r="BC99" s="85">
        <f ca="1"/>
        <v>0</v>
      </c>
      <c r="BD99" s="85">
        <f ca="1"/>
        <v>0</v>
      </c>
      <c r="BE99" s="85">
        <f ca="1"/>
        <v>0</v>
      </c>
      <c r="BF99" s="85">
        <f ca="1"/>
        <v>0</v>
      </c>
      <c r="BG99" s="85">
        <f ca="1"/>
        <v>3.8996926462897194E-3</v>
      </c>
      <c r="BH99" s="85">
        <f ca="1"/>
        <v>2.7544428439228536E-3</v>
      </c>
      <c r="BI99" s="85">
        <f ca="1"/>
        <v>5.3298955961419781E-3</v>
      </c>
      <c r="BJ99" s="85">
        <f ca="1"/>
        <v>-1.1882256673203759E-2</v>
      </c>
    </row>
    <row r="100" spans="2:62" hidden="1" outlineLevel="2">
      <c r="B100" s="78" t="s">
        <v>9</v>
      </c>
      <c r="C100" s="85">
        <f ca="1"/>
        <v>3.2956467191368577E-2</v>
      </c>
      <c r="D100" s="85">
        <f ca="1"/>
        <v>-2.8923529457150876E-2</v>
      </c>
      <c r="E100" s="85">
        <f ca="1"/>
        <v>-9.4676163503303878E-3</v>
      </c>
      <c r="F100" s="85">
        <f ca="1"/>
        <v>2.438351011159412E-3</v>
      </c>
      <c r="G100" s="85">
        <f ca="1"/>
        <v>1.3196972039450749E-2</v>
      </c>
      <c r="H100" s="85">
        <f ca="1"/>
        <v>-1.3534058613813793E-2</v>
      </c>
      <c r="I100" s="85">
        <f ca="1"/>
        <v>8.7828773469200705E-3</v>
      </c>
      <c r="J100" s="85">
        <f ca="1"/>
        <v>7.2348984188986276E-3</v>
      </c>
      <c r="K100" s="85">
        <f ca="1"/>
        <v>2.0750827088127477E-2</v>
      </c>
      <c r="L100" s="85">
        <f ca="1"/>
        <v>-1.9754058082151749E-2</v>
      </c>
      <c r="M100" s="85">
        <f ca="1"/>
        <v>6.8742185053958904E-2</v>
      </c>
      <c r="N100" s="85">
        <f ca="1"/>
        <v>-2.5341267449288385E-2</v>
      </c>
      <c r="O100" s="85">
        <f ca="1"/>
        <v>4.9508048201680921E-2</v>
      </c>
      <c r="P100" s="85">
        <f ca="1"/>
        <v>5.7428143142961297E-3</v>
      </c>
      <c r="Q100" s="85">
        <f ca="1"/>
        <v>1.5322445551869235E-2</v>
      </c>
      <c r="R100" s="85">
        <f ca="1"/>
        <v>-2.1368757513296699E-2</v>
      </c>
      <c r="S100" s="85">
        <f ca="1"/>
        <v>1.340110655748572E-3</v>
      </c>
      <c r="T100" s="85">
        <f ca="1"/>
        <v>5.4567941285316723E-3</v>
      </c>
      <c r="U100" s="85">
        <f ca="1"/>
        <v>-2.4054151936360679E-2</v>
      </c>
      <c r="V100" s="85">
        <f ca="1"/>
        <v>2.1450193504018E-2</v>
      </c>
      <c r="W100" s="85">
        <f ca="1"/>
        <v>-2.7154307045425208E-2</v>
      </c>
      <c r="X100" s="85">
        <f ca="1"/>
        <v>-4.5877062170180394E-3</v>
      </c>
      <c r="Y100" s="85">
        <f ca="1"/>
        <v>-1.3872038760488925E-2</v>
      </c>
      <c r="Z100" s="85">
        <f ca="1"/>
        <v>-8.2516011148026591E-2</v>
      </c>
      <c r="AA100" s="85">
        <f ca="1"/>
        <v>-0.12668325825184268</v>
      </c>
      <c r="AB100" s="85">
        <f ca="1"/>
        <v>1.0106897178845109E-2</v>
      </c>
      <c r="AC100" s="85">
        <f ca="1"/>
        <v>1.007748584862439E-3</v>
      </c>
      <c r="AD100" s="85">
        <f ca="1"/>
        <v>-1.098894775132056E-2</v>
      </c>
      <c r="AE100" s="85">
        <f ca="1"/>
        <v>2.4152593854730314E-2</v>
      </c>
      <c r="AF100" s="85">
        <f ca="1"/>
        <v>9.8304546119268033E-3</v>
      </c>
      <c r="AG100" s="85">
        <f ca="1"/>
        <v>4.2659558516171259E-3</v>
      </c>
      <c r="AH100" s="85">
        <f ca="1"/>
        <v>-2.8845283955396289E-2</v>
      </c>
      <c r="AI100" s="85">
        <f ca="1"/>
        <v>-1.0563833803723305E-2</v>
      </c>
      <c r="AJ100" s="85">
        <f ca="1"/>
        <v>7.0796778269938965E-3</v>
      </c>
      <c r="AK100" s="85">
        <f ca="1"/>
        <v>1.2035958672888258E-3</v>
      </c>
      <c r="AL100" s="85">
        <f ca="1"/>
        <v>1.9593209574501891E-3</v>
      </c>
      <c r="AM100" s="85">
        <f ca="1"/>
        <v>-4.0043857363087298E-2</v>
      </c>
      <c r="AN100" s="85">
        <f ca="1"/>
        <v>-6.2912005979022523E-2</v>
      </c>
      <c r="AO100" s="85">
        <f ca="1"/>
        <v>-1.6755852512008632E-2</v>
      </c>
      <c r="AP100" s="85">
        <f ca="1"/>
        <v>4.9629951620053958E-2</v>
      </c>
      <c r="AQ100" s="85">
        <f ca="1"/>
        <v>5.5737906302971083E-2</v>
      </c>
      <c r="AR100" s="85">
        <f ca="1"/>
        <v>-2.5216417891283857E-2</v>
      </c>
      <c r="AS100" s="85">
        <f ca="1"/>
        <v>3.1950032830270592E-2</v>
      </c>
      <c r="AT100" s="85">
        <f ca="1"/>
        <v>1.6636052944627999E-3</v>
      </c>
      <c r="AU100" s="85">
        <f ca="1"/>
        <v>-1.4425585445246164E-2</v>
      </c>
      <c r="AV100" s="85">
        <f ca="1"/>
        <v>-2.7186524401335566E-3</v>
      </c>
      <c r="AW100" s="85">
        <f ca="1"/>
        <v>-2.4860534000481563E-2</v>
      </c>
      <c r="AX100" s="85">
        <f ca="1"/>
        <v>3.1731008719287912E-3</v>
      </c>
      <c r="AY100" s="85">
        <f ca="1"/>
        <v>4.4980779317428665E-3</v>
      </c>
      <c r="AZ100" s="85">
        <f ca="1"/>
        <v>-2.2840789908960962E-3</v>
      </c>
      <c r="BA100" s="85">
        <f ca="1"/>
        <v>2.3431393905442272E-2</v>
      </c>
      <c r="BB100" s="85">
        <f ca="1"/>
        <v>-4.278707407667226E-4</v>
      </c>
      <c r="BC100" s="85">
        <f ca="1"/>
        <v>2.8566027182838349E-3</v>
      </c>
      <c r="BD100" s="85">
        <f ca="1"/>
        <v>-6.6809553416757872E-4</v>
      </c>
      <c r="BE100" s="85">
        <f ca="1"/>
        <v>-7.3615503781552238E-3</v>
      </c>
      <c r="BF100" s="85">
        <f ca="1"/>
        <v>4.9952655051932471E-4</v>
      </c>
      <c r="BG100" s="85">
        <f ca="1"/>
        <v>8.4787664313268063E-3</v>
      </c>
      <c r="BH100" s="85">
        <f ca="1"/>
        <v>-7.7642600313327925E-3</v>
      </c>
      <c r="BI100" s="85">
        <f ca="1"/>
        <v>3.4560583830694463E-2</v>
      </c>
      <c r="BJ100" s="85">
        <f ca="1"/>
        <v>-0.18181427044130455</v>
      </c>
    </row>
    <row r="101" spans="2:62" hidden="1" outlineLevel="2">
      <c r="B101" s="78" t="s">
        <v>11</v>
      </c>
      <c r="C101" s="85">
        <f ca="1"/>
        <v>-2.8551832487010709E-3</v>
      </c>
      <c r="D101" s="85">
        <f ca="1"/>
        <v>-1.3181730796262503E-2</v>
      </c>
      <c r="E101" s="85">
        <f ca="1"/>
        <v>-2.4894517050344234E-3</v>
      </c>
      <c r="F101" s="85">
        <f ca="1"/>
        <v>-5.6558317896415744E-5</v>
      </c>
      <c r="G101" s="85">
        <f ca="1"/>
        <v>-4.8102498611720501E-2</v>
      </c>
      <c r="H101" s="85">
        <f ca="1"/>
        <v>5.1146954117438637E-3</v>
      </c>
      <c r="I101" s="85">
        <f ca="1"/>
        <v>-1.8121842798723697E-3</v>
      </c>
      <c r="J101" s="85">
        <f ca="1"/>
        <v>4.2231348009846847E-5</v>
      </c>
      <c r="K101" s="85">
        <f ca="1"/>
        <v>-1.4328089960064225E-2</v>
      </c>
      <c r="L101" s="85">
        <f ca="1"/>
        <v>-3.9640818525230104E-2</v>
      </c>
      <c r="M101" s="85">
        <f ca="1"/>
        <v>-1.5929268784158734E-2</v>
      </c>
      <c r="N101" s="85">
        <f ca="1"/>
        <v>-3.4337668720935959E-2</v>
      </c>
      <c r="O101" s="85">
        <f ca="1"/>
        <v>9.3336546839988457E-3</v>
      </c>
      <c r="P101" s="85">
        <f ca="1"/>
        <v>-1.6648324650576467E-2</v>
      </c>
      <c r="Q101" s="85">
        <f ca="1"/>
        <v>0</v>
      </c>
      <c r="R101" s="85">
        <f ca="1"/>
        <v>0</v>
      </c>
      <c r="S101" s="85">
        <f ca="1"/>
        <v>0</v>
      </c>
      <c r="T101" s="85">
        <f ca="1"/>
        <v>0</v>
      </c>
      <c r="U101" s="85">
        <f ca="1"/>
        <v>0</v>
      </c>
      <c r="V101" s="85">
        <f ca="1"/>
        <v>0</v>
      </c>
      <c r="W101" s="85">
        <f ca="1"/>
        <v>0</v>
      </c>
      <c r="X101" s="85">
        <f ca="1"/>
        <v>0</v>
      </c>
      <c r="Y101" s="85">
        <f ca="1"/>
        <v>0</v>
      </c>
      <c r="Z101" s="85">
        <f ca="1"/>
        <v>0</v>
      </c>
      <c r="AA101" s="85">
        <f ca="1"/>
        <v>0</v>
      </c>
      <c r="AB101" s="85">
        <f ca="1"/>
        <v>0</v>
      </c>
      <c r="AC101" s="85">
        <f ca="1"/>
        <v>0</v>
      </c>
      <c r="AD101" s="85">
        <f ca="1"/>
        <v>0</v>
      </c>
      <c r="AE101" s="85">
        <f ca="1"/>
        <v>0</v>
      </c>
      <c r="AF101" s="85">
        <f ca="1"/>
        <v>0</v>
      </c>
      <c r="AG101" s="85">
        <f ca="1"/>
        <v>0</v>
      </c>
      <c r="AH101" s="85">
        <f ca="1"/>
        <v>0</v>
      </c>
      <c r="AI101" s="85">
        <f ca="1"/>
        <v>0</v>
      </c>
      <c r="AJ101" s="85">
        <f ca="1"/>
        <v>0</v>
      </c>
      <c r="AK101" s="85">
        <f ca="1"/>
        <v>0</v>
      </c>
      <c r="AL101" s="85">
        <f ca="1"/>
        <v>0</v>
      </c>
      <c r="AM101" s="85">
        <f ca="1"/>
        <v>0</v>
      </c>
      <c r="AN101" s="85">
        <f ca="1"/>
        <v>0</v>
      </c>
      <c r="AO101" s="85">
        <f ca="1"/>
        <v>0</v>
      </c>
      <c r="AP101" s="85">
        <f ca="1"/>
        <v>0</v>
      </c>
      <c r="AQ101" s="85">
        <f ca="1"/>
        <v>0</v>
      </c>
      <c r="AR101" s="85">
        <f ca="1"/>
        <v>0</v>
      </c>
      <c r="AS101" s="85">
        <f ca="1"/>
        <v>0</v>
      </c>
      <c r="AT101" s="85">
        <f ca="1"/>
        <v>0</v>
      </c>
      <c r="AU101" s="85">
        <f ca="1"/>
        <v>0</v>
      </c>
      <c r="AV101" s="85">
        <f ca="1"/>
        <v>0</v>
      </c>
      <c r="AW101" s="85">
        <f ca="1"/>
        <v>0</v>
      </c>
      <c r="AX101" s="85">
        <f ca="1"/>
        <v>0</v>
      </c>
      <c r="AY101" s="85">
        <f ca="1"/>
        <v>0</v>
      </c>
      <c r="AZ101" s="85">
        <f ca="1"/>
        <v>0</v>
      </c>
      <c r="BA101" s="85">
        <f ca="1"/>
        <v>0</v>
      </c>
      <c r="BB101" s="85">
        <f ca="1"/>
        <v>0</v>
      </c>
      <c r="BC101" s="85">
        <f ca="1"/>
        <v>0</v>
      </c>
      <c r="BD101" s="85">
        <f ca="1"/>
        <v>0</v>
      </c>
      <c r="BE101" s="85">
        <f ca="1"/>
        <v>0</v>
      </c>
      <c r="BF101" s="85">
        <f ca="1"/>
        <v>0</v>
      </c>
      <c r="BG101" s="85">
        <f ca="1"/>
        <v>0</v>
      </c>
      <c r="BH101" s="85">
        <f ca="1"/>
        <v>0</v>
      </c>
      <c r="BI101" s="85">
        <f ca="1"/>
        <v>0</v>
      </c>
      <c r="BJ101" s="85">
        <f ca="1"/>
        <v>0</v>
      </c>
    </row>
    <row r="102" spans="2:62" hidden="1" outlineLevel="2">
      <c r="B102" s="78" t="s">
        <v>13</v>
      </c>
      <c r="C102" s="85">
        <f ca="1"/>
        <v>0</v>
      </c>
      <c r="D102" s="85">
        <f ca="1"/>
        <v>0</v>
      </c>
      <c r="E102" s="85">
        <f ca="1"/>
        <v>0</v>
      </c>
      <c r="F102" s="85">
        <f ca="1"/>
        <v>0</v>
      </c>
      <c r="G102" s="85">
        <f ca="1"/>
        <v>0</v>
      </c>
      <c r="H102" s="85">
        <f ca="1"/>
        <v>0</v>
      </c>
      <c r="I102" s="85">
        <f ca="1"/>
        <v>0</v>
      </c>
      <c r="J102" s="85">
        <f ca="1"/>
        <v>0</v>
      </c>
      <c r="K102" s="85">
        <f ca="1"/>
        <v>0</v>
      </c>
      <c r="L102" s="85">
        <f ca="1"/>
        <v>0</v>
      </c>
      <c r="M102" s="85">
        <f ca="1"/>
        <v>0</v>
      </c>
      <c r="N102" s="85">
        <f ca="1"/>
        <v>0</v>
      </c>
      <c r="O102" s="85">
        <f ca="1"/>
        <v>0</v>
      </c>
      <c r="P102" s="85">
        <f ca="1"/>
        <v>0</v>
      </c>
      <c r="Q102" s="85">
        <f ca="1"/>
        <v>0</v>
      </c>
      <c r="R102" s="85">
        <f ca="1"/>
        <v>0</v>
      </c>
      <c r="S102" s="85">
        <f ca="1"/>
        <v>0</v>
      </c>
      <c r="T102" s="85">
        <f ca="1"/>
        <v>0</v>
      </c>
      <c r="U102" s="85">
        <f ca="1"/>
        <v>0</v>
      </c>
      <c r="V102" s="85">
        <f ca="1"/>
        <v>0</v>
      </c>
      <c r="W102" s="85">
        <f ca="1"/>
        <v>0</v>
      </c>
      <c r="X102" s="85">
        <f ca="1"/>
        <v>0</v>
      </c>
      <c r="Y102" s="85">
        <f ca="1"/>
        <v>0</v>
      </c>
      <c r="Z102" s="85">
        <f ca="1"/>
        <v>2.0504652191534418E-2</v>
      </c>
      <c r="AA102" s="85">
        <f ca="1"/>
        <v>3.8728230506414496E-2</v>
      </c>
      <c r="AB102" s="85">
        <f ca="1"/>
        <v>-1.9405367540010557E-2</v>
      </c>
      <c r="AC102" s="85">
        <f ca="1"/>
        <v>8.2833261791708038E-3</v>
      </c>
      <c r="AD102" s="85">
        <f ca="1"/>
        <v>1.4629300523152582E-2</v>
      </c>
      <c r="AE102" s="85">
        <f ca="1"/>
        <v>-1.8439560347117558E-2</v>
      </c>
      <c r="AF102" s="85">
        <f ca="1"/>
        <v>5.6001513847643569E-4</v>
      </c>
      <c r="AG102" s="85">
        <f ca="1"/>
        <v>-1.7547991147591365E-2</v>
      </c>
      <c r="AH102" s="85">
        <f ca="1"/>
        <v>1.6736277749149167E-2</v>
      </c>
      <c r="AI102" s="85">
        <f ca="1"/>
        <v>-9.2094594178080552E-3</v>
      </c>
      <c r="AJ102" s="85">
        <f ca="1"/>
        <v>-9.8582364907492705E-3</v>
      </c>
      <c r="AK102" s="85">
        <f ca="1"/>
        <v>4.5211321132429226E-3</v>
      </c>
      <c r="AL102" s="85">
        <f ca="1"/>
        <v>-3.7806423753861118E-3</v>
      </c>
      <c r="AM102" s="85">
        <f ca="1"/>
        <v>-8.1591351172712601E-3</v>
      </c>
      <c r="AN102" s="85">
        <f ca="1"/>
        <v>1.9752127934799003E-2</v>
      </c>
      <c r="AO102" s="85">
        <f ca="1"/>
        <v>3.5780781648489905E-2</v>
      </c>
      <c r="AP102" s="85">
        <f ca="1"/>
        <v>-5.9536316938440387E-3</v>
      </c>
      <c r="AQ102" s="85">
        <f ca="1"/>
        <v>1.8407689740198296E-2</v>
      </c>
      <c r="AR102" s="85">
        <f ca="1"/>
        <v>1.1290566188876527E-2</v>
      </c>
      <c r="AS102" s="85">
        <f ca="1"/>
        <v>-3.8615417863467748E-2</v>
      </c>
      <c r="AT102" s="85">
        <f ca="1"/>
        <v>1.3827891323334521E-3</v>
      </c>
      <c r="AU102" s="85">
        <f ca="1"/>
        <v>-7.1669022333468238E-3</v>
      </c>
      <c r="AV102" s="85">
        <f ca="1"/>
        <v>2.629701663165028E-3</v>
      </c>
      <c r="AW102" s="85">
        <f ca="1"/>
        <v>-2.2777255339999497E-3</v>
      </c>
      <c r="AX102" s="85">
        <f ca="1"/>
        <v>-3.3894963356554536E-4</v>
      </c>
      <c r="AY102" s="85">
        <f ca="1"/>
        <v>-1.6501337951919798E-3</v>
      </c>
      <c r="AZ102" s="85">
        <f ca="1"/>
        <v>1.0406413257505208E-2</v>
      </c>
      <c r="BA102" s="85">
        <f ca="1"/>
        <v>2.4239250667585859E-2</v>
      </c>
      <c r="BB102" s="85">
        <f ca="1"/>
        <v>3.4393639073091425E-2</v>
      </c>
      <c r="BC102" s="85">
        <f ca="1"/>
        <v>-1.1672595499699068E-3</v>
      </c>
      <c r="BD102" s="85">
        <f ca="1"/>
        <v>7.2557887994895154E-4</v>
      </c>
      <c r="BE102" s="85">
        <f ca="1"/>
        <v>4.0914984529467485E-3</v>
      </c>
      <c r="BF102" s="85">
        <f ca="1"/>
        <v>4.87701224668112E-3</v>
      </c>
      <c r="BG102" s="85">
        <f ca="1"/>
        <v>7.4504677055231561E-3</v>
      </c>
      <c r="BH102" s="85">
        <f ca="1"/>
        <v>1.101417300228015E-2</v>
      </c>
      <c r="BI102" s="85">
        <f ca="1"/>
        <v>1.8545326969476861E-3</v>
      </c>
      <c r="BJ102" s="85">
        <f ca="1"/>
        <v>-0.11474444075961256</v>
      </c>
    </row>
    <row r="103" spans="2:62" hidden="1" outlineLevel="2">
      <c r="B103" s="78" t="s">
        <v>15</v>
      </c>
      <c r="C103" s="85">
        <f ca="1"/>
        <v>-6.0244070912154515E-2</v>
      </c>
      <c r="D103" s="85">
        <f ca="1"/>
        <v>4.4140007001844603E-2</v>
      </c>
      <c r="E103" s="85">
        <f ca="1"/>
        <v>4.5986491536330332E-3</v>
      </c>
      <c r="F103" s="85">
        <f ca="1"/>
        <v>-3.3220630863611128E-3</v>
      </c>
      <c r="G103" s="85">
        <f ca="1"/>
        <v>-2.4630640209188634E-2</v>
      </c>
      <c r="H103" s="85">
        <f ca="1"/>
        <v>5.2697943013243348E-3</v>
      </c>
      <c r="I103" s="85">
        <f ca="1"/>
        <v>-7.5172229547651459E-3</v>
      </c>
      <c r="J103" s="85">
        <f ca="1"/>
        <v>-7.9898507490441806E-4</v>
      </c>
      <c r="K103" s="85">
        <f ca="1"/>
        <v>-2.1880246882672386E-2</v>
      </c>
      <c r="L103" s="85">
        <f ca="1"/>
        <v>3.0981408315470665E-2</v>
      </c>
      <c r="M103" s="85">
        <f ca="1"/>
        <v>-4.4130189892739091E-2</v>
      </c>
      <c r="N103" s="85">
        <f ca="1"/>
        <v>1.5514950785190225E-2</v>
      </c>
      <c r="O103" s="85">
        <f ca="1"/>
        <v>-3.5000673450233805E-3</v>
      </c>
      <c r="P103" s="85">
        <f ca="1"/>
        <v>7.5736879611900121E-3</v>
      </c>
      <c r="Q103" s="85">
        <f ca="1"/>
        <v>-2.2849820265012234E-2</v>
      </c>
      <c r="R103" s="85">
        <f ca="1"/>
        <v>4.7226235543774975E-3</v>
      </c>
      <c r="S103" s="85">
        <f ca="1"/>
        <v>7.2137231085432629E-4</v>
      </c>
      <c r="T103" s="85">
        <f ca="1"/>
        <v>-1.7835204795423252E-2</v>
      </c>
      <c r="U103" s="85">
        <f ca="1"/>
        <v>1.7668603580421799E-2</v>
      </c>
      <c r="V103" s="85">
        <f ca="1"/>
        <v>-1.0547894639972667E-2</v>
      </c>
      <c r="W103" s="85">
        <f ca="1"/>
        <v>2.7771061240552695E-2</v>
      </c>
      <c r="X103" s="85">
        <f ca="1"/>
        <v>4.182666305445823E-3</v>
      </c>
      <c r="Y103" s="85">
        <f ca="1"/>
        <v>8.0315349221962151E-3</v>
      </c>
      <c r="Z103" s="85">
        <f ca="1"/>
        <v>8.8372879755250933E-2</v>
      </c>
      <c r="AA103" s="85">
        <f ca="1"/>
        <v>0.12526479421278858</v>
      </c>
      <c r="AB103" s="85">
        <f ca="1"/>
        <v>-3.1910054290617329E-2</v>
      </c>
      <c r="AC103" s="85">
        <f ca="1"/>
        <v>1.0969819394782698E-2</v>
      </c>
      <c r="AD103" s="85">
        <f ca="1"/>
        <v>8.6967705684896646E-3</v>
      </c>
      <c r="AE103" s="85">
        <f ca="1"/>
        <v>-3.1308434878254743E-2</v>
      </c>
      <c r="AF103" s="85">
        <f ca="1"/>
        <v>-4.1896314266227086E-3</v>
      </c>
      <c r="AG103" s="85">
        <f ca="1"/>
        <v>1.2734219125474427E-2</v>
      </c>
      <c r="AH103" s="85">
        <f ca="1"/>
        <v>1.6229221327530852E-2</v>
      </c>
      <c r="AI103" s="85">
        <f ca="1"/>
        <v>-1.5005100419940243E-2</v>
      </c>
      <c r="AJ103" s="85">
        <f ca="1"/>
        <v>-2.585395731368817E-3</v>
      </c>
      <c r="AK103" s="85">
        <f ca="1"/>
        <v>-3.4007410014753325E-3</v>
      </c>
      <c r="AL103" s="85">
        <f ca="1"/>
        <v>3.4408351930448944E-2</v>
      </c>
      <c r="AM103" s="85">
        <f ca="1"/>
        <v>1.7869551302604758E-2</v>
      </c>
      <c r="AN103" s="85">
        <f ca="1"/>
        <v>6.9711970987667793E-2</v>
      </c>
      <c r="AO103" s="85">
        <f ca="1"/>
        <v>7.2501438139599417E-4</v>
      </c>
      <c r="AP103" s="85">
        <f ca="1"/>
        <v>9.2620557549950577E-3</v>
      </c>
      <c r="AQ103" s="85">
        <f ca="1"/>
        <v>-5.3177584847434622E-2</v>
      </c>
      <c r="AR103" s="85">
        <f ca="1"/>
        <v>2.4050752950227128E-2</v>
      </c>
      <c r="AS103" s="85">
        <f ca="1"/>
        <v>-8.7342942542940061E-3</v>
      </c>
      <c r="AT103" s="85">
        <f ca="1"/>
        <v>-1.2693637073091235E-3</v>
      </c>
      <c r="AU103" s="85">
        <f ca="1"/>
        <v>-1.0669507766875808E-2</v>
      </c>
      <c r="AV103" s="85">
        <f ca="1"/>
        <v>-2.1731947826547582E-2</v>
      </c>
      <c r="AW103" s="85">
        <f ca="1"/>
        <v>0.1019645035343561</v>
      </c>
      <c r="AX103" s="85">
        <f ca="1"/>
        <v>-8.5425941509487124E-4</v>
      </c>
      <c r="AY103" s="85">
        <f ca="1"/>
        <v>-1.5553327740641165E-2</v>
      </c>
      <c r="AZ103" s="85">
        <f ca="1"/>
        <v>-8.6414336963814287E-3</v>
      </c>
      <c r="BA103" s="85">
        <f ca="1"/>
        <v>-1.4455393653136361E-2</v>
      </c>
      <c r="BB103" s="85">
        <f ca="1"/>
        <v>1.3351321279389594E-2</v>
      </c>
      <c r="BC103" s="85">
        <f ca="1"/>
        <v>9.162273486547412E-3</v>
      </c>
      <c r="BD103" s="85">
        <f ca="1"/>
        <v>1.0789620200273242E-2</v>
      </c>
      <c r="BE103" s="85">
        <f ca="1"/>
        <v>-5.6356881984042095E-3</v>
      </c>
      <c r="BF103" s="85">
        <f ca="1"/>
        <v>-4.2000133387252725E-3</v>
      </c>
      <c r="BG103" s="85">
        <f ca="1"/>
        <v>2.423795628621872E-2</v>
      </c>
      <c r="BH103" s="85">
        <f ca="1"/>
        <v>-2.3901495752793933E-2</v>
      </c>
      <c r="BI103" s="85">
        <f ca="1"/>
        <v>-2.0528412084677261E-2</v>
      </c>
      <c r="BJ103" s="85">
        <f ca="1"/>
        <v>-0.32804569560017582</v>
      </c>
    </row>
    <row r="104" spans="2:62" hidden="1" outlineLevel="2">
      <c r="B104" s="78" t="s">
        <v>18</v>
      </c>
      <c r="C104" s="85">
        <f ca="1"/>
        <v>1.8224886537659003E-2</v>
      </c>
      <c r="D104" s="85">
        <f ca="1"/>
        <v>-4.8735303549892472E-3</v>
      </c>
      <c r="E104" s="85">
        <f ca="1"/>
        <v>-1.0678610387319792E-3</v>
      </c>
      <c r="F104" s="85">
        <f ca="1"/>
        <v>-1.4851547225294554E-3</v>
      </c>
      <c r="G104" s="85">
        <f ca="1"/>
        <v>4.0855573289210953E-2</v>
      </c>
      <c r="H104" s="85">
        <f ca="1"/>
        <v>-1.0962681310689726E-3</v>
      </c>
      <c r="I104" s="85">
        <f ca="1"/>
        <v>-4.7858675425170444E-3</v>
      </c>
      <c r="J104" s="85">
        <f ca="1"/>
        <v>1.1923810587461545E-2</v>
      </c>
      <c r="K104" s="85">
        <f ca="1"/>
        <v>-6.4530594658829266E-5</v>
      </c>
      <c r="L104" s="85">
        <f ca="1"/>
        <v>-4.3490398863768598E-5</v>
      </c>
      <c r="M104" s="85">
        <f ca="1"/>
        <v>1.6188957549104585E-2</v>
      </c>
      <c r="N104" s="85">
        <f ca="1"/>
        <v>5.3650073066515425E-3</v>
      </c>
      <c r="O104" s="85">
        <f ca="1"/>
        <v>1.670683395414102E-2</v>
      </c>
      <c r="P104" s="85">
        <f ca="1"/>
        <v>5.4374593008866268E-3</v>
      </c>
      <c r="Q104" s="85">
        <f ca="1"/>
        <v>-2.5809297127954434E-4</v>
      </c>
      <c r="R104" s="85">
        <f ca="1"/>
        <v>-6.8186813496490528E-3</v>
      </c>
      <c r="S104" s="85">
        <f ca="1"/>
        <v>-3.6603154412840899E-3</v>
      </c>
      <c r="T104" s="85">
        <f ca="1"/>
        <v>1.7852063771921417E-2</v>
      </c>
      <c r="U104" s="85">
        <f ca="1"/>
        <v>-1.2991700519140975E-2</v>
      </c>
      <c r="V104" s="85">
        <f ca="1"/>
        <v>-1.8480773731346101E-3</v>
      </c>
      <c r="W104" s="85">
        <f ca="1"/>
        <v>-1.8840299928543081E-3</v>
      </c>
      <c r="X104" s="85">
        <f ca="1"/>
        <v>2.1639042761090271E-2</v>
      </c>
      <c r="Y104" s="85">
        <f ca="1"/>
        <v>2.801908399759348E-2</v>
      </c>
      <c r="Z104" s="85">
        <f ca="1"/>
        <v>-6.8574797198190651E-3</v>
      </c>
      <c r="AA104" s="85">
        <f ca="1"/>
        <v>-1.0507377000864127E-2</v>
      </c>
      <c r="AB104" s="85">
        <f ca="1"/>
        <v>2.4243302579336379E-2</v>
      </c>
      <c r="AC104" s="85">
        <f ca="1"/>
        <v>7.7164470534094309E-3</v>
      </c>
      <c r="AD104" s="85">
        <f ca="1"/>
        <v>-3.9077188521166761E-2</v>
      </c>
      <c r="AE104" s="85">
        <f ca="1"/>
        <v>7.8168940551859023E-3</v>
      </c>
      <c r="AF104" s="85">
        <f ca="1"/>
        <v>-2.1467349745492026E-3</v>
      </c>
      <c r="AG104" s="85">
        <f ca="1"/>
        <v>2.9547455431099545E-3</v>
      </c>
      <c r="AH104" s="85">
        <f ca="1"/>
        <v>1.2519807884744633E-2</v>
      </c>
      <c r="AI104" s="85">
        <f ca="1"/>
        <v>-2.3489899720136043E-4</v>
      </c>
      <c r="AJ104" s="85">
        <f ca="1"/>
        <v>-1.4448860382153872E-2</v>
      </c>
      <c r="AK104" s="85">
        <f ca="1"/>
        <v>-7.1098916026400283E-3</v>
      </c>
      <c r="AL104" s="85">
        <f ca="1"/>
        <v>3.1149994962119121E-3</v>
      </c>
      <c r="AM104" s="85">
        <f ca="1"/>
        <v>-4.8014279273574378E-3</v>
      </c>
      <c r="AN104" s="85">
        <f ca="1"/>
        <v>-3.0746262753608075E-2</v>
      </c>
      <c r="AO104" s="85">
        <f ca="1"/>
        <v>-2.0094211344032109E-2</v>
      </c>
      <c r="AP104" s="85">
        <f ca="1"/>
        <v>-2.8307200422555884E-2</v>
      </c>
      <c r="AQ104" s="85">
        <f ca="1"/>
        <v>-1.9097094798251224E-2</v>
      </c>
      <c r="AR104" s="85">
        <f ca="1"/>
        <v>2.4876427450332347E-3</v>
      </c>
      <c r="AS104" s="85">
        <f ca="1"/>
        <v>5.3472717212991808E-3</v>
      </c>
      <c r="AT104" s="85">
        <f ca="1"/>
        <v>1.0117238345745808E-2</v>
      </c>
      <c r="AU104" s="85">
        <f ca="1"/>
        <v>1.3492227438725898E-2</v>
      </c>
      <c r="AV104" s="85">
        <f ca="1"/>
        <v>-2.8162969522936981E-3</v>
      </c>
      <c r="AW104" s="85">
        <f ca="1"/>
        <v>-4.1960688562922531E-2</v>
      </c>
      <c r="AX104" s="85">
        <f ca="1"/>
        <v>-2.5484680082236283E-4</v>
      </c>
      <c r="AY104" s="85">
        <f ca="1"/>
        <v>1.3328791509043876E-2</v>
      </c>
      <c r="AZ104" s="85">
        <f ca="1"/>
        <v>5.4382696527766478E-3</v>
      </c>
      <c r="BA104" s="85">
        <f ca="1"/>
        <v>8.9493593389601001E-3</v>
      </c>
      <c r="BB104" s="85">
        <f ca="1"/>
        <v>-2.2507071117573732E-2</v>
      </c>
      <c r="BC104" s="85">
        <f ca="1"/>
        <v>-3.9886212038885566E-3</v>
      </c>
      <c r="BD104" s="85">
        <f ca="1"/>
        <v>-8.6533043450350011E-3</v>
      </c>
      <c r="BE104" s="85">
        <f ca="1"/>
        <v>-4.1718758510526435E-3</v>
      </c>
      <c r="BF104" s="85">
        <f ca="1"/>
        <v>-1.0291006423541707E-2</v>
      </c>
      <c r="BG104" s="85">
        <f ca="1"/>
        <v>-1.3055554465122396E-2</v>
      </c>
      <c r="BH104" s="85">
        <f ca="1"/>
        <v>-6.0719822327113676E-3</v>
      </c>
      <c r="BI104" s="85">
        <f ca="1"/>
        <v>-2.4467908534721215E-2</v>
      </c>
      <c r="BJ104" s="85">
        <f ca="1"/>
        <v>-4.373105272736726E-3</v>
      </c>
    </row>
    <row r="105" spans="2:62" hidden="1" outlineLevel="2">
      <c r="B105" s="78" t="s">
        <v>20</v>
      </c>
      <c r="C105" s="85">
        <f ca="1"/>
        <v>-6.0461262323153568E-3</v>
      </c>
      <c r="D105" s="85">
        <f ca="1"/>
        <v>-1.0668728771641281E-2</v>
      </c>
      <c r="E105" s="85">
        <f ca="1"/>
        <v>8.1822504995354012E-4</v>
      </c>
      <c r="F105" s="85">
        <f ca="1"/>
        <v>2.3306242778831018E-3</v>
      </c>
      <c r="G105" s="85">
        <f ca="1"/>
        <v>4.4766189010656675E-2</v>
      </c>
      <c r="H105" s="85">
        <f ca="1"/>
        <v>-7.3871053011780735E-3</v>
      </c>
      <c r="I105" s="85">
        <f ca="1"/>
        <v>-2.0958792969196227E-3</v>
      </c>
      <c r="J105" s="85">
        <f ca="1"/>
        <v>4.881907398732864E-3</v>
      </c>
      <c r="K105" s="85">
        <f ca="1"/>
        <v>-9.7041967675706789E-3</v>
      </c>
      <c r="L105" s="85">
        <f ca="1"/>
        <v>2.6642710366494585E-2</v>
      </c>
      <c r="M105" s="85">
        <f ca="1"/>
        <v>-3.1327991907098049E-2</v>
      </c>
      <c r="N105" s="85">
        <f ca="1"/>
        <v>8.8127625490087083E-3</v>
      </c>
      <c r="O105" s="85">
        <f ca="1"/>
        <v>-1.872614650216594E-2</v>
      </c>
      <c r="P105" s="85">
        <f ca="1"/>
        <v>2.4992097058825803E-2</v>
      </c>
      <c r="Q105" s="85">
        <f ca="1"/>
        <v>-6.8186545062689438E-3</v>
      </c>
      <c r="R105" s="85">
        <f ca="1"/>
        <v>1.0569709975594595E-2</v>
      </c>
      <c r="S105" s="85">
        <f ca="1"/>
        <v>-1.48271147642021E-2</v>
      </c>
      <c r="T105" s="85">
        <f ca="1"/>
        <v>-8.0596501052738814E-3</v>
      </c>
      <c r="U105" s="85">
        <f ca="1"/>
        <v>2.3123309163407803E-2</v>
      </c>
      <c r="V105" s="85">
        <f ca="1"/>
        <v>3.6815019934900675E-2</v>
      </c>
      <c r="W105" s="85">
        <f ca="1"/>
        <v>-6.3864120682890768E-3</v>
      </c>
      <c r="X105" s="85">
        <f ca="1"/>
        <v>1.1247127588470143E-2</v>
      </c>
      <c r="Y105" s="85">
        <f ca="1"/>
        <v>6.8291896635194749E-3</v>
      </c>
      <c r="Z105" s="85">
        <f ca="1"/>
        <v>-2.3407552182506688E-2</v>
      </c>
      <c r="AA105" s="85">
        <f ca="1"/>
        <v>-2.3186336665505819E-2</v>
      </c>
      <c r="AB105" s="85">
        <f ca="1"/>
        <v>-2.4385457759751553E-2</v>
      </c>
      <c r="AC105" s="85">
        <f ca="1"/>
        <v>-7.2824258144585374E-4</v>
      </c>
      <c r="AD105" s="85">
        <f ca="1"/>
        <v>-4.0469822141759385E-3</v>
      </c>
      <c r="AE105" s="85">
        <f ca="1"/>
        <v>1.9015030485681692E-3</v>
      </c>
      <c r="AF105" s="85">
        <f ca="1"/>
        <v>-4.6952083512699638E-5</v>
      </c>
      <c r="AG105" s="85">
        <f ca="1"/>
        <v>4.3586532410669829E-3</v>
      </c>
      <c r="AH105" s="85">
        <f ca="1"/>
        <v>-8.1433827124191005E-3</v>
      </c>
      <c r="AI105" s="85">
        <f ca="1"/>
        <v>-3.0468796889658104E-3</v>
      </c>
      <c r="AJ105" s="85">
        <f ca="1"/>
        <v>8.619573075559904E-3</v>
      </c>
      <c r="AK105" s="85">
        <f ca="1"/>
        <v>1.404476379622055E-2</v>
      </c>
      <c r="AL105" s="85">
        <f ca="1"/>
        <v>-6.6205625811451285E-3</v>
      </c>
      <c r="AM105" s="85">
        <f ca="1"/>
        <v>9.920298234613753E-3</v>
      </c>
      <c r="AN105" s="85">
        <f ca="1"/>
        <v>-5.181094089712842E-2</v>
      </c>
      <c r="AO105" s="85">
        <f ca="1"/>
        <v>1.9471355390437272E-2</v>
      </c>
      <c r="AP105" s="85">
        <f ca="1"/>
        <v>2.1110051064931384E-2</v>
      </c>
      <c r="AQ105" s="85">
        <f ca="1"/>
        <v>-2.7145564910894714E-2</v>
      </c>
      <c r="AR105" s="85">
        <f ca="1"/>
        <v>2.667066686799259E-4</v>
      </c>
      <c r="AS105" s="85">
        <f ca="1"/>
        <v>2.5317331722168643E-2</v>
      </c>
      <c r="AT105" s="85">
        <f ca="1"/>
        <v>-7.3851839701867539E-3</v>
      </c>
      <c r="AU105" s="85">
        <f ca="1"/>
        <v>-4.4081874458269284E-3</v>
      </c>
      <c r="AV105" s="85">
        <f ca="1"/>
        <v>4.639605179813145E-3</v>
      </c>
      <c r="AW105" s="85">
        <f ca="1"/>
        <v>-1.1578192526130942E-2</v>
      </c>
      <c r="AX105" s="85">
        <f ca="1"/>
        <v>-8.3933685085538223E-5</v>
      </c>
      <c r="AY105" s="85">
        <f ca="1"/>
        <v>4.7909634043294298E-3</v>
      </c>
      <c r="AZ105" s="85">
        <f ca="1"/>
        <v>-1.5490442009935277E-2</v>
      </c>
      <c r="BA105" s="85">
        <f ca="1"/>
        <v>-1.2372559089746814E-2</v>
      </c>
      <c r="BB105" s="85">
        <f ca="1"/>
        <v>0</v>
      </c>
      <c r="BC105" s="85">
        <f ca="1"/>
        <v>0</v>
      </c>
      <c r="BD105" s="85">
        <f ca="1"/>
        <v>0</v>
      </c>
      <c r="BE105" s="85">
        <f ca="1"/>
        <v>0</v>
      </c>
      <c r="BF105" s="85">
        <f ca="1"/>
        <v>0</v>
      </c>
      <c r="BG105" s="85">
        <f ca="1"/>
        <v>0</v>
      </c>
      <c r="BH105" s="85">
        <f ca="1"/>
        <v>0</v>
      </c>
      <c r="BI105" s="85">
        <f ca="1"/>
        <v>0</v>
      </c>
      <c r="BJ105" s="85">
        <f ca="1"/>
        <v>0</v>
      </c>
    </row>
    <row r="106" spans="2:62" hidden="1" outlineLevel="2">
      <c r="B106" s="78" t="s">
        <v>22</v>
      </c>
      <c r="C106" s="85">
        <f ca="1"/>
        <v>7.3177585267841065E-3</v>
      </c>
      <c r="D106" s="85">
        <f ca="1"/>
        <v>1.3302721524629333E-2</v>
      </c>
      <c r="E106" s="85">
        <f ca="1"/>
        <v>2.7108408059071595E-4</v>
      </c>
      <c r="F106" s="85">
        <f ca="1"/>
        <v>8.4370141267281484E-4</v>
      </c>
      <c r="G106" s="85">
        <f ca="1"/>
        <v>-2.2571700936626152E-4</v>
      </c>
      <c r="H106" s="85">
        <f ca="1"/>
        <v>-2.1496240501765219E-3</v>
      </c>
      <c r="I106" s="85">
        <f ca="1"/>
        <v>1.7981705942805605E-3</v>
      </c>
      <c r="J106" s="85">
        <f ca="1"/>
        <v>-6.1497552475730313E-3</v>
      </c>
      <c r="K106" s="85">
        <f ca="1"/>
        <v>7.0988200381195896E-3</v>
      </c>
      <c r="L106" s="85">
        <f ca="1"/>
        <v>2.4260078512634717E-2</v>
      </c>
      <c r="M106" s="85">
        <f ca="1"/>
        <v>-2.6705697505616452E-3</v>
      </c>
      <c r="N106" s="85">
        <f ca="1"/>
        <v>-9.1051740761314143E-3</v>
      </c>
      <c r="O106" s="85">
        <f ca="1"/>
        <v>-7.1176338020622759E-3</v>
      </c>
      <c r="P106" s="85">
        <f ca="1"/>
        <v>-3.3875203066980122E-3</v>
      </c>
      <c r="Q106" s="85">
        <f ca="1"/>
        <v>6.7655082518731577E-3</v>
      </c>
      <c r="R106" s="85">
        <f ca="1"/>
        <v>2.5836544763349623E-4</v>
      </c>
      <c r="S106" s="85">
        <f ca="1"/>
        <v>-2.461103748615575E-3</v>
      </c>
      <c r="T106" s="85">
        <f ca="1"/>
        <v>-6.4282413876198125E-4</v>
      </c>
      <c r="U106" s="85">
        <f ca="1"/>
        <v>5.731101678403093E-3</v>
      </c>
      <c r="V106" s="85">
        <f ca="1"/>
        <v>-7.6738717100217763E-3</v>
      </c>
      <c r="W106" s="85">
        <f ca="1"/>
        <v>2.3767284772337263E-3</v>
      </c>
      <c r="X106" s="85">
        <f ca="1"/>
        <v>2.5907178394175279E-3</v>
      </c>
      <c r="Y106" s="85">
        <f ca="1"/>
        <v>-2.9108824136398065E-3</v>
      </c>
      <c r="Z106" s="85">
        <f ca="1"/>
        <v>-5.0731328877516926E-3</v>
      </c>
      <c r="AA106" s="85">
        <f ca="1"/>
        <v>-7.665353744161732E-3</v>
      </c>
      <c r="AB106" s="85">
        <f ca="1"/>
        <v>4.7752471496886259E-3</v>
      </c>
      <c r="AC106" s="85">
        <f ca="1"/>
        <v>6.9197598360410603E-3</v>
      </c>
      <c r="AD106" s="85">
        <f ca="1"/>
        <v>8.7148961343412046E-3</v>
      </c>
      <c r="AE106" s="85">
        <f ca="1"/>
        <v>-4.9797102079946788E-3</v>
      </c>
      <c r="AF106" s="85">
        <f ca="1"/>
        <v>-8.7429512011971723E-3</v>
      </c>
      <c r="AG106" s="85">
        <f ca="1"/>
        <v>-1.3268553837274363E-2</v>
      </c>
      <c r="AH106" s="85">
        <f ca="1"/>
        <v>3.2170493930087141E-2</v>
      </c>
      <c r="AI106" s="85">
        <f ca="1"/>
        <v>-4.0663509801702122E-3</v>
      </c>
      <c r="AJ106" s="85">
        <f ca="1"/>
        <v>-1.0485343432599381E-4</v>
      </c>
      <c r="AK106" s="85">
        <f ca="1"/>
        <v>-1.2426956660628364E-2</v>
      </c>
      <c r="AL106" s="85">
        <f ca="1"/>
        <v>7.810797892075793E-3</v>
      </c>
      <c r="AM106" s="85">
        <f ca="1"/>
        <v>-1.9609435729458363E-3</v>
      </c>
      <c r="AN106" s="85">
        <f ca="1"/>
        <v>9.4700580724857181E-2</v>
      </c>
      <c r="AO106" s="85">
        <f ca="1"/>
        <v>2.4897794074992985E-2</v>
      </c>
      <c r="AP106" s="85">
        <f ca="1"/>
        <v>-4.8699285245686064E-3</v>
      </c>
      <c r="AQ106" s="85">
        <f ca="1"/>
        <v>6.1206637944705905E-2</v>
      </c>
      <c r="AR106" s="85">
        <f ca="1"/>
        <v>-1.455535819005524E-2</v>
      </c>
      <c r="AS106" s="85">
        <f ca="1"/>
        <v>2.5466602981463471E-3</v>
      </c>
      <c r="AT106" s="85">
        <f ca="1"/>
        <v>1.1845821442411114E-2</v>
      </c>
      <c r="AU106" s="85">
        <f ca="1"/>
        <v>7.9219021724753202E-3</v>
      </c>
      <c r="AV106" s="85">
        <f ca="1"/>
        <v>1.7648342639655895E-2</v>
      </c>
      <c r="AW106" s="85">
        <f ca="1"/>
        <v>1.7379902367856831E-2</v>
      </c>
      <c r="AX106" s="85">
        <f ca="1"/>
        <v>2.4834543925845443E-3</v>
      </c>
      <c r="AY106" s="85">
        <f ca="1"/>
        <v>-1.7634507854505016E-2</v>
      </c>
      <c r="AZ106" s="85">
        <f ca="1"/>
        <v>-2.5796149020042569E-3</v>
      </c>
      <c r="BA106" s="85">
        <f ca="1"/>
        <v>2.0999687531867706E-2</v>
      </c>
      <c r="BB106" s="85">
        <f ca="1"/>
        <v>2.1812945415273927E-2</v>
      </c>
      <c r="BC106" s="85">
        <f ca="1"/>
        <v>-9.8210525344792077E-3</v>
      </c>
      <c r="BD106" s="85">
        <f ca="1"/>
        <v>-2.7444142386380294E-2</v>
      </c>
      <c r="BE106" s="85">
        <f ca="1"/>
        <v>4.7205174845428299E-3</v>
      </c>
      <c r="BF106" s="85">
        <f ca="1"/>
        <v>-1.1082522073337209E-2</v>
      </c>
      <c r="BG106" s="85">
        <f ca="1"/>
        <v>9.7097303368830767E-3</v>
      </c>
      <c r="BH106" s="85">
        <f ca="1"/>
        <v>1.5021812770110748E-2</v>
      </c>
      <c r="BI106" s="85">
        <f ca="1"/>
        <v>-1.557769002950754E-2</v>
      </c>
      <c r="BJ106" s="85">
        <f ca="1"/>
        <v>-0.23307457260385422</v>
      </c>
    </row>
    <row r="107" spans="2:62" hidden="1" outlineLevel="2">
      <c r="B107" s="78" t="s">
        <v>24</v>
      </c>
      <c r="C107" s="85">
        <f ca="1"/>
        <v>2.1771679145675127E-2</v>
      </c>
      <c r="D107" s="85">
        <f ca="1"/>
        <v>-7.9361320750230002E-3</v>
      </c>
      <c r="E107" s="85">
        <f ca="1"/>
        <v>-2.7010638196627579E-3</v>
      </c>
      <c r="F107" s="85">
        <f ca="1"/>
        <v>-1.5581894907468197E-3</v>
      </c>
      <c r="G107" s="85">
        <f ca="1"/>
        <v>-3.2823083814569054E-3</v>
      </c>
      <c r="H107" s="85">
        <f ca="1"/>
        <v>1.7068401628730523E-2</v>
      </c>
      <c r="I107" s="85">
        <f ca="1"/>
        <v>2.0799963595083681E-3</v>
      </c>
      <c r="J107" s="85">
        <f ca="1"/>
        <v>-1.73526909799325E-2</v>
      </c>
      <c r="K107" s="85">
        <f ca="1"/>
        <v>1.049510884538693E-2</v>
      </c>
      <c r="L107" s="85">
        <f ca="1"/>
        <v>-1.4166101184371616E-2</v>
      </c>
      <c r="M107" s="85">
        <f ca="1"/>
        <v>-3.1885654555383613E-3</v>
      </c>
      <c r="N107" s="85">
        <f ca="1"/>
        <v>2.5121626024472765E-2</v>
      </c>
      <c r="O107" s="85">
        <f ca="1"/>
        <v>-2.5701351362036245E-2</v>
      </c>
      <c r="P107" s="85">
        <f ca="1"/>
        <v>7.1840255616231752E-4</v>
      </c>
      <c r="Q107" s="85">
        <f ca="1"/>
        <v>-7.0343052526251337E-3</v>
      </c>
      <c r="R107" s="85">
        <f ca="1"/>
        <v>1.2878115278566526E-2</v>
      </c>
      <c r="S107" s="85">
        <f ca="1"/>
        <v>4.445388726173144E-3</v>
      </c>
      <c r="T107" s="85">
        <f ca="1"/>
        <v>-8.7608721241297649E-3</v>
      </c>
      <c r="U107" s="85">
        <f ca="1"/>
        <v>-1.0391788243334865E-2</v>
      </c>
      <c r="V107" s="85">
        <f ca="1"/>
        <v>-1.7567287206451454E-2</v>
      </c>
      <c r="W107" s="85">
        <f ca="1"/>
        <v>-2.1464911434334877E-3</v>
      </c>
      <c r="X107" s="85">
        <f ca="1"/>
        <v>5.1110790772133652E-3</v>
      </c>
      <c r="Y107" s="85">
        <f ca="1"/>
        <v>1.3153972225666E-3</v>
      </c>
      <c r="Z107" s="85">
        <f ca="1"/>
        <v>8.1335648438807251E-4</v>
      </c>
      <c r="AA107" s="85">
        <f ca="1"/>
        <v>-2.2283186502766728E-3</v>
      </c>
      <c r="AB107" s="85">
        <f ca="1"/>
        <v>3.5216153685161844E-2</v>
      </c>
      <c r="AC107" s="85">
        <f ca="1"/>
        <v>-2.9579895967060094E-2</v>
      </c>
      <c r="AD107" s="85">
        <f ca="1"/>
        <v>8.8409069924327566E-3</v>
      </c>
      <c r="AE107" s="85">
        <f ca="1"/>
        <v>5.2343528194706557E-3</v>
      </c>
      <c r="AF107" s="85">
        <f ca="1"/>
        <v>1.4293596539150161E-2</v>
      </c>
      <c r="AG107" s="85">
        <f ca="1"/>
        <v>1.6017397130020927E-3</v>
      </c>
      <c r="AH107" s="85">
        <f ca="1"/>
        <v>-2.9592309769056191E-2</v>
      </c>
      <c r="AI107" s="85">
        <f ca="1"/>
        <v>2.8559315412847119E-2</v>
      </c>
      <c r="AJ107" s="85">
        <f ca="1"/>
        <v>4.0497333126063295E-3</v>
      </c>
      <c r="AK107" s="85">
        <f ca="1"/>
        <v>2.0137712271296127E-2</v>
      </c>
      <c r="AL107" s="85">
        <f ca="1"/>
        <v>-3.6826725510409775E-2</v>
      </c>
      <c r="AM107" s="85">
        <f ca="1"/>
        <v>-9.0586730239133328E-3</v>
      </c>
      <c r="AN107" s="85">
        <f ca="1"/>
        <v>-1.718028100221175E-2</v>
      </c>
      <c r="AO107" s="85">
        <f ca="1"/>
        <v>-2.8405666833833942E-3</v>
      </c>
      <c r="AP107" s="85">
        <f ca="1"/>
        <v>-3.3320729280728489E-2</v>
      </c>
      <c r="AQ107" s="85">
        <f ca="1"/>
        <v>-3.5931977477777044E-2</v>
      </c>
      <c r="AR107" s="85">
        <f ca="1"/>
        <v>1.6761009806391391E-3</v>
      </c>
      <c r="AS107" s="85">
        <f ca="1"/>
        <v>-1.7811592018902728E-2</v>
      </c>
      <c r="AT107" s="85">
        <f ca="1"/>
        <v>-1.6354912113303588E-2</v>
      </c>
      <c r="AU107" s="85">
        <f ca="1"/>
        <v>1.5256053641468648E-2</v>
      </c>
      <c r="AV107" s="85">
        <f ca="1"/>
        <v>2.3492430614720783E-3</v>
      </c>
      <c r="AW107" s="85">
        <f ca="1"/>
        <v>-3.8667254581698562E-2</v>
      </c>
      <c r="AX107" s="85">
        <f ca="1"/>
        <v>-4.1245693099182246E-3</v>
      </c>
      <c r="AY107" s="85">
        <f ca="1"/>
        <v>1.2220139543195507E-2</v>
      </c>
      <c r="AZ107" s="85">
        <f ca="1"/>
        <v>1.3150879878315647E-2</v>
      </c>
      <c r="BA107" s="85">
        <f ca="1"/>
        <v>-5.0791720521014661E-2</v>
      </c>
      <c r="BB107" s="85">
        <f ca="1"/>
        <v>-4.6622957171711221E-2</v>
      </c>
      <c r="BC107" s="85">
        <f ca="1"/>
        <v>2.9580562381007758E-3</v>
      </c>
      <c r="BD107" s="85">
        <f ca="1"/>
        <v>2.5250342660276301E-2</v>
      </c>
      <c r="BE107" s="85">
        <f ca="1"/>
        <v>8.3571006135501474E-3</v>
      </c>
      <c r="BF107" s="85">
        <f ca="1"/>
        <v>2.019701173722506E-2</v>
      </c>
      <c r="BG107" s="85">
        <f ca="1"/>
        <v>-4.0721070852647465E-2</v>
      </c>
      <c r="BH107" s="85">
        <f ca="1"/>
        <v>8.9473084504529676E-3</v>
      </c>
      <c r="BI107" s="85">
        <f ca="1"/>
        <v>1.8828996468326795E-2</v>
      </c>
      <c r="BJ107" s="85">
        <f ca="1"/>
        <v>-0.12606585505388576</v>
      </c>
    </row>
    <row r="108" spans="2:62" hidden="1" outlineLevel="2"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</row>
    <row r="109" spans="2:62" hidden="1" outlineLevel="2">
      <c r="B109" s="78" t="s">
        <v>56</v>
      </c>
      <c r="C109" s="42">
        <f ca="1">SUM(C98:C107)</f>
        <v>1.8215126282306038E-9</v>
      </c>
      <c r="D109" s="42">
        <f t="shared" ref="D109:BJ109" ca="1" si="8">SUM(D98:D107)</f>
        <v>1.0499502604149891E-8</v>
      </c>
      <c r="E109" s="42">
        <f t="shared" ca="1" si="8"/>
        <v>-1.4893652804104374E-9</v>
      </c>
      <c r="F109" s="42">
        <f t="shared" ca="1" si="8"/>
        <v>-1.5393362765014906E-9</v>
      </c>
      <c r="G109" s="42">
        <f t="shared" ca="1" si="8"/>
        <v>5.7492252659996357E-9</v>
      </c>
      <c r="H109" s="42">
        <f t="shared" ca="1" si="8"/>
        <v>-2.1597572653908603E-9</v>
      </c>
      <c r="I109" s="42">
        <f t="shared" ca="1" si="8"/>
        <v>1.340068507549308E-10</v>
      </c>
      <c r="J109" s="42">
        <f t="shared" ca="1" si="8"/>
        <v>6.1616145935472488E-9</v>
      </c>
      <c r="K109" s="42">
        <f t="shared" ca="1" si="8"/>
        <v>-1.2579713659643943E-10</v>
      </c>
      <c r="L109" s="42">
        <f t="shared" ca="1" si="8"/>
        <v>1.2010897457170877E-8</v>
      </c>
      <c r="M109" s="42">
        <f t="shared" ca="1" si="8"/>
        <v>6.019755950659178E-9</v>
      </c>
      <c r="N109" s="42">
        <f t="shared" ca="1" si="8"/>
        <v>-5.3334064317733798E-9</v>
      </c>
      <c r="O109" s="42">
        <f t="shared" ca="1" si="8"/>
        <v>2.4419599051195284E-9</v>
      </c>
      <c r="P109" s="42">
        <f t="shared" ca="1" si="8"/>
        <v>-5.7646049461679283E-9</v>
      </c>
      <c r="Q109" s="42">
        <f t="shared" ca="1" si="8"/>
        <v>-7.0877067409602645E-10</v>
      </c>
      <c r="R109" s="42">
        <f t="shared" ca="1" si="8"/>
        <v>-3.8956586602412191E-9</v>
      </c>
      <c r="S109" s="42">
        <f t="shared" ca="1" si="8"/>
        <v>-2.0070449573139637E-9</v>
      </c>
      <c r="T109" s="42">
        <f t="shared" ca="1" si="8"/>
        <v>3.7803563925076222E-9</v>
      </c>
      <c r="U109" s="42">
        <f t="shared" ca="1" si="8"/>
        <v>9.2488886271890891E-9</v>
      </c>
      <c r="V109" s="42">
        <f t="shared" ca="1" si="8"/>
        <v>-5.4650323849658733E-9</v>
      </c>
      <c r="W109" s="42">
        <f t="shared" ca="1" si="8"/>
        <v>-1.1848493228217016E-9</v>
      </c>
      <c r="X109" s="42">
        <f t="shared" ca="1" si="8"/>
        <v>-5.7120364410634394E-9</v>
      </c>
      <c r="Y109" s="42">
        <f t="shared" ca="1" si="8"/>
        <v>9.0753624198969263E-9</v>
      </c>
      <c r="Z109" s="42">
        <f t="shared" ca="1" si="8"/>
        <v>-1.727334990320184E-8</v>
      </c>
      <c r="AA109" s="42">
        <f t="shared" ca="1" si="8"/>
        <v>1.4187767835571741E-8</v>
      </c>
      <c r="AB109" s="42">
        <f t="shared" ca="1" si="8"/>
        <v>8.5610007277692191E-9</v>
      </c>
      <c r="AC109" s="42">
        <f t="shared" ca="1" si="8"/>
        <v>8.7474433529965978E-9</v>
      </c>
      <c r="AD109" s="42">
        <f t="shared" ca="1" si="8"/>
        <v>6.4042212297166223E-9</v>
      </c>
      <c r="AE109" s="42">
        <f t="shared" ca="1" si="8"/>
        <v>-9.0989155550336154E-9</v>
      </c>
      <c r="AF109" s="42">
        <f t="shared" ca="1" si="8"/>
        <v>9.2919708420680092E-9</v>
      </c>
      <c r="AG109" s="42">
        <f t="shared" ca="1" si="8"/>
        <v>1.101433253630768E-9</v>
      </c>
      <c r="AH109" s="42">
        <f t="shared" ca="1" si="8"/>
        <v>4.1874486170212499E-9</v>
      </c>
      <c r="AI109" s="42">
        <f t="shared" ca="1" si="8"/>
        <v>5.3460066790078642E-9</v>
      </c>
      <c r="AJ109" s="42">
        <f t="shared" ca="1" si="8"/>
        <v>4.5002183889086833E-9</v>
      </c>
      <c r="AK109" s="42">
        <f t="shared" ca="1" si="8"/>
        <v>1.1645800990223165E-9</v>
      </c>
      <c r="AL109" s="42">
        <f t="shared" ca="1" si="8"/>
        <v>7.6134541587835614E-9</v>
      </c>
      <c r="AM109" s="42">
        <f t="shared" ca="1" si="8"/>
        <v>7.8244441897856731E-9</v>
      </c>
      <c r="AN109" s="42">
        <f t="shared" ca="1" si="8"/>
        <v>-2.0817793544569696E-8</v>
      </c>
      <c r="AO109" s="42">
        <f t="shared" ca="1" si="8"/>
        <v>-1.407487600427193E-8</v>
      </c>
      <c r="AP109" s="42">
        <f t="shared" ca="1" si="8"/>
        <v>1.936244667377629E-8</v>
      </c>
      <c r="AQ109" s="42">
        <f t="shared" ca="1" si="8"/>
        <v>1.1953517675689085E-8</v>
      </c>
      <c r="AR109" s="42">
        <f t="shared" ca="1" si="8"/>
        <v>-6.5478831419440997E-9</v>
      </c>
      <c r="AS109" s="42">
        <f t="shared" ca="1" si="8"/>
        <v>-7.5647797193045818E-9</v>
      </c>
      <c r="AT109" s="42">
        <f t="shared" ca="1" si="8"/>
        <v>-5.5758462916277729E-9</v>
      </c>
      <c r="AU109" s="42">
        <f t="shared" ca="1" si="8"/>
        <v>3.6137414241577126E-10</v>
      </c>
      <c r="AV109" s="42">
        <f t="shared" ca="1" si="8"/>
        <v>-4.6748686900743852E-9</v>
      </c>
      <c r="AW109" s="42">
        <f t="shared" ca="1" si="8"/>
        <v>1.0696979385604877E-8</v>
      </c>
      <c r="AX109" s="42">
        <f t="shared" ca="1" si="8"/>
        <v>-3.5799732067687273E-9</v>
      </c>
      <c r="AY109" s="42">
        <f t="shared" ca="1" si="8"/>
        <v>2.997973518742425E-9</v>
      </c>
      <c r="AZ109" s="42">
        <f t="shared" ca="1" si="8"/>
        <v>-6.8106195561662419E-9</v>
      </c>
      <c r="BA109" s="42">
        <f t="shared" ca="1" si="8"/>
        <v>1.8179958101438576E-8</v>
      </c>
      <c r="BB109" s="42">
        <f t="shared" ca="1" si="8"/>
        <v>6.7377032703097584E-9</v>
      </c>
      <c r="BC109" s="42">
        <f t="shared" ca="1" si="8"/>
        <v>-8.4540564826429687E-10</v>
      </c>
      <c r="BD109" s="42">
        <f t="shared" ca="1" si="8"/>
        <v>-5.2508437875520286E-10</v>
      </c>
      <c r="BE109" s="42">
        <f t="shared" ca="1" si="8"/>
        <v>2.1234276489923154E-9</v>
      </c>
      <c r="BF109" s="42">
        <f t="shared" ca="1" si="8"/>
        <v>8.6988213160443806E-9</v>
      </c>
      <c r="BG109" s="42">
        <f t="shared" ca="1" si="8"/>
        <v>-1.1911528381702841E-8</v>
      </c>
      <c r="BH109" s="42">
        <f t="shared" ca="1" si="8"/>
        <v>-9.5007137226876814E-10</v>
      </c>
      <c r="BI109" s="42">
        <f t="shared" ca="1" si="8"/>
        <v>-2.0567950953509495E-9</v>
      </c>
      <c r="BJ109" s="42">
        <f t="shared" ca="1" si="8"/>
        <v>-1.0000001964047733</v>
      </c>
    </row>
    <row r="110" spans="2:62" hidden="1" outlineLevel="2">
      <c r="B110" s="78" t="s">
        <v>138</v>
      </c>
      <c r="C110" s="42" cm="1">
        <f t="array" aca="1" ref="C110" ca="1">SUM(ABS(C98:C107))</f>
        <v>0.16054158098146099</v>
      </c>
      <c r="D110" s="42" cm="1">
        <f t="array" aca="1" ref="D110" ca="1">SUM(ABS(D98:D107))</f>
        <v>0.13116731340963642</v>
      </c>
      <c r="E110" s="42" cm="1">
        <f t="array" aca="1" ref="E110" ca="1">SUM(ABS(E98:E107))</f>
        <v>3.1451984338153813E-2</v>
      </c>
      <c r="F110" s="42" cm="1">
        <f t="array" aca="1" ref="F110" ca="1">SUM(ABS(F98:F107))</f>
        <v>1.2843929695731331E-2</v>
      </c>
      <c r="G110" s="42" cm="1">
        <f t="array" aca="1" ref="G110" ca="1">SUM(ABS(G98:G107))</f>
        <v>0.19763746292941151</v>
      </c>
      <c r="H110" s="42" cm="1">
        <f t="array" aca="1" ref="H110" ca="1">SUM(ABS(H98:H107))</f>
        <v>5.4905784843354705E-2</v>
      </c>
      <c r="I110" s="42" cm="1">
        <f t="array" aca="1" ref="I110" ca="1">SUM(ABS(I98:I107))</f>
        <v>3.2422308282155213E-2</v>
      </c>
      <c r="J110" s="42" cm="1">
        <f t="array" aca="1" ref="J110" ca="1">SUM(ABS(J98:J107))</f>
        <v>4.8602868766434493E-2</v>
      </c>
      <c r="K110" s="42" cm="1">
        <f t="array" aca="1" ref="K110" ca="1">SUM(ABS(K98:K107))</f>
        <v>9.19541282841351E-2</v>
      </c>
      <c r="L110" s="42" cm="1">
        <f t="array" aca="1" ref="L110" ca="1">SUM(ABS(L98:L107))</f>
        <v>0.18592328183736134</v>
      </c>
      <c r="M110" s="42" cm="1">
        <f t="array" aca="1" ref="M110" ca="1">SUM(ABS(M98:M107))</f>
        <v>0.19480399799873141</v>
      </c>
      <c r="N110" s="42" cm="1">
        <f t="array" aca="1" ref="N110" ca="1">SUM(ABS(N98:N107))</f>
        <v>0.15378996157854602</v>
      </c>
      <c r="O110" s="42" cm="1">
        <f t="array" aca="1" ref="O110" ca="1">SUM(ABS(O98:O107))</f>
        <v>0.15109707123768165</v>
      </c>
      <c r="P110" s="42" cm="1">
        <f t="array" aca="1" ref="P110" ca="1">SUM(ABS(P98:P107))</f>
        <v>8.8928928147326725E-2</v>
      </c>
      <c r="Q110" s="42" cm="1">
        <f t="array" aca="1" ref="Q110" ca="1">SUM(ABS(Q98:Q107))</f>
        <v>7.3921745281601031E-2</v>
      </c>
      <c r="R110" s="42" cm="1">
        <f t="array" aca="1" ref="R110" ca="1">SUM(ABS(R98:R107))</f>
        <v>0.1117124077912309</v>
      </c>
      <c r="S110" s="42" cm="1">
        <f t="array" aca="1" ref="S110" ca="1">SUM(ABS(S98:S107))</f>
        <v>4.1897065901158576E-2</v>
      </c>
      <c r="T110" s="42" cm="1">
        <f t="array" aca="1" ref="T110" ca="1">SUM(ABS(T98:T107))</f>
        <v>7.6155693904439298E-2</v>
      </c>
      <c r="U110" s="42" cm="1">
        <f t="array" aca="1" ref="U110" ca="1">SUM(ABS(U98:U107))</f>
        <v>0.12811699580567404</v>
      </c>
      <c r="V110" s="42" cm="1">
        <f t="array" aca="1" ref="V110" ca="1">SUM(ABS(V98:V107))</f>
        <v>0.11653043234286974</v>
      </c>
      <c r="W110" s="42" cm="1">
        <f t="array" aca="1" ref="W110" ca="1">SUM(ABS(W98:W107))</f>
        <v>7.5142479315154831E-2</v>
      </c>
      <c r="X110" s="42" cm="1">
        <f t="array" aca="1" ref="X110" ca="1">SUM(ABS(X98:X107))</f>
        <v>8.9541272855310702E-2</v>
      </c>
      <c r="Y110" s="42" cm="1">
        <f t="array" aca="1" ref="Y110" ca="1">SUM(ABS(Y98:Y107))</f>
        <v>8.839040253638912E-2</v>
      </c>
      <c r="Z110" s="42" cm="1">
        <f t="array" aca="1" ref="Z110" ca="1">SUM(ABS(Z98:Z107))</f>
        <v>0.23570833460285817</v>
      </c>
      <c r="AA110" s="42" cm="1">
        <f t="array" aca="1" ref="AA110" ca="1">SUM(ABS(AA98:AA107))</f>
        <v>0.3678155585468631</v>
      </c>
      <c r="AB110" s="42" cm="1">
        <f t="array" aca="1" ref="AB110" ca="1">SUM(ABS(AB98:AB107))</f>
        <v>0.15140176774175959</v>
      </c>
      <c r="AC110" s="42" cm="1">
        <f t="array" aca="1" ref="AC110" ca="1">SUM(ABS(AC98:AC107))</f>
        <v>6.9794193349089512E-2</v>
      </c>
      <c r="AD110" s="42" cm="1">
        <f t="array" aca="1" ref="AD110" ca="1">SUM(ABS(AD98:AD107))</f>
        <v>0.10822624337754774</v>
      </c>
      <c r="AE110" s="42" cm="1">
        <f t="array" aca="1" ref="AE110" ca="1">SUM(ABS(AE98:AE107))</f>
        <v>0.1094554017678184</v>
      </c>
      <c r="AF110" s="42" cm="1">
        <f t="array" aca="1" ref="AF110" ca="1">SUM(ABS(AF98:AF107))</f>
        <v>4.9368123287135954E-2</v>
      </c>
      <c r="AG110" s="42" cm="1">
        <f t="array" aca="1" ref="AG110" ca="1">SUM(ABS(AG98:AG107))</f>
        <v>6.1633091071164707E-2</v>
      </c>
      <c r="AH110" s="42" cm="1">
        <f t="array" aca="1" ref="AH110" ca="1">SUM(ABS(AH98:AH107))</f>
        <v>0.15531159759557497</v>
      </c>
      <c r="AI110" s="42" cm="1">
        <f t="array" aca="1" ref="AI110" ca="1">SUM(ABS(AI98:AI107))</f>
        <v>8.425305196162465E-2</v>
      </c>
      <c r="AJ110" s="42" cm="1">
        <f t="array" aca="1" ref="AJ110" ca="1">SUM(ABS(AJ98:AJ107))</f>
        <v>5.3994696577414299E-2</v>
      </c>
      <c r="AK110" s="42" cm="1">
        <f t="array" aca="1" ref="AK110" ca="1">SUM(ABS(AK98:AK107))</f>
        <v>7.9814406931516743E-2</v>
      </c>
      <c r="AL110" s="42" cm="1">
        <f t="array" aca="1" ref="AL110" ca="1">SUM(ABS(AL98:AL107))</f>
        <v>9.4586932938919524E-2</v>
      </c>
      <c r="AM110" s="42" cm="1">
        <f t="array" aca="1" ref="AM110" ca="1">SUM(ABS(AM98:AM107))</f>
        <v>0.12804808183359451</v>
      </c>
      <c r="AN110" s="42" cm="1">
        <f t="array" aca="1" ref="AN110" ca="1">SUM(ABS(AN98:AN107))</f>
        <v>0.36832938011244148</v>
      </c>
      <c r="AO110" s="42" cm="1">
        <f t="array" aca="1" ref="AO110" ca="1">SUM(ABS(AO98:AO107))</f>
        <v>0.16174990506550832</v>
      </c>
      <c r="AP110" s="42" cm="1">
        <f t="array" aca="1" ref="AP110" ca="1">SUM(ABS(AP98:AP107))</f>
        <v>0.16000409751751413</v>
      </c>
      <c r="AQ110" s="42" cm="1">
        <f t="array" aca="1" ref="AQ110" ca="1">SUM(ABS(AQ98:AQ107))</f>
        <v>0.27070445602223292</v>
      </c>
      <c r="AR110" s="42" cm="1">
        <f t="array" aca="1" ref="AR110" ca="1">SUM(ABS(AR98:AR107))</f>
        <v>7.9543545614795041E-2</v>
      </c>
      <c r="AS110" s="42" cm="1">
        <f t="array" aca="1" ref="AS110" ca="1">SUM(ABS(AS98:AS107))</f>
        <v>0.13032260070854923</v>
      </c>
      <c r="AT110" s="42" cm="1">
        <f t="array" aca="1" ref="AT110" ca="1">SUM(ABS(AT98:AT107))</f>
        <v>5.0018914005752639E-2</v>
      </c>
      <c r="AU110" s="42" cm="1">
        <f t="array" aca="1" ref="AU110" ca="1">SUM(ABS(AU98:AU107))</f>
        <v>7.3340366143965594E-2</v>
      </c>
      <c r="AV110" s="42" cm="1">
        <f t="array" aca="1" ref="AV110" ca="1">SUM(ABS(AV98:AV107))</f>
        <v>5.4533789763080986E-2</v>
      </c>
      <c r="AW110" s="42" cm="1">
        <f t="array" aca="1" ref="AW110" ca="1">SUM(ABS(AW98:AW107))</f>
        <v>0.23868880110744647</v>
      </c>
      <c r="AX110" s="42" cm="1">
        <f t="array" aca="1" ref="AX110" ca="1">SUM(ABS(AX98:AX107))</f>
        <v>1.1313114108999878E-2</v>
      </c>
      <c r="AY110" s="42" cm="1">
        <f t="array" aca="1" ref="AY110" ca="1">SUM(ABS(AY98:AY107))</f>
        <v>6.9675941778649844E-2</v>
      </c>
      <c r="AZ110" s="42" cm="1">
        <f t="array" aca="1" ref="AZ110" ca="1">SUM(ABS(AZ98:AZ107))</f>
        <v>5.7991132387814559E-2</v>
      </c>
      <c r="BA110" s="42" cm="1">
        <f t="array" aca="1" ref="BA110" ca="1">SUM(ABS(BA98:BA107))</f>
        <v>0.15523936470775379</v>
      </c>
      <c r="BB110" s="42" cm="1">
        <f t="array" aca="1" ref="BB110" ca="1">SUM(ABS(BB98:BB107))</f>
        <v>0.13911580479780661</v>
      </c>
      <c r="BC110" s="42" cm="1">
        <f t="array" aca="1" ref="BC110" ca="1">SUM(ABS(BC98:BC107))</f>
        <v>2.9953865731269694E-2</v>
      </c>
      <c r="BD110" s="42" cm="1">
        <f t="array" aca="1" ref="BD110" ca="1">SUM(ABS(BD98:BD107))</f>
        <v>7.3531084006081368E-2</v>
      </c>
      <c r="BE110" s="42" cm="1">
        <f t="array" aca="1" ref="BE110" ca="1">SUM(ABS(BE98:BE107))</f>
        <v>3.4338230978651803E-2</v>
      </c>
      <c r="BF110" s="42" cm="1">
        <f t="array" aca="1" ref="BF110" ca="1">SUM(ABS(BF98:BF107))</f>
        <v>5.1147092370029693E-2</v>
      </c>
      <c r="BG110" s="42" cm="1">
        <f t="array" aca="1" ref="BG110" ca="1">SUM(ABS(BG98:BG107))</f>
        <v>0.10755323872401133</v>
      </c>
      <c r="BH110" s="42" cm="1">
        <f t="array" aca="1" ref="BH110" ca="1">SUM(ABS(BH98:BH107))</f>
        <v>7.5475475083604818E-2</v>
      </c>
      <c r="BI110" s="42" cm="1">
        <f t="array" aca="1" ref="BI110" ca="1">SUM(ABS(BI98:BI107))</f>
        <v>0.12114801924101694</v>
      </c>
      <c r="BJ110" s="42" cm="1">
        <f t="array" aca="1" ref="BJ110" ca="1">SUM(ABS(BJ98:BJ107))</f>
        <v>1.0000001964047733</v>
      </c>
    </row>
    <row r="111" spans="2:62" hidden="1" outlineLevel="2">
      <c r="B111" s="77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</row>
    <row r="112" spans="2:62" hidden="1" outlineLevel="2">
      <c r="B112" s="78" t="s">
        <v>157</v>
      </c>
      <c r="C112" s="109">
        <f ca="1">$C$5*(1+C81)</f>
        <v>100851388.64270402</v>
      </c>
      <c r="D112" s="109">
        <f ca="1">C112*(1+D81)</f>
        <v>106009957.43014739</v>
      </c>
      <c r="E112" s="109">
        <f t="shared" ref="E112:BJ112" ca="1" si="9">D112*(1+E81)</f>
        <v>105283225.52456029</v>
      </c>
      <c r="F112" s="109">
        <f t="shared" ca="1" si="9"/>
        <v>104537431.01008475</v>
      </c>
      <c r="G112" s="109">
        <f t="shared" ca="1" si="9"/>
        <v>107399129.87430909</v>
      </c>
      <c r="H112" s="109">
        <f t="shared" ca="1" si="9"/>
        <v>106334756.42567371</v>
      </c>
      <c r="I112" s="109">
        <f t="shared" ca="1" si="9"/>
        <v>106400838.86158819</v>
      </c>
      <c r="J112" s="109">
        <f t="shared" ca="1" si="9"/>
        <v>109528617.29920375</v>
      </c>
      <c r="K112" s="109">
        <f t="shared" ca="1" si="9"/>
        <v>109464796.93092132</v>
      </c>
      <c r="L112" s="109">
        <f t="shared" ca="1" si="9"/>
        <v>115917446.85552461</v>
      </c>
      <c r="M112" s="109">
        <f t="shared" ca="1" si="9"/>
        <v>119244274.11138391</v>
      </c>
      <c r="N112" s="109">
        <f t="shared" ca="1" si="9"/>
        <v>116367858.96832804</v>
      </c>
      <c r="O112" s="109">
        <f t="shared" ca="1" si="9"/>
        <v>117699933.69461049</v>
      </c>
      <c r="P112" s="109">
        <f t="shared" ca="1" si="9"/>
        <v>114637201.91674712</v>
      </c>
      <c r="Q112" s="109">
        <f t="shared" ca="1" si="9"/>
        <v>114261865.34375794</v>
      </c>
      <c r="R112" s="109">
        <f t="shared" ca="1" si="9"/>
        <v>112235466.85396236</v>
      </c>
      <c r="S112" s="109">
        <f t="shared" ca="1" si="9"/>
        <v>111201087.17495698</v>
      </c>
      <c r="T112" s="109">
        <f t="shared" ca="1" si="9"/>
        <v>113184130.0472652</v>
      </c>
      <c r="U112" s="109">
        <f t="shared" ca="1" si="9"/>
        <v>118253053.75199778</v>
      </c>
      <c r="V112" s="109">
        <f t="shared" ca="1" si="9"/>
        <v>115331889.43372871</v>
      </c>
      <c r="W112" s="109">
        <f t="shared" ca="1" si="9"/>
        <v>114702023.58463961</v>
      </c>
      <c r="X112" s="109">
        <f t="shared" ca="1" si="9"/>
        <v>111743818.32412353</v>
      </c>
      <c r="Y112" s="109">
        <f t="shared" ca="1" si="9"/>
        <v>116650223.1898924</v>
      </c>
      <c r="Z112" s="109">
        <f t="shared" ca="1" si="9"/>
        <v>108003929.80848704</v>
      </c>
      <c r="AA112" s="109">
        <f t="shared" ca="1" si="9"/>
        <v>115605558.09796265</v>
      </c>
      <c r="AB112" s="109">
        <f t="shared" ca="1" si="9"/>
        <v>120381947.64291701</v>
      </c>
      <c r="AC112" s="109">
        <f t="shared" ca="1" si="9"/>
        <v>125468575.17344873</v>
      </c>
      <c r="AD112" s="109">
        <f t="shared" ca="1" si="9"/>
        <v>129306536.89523295</v>
      </c>
      <c r="AE112" s="109">
        <f t="shared" ca="1" si="9"/>
        <v>124074324.28086495</v>
      </c>
      <c r="AF112" s="109">
        <f t="shared" ca="1" si="9"/>
        <v>129658010.82854503</v>
      </c>
      <c r="AG112" s="109">
        <f t="shared" ca="1" si="9"/>
        <v>130323274.857205</v>
      </c>
      <c r="AH112" s="109">
        <f t="shared" ca="1" si="9"/>
        <v>132902543.75866319</v>
      </c>
      <c r="AI112" s="109">
        <f t="shared" ca="1" si="9"/>
        <v>136279088.81124219</v>
      </c>
      <c r="AJ112" s="109">
        <f t="shared" ca="1" si="9"/>
        <v>139181977.83343741</v>
      </c>
      <c r="AK112" s="109">
        <f t="shared" ca="1" si="9"/>
        <v>139937272.87181559</v>
      </c>
      <c r="AL112" s="109">
        <f t="shared" ca="1" si="9"/>
        <v>145055624.84254789</v>
      </c>
      <c r="AM112" s="109">
        <f t="shared" ca="1" si="9"/>
        <v>150513750.20381415</v>
      </c>
      <c r="AN112" s="109">
        <f t="shared" ca="1" si="9"/>
        <v>137269633.27906531</v>
      </c>
      <c r="AO112" s="109">
        <f t="shared" ca="1" si="9"/>
        <v>128863644.16672996</v>
      </c>
      <c r="AP112" s="109">
        <f t="shared" ca="1" si="9"/>
        <v>141567566.89705908</v>
      </c>
      <c r="AQ112" s="109">
        <f t="shared" ca="1" si="9"/>
        <v>149870382.33646968</v>
      </c>
      <c r="AR112" s="109">
        <f t="shared" ca="1" si="9"/>
        <v>145456232.35044393</v>
      </c>
      <c r="AS112" s="109">
        <f t="shared" ca="1" si="9"/>
        <v>140529295.55867913</v>
      </c>
      <c r="AT112" s="109">
        <f t="shared" ca="1" si="9"/>
        <v>136989231.84386316</v>
      </c>
      <c r="AU112" s="109">
        <f t="shared" ca="1" si="9"/>
        <v>137219050.3642253</v>
      </c>
      <c r="AV112" s="109">
        <f t="shared" ca="1" si="9"/>
        <v>134309079.62538475</v>
      </c>
      <c r="AW112" s="109">
        <f t="shared" ca="1" si="9"/>
        <v>141314967.15688163</v>
      </c>
      <c r="AX112" s="109">
        <f t="shared" ca="1" si="9"/>
        <v>139008564.22140405</v>
      </c>
      <c r="AY112" s="109">
        <f t="shared" ca="1" si="9"/>
        <v>140967227.45433375</v>
      </c>
      <c r="AZ112" s="109">
        <f t="shared" ca="1" si="9"/>
        <v>136653803.11609927</v>
      </c>
      <c r="BA112" s="109">
        <f t="shared" ca="1" si="9"/>
        <v>149227265.8635112</v>
      </c>
      <c r="BB112" s="109">
        <f t="shared" ca="1" si="9"/>
        <v>154037339.53043976</v>
      </c>
      <c r="BC112" s="109">
        <f t="shared" ca="1" si="9"/>
        <v>153436156.44661483</v>
      </c>
      <c r="BD112" s="109">
        <f t="shared" ca="1" si="9"/>
        <v>153063666.10090101</v>
      </c>
      <c r="BE112" s="109">
        <f t="shared" ca="1" si="9"/>
        <v>154584979.16111857</v>
      </c>
      <c r="BF112" s="109">
        <f t="shared" ca="1" si="9"/>
        <v>161078992.0922707</v>
      </c>
      <c r="BG112" s="109">
        <f t="shared" ca="1" si="9"/>
        <v>152651793.3551223</v>
      </c>
      <c r="BH112" s="109">
        <f t="shared" ca="1" si="9"/>
        <v>151982581.1284132</v>
      </c>
      <c r="BI112" s="109">
        <f t="shared" ca="1" si="9"/>
        <v>150547493.6321266</v>
      </c>
      <c r="BJ112" s="109">
        <f t="shared" ca="1" si="9"/>
        <v>165389392.39174867</v>
      </c>
    </row>
    <row r="113" spans="2:62" hidden="1" outlineLevel="2">
      <c r="B113" s="78" t="s">
        <v>156</v>
      </c>
      <c r="C113" s="109">
        <f ca="1">C110*C112*$C$6+($C$5*$C$6)</f>
        <v>34857.252413062633</v>
      </c>
      <c r="D113" s="109">
        <f ca="1">D110*D112*$C$6</f>
        <v>4171.5123932347069</v>
      </c>
      <c r="E113" s="109">
        <f t="shared" ref="E113:BJ113" ca="1" si="10">E110*E112*$C$6</f>
        <v>993.40990808063577</v>
      </c>
      <c r="F113" s="109">
        <f t="shared" ca="1" si="10"/>
        <v>402.80142433976783</v>
      </c>
      <c r="G113" s="109">
        <f t="shared" ca="1" si="10"/>
        <v>6367.8274647554435</v>
      </c>
      <c r="H113" s="109">
        <f t="shared" ca="1" si="10"/>
        <v>1751.5179773035709</v>
      </c>
      <c r="I113" s="109">
        <f t="shared" ca="1" si="10"/>
        <v>1034.9282397150998</v>
      </c>
      <c r="J113" s="109">
        <f t="shared" ca="1" si="10"/>
        <v>1597.0215038286681</v>
      </c>
      <c r="K113" s="109">
        <f t="shared" ca="1" si="10"/>
        <v>3019.7219938748208</v>
      </c>
      <c r="L113" s="109">
        <f t="shared" ca="1" si="10"/>
        <v>6465.5256424761174</v>
      </c>
      <c r="M113" s="109">
        <f t="shared" ca="1" si="10"/>
        <v>6968.7784006062629</v>
      </c>
      <c r="N113" s="109">
        <f t="shared" ca="1" si="10"/>
        <v>5368.8625679150491</v>
      </c>
      <c r="O113" s="109">
        <f t="shared" ca="1" si="10"/>
        <v>5335.2345798374899</v>
      </c>
      <c r="P113" s="109">
        <f t="shared" ca="1" si="10"/>
        <v>3058.3690476794968</v>
      </c>
      <c r="Q113" s="109">
        <f t="shared" ca="1" si="10"/>
        <v>2533.930951602561</v>
      </c>
      <c r="R113" s="109">
        <f t="shared" ca="1" si="10"/>
        <v>3761.4282725487064</v>
      </c>
      <c r="S113" s="109">
        <f t="shared" ca="1" si="10"/>
        <v>1397.6997832948955</v>
      </c>
      <c r="T113" s="109">
        <f t="shared" ca="1" si="10"/>
        <v>2585.8847888159335</v>
      </c>
      <c r="U113" s="109">
        <f t="shared" ca="1" si="10"/>
        <v>4545.0677974658538</v>
      </c>
      <c r="V113" s="109">
        <f t="shared" ca="1" si="10"/>
        <v>4031.9024815897365</v>
      </c>
      <c r="W113" s="109">
        <f t="shared" ca="1" si="10"/>
        <v>2585.698330384555</v>
      </c>
      <c r="X113" s="109">
        <f t="shared" ca="1" si="10"/>
        <v>3001.7051179363839</v>
      </c>
      <c r="Y113" s="109">
        <f t="shared" ca="1" si="10"/>
        <v>3093.2280551142662</v>
      </c>
      <c r="Z113" s="109">
        <f t="shared" ca="1" si="10"/>
        <v>7637.2279277167409</v>
      </c>
      <c r="AA113" s="109">
        <f t="shared" ca="1" si="10"/>
        <v>12756.456876877186</v>
      </c>
      <c r="AB113" s="109">
        <f t="shared" ca="1" si="10"/>
        <v>5467.811903200075</v>
      </c>
      <c r="AC113" s="109">
        <f t="shared" ca="1" si="10"/>
        <v>2627.0933984671356</v>
      </c>
      <c r="AD113" s="109">
        <f t="shared" ca="1" si="10"/>
        <v>4198.308219699401</v>
      </c>
      <c r="AE113" s="109">
        <f t="shared" ca="1" si="10"/>
        <v>4074.1815039697976</v>
      </c>
      <c r="AF113" s="109">
        <f t="shared" ca="1" si="10"/>
        <v>1920.2917991245258</v>
      </c>
      <c r="AG113" s="109">
        <f t="shared" ca="1" si="10"/>
        <v>2409.6678803899636</v>
      </c>
      <c r="AH113" s="109">
        <f t="shared" ca="1" si="10"/>
        <v>6192.3919187021374</v>
      </c>
      <c r="AI113" s="109">
        <f t="shared" ca="1" si="10"/>
        <v>3444.5787452689342</v>
      </c>
      <c r="AJ113" s="109">
        <f t="shared" ca="1" si="10"/>
        <v>2254.5265986482564</v>
      </c>
      <c r="AK113" s="109">
        <f t="shared" ca="1" si="10"/>
        <v>3350.7031325633361</v>
      </c>
      <c r="AL113" s="109">
        <f t="shared" ca="1" si="10"/>
        <v>4116.1099978185439</v>
      </c>
      <c r="AM113" s="109">
        <f t="shared" ca="1" si="10"/>
        <v>5781.8991009537585</v>
      </c>
      <c r="AN113" s="109">
        <f t="shared" ca="1" si="10"/>
        <v>15168.131680182087</v>
      </c>
      <c r="AO113" s="109">
        <f t="shared" ca="1" si="10"/>
        <v>6253.104663109204</v>
      </c>
      <c r="AP113" s="109">
        <f t="shared" ca="1" si="10"/>
        <v>6795.4172337342734</v>
      </c>
      <c r="AQ113" s="109">
        <f t="shared" ca="1" si="10"/>
        <v>12171.174097271427</v>
      </c>
      <c r="AR113" s="109">
        <f t="shared" ca="1" si="10"/>
        <v>3471.0313358771286</v>
      </c>
      <c r="AS113" s="109">
        <f t="shared" ca="1" si="10"/>
        <v>5494.242981884232</v>
      </c>
      <c r="AT113" s="109">
        <f t="shared" ca="1" si="10"/>
        <v>2055.6157821936904</v>
      </c>
      <c r="AU113" s="109">
        <f t="shared" ca="1" si="10"/>
        <v>3019.1086186918615</v>
      </c>
      <c r="AV113" s="109">
        <f t="shared" ca="1" si="10"/>
        <v>2197.3149334690906</v>
      </c>
      <c r="AW113" s="109">
        <f t="shared" ca="1" si="10"/>
        <v>10119.090026764274</v>
      </c>
      <c r="AX113" s="109">
        <f t="shared" ca="1" si="10"/>
        <v>471.78592474949448</v>
      </c>
      <c r="AY113" s="109">
        <f t="shared" ca="1" si="10"/>
        <v>2946.607299841754</v>
      </c>
      <c r="AZ113" s="109">
        <f t="shared" ca="1" si="10"/>
        <v>2377.4126363412174</v>
      </c>
      <c r="BA113" s="109">
        <f t="shared" ca="1" si="10"/>
        <v>6949.783784917965</v>
      </c>
      <c r="BB113" s="109">
        <f t="shared" ca="1" si="10"/>
        <v>6428.708537307034</v>
      </c>
      <c r="BC113" s="109">
        <f t="shared" ca="1" si="10"/>
        <v>1378.8018085571973</v>
      </c>
      <c r="BD113" s="109">
        <f t="shared" ca="1" si="10"/>
        <v>3376.4811871032421</v>
      </c>
      <c r="BE113" s="109">
        <f t="shared" ca="1" si="10"/>
        <v>1592.4524160793694</v>
      </c>
      <c r="BF113" s="109">
        <f t="shared" ca="1" si="10"/>
        <v>2471.6166262243955</v>
      </c>
      <c r="BG113" s="109">
        <f t="shared" ca="1" si="10"/>
        <v>4925.4584317115741</v>
      </c>
      <c r="BH113" s="109">
        <f t="shared" ca="1" si="10"/>
        <v>3441.2872545298492</v>
      </c>
      <c r="BI113" s="109">
        <f t="shared" ca="1" si="10"/>
        <v>5471.5591965695239</v>
      </c>
      <c r="BJ113" s="109">
        <f t="shared" ca="1" si="10"/>
        <v>49616.827462504429</v>
      </c>
    </row>
    <row r="114" spans="2:62" hidden="1" outlineLevel="2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</row>
    <row r="115" spans="2:62" outlineLevel="1" collapsed="1"/>
    <row r="116" spans="2:62" ht="18.5" outlineLevel="1">
      <c r="B116" s="94" t="s">
        <v>132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 t="s">
        <v>27</v>
      </c>
    </row>
    <row r="117" spans="2:62" hidden="1" outlineLevel="2"/>
    <row r="118" spans="2:62" hidden="1" outlineLevel="2">
      <c r="B118" s="88" t="s">
        <v>130</v>
      </c>
      <c r="C118" s="89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 t="s">
        <v>27</v>
      </c>
    </row>
    <row r="119" spans="2:62" hidden="1" outlineLevel="2"/>
    <row r="120" spans="2:62" ht="21.5" hidden="1" outlineLevel="2">
      <c r="B120" s="86" t="s">
        <v>139</v>
      </c>
      <c r="C120" s="67">
        <v>42766</v>
      </c>
      <c r="D120" s="67">
        <v>42794</v>
      </c>
      <c r="E120" s="67">
        <v>42825</v>
      </c>
      <c r="F120" s="67">
        <v>42853</v>
      </c>
      <c r="G120" s="67">
        <v>42886</v>
      </c>
      <c r="H120" s="67">
        <v>42916</v>
      </c>
      <c r="I120" s="67">
        <v>42947</v>
      </c>
      <c r="J120" s="67">
        <v>42978</v>
      </c>
      <c r="K120" s="67">
        <v>43007</v>
      </c>
      <c r="L120" s="67">
        <v>43039</v>
      </c>
      <c r="M120" s="67">
        <v>43069</v>
      </c>
      <c r="N120" s="67">
        <v>43098</v>
      </c>
      <c r="O120" s="67">
        <v>43131</v>
      </c>
      <c r="P120" s="67">
        <v>43159</v>
      </c>
      <c r="Q120" s="67">
        <v>43188</v>
      </c>
      <c r="R120" s="67">
        <v>43220</v>
      </c>
      <c r="S120" s="67">
        <v>43251</v>
      </c>
      <c r="T120" s="67">
        <v>43280</v>
      </c>
      <c r="U120" s="67">
        <v>43312</v>
      </c>
      <c r="V120" s="67">
        <v>43343</v>
      </c>
      <c r="W120" s="67">
        <v>43371</v>
      </c>
      <c r="X120" s="67">
        <v>43404</v>
      </c>
      <c r="Y120" s="67">
        <v>43434</v>
      </c>
      <c r="Z120" s="67">
        <v>43465</v>
      </c>
      <c r="AA120" s="67">
        <v>43496</v>
      </c>
      <c r="AB120" s="67">
        <v>43524</v>
      </c>
      <c r="AC120" s="67">
        <v>43553</v>
      </c>
      <c r="AD120" s="67">
        <v>43585</v>
      </c>
      <c r="AE120" s="67">
        <v>43616</v>
      </c>
      <c r="AF120" s="67">
        <v>43644</v>
      </c>
      <c r="AG120" s="67">
        <v>43677</v>
      </c>
      <c r="AH120" s="67">
        <v>43707</v>
      </c>
      <c r="AI120" s="67">
        <v>43738</v>
      </c>
      <c r="AJ120" s="67">
        <v>43769</v>
      </c>
      <c r="AK120" s="67">
        <v>43798</v>
      </c>
      <c r="AL120" s="67">
        <v>43830</v>
      </c>
      <c r="AM120" s="67">
        <v>43861</v>
      </c>
      <c r="AN120" s="67">
        <v>43889</v>
      </c>
      <c r="AO120" s="67">
        <v>43921</v>
      </c>
      <c r="AP120" s="67">
        <v>43951</v>
      </c>
      <c r="AQ120" s="67">
        <v>43980</v>
      </c>
      <c r="AR120" s="67">
        <v>44012</v>
      </c>
      <c r="AS120" s="67">
        <v>44043</v>
      </c>
      <c r="AT120" s="67">
        <v>44074</v>
      </c>
      <c r="AU120" s="67">
        <v>44104</v>
      </c>
      <c r="AV120" s="67">
        <v>44134</v>
      </c>
      <c r="AW120" s="67">
        <v>44165</v>
      </c>
      <c r="AX120" s="67">
        <v>44196</v>
      </c>
      <c r="AY120" s="67">
        <v>44225</v>
      </c>
      <c r="AZ120" s="67">
        <v>44253</v>
      </c>
      <c r="BA120" s="67">
        <v>44286</v>
      </c>
      <c r="BB120" s="67">
        <v>44316</v>
      </c>
      <c r="BC120" s="67">
        <v>44344</v>
      </c>
      <c r="BD120" s="67">
        <v>44377</v>
      </c>
      <c r="BE120" s="67">
        <v>44407</v>
      </c>
      <c r="BF120" s="67">
        <v>44439</v>
      </c>
      <c r="BG120" s="67">
        <v>44469</v>
      </c>
      <c r="BH120" s="67">
        <v>44498</v>
      </c>
      <c r="BI120" s="67">
        <v>44530</v>
      </c>
      <c r="BJ120" s="67">
        <v>44561</v>
      </c>
    </row>
    <row r="121" spans="2:62" hidden="1" outlineLevel="2">
      <c r="B121" s="90" t="s">
        <v>5</v>
      </c>
      <c r="C121" s="15" cm="1">
        <f t="array" ref="C121:BJ121">'Scenario Summary 1'!E10:BL10</f>
        <v>8.9980580337711794E-2</v>
      </c>
      <c r="D121" s="15">
        <v>8.5028442504318E-2</v>
      </c>
      <c r="E121" s="15">
        <v>8.4908970303845796E-2</v>
      </c>
      <c r="F121" s="15">
        <v>8.8137233977983898E-2</v>
      </c>
      <c r="G121" s="15">
        <v>7.9891106230525602E-2</v>
      </c>
      <c r="H121" s="15">
        <v>8.1712314255839497E-2</v>
      </c>
      <c r="I121" s="15">
        <v>8.3314665626861198E-2</v>
      </c>
      <c r="J121" s="15">
        <v>7.9446819379703298E-2</v>
      </c>
      <c r="K121" s="15">
        <v>7.6985873380619907E-2</v>
      </c>
      <c r="L121" s="15">
        <v>8.2862806048008206E-2</v>
      </c>
      <c r="M121" s="15">
        <v>8.5681188545653E-2</v>
      </c>
      <c r="N121" s="15">
        <v>8.3704028237221006E-2</v>
      </c>
      <c r="O121" s="15">
        <v>8.6178255293154593E-2</v>
      </c>
      <c r="P121" s="15">
        <v>8.7003312092204202E-2</v>
      </c>
      <c r="Q121" s="15">
        <v>8.8386434125251295E-2</v>
      </c>
      <c r="R121" s="15">
        <v>9.6539675267445696E-2</v>
      </c>
      <c r="S121" s="15">
        <v>9.9124815226210597E-2</v>
      </c>
      <c r="T121" s="15">
        <v>9.1291786083039103E-2</v>
      </c>
      <c r="U121" s="15">
        <v>0.101265502177281</v>
      </c>
      <c r="V121" s="15">
        <v>9.9523729233565603E-2</v>
      </c>
      <c r="W121" s="15">
        <v>0.104895968294513</v>
      </c>
      <c r="X121" s="15">
        <v>0.10160819669389599</v>
      </c>
      <c r="Y121" s="15">
        <v>5.4534784122562803E-2</v>
      </c>
      <c r="Z121" s="15">
        <v>4.8809382055350403E-2</v>
      </c>
      <c r="AA121" s="15">
        <v>4.5578074242754001E-2</v>
      </c>
      <c r="AB121" s="15">
        <v>2.5516221007872899E-2</v>
      </c>
      <c r="AC121" s="15">
        <v>2.7649208650779598E-2</v>
      </c>
      <c r="AD121" s="15">
        <v>2.7744107451874899E-2</v>
      </c>
      <c r="AE121" s="15">
        <v>3.0724618493729101E-2</v>
      </c>
      <c r="AF121" s="15">
        <v>2.97349398421493E-2</v>
      </c>
      <c r="AG121" s="15">
        <v>2.40592493932958E-2</v>
      </c>
      <c r="AH121" s="15">
        <v>2.0933816482027801E-2</v>
      </c>
      <c r="AI121" s="15">
        <v>2.20543614374894E-2</v>
      </c>
      <c r="AJ121" s="15">
        <v>2.05214477979863E-2</v>
      </c>
      <c r="AK121" s="15">
        <v>2.4261972856015199E-2</v>
      </c>
      <c r="AL121" s="15">
        <v>2.16509791527951E-2</v>
      </c>
      <c r="AM121" s="15">
        <v>1.98522789104391E-2</v>
      </c>
      <c r="AN121" s="15">
        <v>1.9672348438107501E-2</v>
      </c>
      <c r="AO121" s="15">
        <v>1.7507549280633802E-2</v>
      </c>
      <c r="AP121" s="15">
        <v>1.23168849791744E-2</v>
      </c>
      <c r="AQ121" s="15">
        <v>6.0945953188578502E-3</v>
      </c>
      <c r="AR121" s="15">
        <v>8.4527292282456298E-3</v>
      </c>
      <c r="AS121" s="15">
        <v>9.0229013015804792E-3</v>
      </c>
      <c r="AT121" s="15">
        <v>1.0606824615848401E-2</v>
      </c>
      <c r="AU121" s="15">
        <v>1.7571763855413699E-2</v>
      </c>
      <c r="AV121" s="15">
        <v>1.84852185794794E-2</v>
      </c>
      <c r="AW121" s="15">
        <v>1.56033745711948E-2</v>
      </c>
      <c r="AX121" s="15">
        <v>1.19658121661507E-2</v>
      </c>
      <c r="AY121" s="15">
        <v>1.30535664716529E-2</v>
      </c>
      <c r="AZ121" s="15">
        <v>1.3737528626106801E-2</v>
      </c>
      <c r="BA121" s="15">
        <v>1.8559606804481099E-2</v>
      </c>
      <c r="BB121" s="15">
        <v>2.7782763788856801E-2</v>
      </c>
      <c r="BC121" s="15">
        <v>2.8506788102599399E-2</v>
      </c>
      <c r="BD121" s="15">
        <v>3.1806668315124E-2</v>
      </c>
      <c r="BE121" s="15">
        <v>2.6790263124090601E-2</v>
      </c>
      <c r="BF121" s="15">
        <v>2.6571067067890999E-2</v>
      </c>
      <c r="BG121" s="15">
        <v>2.59813789348463E-2</v>
      </c>
      <c r="BH121" s="15">
        <v>3.1106571033146901E-2</v>
      </c>
      <c r="BI121" s="15">
        <v>2.6434266352646701E-2</v>
      </c>
      <c r="BJ121" s="15">
        <v>2.3733508160950899E-2</v>
      </c>
    </row>
    <row r="122" spans="2:62" hidden="1" outlineLevel="2">
      <c r="B122" s="90" t="s">
        <v>7</v>
      </c>
      <c r="C122" s="15" cm="1">
        <f t="array" ref="C122:BJ122">'Scenario Summary 1'!E13:BL13</f>
        <v>6.7548275150025802E-2</v>
      </c>
      <c r="D122" s="15">
        <v>6.1634168119881497E-2</v>
      </c>
      <c r="E122" s="15">
        <v>6.5417697528116298E-2</v>
      </c>
      <c r="F122" s="15">
        <v>6.3447517730882405E-2</v>
      </c>
      <c r="G122" s="15">
        <v>6.2987639414921207E-2</v>
      </c>
      <c r="H122" s="15">
        <v>6.75053978281248E-2</v>
      </c>
      <c r="I122" s="15">
        <v>7.3674258087994507E-2</v>
      </c>
      <c r="J122" s="15">
        <v>7.3056181979392704E-2</v>
      </c>
      <c r="K122" s="15">
        <v>7.1277238453553493E-2</v>
      </c>
      <c r="L122" s="15">
        <v>6.5962563697072193E-2</v>
      </c>
      <c r="M122" s="15">
        <v>7.1706281515397999E-2</v>
      </c>
      <c r="N122" s="15">
        <v>7.0003406351169001E-2</v>
      </c>
      <c r="O122" s="15">
        <v>7.02907180359197E-2</v>
      </c>
      <c r="P122" s="15">
        <v>7.6011192028116098E-2</v>
      </c>
      <c r="Q122" s="15">
        <v>6.8448202569003302E-2</v>
      </c>
      <c r="R122" s="15">
        <v>7.1199307054298305E-2</v>
      </c>
      <c r="S122" s="15">
        <v>6.6741684189074599E-2</v>
      </c>
      <c r="T122" s="15">
        <v>5.8635852773135197E-2</v>
      </c>
      <c r="U122" s="15">
        <v>6.1725792071105602E-2</v>
      </c>
      <c r="V122" s="15">
        <v>6.4417861284990302E-2</v>
      </c>
      <c r="W122" s="15">
        <v>6.5540837917624606E-2</v>
      </c>
      <c r="X122" s="15">
        <v>6.3650780269248697E-2</v>
      </c>
      <c r="Y122" s="15">
        <v>6.2347751014786103E-2</v>
      </c>
      <c r="Z122" s="15">
        <v>5.9404639616257797E-2</v>
      </c>
      <c r="AA122" s="15">
        <v>5.45533767921925E-2</v>
      </c>
      <c r="AB122" s="15">
        <v>6.4296600859646794E-2</v>
      </c>
      <c r="AC122" s="15">
        <v>6.5108737181447801E-2</v>
      </c>
      <c r="AD122" s="15">
        <v>6.5380123019723402E-2</v>
      </c>
      <c r="AE122" s="15">
        <v>6.9598319245041201E-2</v>
      </c>
      <c r="AF122" s="15">
        <v>7.1553363052222999E-2</v>
      </c>
      <c r="AG122" s="15">
        <v>6.6884380099992702E-2</v>
      </c>
      <c r="AH122" s="15">
        <v>6.4793654052722097E-2</v>
      </c>
      <c r="AI122" s="15">
        <v>6.7335026892342095E-2</v>
      </c>
      <c r="AJ122" s="15">
        <v>7.6609757293117295E-2</v>
      </c>
      <c r="AK122" s="15">
        <v>7.2736441645495906E-2</v>
      </c>
      <c r="AL122" s="15">
        <v>7.9079846185766994E-2</v>
      </c>
      <c r="AM122" s="15">
        <v>7.7211378204250003E-2</v>
      </c>
      <c r="AN122" s="15">
        <v>7.2872864417410602E-2</v>
      </c>
      <c r="AO122" s="15">
        <v>6.5821231869933799E-2</v>
      </c>
      <c r="AP122" s="15">
        <v>3.0473661419435E-2</v>
      </c>
      <c r="AQ122" s="15">
        <v>-8.0554980506747295E-3</v>
      </c>
      <c r="AR122" s="15">
        <v>-4.2742008357559199E-3</v>
      </c>
      <c r="AS122" s="15">
        <v>-2.2010024807179499E-3</v>
      </c>
      <c r="AT122" s="15">
        <v>1.46025961136068E-3</v>
      </c>
      <c r="AU122" s="15">
        <v>7.9635268131682709E-3</v>
      </c>
      <c r="AV122" s="15">
        <v>-1.57362688622324E-3</v>
      </c>
      <c r="AW122" s="15">
        <v>9.5179357939024194E-3</v>
      </c>
      <c r="AX122" s="15">
        <v>-1.78518204054691E-2</v>
      </c>
      <c r="AY122" s="15">
        <v>-1.7351285921514501E-2</v>
      </c>
      <c r="AZ122" s="15">
        <v>-1.8661180840760599E-2</v>
      </c>
      <c r="BA122" s="15">
        <v>-2.51454920396138E-2</v>
      </c>
      <c r="BB122" s="15">
        <v>-2.0770043485939801E-2</v>
      </c>
      <c r="BC122" s="15">
        <v>-1.79431608191639E-2</v>
      </c>
      <c r="BD122" s="15">
        <v>-1.7061252178666102E-2</v>
      </c>
      <c r="BE122" s="15">
        <v>-1.9657305852925799E-2</v>
      </c>
      <c r="BF122" s="15">
        <v>-2.0631362993475798E-2</v>
      </c>
      <c r="BG122" s="15">
        <v>-2.1643053638899901E-2</v>
      </c>
      <c r="BH122" s="15">
        <v>-2.0665810609438E-2</v>
      </c>
      <c r="BI122" s="15">
        <v>-2.27260976986461E-2</v>
      </c>
      <c r="BJ122" s="15">
        <v>-2.6738721408792101E-2</v>
      </c>
    </row>
    <row r="123" spans="2:62" hidden="1" outlineLevel="2">
      <c r="B123" s="90" t="s">
        <v>9</v>
      </c>
      <c r="C123" s="15" cm="1">
        <f t="array" ref="C123:BJ123">'Scenario Summary 1'!E16:BL16</f>
        <v>0.247793103730267</v>
      </c>
      <c r="D123" s="15">
        <v>0.24090635002492899</v>
      </c>
      <c r="E123" s="15">
        <v>0.24302165875194001</v>
      </c>
      <c r="F123" s="15">
        <v>0.24034797336354999</v>
      </c>
      <c r="G123" s="15">
        <v>0.241986654872763</v>
      </c>
      <c r="H123" s="15">
        <v>0.22672275196876501</v>
      </c>
      <c r="I123" s="15">
        <v>0.21260792752018001</v>
      </c>
      <c r="J123" s="15">
        <v>0.21727552581703599</v>
      </c>
      <c r="K123" s="15">
        <v>0.22605918164059399</v>
      </c>
      <c r="L123" s="15">
        <v>0.22840222813230501</v>
      </c>
      <c r="M123" s="15">
        <v>0.223621155326264</v>
      </c>
      <c r="N123" s="15">
        <v>0.23985305650494801</v>
      </c>
      <c r="O123" s="15">
        <v>0.22812867495963701</v>
      </c>
      <c r="P123" s="15">
        <v>0.21440498481911999</v>
      </c>
      <c r="Q123" s="15">
        <v>0.21762135686718101</v>
      </c>
      <c r="R123" s="15">
        <v>0.22500762063473101</v>
      </c>
      <c r="S123" s="15">
        <v>0.228348549425332</v>
      </c>
      <c r="T123" s="15">
        <v>0.243251899027534</v>
      </c>
      <c r="U123" s="15">
        <v>0.240427569958238</v>
      </c>
      <c r="V123" s="15">
        <v>0.232533568822784</v>
      </c>
      <c r="W123" s="15">
        <v>0.21163200308699101</v>
      </c>
      <c r="X123" s="15">
        <v>0.20739145815688501</v>
      </c>
      <c r="Y123" s="15">
        <v>0.22175461962902401</v>
      </c>
      <c r="Z123" s="15">
        <v>0.220950397697604</v>
      </c>
      <c r="AA123" s="15">
        <v>0.222985107382216</v>
      </c>
      <c r="AB123" s="15">
        <v>0.19916776959711899</v>
      </c>
      <c r="AC123" s="15">
        <v>0.20089433911544799</v>
      </c>
      <c r="AD123" s="15">
        <v>0.20356280795564199</v>
      </c>
      <c r="AE123" s="15">
        <v>0.20739473219281301</v>
      </c>
      <c r="AF123" s="15">
        <v>0.2262907515507</v>
      </c>
      <c r="AG123" s="15">
        <v>0.23287470631093701</v>
      </c>
      <c r="AH123" s="15">
        <v>0.23686836401372</v>
      </c>
      <c r="AI123" s="15">
        <v>0.234803858718235</v>
      </c>
      <c r="AJ123" s="15">
        <v>0.232712083943792</v>
      </c>
      <c r="AK123" s="15">
        <v>0.243656418112835</v>
      </c>
      <c r="AL123" s="15">
        <v>0.2414895629015</v>
      </c>
      <c r="AM123" s="15">
        <v>0.24098136849840199</v>
      </c>
      <c r="AN123" s="15">
        <v>0.212889737819773</v>
      </c>
      <c r="AO123" s="15">
        <v>0.20298137473521299</v>
      </c>
      <c r="AP123" s="15">
        <v>0.192766101084098</v>
      </c>
      <c r="AQ123" s="15">
        <v>0.218968324511749</v>
      </c>
      <c r="AR123" s="15">
        <v>0.232552669444516</v>
      </c>
      <c r="AS123" s="15">
        <v>0.20765894466654</v>
      </c>
      <c r="AT123" s="15">
        <v>0.21254081390348301</v>
      </c>
      <c r="AU123" s="15">
        <v>0.20749729910221201</v>
      </c>
      <c r="AV123" s="15">
        <v>0.205422676743657</v>
      </c>
      <c r="AW123" s="15">
        <v>0.19581934727337699</v>
      </c>
      <c r="AX123" s="15">
        <v>0.207083683845567</v>
      </c>
      <c r="AY123" s="15">
        <v>0.21333165604479301</v>
      </c>
      <c r="AZ123" s="15">
        <v>0.20250205577894401</v>
      </c>
      <c r="BA123" s="15">
        <v>0.20308937832937701</v>
      </c>
      <c r="BB123" s="15">
        <v>0.21085744351181501</v>
      </c>
      <c r="BC123" s="15">
        <v>0.209722528537481</v>
      </c>
      <c r="BD123" s="15">
        <v>0.20924804111341599</v>
      </c>
      <c r="BE123" s="15">
        <v>0.20232229814630401</v>
      </c>
      <c r="BF123" s="15">
        <v>0.195605535106291</v>
      </c>
      <c r="BG123" s="15">
        <v>0.196210947423542</v>
      </c>
      <c r="BH123" s="15">
        <v>0.20255138966018299</v>
      </c>
      <c r="BI123" s="15">
        <v>0.201484745019268</v>
      </c>
      <c r="BJ123" s="15">
        <v>0.219722107090595</v>
      </c>
    </row>
    <row r="124" spans="2:62" hidden="1" outlineLevel="2">
      <c r="B124" s="90" t="s">
        <v>11</v>
      </c>
      <c r="C124" s="15" cm="1">
        <f t="array" ref="C124:BJ124">'Scenario Summary 1'!E19:BL19</f>
        <v>0.20460505030981099</v>
      </c>
      <c r="D124" s="15">
        <v>0.199464673767036</v>
      </c>
      <c r="E124" s="15">
        <v>0.19134073912203001</v>
      </c>
      <c r="F124" s="15">
        <v>0.191080249931771</v>
      </c>
      <c r="G124" s="15">
        <v>0.191830243015775</v>
      </c>
      <c r="H124" s="15">
        <v>0.19247346342837701</v>
      </c>
      <c r="I124" s="15">
        <v>0.19902557340048699</v>
      </c>
      <c r="J124" s="15">
        <v>0.19078423405233999</v>
      </c>
      <c r="K124" s="15">
        <v>0.18879744685607</v>
      </c>
      <c r="L124" s="15">
        <v>0.191643555050732</v>
      </c>
      <c r="M124" s="15">
        <v>0.19394619863236801</v>
      </c>
      <c r="N124" s="15">
        <v>0.18860471813492299</v>
      </c>
      <c r="O124" s="15">
        <v>0.18491600876831099</v>
      </c>
      <c r="P124" s="15">
        <v>0.190485010907466</v>
      </c>
      <c r="Q124" s="15">
        <v>0.183079819139774</v>
      </c>
      <c r="R124" s="15">
        <v>0.168879785552906</v>
      </c>
      <c r="S124" s="15">
        <v>0.13723424830463299</v>
      </c>
      <c r="T124" s="15">
        <v>0.13104498991104299</v>
      </c>
      <c r="U124" s="15">
        <v>0.13264754561513001</v>
      </c>
      <c r="V124" s="15">
        <v>0.130996840323543</v>
      </c>
      <c r="W124" s="15">
        <v>0.13332902240862801</v>
      </c>
      <c r="X124" s="15">
        <v>0.132788533964245</v>
      </c>
      <c r="Y124" s="15">
        <v>0.125191450209856</v>
      </c>
      <c r="Z124" s="15">
        <v>0.121201103347911</v>
      </c>
      <c r="AA124" s="15">
        <v>0.119352917202415</v>
      </c>
      <c r="AB124" s="15">
        <v>0.13831207415793501</v>
      </c>
      <c r="AC124" s="15">
        <v>0.14323325901745301</v>
      </c>
      <c r="AD124" s="15">
        <v>0.14500519331335901</v>
      </c>
      <c r="AE124" s="15">
        <v>0.12847661518176501</v>
      </c>
      <c r="AF124" s="15">
        <v>9.6584910390644596E-2</v>
      </c>
      <c r="AG124" s="15">
        <v>8.8956568502722502E-2</v>
      </c>
      <c r="AH124" s="15">
        <v>8.7494011001524999E-2</v>
      </c>
      <c r="AI124" s="15">
        <v>8.5176351191667304E-2</v>
      </c>
      <c r="AJ124" s="15">
        <v>8.7869196389692206E-2</v>
      </c>
      <c r="AK124" s="15">
        <v>9.2972673549218704E-2</v>
      </c>
      <c r="AL124" s="15">
        <v>9.1282188143791396E-2</v>
      </c>
      <c r="AM124" s="15">
        <v>8.8336755804088105E-2</v>
      </c>
      <c r="AN124" s="15">
        <v>7.6522731428686402E-2</v>
      </c>
      <c r="AO124" s="15">
        <v>8.4148813164688502E-2</v>
      </c>
      <c r="AP124" s="15">
        <v>8.8281494198243701E-2</v>
      </c>
      <c r="AQ124" s="15">
        <v>8.8265583411023196E-2</v>
      </c>
      <c r="AR124" s="15">
        <v>9.3669807441863401E-2</v>
      </c>
      <c r="AS124" s="15">
        <v>9.5245456140146206E-2</v>
      </c>
      <c r="AT124" s="15">
        <v>9.4959600876463199E-2</v>
      </c>
      <c r="AU124" s="15">
        <v>9.0130515623722804E-2</v>
      </c>
      <c r="AV124" s="15">
        <v>8.9725318648745098E-2</v>
      </c>
      <c r="AW124" s="15">
        <v>0.10421204521133599</v>
      </c>
      <c r="AX124" s="15">
        <v>0.103880968139085</v>
      </c>
      <c r="AY124" s="15">
        <v>0.10838199353099599</v>
      </c>
      <c r="AZ124" s="15">
        <v>0.10325897936188801</v>
      </c>
      <c r="BA124" s="15">
        <v>0.10897670923285099</v>
      </c>
      <c r="BB124" s="15">
        <v>0.11010940266922099</v>
      </c>
      <c r="BC124" s="15">
        <v>0.112156583275019</v>
      </c>
      <c r="BD124" s="15">
        <v>0.112551504224843</v>
      </c>
      <c r="BE124" s="15">
        <v>0.10452306418921201</v>
      </c>
      <c r="BF124" s="15">
        <v>0.103716107022404</v>
      </c>
      <c r="BG124" s="15">
        <v>0.10270837090056099</v>
      </c>
      <c r="BH124" s="15">
        <v>9.8590218641038896E-2</v>
      </c>
      <c r="BI124" s="15">
        <v>0.105294590429397</v>
      </c>
      <c r="BJ124" s="15">
        <v>0.10006389657343299</v>
      </c>
    </row>
    <row r="125" spans="2:62" hidden="1" outlineLevel="2">
      <c r="B125" s="90" t="s">
        <v>13</v>
      </c>
      <c r="C125" s="15" cm="1">
        <f t="array" ref="C125:BJ125">'Scenario Summary 1'!E22:BL22</f>
        <v>3.7168924624786701E-2</v>
      </c>
      <c r="D125" s="15">
        <v>3.8078443063388603E-2</v>
      </c>
      <c r="E125" s="15">
        <v>3.7984810758661398E-2</v>
      </c>
      <c r="F125" s="15">
        <v>3.8777193645889697E-2</v>
      </c>
      <c r="G125" s="15">
        <v>3.8174300305196897E-2</v>
      </c>
      <c r="H125" s="15">
        <v>4.5301941538510401E-2</v>
      </c>
      <c r="I125" s="15">
        <v>4.37956403682409E-2</v>
      </c>
      <c r="J125" s="15">
        <v>4.39117207180355E-2</v>
      </c>
      <c r="K125" s="15">
        <v>4.2061196623635097E-2</v>
      </c>
      <c r="L125" s="15">
        <v>4.5676428427578901E-2</v>
      </c>
      <c r="M125" s="15">
        <v>3.05204997566021E-2</v>
      </c>
      <c r="N125" s="15">
        <v>3.3391682939067698E-2</v>
      </c>
      <c r="O125" s="15">
        <v>3.5434236381552499E-2</v>
      </c>
      <c r="P125" s="15">
        <v>3.8131114523154E-2</v>
      </c>
      <c r="Q125" s="15">
        <v>3.9644779468722198E-2</v>
      </c>
      <c r="R125" s="15">
        <v>4.1445291364903998E-2</v>
      </c>
      <c r="S125" s="15">
        <v>4.7519468433069201E-2</v>
      </c>
      <c r="T125" s="15">
        <v>3.79688347949102E-2</v>
      </c>
      <c r="U125" s="15">
        <v>3.2488406510696802E-2</v>
      </c>
      <c r="V125" s="15">
        <v>3.2474073257554699E-2</v>
      </c>
      <c r="W125" s="15">
        <v>3.8519106641162301E-2</v>
      </c>
      <c r="X125" s="15">
        <v>3.7386637618806999E-2</v>
      </c>
      <c r="Y125" s="15">
        <v>4.1825444256065401E-2</v>
      </c>
      <c r="Z125" s="15">
        <v>4.0853896456462799E-2</v>
      </c>
      <c r="AA125" s="15">
        <v>4.0934603470001101E-2</v>
      </c>
      <c r="AB125" s="15">
        <v>4.4243198471091899E-2</v>
      </c>
      <c r="AC125" s="15">
        <v>3.6478875409541499E-2</v>
      </c>
      <c r="AD125" s="15">
        <v>3.6557422975123099E-2</v>
      </c>
      <c r="AE125" s="15">
        <v>3.6644700468943699E-2</v>
      </c>
      <c r="AF125" s="15">
        <v>2.5478624790478199E-2</v>
      </c>
      <c r="AG125" s="15">
        <v>2.91557601505259E-2</v>
      </c>
      <c r="AH125" s="15">
        <v>3.0743861404972601E-2</v>
      </c>
      <c r="AI125" s="15">
        <v>3.2525362466108799E-2</v>
      </c>
      <c r="AJ125" s="15">
        <v>3.0279461882104002E-2</v>
      </c>
      <c r="AK125" s="15">
        <v>2.4065764439780899E-2</v>
      </c>
      <c r="AL125" s="15">
        <v>2.60458752889366E-2</v>
      </c>
      <c r="AM125" s="15">
        <v>2.48282747578293E-2</v>
      </c>
      <c r="AN125" s="15">
        <v>3.1184719920734901E-2</v>
      </c>
      <c r="AO125" s="15">
        <v>1.9212887685406702E-2</v>
      </c>
      <c r="AP125" s="15">
        <v>3.0386454268677299E-2</v>
      </c>
      <c r="AQ125" s="15">
        <v>2.8355355951928101E-2</v>
      </c>
      <c r="AR125" s="15">
        <v>3.2780443364525499E-2</v>
      </c>
      <c r="AS125" s="15">
        <v>4.4703458577106801E-2</v>
      </c>
      <c r="AT125" s="15">
        <v>1.32492692931167E-2</v>
      </c>
      <c r="AU125" s="15">
        <v>1.4276991481720199E-2</v>
      </c>
      <c r="AV125" s="15">
        <v>1.6106411287070799E-2</v>
      </c>
      <c r="AW125" s="15">
        <v>1.0065727002423299E-2</v>
      </c>
      <c r="AX125" s="15">
        <v>1.0038700583733099E-2</v>
      </c>
      <c r="AY125" s="15">
        <v>1.1067590854707101E-2</v>
      </c>
      <c r="AZ125" s="15">
        <v>9.5904132317269492E-3</v>
      </c>
      <c r="BA125" s="15">
        <v>1.0263421296680701E-2</v>
      </c>
      <c r="BB125" s="15">
        <v>1.51510137074225E-2</v>
      </c>
      <c r="BC125" s="15">
        <v>1.2915663213144E-2</v>
      </c>
      <c r="BD125" s="15">
        <v>1.4659482699842E-2</v>
      </c>
      <c r="BE125" s="15">
        <v>1.0097836795898599E-2</v>
      </c>
      <c r="BF125" s="15">
        <v>8.8625312899939402E-3</v>
      </c>
      <c r="BG125" s="15">
        <v>8.6299476155510101E-3</v>
      </c>
      <c r="BH125" s="15">
        <v>1.31135399854508E-2</v>
      </c>
      <c r="BI125" s="15">
        <v>1.47562592336346E-2</v>
      </c>
      <c r="BJ125" s="15">
        <v>9.4848443598725199E-3</v>
      </c>
    </row>
    <row r="126" spans="2:62" hidden="1" outlineLevel="2">
      <c r="B126" s="90" t="s">
        <v>15</v>
      </c>
      <c r="C126" s="15" cm="1">
        <f t="array" ref="C126:BJ126">'Scenario Summary 1'!E25:BL25</f>
        <v>0.243365712756615</v>
      </c>
      <c r="D126" s="15">
        <v>0.25450262230304399</v>
      </c>
      <c r="E126" s="15">
        <v>0.25884287159370001</v>
      </c>
      <c r="F126" s="15">
        <v>0.25906167083026799</v>
      </c>
      <c r="G126" s="15">
        <v>0.25936849491485803</v>
      </c>
      <c r="H126" s="15">
        <v>0.23678344690348899</v>
      </c>
      <c r="I126" s="15">
        <v>0.223542014727375</v>
      </c>
      <c r="J126" s="15">
        <v>0.223667587287944</v>
      </c>
      <c r="K126" s="15">
        <v>0.22492694778150599</v>
      </c>
      <c r="L126" s="15">
        <v>0.22279958894487101</v>
      </c>
      <c r="M126" s="15">
        <v>0.223274733628227</v>
      </c>
      <c r="N126" s="15">
        <v>0.221323178089744</v>
      </c>
      <c r="O126" s="15">
        <v>0.217340417251044</v>
      </c>
      <c r="P126" s="15">
        <v>0.20354932276235099</v>
      </c>
      <c r="Q126" s="15">
        <v>0.20987641100215201</v>
      </c>
      <c r="R126" s="15">
        <v>0.19432373805200601</v>
      </c>
      <c r="S126" s="15">
        <v>0.20684307738693899</v>
      </c>
      <c r="T126" s="15">
        <v>0.22003410581131</v>
      </c>
      <c r="U126" s="15">
        <v>0.209312349058146</v>
      </c>
      <c r="V126" s="15">
        <v>0.20670253114994</v>
      </c>
      <c r="W126" s="15">
        <v>0.20304981134327099</v>
      </c>
      <c r="X126" s="15">
        <v>0.21729638152830699</v>
      </c>
      <c r="Y126" s="15">
        <v>0.23552740613678899</v>
      </c>
      <c r="Z126" s="15">
        <v>0.24231502373935199</v>
      </c>
      <c r="AA126" s="15">
        <v>0.265929768609521</v>
      </c>
      <c r="AB126" s="15">
        <v>0.28712603228869998</v>
      </c>
      <c r="AC126" s="15">
        <v>0.27436751566670498</v>
      </c>
      <c r="AD126" s="15">
        <v>0.27650686380674799</v>
      </c>
      <c r="AE126" s="15">
        <v>0.277921659255144</v>
      </c>
      <c r="AF126" s="15">
        <v>0.29882033846337702</v>
      </c>
      <c r="AG126" s="15">
        <v>0.3063022377854</v>
      </c>
      <c r="AH126" s="15">
        <v>0.31174665866590501</v>
      </c>
      <c r="AI126" s="15">
        <v>0.314337930770614</v>
      </c>
      <c r="AJ126" s="15">
        <v>0.30952210104066302</v>
      </c>
      <c r="AK126" s="15">
        <v>0.30719445366818798</v>
      </c>
      <c r="AL126" s="15">
        <v>0.306889277312555</v>
      </c>
      <c r="AM126" s="15">
        <v>0.32144134802093399</v>
      </c>
      <c r="AN126" s="15">
        <v>0.32094656534751298</v>
      </c>
      <c r="AO126" s="15">
        <v>0.34659677835636399</v>
      </c>
      <c r="AP126" s="15">
        <v>0.34321892229427597</v>
      </c>
      <c r="AQ126" s="15">
        <v>0.37329352790328102</v>
      </c>
      <c r="AR126" s="15">
        <v>0.34175018433740301</v>
      </c>
      <c r="AS126" s="15">
        <v>0.35064206814389698</v>
      </c>
      <c r="AT126" s="15">
        <v>0.37376564661124001</v>
      </c>
      <c r="AU126" s="15">
        <v>0.36236986201766302</v>
      </c>
      <c r="AV126" s="15">
        <v>0.35971707772905798</v>
      </c>
      <c r="AW126" s="15">
        <v>0.354355172996969</v>
      </c>
      <c r="AX126" s="15">
        <v>0.393279198434207</v>
      </c>
      <c r="AY126" s="15">
        <v>0.38672485790473998</v>
      </c>
      <c r="AZ126" s="15">
        <v>0.39015299863972303</v>
      </c>
      <c r="BA126" s="15">
        <v>0.37443031587325698</v>
      </c>
      <c r="BB126" s="15">
        <v>0.36381574506303199</v>
      </c>
      <c r="BC126" s="15">
        <v>0.37148512533849198</v>
      </c>
      <c r="BD126" s="15">
        <v>0.35968965760837901</v>
      </c>
      <c r="BE126" s="15">
        <v>0.374245953729967</v>
      </c>
      <c r="BF126" s="15">
        <v>0.37244769336632999</v>
      </c>
      <c r="BG126" s="15">
        <v>0.37576279758159098</v>
      </c>
      <c r="BH126" s="15">
        <v>0.38690286364634402</v>
      </c>
      <c r="BI126" s="15">
        <v>0.375871492705944</v>
      </c>
      <c r="BJ126" s="15">
        <v>0.35244417035943498</v>
      </c>
    </row>
    <row r="127" spans="2:62" hidden="1" outlineLevel="2">
      <c r="B127" s="90" t="s">
        <v>18</v>
      </c>
      <c r="C127" s="15" cm="1">
        <f t="array" ref="C127:BJ127">'Scenario Summary 1'!E28:BL28</f>
        <v>-2.21621102873222E-2</v>
      </c>
      <c r="D127" s="15">
        <v>-1.8669683689006698E-2</v>
      </c>
      <c r="E127" s="15">
        <v>-1.9933665145872199E-2</v>
      </c>
      <c r="F127" s="15">
        <v>-2.0476146312685999E-2</v>
      </c>
      <c r="G127" s="15">
        <v>-1.9189490755829999E-2</v>
      </c>
      <c r="H127" s="15">
        <v>-5.86322285441744E-3</v>
      </c>
      <c r="I127" s="15">
        <v>-3.2658483735786299E-3</v>
      </c>
      <c r="J127" s="15">
        <v>-2.2690906291655401E-3</v>
      </c>
      <c r="K127" s="15">
        <v>-4.1848011130804297E-3</v>
      </c>
      <c r="L127" s="15">
        <v>-2.4912371139810198E-3</v>
      </c>
      <c r="M127" s="15">
        <v>-2.1713857615538001E-3</v>
      </c>
      <c r="N127" s="15">
        <v>-4.0138776118110496E-3</v>
      </c>
      <c r="O127" s="15">
        <v>-7.0575195681530604E-4</v>
      </c>
      <c r="P127" s="15">
        <v>9.8590370123871705E-3</v>
      </c>
      <c r="Q127" s="15">
        <v>1.03302832315411E-2</v>
      </c>
      <c r="R127" s="15">
        <v>1.15126372342076E-2</v>
      </c>
      <c r="S127" s="15">
        <v>1.27876091482456E-2</v>
      </c>
      <c r="T127" s="15">
        <v>1.3298085754708399E-2</v>
      </c>
      <c r="U127" s="15">
        <v>1.5379016224737399E-2</v>
      </c>
      <c r="V127" s="15">
        <v>1.7591690554319701E-2</v>
      </c>
      <c r="W127" s="15">
        <v>2.2791620420237101E-2</v>
      </c>
      <c r="X127" s="15">
        <v>2.16428048373737E-2</v>
      </c>
      <c r="Y127" s="15">
        <v>2.4592729925786899E-2</v>
      </c>
      <c r="Z127" s="15">
        <v>2.50479636896206E-2</v>
      </c>
      <c r="AA127" s="15">
        <v>1.5988572916674201E-2</v>
      </c>
      <c r="AB127" s="15">
        <v>1.44552839162533E-2</v>
      </c>
      <c r="AC127" s="15">
        <v>1.6142907722353099E-2</v>
      </c>
      <c r="AD127" s="15">
        <v>1.5361987387093899E-2</v>
      </c>
      <c r="AE127" s="15">
        <v>9.8287228452977795E-3</v>
      </c>
      <c r="AF127" s="15">
        <v>-5.2678866261062201E-4</v>
      </c>
      <c r="AG127" s="15">
        <v>-3.9389860040282302E-3</v>
      </c>
      <c r="AH127" s="15">
        <v>-5.6051571332883399E-3</v>
      </c>
      <c r="AI127" s="15">
        <v>-2.4715703923741299E-3</v>
      </c>
      <c r="AJ127" s="15">
        <v>-1.8523302298908901E-3</v>
      </c>
      <c r="AK127" s="15">
        <v>-6.0756378202014797E-3</v>
      </c>
      <c r="AL127" s="15">
        <v>-9.72836178159882E-3</v>
      </c>
      <c r="AM127" s="15">
        <v>-9.0452193108350905E-3</v>
      </c>
      <c r="AN127" s="15">
        <v>-1.9607377777549101E-3</v>
      </c>
      <c r="AO127" s="15">
        <v>-1.25976878759955E-2</v>
      </c>
      <c r="AP127" s="15">
        <v>-2.67398275123511E-2</v>
      </c>
      <c r="AQ127" s="15">
        <v>-3.8049749029176502E-2</v>
      </c>
      <c r="AR127" s="15">
        <v>-4.1182707994693001E-2</v>
      </c>
      <c r="AS127" s="15">
        <v>-4.2458426675373202E-2</v>
      </c>
      <c r="AT127" s="15">
        <v>-4.0520744331470203E-2</v>
      </c>
      <c r="AU127" s="15">
        <v>-3.3664168314150297E-2</v>
      </c>
      <c r="AV127" s="15">
        <v>-3.21131177955905E-2</v>
      </c>
      <c r="AW127" s="15">
        <v>-3.0376223224019599E-2</v>
      </c>
      <c r="AX127" s="15">
        <v>-4.3978170204308303E-2</v>
      </c>
      <c r="AY127" s="15">
        <v>-4.3408619417537403E-2</v>
      </c>
      <c r="AZ127" s="15">
        <v>-3.7470876247969603E-2</v>
      </c>
      <c r="BA127" s="15">
        <v>-3.68236718299799E-2</v>
      </c>
      <c r="BB127" s="15">
        <v>-3.8434219012829403E-2</v>
      </c>
      <c r="BC127" s="15">
        <v>-3.64210437046492E-2</v>
      </c>
      <c r="BD127" s="15">
        <v>-3.6844479447119598E-2</v>
      </c>
      <c r="BE127" s="15">
        <v>-3.7654708161085702E-2</v>
      </c>
      <c r="BF127" s="15">
        <v>-3.7076416167444698E-2</v>
      </c>
      <c r="BG127" s="15">
        <v>-3.6623743869251699E-2</v>
      </c>
      <c r="BH127" s="15">
        <v>-3.8232228711638602E-2</v>
      </c>
      <c r="BI127" s="15">
        <v>-3.56360853350959E-2</v>
      </c>
      <c r="BJ127" s="15">
        <v>-3.2621053687398198E-2</v>
      </c>
    </row>
    <row r="128" spans="2:62" hidden="1" outlineLevel="2">
      <c r="B128" s="90" t="s">
        <v>20</v>
      </c>
      <c r="C128" s="15" cm="1">
        <f t="array" ref="C128:BJ128">'Scenario Summary 1'!E31:BL31</f>
        <v>8.7849084876489795E-3</v>
      </c>
      <c r="D128" s="15">
        <v>8.6672214163468608E-3</v>
      </c>
      <c r="E128" s="15">
        <v>4.99387943743988E-3</v>
      </c>
      <c r="F128" s="15">
        <v>5.5845776895217299E-3</v>
      </c>
      <c r="G128" s="15">
        <v>5.86005841242638E-3</v>
      </c>
      <c r="H128" s="15">
        <v>2.1555930993133E-2</v>
      </c>
      <c r="I128" s="15">
        <v>2.3884419496789999E-2</v>
      </c>
      <c r="J128" s="15">
        <v>2.66935374895741E-2</v>
      </c>
      <c r="K128" s="15">
        <v>4.1616379259298897E-2</v>
      </c>
      <c r="L128" s="15">
        <v>4.1859326465281503E-2</v>
      </c>
      <c r="M128" s="15">
        <v>5.2065312676046999E-2</v>
      </c>
      <c r="N128" s="15">
        <v>5.2184390488131602E-2</v>
      </c>
      <c r="O128" s="15">
        <v>5.4301837936438703E-2</v>
      </c>
      <c r="P128" s="15">
        <v>5.3183607608703401E-2</v>
      </c>
      <c r="Q128" s="15">
        <v>5.23251114681028E-2</v>
      </c>
      <c r="R128" s="15">
        <v>5.2428723141774103E-2</v>
      </c>
      <c r="S128" s="15">
        <v>5.4826010588357101E-2</v>
      </c>
      <c r="T128" s="15">
        <v>5.9759899250768203E-2</v>
      </c>
      <c r="U128" s="15">
        <v>6.1485202846746898E-2</v>
      </c>
      <c r="V128" s="15">
        <v>6.2553983969094507E-2</v>
      </c>
      <c r="W128" s="15">
        <v>6.3100365654162799E-2</v>
      </c>
      <c r="X128" s="15">
        <v>6.1969377219595001E-2</v>
      </c>
      <c r="Y128" s="15">
        <v>6.5027198668369604E-2</v>
      </c>
      <c r="Z128" s="15">
        <v>7.0222039074211901E-2</v>
      </c>
      <c r="AA128" s="15">
        <v>6.2722829927977897E-2</v>
      </c>
      <c r="AB128" s="15">
        <v>5.8301253598499303E-2</v>
      </c>
      <c r="AC128" s="15">
        <v>5.5190139884408997E-2</v>
      </c>
      <c r="AD128" s="15">
        <v>5.4774885856838602E-2</v>
      </c>
      <c r="AE128" s="15">
        <v>5.7240440505508201E-2</v>
      </c>
      <c r="AF128" s="15">
        <v>5.53111611391277E-2</v>
      </c>
      <c r="AG128" s="15">
        <v>5.3810503088506399E-2</v>
      </c>
      <c r="AH128" s="15">
        <v>5.1839400229118399E-2</v>
      </c>
      <c r="AI128" s="15">
        <v>3.4018033172216897E-2</v>
      </c>
      <c r="AJ128" s="15">
        <v>3.4343921311904099E-2</v>
      </c>
      <c r="AK128" s="15">
        <v>3.1411256723019497E-2</v>
      </c>
      <c r="AL128" s="15">
        <v>3.53675695921776E-2</v>
      </c>
      <c r="AM128" s="15">
        <v>3.2058590493707802E-2</v>
      </c>
      <c r="AN128" s="15">
        <v>3.4261341692604801E-2</v>
      </c>
      <c r="AO128" s="15">
        <v>2.97647557613861E-2</v>
      </c>
      <c r="AP128" s="15">
        <v>4.2692278176092099E-2</v>
      </c>
      <c r="AQ128" s="15">
        <v>4.4912925625492199E-2</v>
      </c>
      <c r="AR128" s="15">
        <v>3.6834315806525499E-2</v>
      </c>
      <c r="AS128" s="15">
        <v>4.0819442462232999E-2</v>
      </c>
      <c r="AT128" s="15">
        <v>4.3129452760765699E-2</v>
      </c>
      <c r="AU128" s="15">
        <v>4.2750070717723E-2</v>
      </c>
      <c r="AV128" s="15">
        <v>3.81576303814277E-2</v>
      </c>
      <c r="AW128" s="15">
        <v>3.9601228921285203E-2</v>
      </c>
      <c r="AX128" s="15">
        <v>2.2796238624150499E-2</v>
      </c>
      <c r="AY128" s="15">
        <v>2.3611708851737599E-2</v>
      </c>
      <c r="AZ128" s="15">
        <v>3.2079162019538303E-2</v>
      </c>
      <c r="BA128" s="15">
        <v>4.0765303267118302E-2</v>
      </c>
      <c r="BB128" s="15">
        <v>3.4548801732523497E-2</v>
      </c>
      <c r="BC128" s="15">
        <v>3.7432981847293198E-2</v>
      </c>
      <c r="BD128" s="15">
        <v>3.96234075664064E-2</v>
      </c>
      <c r="BE128" s="15">
        <v>3.4622212694280903E-2</v>
      </c>
      <c r="BF128" s="15">
        <v>3.5257007287420497E-2</v>
      </c>
      <c r="BG128" s="15">
        <v>3.2859711465082597E-2</v>
      </c>
      <c r="BH128" s="15">
        <v>3.21029730261067E-2</v>
      </c>
      <c r="BI128" s="15">
        <v>3.4676631695197198E-2</v>
      </c>
      <c r="BJ128" s="15">
        <v>2.9914669483997701E-2</v>
      </c>
    </row>
    <row r="129" spans="2:62" hidden="1" outlineLevel="2">
      <c r="B129" s="90" t="s">
        <v>22</v>
      </c>
      <c r="C129" s="15" cm="1">
        <f t="array" ref="C129:BJ129">'Scenario Summary 1'!E34:BL34</f>
        <v>-1.3241698818691699E-2</v>
      </c>
      <c r="D129" s="15">
        <v>-1.00150854814311E-2</v>
      </c>
      <c r="E129" s="15">
        <v>-9.8751082765231799E-3</v>
      </c>
      <c r="F129" s="15">
        <v>-9.8762394265838292E-3</v>
      </c>
      <c r="G129" s="15">
        <v>-1.03064758677651E-2</v>
      </c>
      <c r="H129" s="15">
        <v>-5.8233507813814896E-3</v>
      </c>
      <c r="I129" s="15">
        <v>-4.72054062733533E-3</v>
      </c>
      <c r="J129" s="15">
        <v>-4.9991533024265804E-3</v>
      </c>
      <c r="K129" s="15">
        <v>-8.09298142354151E-3</v>
      </c>
      <c r="L129" s="15">
        <v>-5.4580930270815E-3</v>
      </c>
      <c r="M129" s="15">
        <v>-6.7146170303609897E-3</v>
      </c>
      <c r="N129" s="15">
        <v>-7.3727286771133899E-3</v>
      </c>
      <c r="O129" s="15">
        <v>-7.1218058573338204E-3</v>
      </c>
      <c r="P129" s="15">
        <v>-6.7736672996772003E-3</v>
      </c>
      <c r="Q129" s="15">
        <v>-7.1213873516345798E-3</v>
      </c>
      <c r="R129" s="15">
        <v>-3.3752407104266401E-3</v>
      </c>
      <c r="S129" s="15">
        <v>-1.77941183042554E-3</v>
      </c>
      <c r="T129" s="15">
        <v>-7.5434609877857604E-3</v>
      </c>
      <c r="U129" s="15">
        <v>-5.1923604540627596E-3</v>
      </c>
      <c r="V129" s="15">
        <v>-3.9259141282463699E-5</v>
      </c>
      <c r="W129" s="15">
        <v>4.8060760607279698E-3</v>
      </c>
      <c r="X129" s="15">
        <v>5.13784204659246E-3</v>
      </c>
      <c r="Y129" s="15">
        <v>6.03707815743497E-3</v>
      </c>
      <c r="Z129" s="15">
        <v>3.3762240235042499E-3</v>
      </c>
      <c r="AA129" s="15">
        <v>-6.4705914707840198E-3</v>
      </c>
      <c r="AB129" s="15">
        <v>-1.1330221496129E-2</v>
      </c>
      <c r="AC129" s="15">
        <v>-1.14036720359079E-2</v>
      </c>
      <c r="AD129" s="15">
        <v>-7.3881300701139196E-3</v>
      </c>
      <c r="AE129" s="15">
        <v>-1.38424924023337E-3</v>
      </c>
      <c r="AF129" s="15">
        <v>-2.4324932214337298E-3</v>
      </c>
      <c r="AG129" s="15">
        <v>-7.5629197698502898E-3</v>
      </c>
      <c r="AH129" s="15">
        <v>-6.0228402111186102E-3</v>
      </c>
      <c r="AI129" s="15">
        <v>9.6095546045086508E-3</v>
      </c>
      <c r="AJ129" s="15">
        <v>1.0535756320013899E-2</v>
      </c>
      <c r="AK129" s="15">
        <v>9.4305350768889105E-3</v>
      </c>
      <c r="AL129" s="15">
        <v>9.9224069693835595E-3</v>
      </c>
      <c r="AM129" s="15">
        <v>9.4294080229410399E-3</v>
      </c>
      <c r="AN129" s="15">
        <v>1.6911605603181199E-2</v>
      </c>
      <c r="AO129" s="15">
        <v>1.0850735356626701E-2</v>
      </c>
      <c r="AP129" s="15">
        <v>1.5419312048438501E-2</v>
      </c>
      <c r="AQ129" s="15">
        <v>8.3258114666653303E-3</v>
      </c>
      <c r="AR129" s="15">
        <v>1.6187944112214501E-2</v>
      </c>
      <c r="AS129" s="15">
        <v>1.79582097182363E-2</v>
      </c>
      <c r="AT129" s="15">
        <v>1.39867867064915E-2</v>
      </c>
      <c r="AU129" s="15">
        <v>2.3275661107014699E-2</v>
      </c>
      <c r="AV129" s="15">
        <v>2.5217391603546399E-2</v>
      </c>
      <c r="AW129" s="15">
        <v>2.9410577580519699E-2</v>
      </c>
      <c r="AX129" s="15">
        <v>3.3272257465116903E-2</v>
      </c>
      <c r="AY129" s="15">
        <v>3.50255175977435E-2</v>
      </c>
      <c r="AZ129" s="15">
        <v>4.3727315483177299E-2</v>
      </c>
      <c r="BA129" s="15">
        <v>4.5697872048715497E-2</v>
      </c>
      <c r="BB129" s="15">
        <v>5.0110391163325697E-2</v>
      </c>
      <c r="BC129" s="15">
        <v>5.3362690639740501E-2</v>
      </c>
      <c r="BD129" s="15">
        <v>5.3333282436684802E-2</v>
      </c>
      <c r="BE129" s="15">
        <v>4.6264291620431101E-2</v>
      </c>
      <c r="BF129" s="15">
        <v>4.7374168910433098E-2</v>
      </c>
      <c r="BG129" s="15">
        <v>4.36179584521093E-2</v>
      </c>
      <c r="BH129" s="15">
        <v>4.9343592014381099E-2</v>
      </c>
      <c r="BI129" s="15">
        <v>5.0616093821661497E-2</v>
      </c>
      <c r="BJ129" s="15">
        <v>4.2470262010991099E-2</v>
      </c>
    </row>
    <row r="130" spans="2:62" hidden="1" outlineLevel="2">
      <c r="B130" s="90" t="s">
        <v>24</v>
      </c>
      <c r="C130" s="15" cm="1">
        <f t="array" ref="C130:BJ130">'Scenario Summary 1'!E37:BL37</f>
        <v>0.136157253709148</v>
      </c>
      <c r="D130" s="15">
        <v>0.14040284797149399</v>
      </c>
      <c r="E130" s="15">
        <v>0.14329814592666101</v>
      </c>
      <c r="F130" s="15">
        <v>0.143915968569403</v>
      </c>
      <c r="G130" s="15">
        <v>0.14939746945713001</v>
      </c>
      <c r="H130" s="15">
        <v>0.13963132671955999</v>
      </c>
      <c r="I130" s="15">
        <v>0.14814188977298501</v>
      </c>
      <c r="J130" s="15">
        <v>0.152432637207566</v>
      </c>
      <c r="K130" s="15">
        <v>0.14055351854134501</v>
      </c>
      <c r="L130" s="15">
        <v>0.128742833375214</v>
      </c>
      <c r="M130" s="15">
        <v>0.12807063271135499</v>
      </c>
      <c r="N130" s="15">
        <v>0.12232214554372001</v>
      </c>
      <c r="O130" s="15">
        <v>0.13123740918809099</v>
      </c>
      <c r="P130" s="15">
        <v>0.13414608554617499</v>
      </c>
      <c r="Q130" s="15">
        <v>0.13740898947990701</v>
      </c>
      <c r="R130" s="15">
        <v>0.14203846240815399</v>
      </c>
      <c r="S130" s="15">
        <v>0.148353949128565</v>
      </c>
      <c r="T130" s="15">
        <v>0.15225800758133801</v>
      </c>
      <c r="U130" s="15">
        <v>0.15046097599198099</v>
      </c>
      <c r="V130" s="15">
        <v>0.15324498054549099</v>
      </c>
      <c r="W130" s="15">
        <v>0.15233518817268299</v>
      </c>
      <c r="X130" s="15">
        <v>0.15112798766505001</v>
      </c>
      <c r="Y130" s="15">
        <v>0.163161537879325</v>
      </c>
      <c r="Z130" s="15">
        <v>0.16781933029972501</v>
      </c>
      <c r="AA130" s="15">
        <v>0.17842534092703199</v>
      </c>
      <c r="AB130" s="15">
        <v>0.17991178759901</v>
      </c>
      <c r="AC130" s="15">
        <v>0.19233868938777199</v>
      </c>
      <c r="AD130" s="15">
        <v>0.18249473830371099</v>
      </c>
      <c r="AE130" s="15">
        <v>0.18355444105199101</v>
      </c>
      <c r="AF130" s="15">
        <v>0.19918519265534501</v>
      </c>
      <c r="AG130" s="15">
        <v>0.209458500442498</v>
      </c>
      <c r="AH130" s="15">
        <v>0.207208231494416</v>
      </c>
      <c r="AI130" s="15">
        <v>0.20261109113919201</v>
      </c>
      <c r="AJ130" s="15">
        <v>0.19945860425061801</v>
      </c>
      <c r="AK130" s="15">
        <v>0.20034612174875899</v>
      </c>
      <c r="AL130" s="15">
        <v>0.19800065623469301</v>
      </c>
      <c r="AM130" s="15">
        <v>0.19490581659824299</v>
      </c>
      <c r="AN130" s="15">
        <v>0.216698823109744</v>
      </c>
      <c r="AO130" s="15">
        <v>0.235713561665744</v>
      </c>
      <c r="AP130" s="15">
        <v>0.271184719043916</v>
      </c>
      <c r="AQ130" s="15">
        <v>0.27788912289085399</v>
      </c>
      <c r="AR130" s="15">
        <v>0.28322881509515502</v>
      </c>
      <c r="AS130" s="15">
        <v>0.27860894814635101</v>
      </c>
      <c r="AT130" s="15">
        <v>0.27682208995270102</v>
      </c>
      <c r="AU130" s="15">
        <v>0.26782847759551198</v>
      </c>
      <c r="AV130" s="15">
        <v>0.28085501970882898</v>
      </c>
      <c r="AW130" s="15">
        <v>0.27179081387301202</v>
      </c>
      <c r="AX130" s="15">
        <v>0.27951313135176598</v>
      </c>
      <c r="AY130" s="15">
        <v>0.26956301408268102</v>
      </c>
      <c r="AZ130" s="15">
        <v>0.26108360394762498</v>
      </c>
      <c r="BA130" s="15">
        <v>0.26018655701711202</v>
      </c>
      <c r="BB130" s="15">
        <v>0.246828700862573</v>
      </c>
      <c r="BC130" s="15">
        <v>0.228781843570044</v>
      </c>
      <c r="BD130" s="15">
        <v>0.23299368766108999</v>
      </c>
      <c r="BE130" s="15">
        <v>0.25844609371382699</v>
      </c>
      <c r="BF130" s="15">
        <v>0.26787366911015698</v>
      </c>
      <c r="BG130" s="15">
        <v>0.27249568513486799</v>
      </c>
      <c r="BH130" s="15">
        <v>0.245186891314424</v>
      </c>
      <c r="BI130" s="15">
        <v>0.249228103775992</v>
      </c>
      <c r="BJ130" s="15">
        <v>0.281526317056916</v>
      </c>
    </row>
    <row r="131" spans="2:62" hidden="1" outlineLevel="2">
      <c r="D131" s="65"/>
    </row>
    <row r="132" spans="2:62" hidden="1" outlineLevel="2">
      <c r="B132" s="90" t="s">
        <v>56</v>
      </c>
      <c r="C132" s="42">
        <f>SUM(C121:C130)</f>
        <v>1.0000000000000004</v>
      </c>
      <c r="D132" s="42">
        <f t="shared" ref="D132:BJ132" si="11">SUM(D121:D130)</f>
        <v>1.0000000000000002</v>
      </c>
      <c r="E132" s="42">
        <f t="shared" si="11"/>
        <v>0.999999999999999</v>
      </c>
      <c r="F132" s="42">
        <f t="shared" si="11"/>
        <v>0.99999999999999989</v>
      </c>
      <c r="G132" s="42">
        <f t="shared" si="11"/>
        <v>1.0000000000000011</v>
      </c>
      <c r="H132" s="42">
        <f t="shared" si="11"/>
        <v>0.99999999999999978</v>
      </c>
      <c r="I132" s="42">
        <f t="shared" si="11"/>
        <v>0.99999999999999967</v>
      </c>
      <c r="J132" s="42">
        <f t="shared" si="11"/>
        <v>0.99999999999999956</v>
      </c>
      <c r="K132" s="42">
        <f t="shared" si="11"/>
        <v>1.0000000000000004</v>
      </c>
      <c r="L132" s="42">
        <f t="shared" si="11"/>
        <v>1.0000000000000002</v>
      </c>
      <c r="M132" s="42">
        <f t="shared" si="11"/>
        <v>0.99999999999999922</v>
      </c>
      <c r="N132" s="42">
        <f t="shared" si="11"/>
        <v>0.99999999999999989</v>
      </c>
      <c r="O132" s="42">
        <f t="shared" si="11"/>
        <v>0.99999999999999944</v>
      </c>
      <c r="P132" s="42">
        <f t="shared" si="11"/>
        <v>0.99999999999999978</v>
      </c>
      <c r="Q132" s="42">
        <f t="shared" si="11"/>
        <v>1.0000000000000002</v>
      </c>
      <c r="R132" s="42">
        <f t="shared" si="11"/>
        <v>1</v>
      </c>
      <c r="S132" s="42">
        <f t="shared" si="11"/>
        <v>1.0000000000000007</v>
      </c>
      <c r="T132" s="42">
        <f t="shared" si="11"/>
        <v>1.0000000000000002</v>
      </c>
      <c r="U132" s="42">
        <f t="shared" si="11"/>
        <v>0.99999999999999978</v>
      </c>
      <c r="V132" s="42">
        <f t="shared" si="11"/>
        <v>1.0000000000000004</v>
      </c>
      <c r="W132" s="42">
        <f t="shared" si="11"/>
        <v>1.0000000000000007</v>
      </c>
      <c r="X132" s="42">
        <f t="shared" si="11"/>
        <v>0.99999999999999989</v>
      </c>
      <c r="Y132" s="42">
        <f t="shared" si="11"/>
        <v>0.99999999999999967</v>
      </c>
      <c r="Z132" s="42">
        <f t="shared" si="11"/>
        <v>0.99999999999999978</v>
      </c>
      <c r="AA132" s="42">
        <f t="shared" si="11"/>
        <v>0.99999999999999967</v>
      </c>
      <c r="AB132" s="42">
        <f t="shared" si="11"/>
        <v>0.99999999999999889</v>
      </c>
      <c r="AC132" s="42">
        <f t="shared" si="11"/>
        <v>1.0000000000000009</v>
      </c>
      <c r="AD132" s="42">
        <f t="shared" si="11"/>
        <v>1</v>
      </c>
      <c r="AE132" s="42">
        <f t="shared" si="11"/>
        <v>0.99999999999999967</v>
      </c>
      <c r="AF132" s="42">
        <f t="shared" si="11"/>
        <v>1.0000000000000004</v>
      </c>
      <c r="AG132" s="42">
        <f t="shared" si="11"/>
        <v>1</v>
      </c>
      <c r="AH132" s="42">
        <f t="shared" si="11"/>
        <v>0.99999999999999989</v>
      </c>
      <c r="AI132" s="42">
        <f t="shared" si="11"/>
        <v>1</v>
      </c>
      <c r="AJ132" s="42">
        <f t="shared" si="11"/>
        <v>1</v>
      </c>
      <c r="AK132" s="42">
        <f t="shared" si="11"/>
        <v>0.99999999999999967</v>
      </c>
      <c r="AL132" s="42">
        <f t="shared" si="11"/>
        <v>1.0000000000000002</v>
      </c>
      <c r="AM132" s="42">
        <f t="shared" si="11"/>
        <v>0.99999999999999922</v>
      </c>
      <c r="AN132" s="42">
        <f t="shared" si="11"/>
        <v>1.0000000000000004</v>
      </c>
      <c r="AO132" s="42">
        <f t="shared" si="11"/>
        <v>1.0000000000000011</v>
      </c>
      <c r="AP132" s="42">
        <f t="shared" si="11"/>
        <v>1</v>
      </c>
      <c r="AQ132" s="42">
        <f t="shared" si="11"/>
        <v>0.99999999999999956</v>
      </c>
      <c r="AR132" s="42">
        <f t="shared" si="11"/>
        <v>0.99999999999999956</v>
      </c>
      <c r="AS132" s="42">
        <f t="shared" si="11"/>
        <v>0.99999999999999956</v>
      </c>
      <c r="AT132" s="42">
        <f t="shared" si="11"/>
        <v>1</v>
      </c>
      <c r="AU132" s="42">
        <f t="shared" si="11"/>
        <v>0.99999999999999933</v>
      </c>
      <c r="AV132" s="42">
        <f t="shared" si="11"/>
        <v>0.99999999999999967</v>
      </c>
      <c r="AW132" s="42">
        <f t="shared" si="11"/>
        <v>0.99999999999999978</v>
      </c>
      <c r="AX132" s="42">
        <f t="shared" si="11"/>
        <v>0.99999999999999867</v>
      </c>
      <c r="AY132" s="42">
        <f t="shared" si="11"/>
        <v>0.99999999999999922</v>
      </c>
      <c r="AZ132" s="42">
        <f t="shared" si="11"/>
        <v>0.99999999999999911</v>
      </c>
      <c r="BA132" s="42">
        <f t="shared" si="11"/>
        <v>0.99999999999999878</v>
      </c>
      <c r="BB132" s="42">
        <f t="shared" si="11"/>
        <v>1.0000000000000002</v>
      </c>
      <c r="BC132" s="42">
        <f t="shared" si="11"/>
        <v>1</v>
      </c>
      <c r="BD132" s="42">
        <f t="shared" si="11"/>
        <v>0.99999999999999956</v>
      </c>
      <c r="BE132" s="42">
        <f t="shared" si="11"/>
        <v>0.99999999999999967</v>
      </c>
      <c r="BF132" s="42">
        <f t="shared" si="11"/>
        <v>1</v>
      </c>
      <c r="BG132" s="42">
        <f t="shared" si="11"/>
        <v>0.99999999999999956</v>
      </c>
      <c r="BH132" s="42">
        <f t="shared" si="11"/>
        <v>0.99999999999999889</v>
      </c>
      <c r="BI132" s="42">
        <f t="shared" si="11"/>
        <v>0.99999999999999911</v>
      </c>
      <c r="BJ132" s="42">
        <f t="shared" si="11"/>
        <v>1.0000000000000009</v>
      </c>
    </row>
    <row r="133" spans="2:62" hidden="1" outlineLevel="2">
      <c r="B133" s="81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</row>
    <row r="134" spans="2:62" ht="20.5" hidden="1" outlineLevel="2">
      <c r="B134" s="79" t="s">
        <v>136</v>
      </c>
      <c r="C134" s="42" cm="1">
        <f t="array" aca="1" ref="C134" ca="1">SUMPRODUCT(TRANSPOSE(C121:C130),OFFSET('Static Returns and Covariance'!$B$12,MATCH(C$16,'Static Returns and Covariance'!$B$13:$B$132),1,1,10))</f>
        <v>-1.0312937153036951E-3</v>
      </c>
      <c r="D134" s="42" cm="1">
        <f t="array" aca="1" ref="D134" ca="1">SUMPRODUCT(TRANSPOSE(D121:D130),OFFSET('Static Returns and Covariance'!$B$12,MATCH(D$16,'Static Returns and Covariance'!$B$13:$B$132),1,1,10))</f>
        <v>4.162677092867826E-2</v>
      </c>
      <c r="E134" s="42" cm="1">
        <f t="array" aca="1" ref="E134" ca="1">SUMPRODUCT(TRANSPOSE(E121:E130),OFFSET('Static Returns and Covariance'!$B$12,MATCH(E$16,'Static Returns and Covariance'!$B$13:$B$132),1,1,10))</f>
        <v>9.5286016533374521E-4</v>
      </c>
      <c r="F134" s="42" cm="1">
        <f t="array" aca="1" ref="F134" ca="1">SUMPRODUCT(TRANSPOSE(F121:F130),OFFSET('Static Returns and Covariance'!$B$12,MATCH(F$16,'Static Returns and Covariance'!$B$13:$B$132),1,1,10))</f>
        <v>-3.3161039418464146E-3</v>
      </c>
      <c r="G134" s="42" cm="1">
        <f t="array" aca="1" ref="G134" ca="1">SUMPRODUCT(TRANSPOSE(G121:G130),OFFSET('Static Returns and Covariance'!$B$12,MATCH(G$16,'Static Returns and Covariance'!$B$13:$B$132),1,1,10))</f>
        <v>3.7966204872505425E-2</v>
      </c>
      <c r="H134" s="42" cm="1">
        <f t="array" aca="1" ref="H134" ca="1">SUMPRODUCT(TRANSPOSE(H121:H130),OFFSET('Static Returns and Covariance'!$B$12,MATCH(H$16,'Static Returns and Covariance'!$B$13:$B$132),1,1,10))</f>
        <v>-2.4484111776203344E-2</v>
      </c>
      <c r="I134" s="42" cm="1">
        <f t="array" aca="1" ref="I134" ca="1">SUMPRODUCT(TRANSPOSE(I121:I130),OFFSET('Static Returns and Covariance'!$B$12,MATCH(I$16,'Static Returns and Covariance'!$B$13:$B$132),1,1,10))</f>
        <v>-3.7847401452825854E-3</v>
      </c>
      <c r="J134" s="42" cm="1">
        <f t="array" aca="1" ref="J134" ca="1">SUMPRODUCT(TRANSPOSE(J121:J130),OFFSET('Static Returns and Covariance'!$B$12,MATCH(J$16,'Static Returns and Covariance'!$B$13:$B$132),1,1,10))</f>
        <v>2.6584403607100765E-2</v>
      </c>
      <c r="K134" s="42" cm="1">
        <f t="array" aca="1" ref="K134" ca="1">SUMPRODUCT(TRANSPOSE(K121:K130),OFFSET('Static Returns and Covariance'!$B$12,MATCH(K$16,'Static Returns and Covariance'!$B$13:$B$132),1,1,10))</f>
        <v>7.3459940762572902E-3</v>
      </c>
      <c r="L134" s="42" cm="1">
        <f t="array" aca="1" ref="L134" ca="1">SUMPRODUCT(TRANSPOSE(L121:L130),OFFSET('Static Returns and Covariance'!$B$12,MATCH(L$16,'Static Returns and Covariance'!$B$13:$B$132),1,1,10))</f>
        <v>6.8505584940858177E-2</v>
      </c>
      <c r="M134" s="42" cm="1">
        <f t="array" aca="1" ref="M134" ca="1">SUMPRODUCT(TRANSPOSE(M121:M130),OFFSET('Static Returns and Covariance'!$B$12,MATCH(M$16,'Static Returns and Covariance'!$B$13:$B$132),1,1,10))</f>
        <v>3.5394657951829583E-2</v>
      </c>
      <c r="N134" s="42" cm="1">
        <f t="array" aca="1" ref="N134" ca="1">SUMPRODUCT(TRANSPOSE(N121:N130),OFFSET('Static Returns and Covariance'!$B$12,MATCH(N$16,'Static Returns and Covariance'!$B$13:$B$132),1,1,10))</f>
        <v>-2.3768308290558714E-2</v>
      </c>
      <c r="O134" s="42" cm="1">
        <f t="array" aca="1" ref="O134" ca="1">SUMPRODUCT(TRANSPOSE(O121:O130),OFFSET('Static Returns and Covariance'!$B$12,MATCH(O$16,'Static Returns and Covariance'!$B$13:$B$132),1,1,10))</f>
        <v>-1.4343745919926068E-3</v>
      </c>
      <c r="P134" s="42" cm="1">
        <f t="array" aca="1" ref="P134" ca="1">SUMPRODUCT(TRANSPOSE(P121:P130),OFFSET('Static Returns and Covariance'!$B$12,MATCH(P$16,'Static Returns and Covariance'!$B$13:$B$132),1,1,10))</f>
        <v>-3.2122118505064919E-2</v>
      </c>
      <c r="Q134" s="42" cm="1">
        <f t="array" aca="1" ref="Q134" ca="1">SUMPRODUCT(TRANSPOSE(Q121:Q130),OFFSET('Static Returns and Covariance'!$B$12,MATCH(Q$16,'Static Returns and Covariance'!$B$13:$B$132),1,1,10))</f>
        <v>-2.0201727862997503E-2</v>
      </c>
      <c r="R134" s="42" cm="1">
        <f t="array" aca="1" ref="R134" ca="1">SUMPRODUCT(TRANSPOSE(R121:R130),OFFSET('Static Returns and Covariance'!$B$12,MATCH(R$16,'Static Returns and Covariance'!$B$13:$B$132),1,1,10))</f>
        <v>-2.2783772200993906E-2</v>
      </c>
      <c r="S134" s="42" cm="1">
        <f t="array" aca="1" ref="S134" ca="1">SUMPRODUCT(TRANSPOSE(S121:S130),OFFSET('Static Returns and Covariance'!$B$12,MATCH(S$16,'Static Returns and Covariance'!$B$13:$B$132),1,1,10))</f>
        <v>6.0552153458747621E-5</v>
      </c>
      <c r="T134" s="42" cm="1">
        <f t="array" aca="1" ref="T134" ca="1">SUMPRODUCT(TRANSPOSE(T121:T130),OFFSET('Static Returns and Covariance'!$B$12,MATCH(T$16,'Static Returns and Covariance'!$B$13:$B$132),1,1,10))</f>
        <v>2.3338018755314455E-2</v>
      </c>
      <c r="U134" s="42" cm="1">
        <f t="array" aca="1" ref="U134" ca="1">SUMPRODUCT(TRANSPOSE(U121:U130),OFFSET('Static Returns and Covariance'!$B$12,MATCH(U$16,'Static Returns and Covariance'!$B$13:$B$132),1,1,10))</f>
        <v>4.013066656650318E-2</v>
      </c>
      <c r="V134" s="42" cm="1">
        <f t="array" aca="1" ref="V134" ca="1">SUMPRODUCT(TRANSPOSE(V121:V130),OFFSET('Static Returns and Covariance'!$B$12,MATCH(V$16,'Static Returns and Covariance'!$B$13:$B$132),1,1,10))</f>
        <v>-1.1840914042124036E-2</v>
      </c>
      <c r="W134" s="42" cm="1">
        <f t="array" aca="1" ref="W134" ca="1">SUMPRODUCT(TRANSPOSE(W121:W130),OFFSET('Static Returns and Covariance'!$B$12,MATCH(W$16,'Static Returns and Covariance'!$B$13:$B$132),1,1,10))</f>
        <v>2.614394034008712E-3</v>
      </c>
      <c r="X134" s="42" cm="1">
        <f t="array" aca="1" ref="X134" ca="1">SUMPRODUCT(TRANSPOSE(X121:X130),OFFSET('Static Returns and Covariance'!$B$12,MATCH(X$16,'Static Returns and Covariance'!$B$13:$B$132),1,1,10))</f>
        <v>-4.0134991621495704E-2</v>
      </c>
      <c r="Y134" s="42" cm="1">
        <f t="array" aca="1" ref="Y134" ca="1">SUMPRODUCT(TRANSPOSE(Y121:Y130),OFFSET('Static Returns and Covariance'!$B$12,MATCH(Y$16,'Static Returns and Covariance'!$B$13:$B$132),1,1,10))</f>
        <v>6.090899591410049E-2</v>
      </c>
      <c r="Z134" s="42" cm="1">
        <f t="array" aca="1" ref="Z134" ca="1">SUMPRODUCT(TRANSPOSE(Z121:Z130),OFFSET('Static Returns and Covariance'!$B$12,MATCH(Z$16,'Static Returns and Covariance'!$B$13:$B$132),1,1,10))</f>
        <v>-6.1689665720543262E-2</v>
      </c>
      <c r="AA134" s="42" cm="1">
        <f t="array" aca="1" ref="AA134" ca="1">SUMPRODUCT(TRANSPOSE(AA121:AA130),OFFSET('Static Returns and Covariance'!$B$12,MATCH(AA$16,'Static Returns and Covariance'!$B$13:$B$132),1,1,10))</f>
        <v>5.7232785439384454E-2</v>
      </c>
      <c r="AB134" s="42" cm="1">
        <f t="array" aca="1" ref="AB134" ca="1">SUMPRODUCT(TRANSPOSE(AB121:AB130),OFFSET('Static Returns and Covariance'!$B$12,MATCH(AB$16,'Static Returns and Covariance'!$B$13:$B$132),1,1,10))</f>
        <v>5.1336872963174428E-2</v>
      </c>
      <c r="AC134" s="42" cm="1">
        <f t="array" aca="1" ref="AC134" ca="1">SUMPRODUCT(TRANSPOSE(AC121:AC130),OFFSET('Static Returns and Covariance'!$B$12,MATCH(AC$16,'Static Returns and Covariance'!$B$13:$B$132),1,1,10))</f>
        <v>4.0043181501586644E-2</v>
      </c>
      <c r="AD134" s="42" cm="1">
        <f t="array" aca="1" ref="AD134" ca="1">SUMPRODUCT(TRANSPOSE(AD121:AD130),OFFSET('Static Returns and Covariance'!$B$12,MATCH(AD$16,'Static Returns and Covariance'!$B$13:$B$132),1,1,10))</f>
        <v>-4.4633923889155769E-3</v>
      </c>
      <c r="AE134" s="42" cm="1">
        <f t="array" aca="1" ref="AE134" ca="1">SUMPRODUCT(TRANSPOSE(AE121:AE130),OFFSET('Static Returns and Covariance'!$B$12,MATCH(AE$16,'Static Returns and Covariance'!$B$13:$B$132),1,1,10))</f>
        <v>-3.4874515000645367E-2</v>
      </c>
      <c r="AF134" s="42" cm="1">
        <f t="array" aca="1" ref="AF134" ca="1">SUMPRODUCT(TRANSPOSE(AF121:AF130),OFFSET('Static Returns and Covariance'!$B$12,MATCH(AF$16,'Static Returns and Covariance'!$B$13:$B$132),1,1,10))</f>
        <v>4.4166521730531733E-2</v>
      </c>
      <c r="AG134" s="42" cm="1">
        <f t="array" aca="1" ref="AG134" ca="1">SUMPRODUCT(TRANSPOSE(AG121:AG130),OFFSET('Static Returns and Covariance'!$B$12,MATCH(AG$16,'Static Returns and Covariance'!$B$13:$B$132),1,1,10))</f>
        <v>1.1103494290728793E-3</v>
      </c>
      <c r="AH134" s="42" cm="1">
        <f t="array" aca="1" ref="AH134" ca="1">SUMPRODUCT(TRANSPOSE(AH121:AH130),OFFSET('Static Returns and Covariance'!$B$12,MATCH(AH$16,'Static Returns and Covariance'!$B$13:$B$132),1,1,10))</f>
        <v>2.5077042580935075E-2</v>
      </c>
      <c r="AI134" s="42" cm="1">
        <f t="array" aca="1" ref="AI134" ca="1">SUMPRODUCT(TRANSPOSE(AI121:AI130),OFFSET('Static Returns and Covariance'!$B$12,MATCH(AI$16,'Static Returns and Covariance'!$B$13:$B$132),1,1,10))</f>
        <v>3.2882884043288742E-2</v>
      </c>
      <c r="AJ134" s="42" cm="1">
        <f t="array" aca="1" ref="AJ134" ca="1">SUMPRODUCT(TRANSPOSE(AJ121:AJ130),OFFSET('Static Returns and Covariance'!$B$12,MATCH(AJ$16,'Static Returns and Covariance'!$B$13:$B$132),1,1,10))</f>
        <v>7.6348142205835343E-3</v>
      </c>
      <c r="AK134" s="42" cm="1">
        <f t="array" aca="1" ref="AK134" ca="1">SUMPRODUCT(TRANSPOSE(AK121:AK130),OFFSET('Static Returns and Covariance'!$B$12,MATCH(AK$16,'Static Returns and Covariance'!$B$13:$B$132),1,1,10))</f>
        <v>-8.2426469134232877E-4</v>
      </c>
      <c r="AL134" s="42" cm="1">
        <f t="array" aca="1" ref="AL134" ca="1">SUMPRODUCT(TRANSPOSE(AL121:AL130),OFFSET('Static Returns and Covariance'!$B$12,MATCH(AL$16,'Static Returns and Covariance'!$B$13:$B$132),1,1,10))</f>
        <v>3.1437808450286188E-2</v>
      </c>
      <c r="AM134" s="42" cm="1">
        <f t="array" aca="1" ref="AM134" ca="1">SUMPRODUCT(TRANSPOSE(AM121:AM130),OFFSET('Static Returns and Covariance'!$B$12,MATCH(AM$16,'Static Returns and Covariance'!$B$13:$B$132),1,1,10))</f>
        <v>3.1312995249330476E-2</v>
      </c>
      <c r="AN134" s="42" cm="1">
        <f t="array" aca="1" ref="AN134" ca="1">SUMPRODUCT(TRANSPOSE(AN121:AN130),OFFSET('Static Returns and Covariance'!$B$12,MATCH(AN$16,'Static Returns and Covariance'!$B$13:$B$132),1,1,10))</f>
        <v>-8.3277140621253243E-2</v>
      </c>
      <c r="AO134" s="42" cm="1">
        <f t="array" aca="1" ref="AO134" ca="1">SUMPRODUCT(TRANSPOSE(AO121:AO130),OFFSET('Static Returns and Covariance'!$B$12,MATCH(AO$16,'Static Returns and Covariance'!$B$13:$B$132),1,1,10))</f>
        <v>-6.5069533098255194E-2</v>
      </c>
      <c r="AP134" s="42" cm="1">
        <f t="array" aca="1" ref="AP134" ca="1">SUMPRODUCT(TRANSPOSE(AP121:AP130),OFFSET('Static Returns and Covariance'!$B$12,MATCH(AP$16,'Static Returns and Covariance'!$B$13:$B$132),1,1,10))</f>
        <v>8.5117966600849637E-2</v>
      </c>
      <c r="AQ134" s="42" cm="1">
        <f t="array" aca="1" ref="AQ134" ca="1">SUMPRODUCT(TRANSPOSE(AQ121:AQ130),OFFSET('Static Returns and Covariance'!$B$12,MATCH(AQ$16,'Static Returns and Covariance'!$B$13:$B$132),1,1,10))</f>
        <v>6.9650641673327948E-2</v>
      </c>
      <c r="AR134" s="42" cm="1">
        <f t="array" aca="1" ref="AR134" ca="1">SUMPRODUCT(TRANSPOSE(AR121:AR130),OFFSET('Static Returns and Covariance'!$B$12,MATCH(AR$16,'Static Returns and Covariance'!$B$13:$B$132),1,1,10))</f>
        <v>-4.5649264506935613E-2</v>
      </c>
      <c r="AS134" s="42" cm="1">
        <f t="array" aca="1" ref="AS134" ca="1">SUMPRODUCT(TRANSPOSE(AS121:AS130),OFFSET('Static Returns and Covariance'!$B$12,MATCH(AS$16,'Static Returns and Covariance'!$B$13:$B$132),1,1,10))</f>
        <v>-4.6243039057202503E-3</v>
      </c>
      <c r="AT134" s="42" cm="1">
        <f t="array" aca="1" ref="AT134" ca="1">SUMPRODUCT(TRANSPOSE(AT121:AT130),OFFSET('Static Returns and Covariance'!$B$12,MATCH(AT$16,'Static Returns and Covariance'!$B$13:$B$132),1,1,10))</f>
        <v>-2.244424818550611E-2</v>
      </c>
      <c r="AU134" s="42" cm="1">
        <f t="array" aca="1" ref="AU134" ca="1">SUMPRODUCT(TRANSPOSE(AU121:AU130),OFFSET('Static Returns and Covariance'!$B$12,MATCH(AU$16,'Static Returns and Covariance'!$B$13:$B$132),1,1,10))</f>
        <v>1.7964702590669106E-2</v>
      </c>
      <c r="AV134" s="42" cm="1">
        <f t="array" aca="1" ref="AV134" ca="1">SUMPRODUCT(TRANSPOSE(AV121:AV130),OFFSET('Static Returns and Covariance'!$B$12,MATCH(AV$16,'Static Returns and Covariance'!$B$13:$B$132),1,1,10))</f>
        <v>-7.7761472009295392E-3</v>
      </c>
      <c r="AW134" s="42" cm="1">
        <f t="array" aca="1" ref="AW134" ca="1">SUMPRODUCT(TRANSPOSE(AW121:AW130),OFFSET('Static Returns and Covariance'!$B$12,MATCH(AW$16,'Static Returns and Covariance'!$B$13:$B$132),1,1,10))</f>
        <v>3.7244877755733284E-2</v>
      </c>
      <c r="AX134" s="42" cm="1">
        <f t="array" aca="1" ref="AX134" ca="1">SUMPRODUCT(TRANSPOSE(AX121:AX130),OFFSET('Static Returns and Covariance'!$B$12,MATCH(AX$16,'Static Returns and Covariance'!$B$13:$B$132),1,1,10))</f>
        <v>-2.2086731233651687E-2</v>
      </c>
      <c r="AY134" s="42" cm="1">
        <f t="array" aca="1" ref="AY134" ca="1">SUMPRODUCT(TRANSPOSE(AY121:AY130),OFFSET('Static Returns and Covariance'!$B$12,MATCH(AY$16,'Static Returns and Covariance'!$B$13:$B$132),1,1,10))</f>
        <v>-1.4301398265678248E-2</v>
      </c>
      <c r="AZ134" s="42" cm="1">
        <f t="array" aca="1" ref="AZ134" ca="1">SUMPRODUCT(TRANSPOSE(AZ121:AZ130),OFFSET('Static Returns and Covariance'!$B$12,MATCH(AZ$16,'Static Returns and Covariance'!$B$13:$B$132),1,1,10))</f>
        <v>-4.5525123773707987E-2</v>
      </c>
      <c r="BA134" s="42" cm="1">
        <f t="array" aca="1" ref="BA134" ca="1">SUMPRODUCT(TRANSPOSE(BA121:BA130),OFFSET('Static Returns and Covariance'!$B$12,MATCH(BA$16,'Static Returns and Covariance'!$B$13:$B$132),1,1,10))</f>
        <v>0.11569995688018471</v>
      </c>
      <c r="BB134" s="42" cm="1">
        <f t="array" aca="1" ref="BB134" ca="1">SUMPRODUCT(TRANSPOSE(BB121:BB130),OFFSET('Static Returns and Covariance'!$B$12,MATCH(BB$16,'Static Returns and Covariance'!$B$13:$B$132),1,1,10))</f>
        <v>5.6125703572006649E-2</v>
      </c>
      <c r="BC134" s="42" cm="1">
        <f t="array" aca="1" ref="BC134" ca="1">SUMPRODUCT(TRANSPOSE(BC121:BC130),OFFSET('Static Returns and Covariance'!$B$12,MATCH(BC$16,'Static Returns and Covariance'!$B$13:$B$132),1,1,10))</f>
        <v>-1.7482731791315303E-2</v>
      </c>
      <c r="BD134" s="42" cm="1">
        <f t="array" aca="1" ref="BD134" ca="1">SUMPRODUCT(TRANSPOSE(BD121:BD130),OFFSET('Static Returns and Covariance'!$B$12,MATCH(BD$16,'Static Returns and Covariance'!$B$13:$B$132),1,1,10))</f>
        <v>-1.1462252238176089E-2</v>
      </c>
      <c r="BE134" s="42" cm="1">
        <f t="array" aca="1" ref="BE134" ca="1">SUMPRODUCT(TRANSPOSE(BE121:BE130),OFFSET('Static Returns and Covariance'!$B$12,MATCH(BE$16,'Static Returns and Covariance'!$B$13:$B$132),1,1,10))</f>
        <v>1.3265240451733835E-2</v>
      </c>
      <c r="BF134" s="42" cm="1">
        <f t="array" aca="1" ref="BF134" ca="1">SUMPRODUCT(TRANSPOSE(BF121:BF130),OFFSET('Static Returns and Covariance'!$B$12,MATCH(BF$16,'Static Returns and Covariance'!$B$13:$B$132),1,1,10))</f>
        <v>2.7040867744379082E-2</v>
      </c>
      <c r="BG134" s="42" cm="1">
        <f t="array" aca="1" ref="BG134" ca="1">SUMPRODUCT(TRANSPOSE(BG121:BG130),OFFSET('Static Returns and Covariance'!$B$12,MATCH(BG$16,'Static Returns and Covariance'!$B$13:$B$132),1,1,10))</f>
        <v>-7.2510315025627783E-2</v>
      </c>
      <c r="BH134" s="42" cm="1">
        <f t="array" aca="1" ref="BH134" ca="1">SUMPRODUCT(TRANSPOSE(BH121:BH130),OFFSET('Static Returns and Covariance'!$B$12,MATCH(BH$16,'Static Returns and Covariance'!$B$13:$B$132),1,1,10))</f>
        <v>1.6654524479614331E-2</v>
      </c>
      <c r="BI134" s="42" cm="1">
        <f t="array" aca="1" ref="BI134" ca="1">SUMPRODUCT(TRANSPOSE(BI121:BI130),OFFSET('Static Returns and Covariance'!$B$12,MATCH(BI$16,'Static Returns and Covariance'!$B$13:$B$132),1,1,10))</f>
        <v>-2.2387045880462364E-2</v>
      </c>
      <c r="BJ134" s="42" cm="1">
        <f t="array" aca="1" ref="BJ134" ca="1">SUMPRODUCT(TRANSPOSE(BJ121:BJ130),OFFSET('Static Returns and Covariance'!$B$12,MATCH(BJ$16,'Static Returns and Covariance'!$B$13:$B$132),1,1,10))</f>
        <v>0.12412672473776937</v>
      </c>
    </row>
    <row r="135" spans="2:62" ht="18.5" hidden="1" outlineLevel="2">
      <c r="B135" s="79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</row>
    <row r="136" spans="2:62" ht="20" hidden="1" outlineLevel="2">
      <c r="B136" s="87" t="s">
        <v>140</v>
      </c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</row>
    <row r="137" spans="2:62" hidden="1" outlineLevel="2">
      <c r="B137" s="90" t="s">
        <v>5</v>
      </c>
      <c r="C137" s="15" cm="1">
        <f t="array" aca="1" ref="C137:C146" ca="1">TRANSPOSE(TRANSPOSE(C121:C130)*(1+(OFFSET('Static Returns and Covariance'!$B$12,MATCH(C$16,'Static Returns and Covariance'!$B$13:$B$132),1,1,10)))/(1+C134))</f>
        <v>9.4702224787419728E-2</v>
      </c>
      <c r="D137" s="15" cm="1">
        <f t="array" aca="1" ref="D137:D146" ca="1">TRANSPOSE(TRANSPOSE(D121:D130)*(1+(OFFSET('Static Returns and Covariance'!$B$12,MATCH(D$16,'Static Returns and Covariance'!$B$13:$B$132),1,1,10)))/(1+D134))</f>
        <v>8.4764307685071164E-2</v>
      </c>
      <c r="E137" s="15" cm="1">
        <f t="array" aca="1" ref="E137:E146" ca="1">TRANSPOSE(TRANSPOSE(E121:E130)*(1+(OFFSET('Static Returns and Covariance'!$B$12,MATCH(E$16,'Static Returns and Covariance'!$B$13:$B$132),1,1,10)))/(1+E134))</f>
        <v>8.2148658579436401E-2</v>
      </c>
      <c r="F137" s="15" cm="1">
        <f t="array" aca="1" ref="F137:F146" ca="1">TRANSPOSE(TRANSPOSE(F121:F130)*(1+(OFFSET('Static Returns and Covariance'!$B$12,MATCH(F$16,'Static Returns and Covariance'!$B$13:$B$132),1,1,10)))/(1+F134))</f>
        <v>8.1397271863146936E-2</v>
      </c>
      <c r="G137" s="15" cm="1">
        <f t="array" aca="1" ref="G137:G146" ca="1">TRANSPOSE(TRANSPOSE(G121:G130)*(1+(OFFSET('Static Returns and Covariance'!$B$12,MATCH(G$16,'Static Returns and Covariance'!$B$13:$B$132),1,1,10)))/(1+G134))</f>
        <v>7.4010954118375313E-2</v>
      </c>
      <c r="H137" s="15" cm="1">
        <f t="array" aca="1" ref="H137:H146" ca="1">TRANSPOSE(TRANSPOSE(H121:H130)*(1+(OFFSET('Static Returns and Covariance'!$B$12,MATCH(H$16,'Static Returns and Covariance'!$B$13:$B$132),1,1,10)))/(1+H134))</f>
        <v>8.4421738386832701E-2</v>
      </c>
      <c r="I137" s="15" cm="1">
        <f t="array" aca="1" ref="I137:I146" ca="1">TRANSPOSE(TRANSPOSE(I121:I130)*(1+(OFFSET('Static Returns and Covariance'!$B$12,MATCH(I$16,'Static Returns and Covariance'!$B$13:$B$132),1,1,10)))/(1+I134))</f>
        <v>7.8651262064376365E-2</v>
      </c>
      <c r="J137" s="15" cm="1">
        <f t="array" aca="1" ref="J137:J146" ca="1">TRANSPOSE(TRANSPOSE(J121:J130)*(1+(OFFSET('Static Returns and Covariance'!$B$12,MATCH(J$16,'Static Returns and Covariance'!$B$13:$B$132),1,1,10)))/(1+J134))</f>
        <v>7.7314575582394518E-2</v>
      </c>
      <c r="K137" s="15" cm="1">
        <f t="array" aca="1" ref="K137:K146" ca="1">TRANSPOSE(TRANSPOSE(K121:K130)*(1+(OFFSET('Static Returns and Covariance'!$B$12,MATCH(K$16,'Static Returns and Covariance'!$B$13:$B$132),1,1,10)))/(1+K134))</f>
        <v>7.7519827009042419E-2</v>
      </c>
      <c r="L137" s="15" cm="1">
        <f t="array" aca="1" ref="L137:L146" ca="1">TRANSPOSE(TRANSPOSE(L121:L130)*(1+(OFFSET('Static Returns and Covariance'!$B$12,MATCH(L$16,'Static Returns and Covariance'!$B$13:$B$132),1,1,10)))/(1+L134))</f>
        <v>8.2350297673306955E-2</v>
      </c>
      <c r="M137" s="15" cm="1">
        <f t="array" aca="1" ref="M137:M146" ca="1">TRANSPOSE(TRANSPOSE(M121:M130)*(1+(OFFSET('Static Returns and Covariance'!$B$12,MATCH(M$16,'Static Returns and Covariance'!$B$13:$B$132),1,1,10)))/(1+M134))</f>
        <v>8.3509575831121424E-2</v>
      </c>
      <c r="N137" s="15" cm="1">
        <f t="array" aca="1" ref="N137:N146" ca="1">TRANSPOSE(TRANSPOSE(N121:N130)*(1+(OFFSET('Static Returns and Covariance'!$B$12,MATCH(N$16,'Static Returns and Covariance'!$B$13:$B$132),1,1,10)))/(1+N134))</f>
        <v>8.5435687119262665E-2</v>
      </c>
      <c r="O137" s="15" cm="1">
        <f t="array" aca="1" ref="O137:O146" ca="1">TRANSPOSE(TRANSPOSE(O121:O130)*(1+(OFFSET('Static Returns and Covariance'!$B$12,MATCH(O$16,'Static Returns and Covariance'!$B$13:$B$132),1,1,10)))/(1+O134))</f>
        <v>9.2084764789150203E-2</v>
      </c>
      <c r="P137" s="15" cm="1">
        <f t="array" aca="1" ref="P137:P146" ca="1">TRANSPOSE(TRANSPOSE(P121:P130)*(1+(OFFSET('Static Returns and Covariance'!$B$12,MATCH(P$16,'Static Returns and Covariance'!$B$13:$B$132),1,1,10)))/(1+P134))</f>
        <v>8.6392908814670544E-2</v>
      </c>
      <c r="Q137" s="15" cm="1">
        <f t="array" aca="1" ref="Q137:Q146" ca="1">TRANSPOSE(TRANSPOSE(Q121:Q130)*(1+(OFFSET('Static Returns and Covariance'!$B$12,MATCH(Q$16,'Static Returns and Covariance'!$B$13:$B$132),1,1,10)))/(1+Q134))</f>
        <v>8.8819460798098951E-2</v>
      </c>
      <c r="R137" s="15" cm="1">
        <f t="array" aca="1" ref="R137:R146" ca="1">TRANSPOSE(TRANSPOSE(R121:R130)*(1+(OFFSET('Static Returns and Covariance'!$B$12,MATCH(R$16,'Static Returns and Covariance'!$B$13:$B$132),1,1,10)))/(1+R134))</f>
        <v>9.3336841316361829E-2</v>
      </c>
      <c r="S137" s="15" cm="1">
        <f t="array" aca="1" ref="S137:S146" ca="1">TRANSPOSE(TRANSPOSE(S121:S130)*(1+(OFFSET('Static Returns and Covariance'!$B$12,MATCH(S$16,'Static Returns and Covariance'!$B$13:$B$132),1,1,10)))/(1+S134))</f>
        <v>9.7696572602307324E-2</v>
      </c>
      <c r="T137" s="15" cm="1">
        <f t="array" aca="1" ref="T137:T146" ca="1">TRANSPOSE(TRANSPOSE(T121:T130)*(1+(OFFSET('Static Returns and Covariance'!$B$12,MATCH(T$16,'Static Returns and Covariance'!$B$13:$B$132),1,1,10)))/(1+T134))</f>
        <v>8.8193403378738003E-2</v>
      </c>
      <c r="U137" s="15" cm="1">
        <f t="array" aca="1" ref="U137:U146" ca="1">TRANSPOSE(TRANSPOSE(U121:U130)*(1+(OFFSET('Static Returns and Covariance'!$B$12,MATCH(U$16,'Static Returns and Covariance'!$B$13:$B$132),1,1,10)))/(1+U134))</f>
        <v>0.10100328357615557</v>
      </c>
      <c r="V137" s="15" cm="1">
        <f t="array" aca="1" ref="V137:V146" ca="1">TRANSPOSE(TRANSPOSE(V121:V130)*(1+(OFFSET('Static Returns and Covariance'!$B$12,MATCH(V$16,'Static Returns and Covariance'!$B$13:$B$132),1,1,10)))/(1+V134))</f>
        <v>0.1028844883510973</v>
      </c>
      <c r="W137" s="15" cm="1">
        <f t="array" aca="1" ref="W137:W146" ca="1">TRANSPOSE(TRANSPOSE(W121:W130)*(1+(OFFSET('Static Returns and Covariance'!$B$12,MATCH(W$16,'Static Returns and Covariance'!$B$13:$B$132),1,1,10)))/(1+W134))</f>
        <v>0.10800082553783059</v>
      </c>
      <c r="X137" s="15" cm="1">
        <f t="array" aca="1" ref="X137:X146" ca="1">TRANSPOSE(TRANSPOSE(X121:X130)*(1+(OFFSET('Static Returns and Covariance'!$B$12,MATCH(X$16,'Static Returns and Covariance'!$B$13:$B$132),1,1,10)))/(1+X134))</f>
        <v>8.0808444176549463E-2</v>
      </c>
      <c r="Y137" s="15" cm="1">
        <f t="array" aca="1" ref="Y137:Y146" ca="1">TRANSPOSE(TRANSPOSE(Y121:Y130)*(1+(OFFSET('Static Returns and Covariance'!$B$12,MATCH(Y$16,'Static Returns and Covariance'!$B$13:$B$132),1,1,10)))/(1+Y134))</f>
        <v>5.6039656850443362E-2</v>
      </c>
      <c r="Z137" s="15" cm="1">
        <f t="array" aca="1" ref="Z137:Z146" ca="1">TRANSPOSE(TRANSPOSE(Z121:Z130)*(1+(OFFSET('Static Returns and Covariance'!$B$12,MATCH(Z$16,'Static Returns and Covariance'!$B$13:$B$132),1,1,10)))/(1+Z134))</f>
        <v>4.7581308108132638E-2</v>
      </c>
      <c r="AA137" s="15" cm="1">
        <f t="array" aca="1" ref="AA137:AA146" ca="1">TRANSPOSE(TRANSPOSE(AA121:AA130)*(1+(OFFSET('Static Returns and Covariance'!$B$12,MATCH(AA$16,'Static Returns and Covariance'!$B$13:$B$132),1,1,10)))/(1+AA134))</f>
        <v>5.0980416971095961E-2</v>
      </c>
      <c r="AB137" s="15" cm="1">
        <f t="array" aca="1" ref="AB137:AB146" ca="1">TRANSPOSE(TRANSPOSE(AB121:AB130)*(1+(OFFSET('Static Returns and Covariance'!$B$12,MATCH(AB$16,'Static Returns and Covariance'!$B$13:$B$132),1,1,10)))/(1+AB134))</f>
        <v>2.5223595583125809E-2</v>
      </c>
      <c r="AC137" s="15" cm="1">
        <f t="array" aca="1" ref="AC137:AC146" ca="1">TRANSPOSE(TRANSPOSE(AC121:AC130)*(1+(OFFSET('Static Returns and Covariance'!$B$12,MATCH(AC$16,'Static Returns and Covariance'!$B$13:$B$132),1,1,10)))/(1+AC134))</f>
        <v>2.7156283903726257E-2</v>
      </c>
      <c r="AD137" s="15" cm="1">
        <f t="array" aca="1" ref="AD137:AD146" ca="1">TRANSPOSE(TRANSPOSE(AD121:AD130)*(1+(OFFSET('Static Returns and Covariance'!$B$12,MATCH(AD$16,'Static Returns and Covariance'!$B$13:$B$132),1,1,10)))/(1+AD134))</f>
        <v>2.7704562802541671E-2</v>
      </c>
      <c r="AE137" s="15" cm="1">
        <f t="array" aca="1" ref="AE137:AE146" ca="1">TRANSPOSE(TRANSPOSE(AE121:AE130)*(1+(OFFSET('Static Returns and Covariance'!$B$12,MATCH(AE$16,'Static Returns and Covariance'!$B$13:$B$132),1,1,10)))/(1+AE134))</f>
        <v>2.9188557789444677E-2</v>
      </c>
      <c r="AF137" s="15" cm="1">
        <f t="array" aca="1" ref="AF137:AF146" ca="1">TRANSPOSE(TRANSPOSE(AF121:AF130)*(1+(OFFSET('Static Returns and Covariance'!$B$12,MATCH(AF$16,'Static Returns and Covariance'!$B$13:$B$132),1,1,10)))/(1+AF134))</f>
        <v>3.0923741333483728E-2</v>
      </c>
      <c r="AG137" s="15" cm="1">
        <f t="array" aca="1" ref="AG137:AG146" ca="1">TRANSPOSE(TRANSPOSE(AG121:AG130)*(1+(OFFSET('Static Returns and Covariance'!$B$12,MATCH(AG$16,'Static Returns and Covariance'!$B$13:$B$132),1,1,10)))/(1+AG134))</f>
        <v>2.5834573608915751E-2</v>
      </c>
      <c r="AH137" s="15" cm="1">
        <f t="array" aca="1" ref="AH137:AH146" ca="1">TRANSPOSE(TRANSPOSE(AH121:AH130)*(1+(OFFSET('Static Returns and Covariance'!$B$12,MATCH(AH$16,'Static Returns and Covariance'!$B$13:$B$132),1,1,10)))/(1+AH134))</f>
        <v>1.8893929501338416E-2</v>
      </c>
      <c r="AI137" s="15" cm="1">
        <f t="array" aca="1" ref="AI137:AI146" ca="1">TRANSPOSE(TRANSPOSE(AI121:AI130)*(1+(OFFSET('Static Returns and Covariance'!$B$12,MATCH(AI$16,'Static Returns and Covariance'!$B$13:$B$132),1,1,10)))/(1+AI134))</f>
        <v>2.2910370171477342E-2</v>
      </c>
      <c r="AJ137" s="15" cm="1">
        <f t="array" aca="1" ref="AJ137:AJ146" ca="1">TRANSPOSE(TRANSPOSE(AJ121:AJ130)*(1+(OFFSET('Static Returns and Covariance'!$B$12,MATCH(AJ$16,'Static Returns and Covariance'!$B$13:$B$132),1,1,10)))/(1+AJ134))</f>
        <v>1.8728781745190777E-2</v>
      </c>
      <c r="AK137" s="15" cm="1">
        <f t="array" aca="1" ref="AK137:AK146" ca="1">TRANSPOSE(TRANSPOSE(AK121:AK130)*(1+(OFFSET('Static Returns and Covariance'!$B$12,MATCH(AK$16,'Static Returns and Covariance'!$B$13:$B$132),1,1,10)))/(1+AK134))</f>
        <v>2.4706872720220679E-2</v>
      </c>
      <c r="AL137" s="15" cm="1">
        <f t="array" aca="1" ref="AL137:AL146" ca="1">TRANSPOSE(TRANSPOSE(AL121:AL130)*(1+(OFFSET('Static Returns and Covariance'!$B$12,MATCH(AL$16,'Static Returns and Covariance'!$B$13:$B$132),1,1,10)))/(1+AL134))</f>
        <v>2.0927054031718569E-2</v>
      </c>
      <c r="AM137" s="15" cm="1">
        <f t="array" aca="1" ref="AM137:AM146" ca="1">TRANSPOSE(TRANSPOSE(AM121:AM130)*(1+(OFFSET('Static Returns and Covariance'!$B$12,MATCH(AM$16,'Static Returns and Covariance'!$B$13:$B$132),1,1,10)))/(1+AM134))</f>
        <v>2.0641102596498484E-2</v>
      </c>
      <c r="AN137" s="15" cm="1">
        <f t="array" aca="1" ref="AN137:AN146" ca="1">TRANSPOSE(TRANSPOSE(AN121:AN130)*(1+(OFFSET('Static Returns and Covariance'!$B$12,MATCH(AN$16,'Static Returns and Covariance'!$B$13:$B$132),1,1,10)))/(1+AN134))</f>
        <v>1.9673755045504008E-2</v>
      </c>
      <c r="AO137" s="15" cm="1">
        <f t="array" aca="1" ref="AO137:AO146" ca="1">TRANSPOSE(TRANSPOSE(AO121:AO130)*(1+(OFFSET('Static Returns and Covariance'!$B$12,MATCH(AO$16,'Static Returns and Covariance'!$B$13:$B$132),1,1,10)))/(1+AO134))</f>
        <v>1.5960662117423731E-2</v>
      </c>
      <c r="AP137" s="15" cm="1">
        <f t="array" aca="1" ref="AP137:AP146" ca="1">TRANSPOSE(TRANSPOSE(AP121:AP130)*(1+(OFFSET('Static Returns and Covariance'!$B$12,MATCH(AP$16,'Static Returns and Covariance'!$B$13:$B$132),1,1,10)))/(1+AP134))</f>
        <v>1.2847724520396694E-2</v>
      </c>
      <c r="AQ137" s="15" cm="1">
        <f t="array" aca="1" ref="AQ137:AQ146" ca="1">TRANSPOSE(TRANSPOSE(AQ121:AQ130)*(1+(OFFSET('Static Returns and Covariance'!$B$12,MATCH(AQ$16,'Static Returns and Covariance'!$B$13:$B$132),1,1,10)))/(1+AQ134))</f>
        <v>5.7417612808781729E-3</v>
      </c>
      <c r="AR137" s="15" cm="1">
        <f t="array" aca="1" ref="AR137:AR146" ca="1">TRANSPOSE(TRANSPOSE(AR121:AR130)*(1+(OFFSET('Static Returns and Covariance'!$B$12,MATCH(AR$16,'Static Returns and Covariance'!$B$13:$B$132),1,1,10)))/(1+AR134))</f>
        <v>8.5641754298625729E-3</v>
      </c>
      <c r="AS137" s="15" cm="1">
        <f t="array" aca="1" ref="AS137:AS146" ca="1">TRANSPOSE(TRANSPOSE(AS121:AS130)*(1+(OFFSET('Static Returns and Covariance'!$B$12,MATCH(AS$16,'Static Returns and Covariance'!$B$13:$B$132),1,1,10)))/(1+AS134))</f>
        <v>9.2276972493118073E-3</v>
      </c>
      <c r="AT137" s="15" cm="1">
        <f t="array" aca="1" ref="AT137:AT146" ca="1">TRANSPOSE(TRANSPOSE(AT121:AT130)*(1+(OFFSET('Static Returns and Covariance'!$B$12,MATCH(AT$16,'Static Returns and Covariance'!$B$13:$B$132),1,1,10)))/(1+AT134))</f>
        <v>1.1026866786084487E-2</v>
      </c>
      <c r="AU137" s="15" cm="1">
        <f t="array" aca="1" ref="AU137:AU146" ca="1">TRANSPOSE(TRANSPOSE(AU121:AU130)*(1+(OFFSET('Static Returns and Covariance'!$B$12,MATCH(AU$16,'Static Returns and Covariance'!$B$13:$B$132),1,1,10)))/(1+AU134))</f>
        <v>1.7032086388727403E-2</v>
      </c>
      <c r="AV137" s="15" cm="1">
        <f t="array" aca="1" ref="AV137:AV146" ca="1">TRANSPOSE(TRANSPOSE(AV121:AV130)*(1+(OFFSET('Static Returns and Covariance'!$B$12,MATCH(AV$16,'Static Returns and Covariance'!$B$13:$B$132),1,1,10)))/(1+AV134))</f>
        <v>1.7097360315706318E-2</v>
      </c>
      <c r="AW137" s="15" cm="1">
        <f t="array" aca="1" ref="AW137:AW146" ca="1">TRANSPOSE(TRANSPOSE(AW121:AW130)*(1+(OFFSET('Static Returns and Covariance'!$B$12,MATCH(AW$16,'Static Returns and Covariance'!$B$13:$B$132),1,1,10)))/(1+AW134))</f>
        <v>1.68604996322799E-2</v>
      </c>
      <c r="AX137" s="15" cm="1">
        <f t="array" aca="1" ref="AX137:AX146" ca="1">TRANSPOSE(TRANSPOSE(AX121:AX130)*(1+(OFFSET('Static Returns and Covariance'!$B$12,MATCH(AX$16,'Static Returns and Covariance'!$B$13:$B$132),1,1,10)))/(1+AX134))</f>
        <v>1.2469851901058239E-2</v>
      </c>
      <c r="AY137" s="15" cm="1">
        <f t="array" aca="1" ref="AY137:AY146" ca="1">TRANSPOSE(TRANSPOSE(AY121:AY130)*(1+(OFFSET('Static Returns and Covariance'!$B$12,MATCH(AY$16,'Static Returns and Covariance'!$B$13:$B$132),1,1,10)))/(1+AY134))</f>
        <v>1.2530735038498712E-2</v>
      </c>
      <c r="AZ137" s="15" cm="1">
        <f t="array" aca="1" ref="AZ137:AZ146" ca="1">TRANSPOSE(TRANSPOSE(AZ121:AZ130)*(1+(OFFSET('Static Returns and Covariance'!$B$12,MATCH(AZ$16,'Static Returns and Covariance'!$B$13:$B$132),1,1,10)))/(1+AZ134))</f>
        <v>1.4567972820248937E-2</v>
      </c>
      <c r="BA137" s="15" cm="1">
        <f t="array" aca="1" ref="BA137:BA146" ca="1">TRANSPOSE(TRANSPOSE(BA121:BA130)*(1+(OFFSET('Static Returns and Covariance'!$B$12,MATCH(BA$16,'Static Returns and Covariance'!$B$13:$B$132),1,1,10)))/(1+BA134))</f>
        <v>1.8639305507856425E-2</v>
      </c>
      <c r="BB137" s="15" cm="1">
        <f t="array" aca="1" ref="BB137:BB146" ca="1">TRANSPOSE(TRANSPOSE(BB121:BB130)*(1+(OFFSET('Static Returns and Covariance'!$B$12,MATCH(BB$16,'Static Returns and Covariance'!$B$13:$B$132),1,1,10)))/(1+BB134))</f>
        <v>2.8007944542025164E-2</v>
      </c>
      <c r="BC137" s="15" cm="1">
        <f t="array" aca="1" ref="BC137:BC146" ca="1">TRANSPOSE(TRANSPOSE(BC121:BC130)*(1+(OFFSET('Static Returns and Covariance'!$B$12,MATCH(BC$16,'Static Returns and Covariance'!$B$13:$B$132),1,1,10)))/(1+BC134))</f>
        <v>2.9729772230661131E-2</v>
      </c>
      <c r="BD137" s="15" cm="1">
        <f t="array" aca="1" ref="BD137:BD146" ca="1">TRANSPOSE(TRANSPOSE(BD121:BD130)*(1+(OFFSET('Static Returns and Covariance'!$B$12,MATCH(BD$16,'Static Returns and Covariance'!$B$13:$B$132),1,1,10)))/(1+BD134))</f>
        <v>3.2813427675542912E-2</v>
      </c>
      <c r="BE137" s="15" cm="1">
        <f t="array" aca="1" ref="BE137:BE146" ca="1">TRANSPOSE(TRANSPOSE(BE121:BE130)*(1+(OFFSET('Static Returns and Covariance'!$B$12,MATCH(BE$16,'Static Returns and Covariance'!$B$13:$B$132),1,1,10)))/(1+BE134))</f>
        <v>2.5424089746729876E-2</v>
      </c>
      <c r="BF137" s="15" cm="1">
        <f t="array" aca="1" ref="BF137:BF146" ca="1">TRANSPOSE(TRANSPOSE(BF121:BF130)*(1+(OFFSET('Static Returns and Covariance'!$B$12,MATCH(BF$16,'Static Returns and Covariance'!$B$13:$B$132),1,1,10)))/(1+BF134))</f>
        <v>2.6058686378041086E-2</v>
      </c>
      <c r="BG137" s="15" cm="1">
        <f t="array" aca="1" ref="BG137:BG146" ca="1">TRANSPOSE(TRANSPOSE(BG121:BG130)*(1+(OFFSET('Static Returns and Covariance'!$B$12,MATCH(BG$16,'Static Returns and Covariance'!$B$13:$B$132),1,1,10)))/(1+BG134))</f>
        <v>2.7731136003233559E-2</v>
      </c>
      <c r="BH137" s="15" cm="1">
        <f t="array" aca="1" ref="BH137:BH146" ca="1">TRANSPOSE(TRANSPOSE(BH121:BH130)*(1+(OFFSET('Static Returns and Covariance'!$B$12,MATCH(BH$16,'Static Returns and Covariance'!$B$13:$B$132),1,1,10)))/(1+BH134))</f>
        <v>2.7551169152687613E-2</v>
      </c>
      <c r="BI137" s="15" cm="1">
        <f t="array" aca="1" ref="BI137:BI146" ca="1">TRANSPOSE(TRANSPOSE(BI121:BI130)*(1+(OFFSET('Static Returns and Covariance'!$B$12,MATCH(BI$16,'Static Returns and Covariance'!$B$13:$B$132),1,1,10)))/(1+BI134))</f>
        <v>2.6785392595623E-2</v>
      </c>
      <c r="BJ137" s="15" cm="1">
        <f t="array" aca="1" ref="BJ137:BJ146" ca="1">TRANSPOSE(TRANSPOSE(BJ121:BJ130)*(1+(OFFSET('Static Returns and Covariance'!$B$12,MATCH(BJ$16,'Static Returns and Covariance'!$B$13:$B$132),1,1,10)))/(1+BJ134))</f>
        <v>2.4098568442276688E-2</v>
      </c>
    </row>
    <row r="138" spans="2:62" hidden="1" outlineLevel="2">
      <c r="B138" s="90" t="s">
        <v>7</v>
      </c>
      <c r="C138" s="42">
        <f ca="1"/>
        <v>6.3969969433028379E-2</v>
      </c>
      <c r="D138" s="42">
        <f ca="1"/>
        <v>6.0356083995109652E-2</v>
      </c>
      <c r="E138" s="42">
        <f ca="1"/>
        <v>6.2375217316548957E-2</v>
      </c>
      <c r="F138" s="42">
        <f ca="1"/>
        <v>6.3261376473737141E-2</v>
      </c>
      <c r="G138" s="42">
        <f ca="1"/>
        <v>5.946662629213393E-2</v>
      </c>
      <c r="H138" s="42">
        <f ca="1"/>
        <v>6.97681062464241E-2</v>
      </c>
      <c r="I138" s="42">
        <f ca="1"/>
        <v>7.7399159054445832E-2</v>
      </c>
      <c r="J138" s="42">
        <f ca="1"/>
        <v>7.0844964857416343E-2</v>
      </c>
      <c r="K138" s="42">
        <f ca="1"/>
        <v>7.7253305028001748E-2</v>
      </c>
      <c r="L138" s="42">
        <f ca="1"/>
        <v>6.0887595545027318E-2</v>
      </c>
      <c r="M138" s="42">
        <f ca="1"/>
        <v>7.1752960525002601E-2</v>
      </c>
      <c r="N138" s="42">
        <f ca="1"/>
        <v>7.5444131353214691E-2</v>
      </c>
      <c r="O138" s="42">
        <f ca="1"/>
        <v>7.0481648464409921E-2</v>
      </c>
      <c r="P138" s="42">
        <f ca="1"/>
        <v>7.0821445502492697E-2</v>
      </c>
      <c r="Q138" s="42">
        <f ca="1"/>
        <v>7.1182772105896144E-2</v>
      </c>
      <c r="R138" s="42">
        <f ca="1"/>
        <v>7.9931858528927799E-2</v>
      </c>
      <c r="S138" s="42">
        <f ca="1"/>
        <v>6.6903008224102917E-2</v>
      </c>
      <c r="T138" s="42">
        <f ca="1"/>
        <v>5.8280482161979459E-2</v>
      </c>
      <c r="U138" s="42">
        <f ca="1"/>
        <v>5.9269163854412076E-2</v>
      </c>
      <c r="V138" s="42">
        <f ca="1"/>
        <v>6.1735903684314065E-2</v>
      </c>
      <c r="W138" s="42">
        <f ca="1"/>
        <v>6.7477930613494927E-2</v>
      </c>
      <c r="X138" s="42">
        <f ca="1"/>
        <v>6.0547592675426205E-2</v>
      </c>
      <c r="Y138" s="42">
        <f ca="1"/>
        <v>6.3194935607180661E-2</v>
      </c>
      <c r="Z138" s="42">
        <f ca="1"/>
        <v>5.7907511745608965E-2</v>
      </c>
      <c r="AA138" s="42">
        <f ca="1"/>
        <v>5.4379611448075821E-2</v>
      </c>
      <c r="AB138" s="42">
        <f ca="1"/>
        <v>6.442154333237092E-2</v>
      </c>
      <c r="AC138" s="42">
        <f ca="1"/>
        <v>6.4486609877528203E-2</v>
      </c>
      <c r="AD138" s="42">
        <f ca="1"/>
        <v>6.400982330365626E-2</v>
      </c>
      <c r="AE138" s="42">
        <f ca="1"/>
        <v>6.9098004491177006E-2</v>
      </c>
      <c r="AF138" s="42">
        <f ca="1"/>
        <v>7.4900939752436863E-2</v>
      </c>
      <c r="AG138" s="42">
        <f ca="1"/>
        <v>6.6096136990110105E-2</v>
      </c>
      <c r="AH138" s="42">
        <f ca="1"/>
        <v>6.1052157545348082E-2</v>
      </c>
      <c r="AI138" s="42">
        <f ca="1"/>
        <v>6.5678674971529807E-2</v>
      </c>
      <c r="AJ138" s="42">
        <f ca="1"/>
        <v>7.4452289656956841E-2</v>
      </c>
      <c r="AK138" s="42">
        <f ca="1"/>
        <v>7.416286591636008E-2</v>
      </c>
      <c r="AL138" s="42">
        <f ca="1"/>
        <v>7.8881966703228265E-2</v>
      </c>
      <c r="AM138" s="42">
        <f ca="1"/>
        <v>6.6560926545379248E-2</v>
      </c>
      <c r="AN138" s="42">
        <f ca="1"/>
        <v>7.0210968281143038E-2</v>
      </c>
      <c r="AO138" s="42">
        <f ca="1"/>
        <v>5.4653406624552599E-2</v>
      </c>
      <c r="AP138" s="42">
        <f ca="1"/>
        <v>3.5656375057393573E-2</v>
      </c>
      <c r="AQ138" s="42">
        <f ca="1"/>
        <v>-7.6120011799382346E-3</v>
      </c>
      <c r="AR138" s="42">
        <f ca="1"/>
        <v>-4.3580127912564324E-3</v>
      </c>
      <c r="AS138" s="42">
        <f ca="1"/>
        <v>-2.0801352179354044E-3</v>
      </c>
      <c r="AT138" s="42">
        <f ca="1"/>
        <v>1.5165652191220685E-3</v>
      </c>
      <c r="AU138" s="42">
        <f ca="1"/>
        <v>6.7110117363867365E-3</v>
      </c>
      <c r="AV138" s="42">
        <f ca="1"/>
        <v>-1.5308914988230028E-3</v>
      </c>
      <c r="AW138" s="42">
        <f ca="1"/>
        <v>1.1680802830637117E-2</v>
      </c>
      <c r="AX138" s="42">
        <f ca="1"/>
        <v>-1.7683366275340211E-2</v>
      </c>
      <c r="AY138" s="42">
        <f ca="1"/>
        <v>-1.7759366380290596E-2</v>
      </c>
      <c r="AZ138" s="42">
        <f ca="1"/>
        <v>-2.324350466367776E-2</v>
      </c>
      <c r="BA138" s="42">
        <f ca="1"/>
        <v>-2.3617426168001311E-2</v>
      </c>
      <c r="BB138" s="42">
        <f ca="1"/>
        <v>-1.9343462867934848E-2</v>
      </c>
      <c r="BC138" s="42">
        <f ca="1"/>
        <v>-1.8627439037367032E-2</v>
      </c>
      <c r="BD138" s="42">
        <f ca="1"/>
        <v>-1.7417053643247284E-2</v>
      </c>
      <c r="BE138" s="42">
        <f ca="1"/>
        <v>-1.8857265554151664E-2</v>
      </c>
      <c r="BF138" s="42">
        <f ca="1"/>
        <v>-1.9358113384289957E-2</v>
      </c>
      <c r="BG138" s="42">
        <f ca="1"/>
        <v>-2.4463622164147516E-2</v>
      </c>
      <c r="BH138" s="42">
        <f ca="1"/>
        <v>-2.2940060389250141E-2</v>
      </c>
      <c r="BI138" s="42">
        <f ca="1"/>
        <v>-2.3189667226428637E-2</v>
      </c>
      <c r="BJ138" s="42">
        <f ca="1"/>
        <v>-2.4730330266825092E-2</v>
      </c>
    </row>
    <row r="139" spans="2:62" hidden="1" outlineLevel="2">
      <c r="B139" s="90" t="s">
        <v>9</v>
      </c>
      <c r="C139" s="42">
        <f ca="1"/>
        <v>0.24925916418737118</v>
      </c>
      <c r="D139" s="42">
        <f ca="1"/>
        <v>0.24040284260442027</v>
      </c>
      <c r="E139" s="42">
        <f ca="1"/>
        <v>0.23782175503052888</v>
      </c>
      <c r="F139" s="42">
        <f ca="1"/>
        <v>0.24124453158918291</v>
      </c>
      <c r="G139" s="42">
        <f ca="1"/>
        <v>0.23964258796117982</v>
      </c>
      <c r="H139" s="42">
        <f ca="1"/>
        <v>0.21987637411776684</v>
      </c>
      <c r="I139" s="42">
        <f ca="1"/>
        <v>0.21363851202220913</v>
      </c>
      <c r="J139" s="42">
        <f ca="1"/>
        <v>0.21566732717325127</v>
      </c>
      <c r="K139" s="42">
        <f ca="1"/>
        <v>0.22850269784212848</v>
      </c>
      <c r="L139" s="42">
        <f ca="1"/>
        <v>0.22706955184201869</v>
      </c>
      <c r="M139" s="42">
        <f ca="1"/>
        <v>0.21423898892498228</v>
      </c>
      <c r="N139" s="42">
        <f ca="1"/>
        <v>0.23076883922967031</v>
      </c>
      <c r="O139" s="42">
        <f ca="1"/>
        <v>0.2142995805540695</v>
      </c>
      <c r="P139" s="42">
        <f ca="1"/>
        <v>0.21430200576478631</v>
      </c>
      <c r="Q139" s="42">
        <f ca="1"/>
        <v>0.23036130053310941</v>
      </c>
      <c r="R139" s="42">
        <f ca="1"/>
        <v>0.23778098862206032</v>
      </c>
      <c r="S139" s="42">
        <f ca="1"/>
        <v>0.22526518860619196</v>
      </c>
      <c r="T139" s="42">
        <f ca="1"/>
        <v>0.24516900705340877</v>
      </c>
      <c r="U139" s="42">
        <f ca="1"/>
        <v>0.24258158397833315</v>
      </c>
      <c r="V139" s="42">
        <f ca="1"/>
        <v>0.21488683994149016</v>
      </c>
      <c r="W139" s="42">
        <f ca="1"/>
        <v>0.2102123059269396</v>
      </c>
      <c r="X139" s="42">
        <f ca="1"/>
        <v>0.22314962789286732</v>
      </c>
      <c r="Y139" s="42">
        <f ca="1"/>
        <v>0.22248465121150024</v>
      </c>
      <c r="Z139" s="42">
        <f ca="1"/>
        <v>0.21851138949609422</v>
      </c>
      <c r="AA139" s="42">
        <f ca="1"/>
        <v>0.23338835324178672</v>
      </c>
      <c r="AB139" s="42">
        <f ca="1"/>
        <v>0.19602999616685007</v>
      </c>
      <c r="AC139" s="42">
        <f ca="1"/>
        <v>0.20089533451444785</v>
      </c>
      <c r="AD139" s="42">
        <f ca="1"/>
        <v>0.21056858141575993</v>
      </c>
      <c r="AE139" s="42">
        <f ca="1"/>
        <v>0.21852284457663501</v>
      </c>
      <c r="AF139" s="42">
        <f ca="1"/>
        <v>0.22392948545537686</v>
      </c>
      <c r="AG139" s="42">
        <f ca="1"/>
        <v>0.23648775901549521</v>
      </c>
      <c r="AH139" s="42">
        <f ca="1"/>
        <v>0.24209288223660419</v>
      </c>
      <c r="AI139" s="42">
        <f ca="1"/>
        <v>0.24102455256218258</v>
      </c>
      <c r="AJ139" s="42">
        <f ca="1"/>
        <v>0.23427640777524206</v>
      </c>
      <c r="AK139" s="42">
        <f ca="1"/>
        <v>0.24366284051981146</v>
      </c>
      <c r="AL139" s="42">
        <f ca="1"/>
        <v>0.2405875267560818</v>
      </c>
      <c r="AM139" s="42">
        <f ca="1"/>
        <v>0.25824160249532874</v>
      </c>
      <c r="AN139" s="42">
        <f ca="1"/>
        <v>0.20115527403695138</v>
      </c>
      <c r="AO139" s="42">
        <f ca="1"/>
        <v>0.19473583915480641</v>
      </c>
      <c r="AP139" s="42">
        <f ca="1"/>
        <v>0.18614365762933438</v>
      </c>
      <c r="AQ139" s="42">
        <f ca="1"/>
        <v>0.20824646183658463</v>
      </c>
      <c r="AR139" s="42">
        <f ca="1"/>
        <v>0.22138805955869695</v>
      </c>
      <c r="AS139" s="42">
        <f ca="1"/>
        <v>0.21972883045924466</v>
      </c>
      <c r="AT139" s="42">
        <f ca="1"/>
        <v>0.21029406739756812</v>
      </c>
      <c r="AU139" s="42">
        <f ca="1"/>
        <v>0.21180449618895453</v>
      </c>
      <c r="AV139" s="42">
        <f ca="1"/>
        <v>0.21936595987636434</v>
      </c>
      <c r="AW139" s="42">
        <f ca="1"/>
        <v>0.19877777959541251</v>
      </c>
      <c r="AX139" s="42">
        <f ca="1"/>
        <v>0.21735113730504202</v>
      </c>
      <c r="AY139" s="42">
        <f ca="1"/>
        <v>0.20758375853159522</v>
      </c>
      <c r="AZ139" s="42">
        <f ca="1"/>
        <v>0.20654341904539159</v>
      </c>
      <c r="BA139" s="42">
        <f ca="1"/>
        <v>0.19948698552658481</v>
      </c>
      <c r="BB139" s="42">
        <f ca="1"/>
        <v>0.21253156577193891</v>
      </c>
      <c r="BC139" s="42">
        <f ca="1"/>
        <v>0.20832519596638652</v>
      </c>
      <c r="BD139" s="42">
        <f ca="1"/>
        <v>0.20038191851259349</v>
      </c>
      <c r="BE139" s="42">
        <f ca="1"/>
        <v>0.21076105911246001</v>
      </c>
      <c r="BF139" s="42">
        <f ca="1"/>
        <v>0.19796991480630827</v>
      </c>
      <c r="BG139" s="42">
        <f ca="1"/>
        <v>0.19944906172226748</v>
      </c>
      <c r="BH139" s="42">
        <f ca="1"/>
        <v>0.20035849793007973</v>
      </c>
      <c r="BI139" s="42">
        <f ca="1"/>
        <v>0.20424670389073113</v>
      </c>
      <c r="BJ139" s="42">
        <f ca="1"/>
        <v>0.219388962747461</v>
      </c>
    </row>
    <row r="140" spans="2:62" hidden="1" outlineLevel="2">
      <c r="B140" s="90" t="s">
        <v>11</v>
      </c>
      <c r="C140" s="42">
        <f ca="1"/>
        <v>0.20051509997406552</v>
      </c>
      <c r="D140" s="42">
        <f ca="1"/>
        <v>0.20541015631314935</v>
      </c>
      <c r="E140" s="42">
        <f ca="1"/>
        <v>0.19626709139805895</v>
      </c>
      <c r="F140" s="42">
        <f ca="1"/>
        <v>0.19622507871602093</v>
      </c>
      <c r="G140" s="42">
        <f ca="1"/>
        <v>0.19407642928159222</v>
      </c>
      <c r="H140" s="42">
        <f ca="1"/>
        <v>0.20089391628146747</v>
      </c>
      <c r="I140" s="42">
        <f ca="1"/>
        <v>0.19304521241646949</v>
      </c>
      <c r="J140" s="42">
        <f ca="1"/>
        <v>0.18983919485558193</v>
      </c>
      <c r="K140" s="42">
        <f ca="1"/>
        <v>0.19253912036032411</v>
      </c>
      <c r="L140" s="42">
        <f ca="1"/>
        <v>0.19669415449808991</v>
      </c>
      <c r="M140" s="42">
        <f ca="1"/>
        <v>0.198810365800205</v>
      </c>
      <c r="N140" s="42">
        <f ca="1"/>
        <v>0.18702270657140632</v>
      </c>
      <c r="O140" s="42">
        <f ca="1"/>
        <v>0.19708543542048071</v>
      </c>
      <c r="P140" s="42">
        <f ca="1"/>
        <v>0.18609836687759906</v>
      </c>
      <c r="Q140" s="42">
        <f ca="1"/>
        <v>0.17416808048701105</v>
      </c>
      <c r="R140" s="42">
        <f ca="1"/>
        <v>0.15303360692447784</v>
      </c>
      <c r="S140" s="42">
        <f ca="1"/>
        <v>0.14019084698059628</v>
      </c>
      <c r="T140" s="42">
        <f ca="1"/>
        <v>0.12772528065510483</v>
      </c>
      <c r="U140" s="42">
        <f ca="1"/>
        <v>0.13764287014555035</v>
      </c>
      <c r="V140" s="42">
        <f ca="1"/>
        <v>0.13254156887598961</v>
      </c>
      <c r="W140" s="42">
        <f ca="1"/>
        <v>0.13284896081191214</v>
      </c>
      <c r="X140" s="42">
        <f ca="1"/>
        <v>0.12491446538249737</v>
      </c>
      <c r="Y140" s="42">
        <f ca="1"/>
        <v>0.12980062420011207</v>
      </c>
      <c r="Z140" s="42">
        <f ca="1"/>
        <v>0.11837226470867172</v>
      </c>
      <c r="AA140" s="42">
        <f ca="1"/>
        <v>0.11867444974986405</v>
      </c>
      <c r="AB140" s="42">
        <f ca="1"/>
        <v>0.13716083789493419</v>
      </c>
      <c r="AC140" s="42">
        <f ca="1"/>
        <v>0.13797755076988635</v>
      </c>
      <c r="AD140" s="42">
        <f ca="1"/>
        <v>0.13284790253318249</v>
      </c>
      <c r="AE140" s="42">
        <f ca="1"/>
        <v>0.11322603046107826</v>
      </c>
      <c r="AF140" s="42">
        <f ca="1"/>
        <v>0.10036849995533181</v>
      </c>
      <c r="AG140" s="42">
        <f ca="1"/>
        <v>8.9565326078378957E-2</v>
      </c>
      <c r="AH140" s="42">
        <f ca="1"/>
        <v>7.9706345041662491E-2</v>
      </c>
      <c r="AI140" s="42">
        <f ca="1"/>
        <v>8.383126350569256E-2</v>
      </c>
      <c r="AJ140" s="42">
        <f ca="1"/>
        <v>8.7516376984255517E-2</v>
      </c>
      <c r="AK140" s="42">
        <f ca="1"/>
        <v>9.6557261881548492E-2</v>
      </c>
      <c r="AL140" s="42">
        <f ca="1"/>
        <v>9.1966540133454996E-2</v>
      </c>
      <c r="AM140" s="42">
        <f ca="1"/>
        <v>7.7031898890498704E-2</v>
      </c>
      <c r="AN140" s="42">
        <f ca="1"/>
        <v>7.9291572181378125E-2</v>
      </c>
      <c r="AO140" s="42">
        <f ca="1"/>
        <v>8.2328058780715418E-2</v>
      </c>
      <c r="AP140" s="42">
        <f ca="1"/>
        <v>9.0540568771780461E-2</v>
      </c>
      <c r="AQ140" s="42">
        <f ca="1"/>
        <v>8.5771722768653497E-2</v>
      </c>
      <c r="AR140" s="42">
        <f ca="1"/>
        <v>9.7867968651686427E-2</v>
      </c>
      <c r="AS140" s="42">
        <f ca="1"/>
        <v>9.2301845655526696E-2</v>
      </c>
      <c r="AT140" s="42">
        <f ca="1"/>
        <v>0.10619080995613017</v>
      </c>
      <c r="AU140" s="42">
        <f ca="1"/>
        <v>8.699744652428848E-2</v>
      </c>
      <c r="AV140" s="42">
        <f ca="1"/>
        <v>9.0304312459597039E-2</v>
      </c>
      <c r="AW140" s="42">
        <f ca="1"/>
        <v>0.10941411357441398</v>
      </c>
      <c r="AX140" s="42">
        <f ca="1"/>
        <v>0.10749405670862111</v>
      </c>
      <c r="AY140" s="42">
        <f ca="1"/>
        <v>0.11050179079071479</v>
      </c>
      <c r="AZ140" s="42">
        <f ca="1"/>
        <v>0.10872603627137117</v>
      </c>
      <c r="BA140" s="42">
        <f ca="1"/>
        <v>0.1075068105125154</v>
      </c>
      <c r="BB140" s="42">
        <f ca="1"/>
        <v>0.1066711370087213</v>
      </c>
      <c r="BC140" s="42">
        <f ca="1"/>
        <v>0.11842560087122087</v>
      </c>
      <c r="BD140" s="42">
        <f ca="1"/>
        <v>0.11138361490831079</v>
      </c>
      <c r="BE140" s="42">
        <f ca="1"/>
        <v>0.10279635283734945</v>
      </c>
      <c r="BF140" s="42">
        <f ca="1"/>
        <v>0.1001078638131824</v>
      </c>
      <c r="BG140" s="42">
        <f ca="1"/>
        <v>9.975178547513211E-2</v>
      </c>
      <c r="BH140" s="42">
        <f ca="1"/>
        <v>9.8777323840996217E-2</v>
      </c>
      <c r="BI140" s="42">
        <f ca="1"/>
        <v>0.10338985776438177</v>
      </c>
      <c r="BJ140" s="42">
        <f ca="1"/>
        <v>9.2988102658008581E-2</v>
      </c>
    </row>
    <row r="141" spans="2:62" hidden="1" outlineLevel="2">
      <c r="B141" s="90" t="s">
        <v>13</v>
      </c>
      <c r="C141" s="42">
        <f ca="1"/>
        <v>3.7771508685915119E-2</v>
      </c>
      <c r="D141" s="42">
        <f ca="1"/>
        <v>3.6199280806511747E-2</v>
      </c>
      <c r="E141" s="42">
        <f ca="1"/>
        <v>3.7812370198976909E-2</v>
      </c>
      <c r="F141" s="42">
        <f ca="1"/>
        <v>3.8992503115656406E-2</v>
      </c>
      <c r="G141" s="42">
        <f ca="1"/>
        <v>3.7014517918886818E-2</v>
      </c>
      <c r="H141" s="42">
        <f ca="1"/>
        <v>4.3391041160055779E-2</v>
      </c>
      <c r="I141" s="42">
        <f ca="1"/>
        <v>4.6216153158272856E-2</v>
      </c>
      <c r="J141" s="42">
        <f ca="1"/>
        <v>4.2620825125391198E-2</v>
      </c>
      <c r="K141" s="42">
        <f ca="1"/>
        <v>4.5338188132160034E-2</v>
      </c>
      <c r="L141" s="42">
        <f ca="1"/>
        <v>5.1066293413152705E-2</v>
      </c>
      <c r="M141" s="42">
        <f ca="1"/>
        <v>2.9232547535663008E-2</v>
      </c>
      <c r="N141" s="42">
        <f ca="1"/>
        <v>3.5211586975220213E-2</v>
      </c>
      <c r="O141" s="42">
        <f ca="1"/>
        <v>3.7007244344759327E-2</v>
      </c>
      <c r="P141" s="42">
        <f ca="1"/>
        <v>4.0583263710936388E-2</v>
      </c>
      <c r="Q141" s="42">
        <f ca="1"/>
        <v>4.2752498555057847E-2</v>
      </c>
      <c r="R141" s="42">
        <f ca="1"/>
        <v>4.2036981855161006E-2</v>
      </c>
      <c r="S141" s="42">
        <f ca="1"/>
        <v>5.1088161785853431E-2</v>
      </c>
      <c r="T141" s="42">
        <f ca="1"/>
        <v>3.3412797044309807E-2</v>
      </c>
      <c r="U141" s="42">
        <f ca="1"/>
        <v>3.0223295432554496E-2</v>
      </c>
      <c r="V141" s="42">
        <f ca="1"/>
        <v>3.3293637714121187E-2</v>
      </c>
      <c r="W141" s="42">
        <f ca="1"/>
        <v>3.7514323674368417E-2</v>
      </c>
      <c r="X141" s="42">
        <f ca="1"/>
        <v>3.8612199304321033E-2</v>
      </c>
      <c r="Y141" s="42">
        <f ca="1"/>
        <v>4.1719976665267292E-2</v>
      </c>
      <c r="Z141" s="42">
        <f ca="1"/>
        <v>4.1438356985175097E-2</v>
      </c>
      <c r="AA141" s="42">
        <f ca="1"/>
        <v>3.8875382960959978E-2</v>
      </c>
      <c r="AB141" s="42">
        <f ca="1"/>
        <v>4.7579820675174939E-2</v>
      </c>
      <c r="AC141" s="42">
        <f ca="1"/>
        <v>3.5564474245682431E-2</v>
      </c>
      <c r="AD141" s="42">
        <f ca="1"/>
        <v>3.4902354128120094E-2</v>
      </c>
      <c r="AE141" s="42">
        <f ca="1"/>
        <v>3.2995849101638532E-2</v>
      </c>
      <c r="AF141" s="42">
        <f ca="1"/>
        <v>2.6522980034655169E-2</v>
      </c>
      <c r="AG141" s="42">
        <f ca="1"/>
        <v>3.0753896832788171E-2</v>
      </c>
      <c r="AH141" s="42">
        <f ca="1"/>
        <v>2.831565996421755E-2</v>
      </c>
      <c r="AI141" s="42">
        <f ca="1"/>
        <v>3.4226401752131513E-2</v>
      </c>
      <c r="AJ141" s="42">
        <f ca="1"/>
        <v>3.2965816097587593E-2</v>
      </c>
      <c r="AK141" s="42">
        <f ca="1"/>
        <v>2.4867452124494292E-2</v>
      </c>
      <c r="AL141" s="42">
        <f ca="1"/>
        <v>2.6035015166490989E-2</v>
      </c>
      <c r="AM141" s="42">
        <f ca="1"/>
        <v>2.5715597246939403E-2</v>
      </c>
      <c r="AN141" s="42">
        <f ca="1"/>
        <v>2.971818349856541E-2</v>
      </c>
      <c r="AO141" s="42">
        <f ca="1"/>
        <v>2.0031877219276288E-2</v>
      </c>
      <c r="AP141" s="42">
        <f ca="1"/>
        <v>3.1035000134234748E-2</v>
      </c>
      <c r="AQ141" s="42">
        <f ca="1"/>
        <v>2.7958629477321899E-2</v>
      </c>
      <c r="AR141" s="42">
        <f ca="1"/>
        <v>3.2656383896152129E-2</v>
      </c>
      <c r="AS141" s="42">
        <f ca="1"/>
        <v>3.5828325272056316E-2</v>
      </c>
      <c r="AT141" s="42">
        <f ca="1"/>
        <v>1.4561529221811882E-2</v>
      </c>
      <c r="AU141" s="42">
        <f ca="1"/>
        <v>1.4253509905013074E-2</v>
      </c>
      <c r="AV141" s="42">
        <f ca="1"/>
        <v>1.3881445203320535E-2</v>
      </c>
      <c r="AW141" s="42">
        <f ca="1"/>
        <v>1.0668584570557584E-2</v>
      </c>
      <c r="AX141" s="42">
        <f ca="1"/>
        <v>1.0577533700973861E-2</v>
      </c>
      <c r="AY141" s="42">
        <f ca="1"/>
        <v>1.2510551340900223E-2</v>
      </c>
      <c r="AZ141" s="42">
        <f ca="1"/>
        <v>1.1064664023539339E-2</v>
      </c>
      <c r="BA141" s="42">
        <f ca="1"/>
        <v>9.6864363143566844E-3</v>
      </c>
      <c r="BB141" s="42">
        <f ca="1"/>
        <v>1.2895567810149918E-2</v>
      </c>
      <c r="BC141" s="42">
        <f ca="1"/>
        <v>1.3131201069839489E-2</v>
      </c>
      <c r="BD141" s="42">
        <f ca="1"/>
        <v>1.4575034816911173E-2</v>
      </c>
      <c r="BE141" s="42">
        <f ca="1"/>
        <v>9.5360564248716216E-3</v>
      </c>
      <c r="BF141" s="42">
        <f ca="1"/>
        <v>8.7396255140049471E-3</v>
      </c>
      <c r="BG141" s="42">
        <f ca="1"/>
        <v>9.1703777400766184E-3</v>
      </c>
      <c r="BH141" s="42">
        <f ca="1"/>
        <v>1.1862559928962072E-2</v>
      </c>
      <c r="BI141" s="42">
        <f ca="1"/>
        <v>1.5262827696486103E-2</v>
      </c>
      <c r="BJ141" s="42">
        <f ca="1"/>
        <v>8.831959241683807E-3</v>
      </c>
    </row>
    <row r="142" spans="2:62" hidden="1" outlineLevel="2">
      <c r="B142" s="90" t="s">
        <v>15</v>
      </c>
      <c r="C142" s="42">
        <f ca="1"/>
        <v>0.24263091525290711</v>
      </c>
      <c r="D142" s="42">
        <f ca="1"/>
        <v>0.24868808264438699</v>
      </c>
      <c r="E142" s="42">
        <f ca="1"/>
        <v>0.26087800386764032</v>
      </c>
      <c r="F142" s="42">
        <f ca="1"/>
        <v>0.2594544908565809</v>
      </c>
      <c r="G142" s="42">
        <f ca="1"/>
        <v>0.26309678236978895</v>
      </c>
      <c r="H142" s="42">
        <f ca="1"/>
        <v>0.2302850456276373</v>
      </c>
      <c r="I142" s="42">
        <f ca="1"/>
        <v>0.22600182020881568</v>
      </c>
      <c r="J142" s="42">
        <f ca="1"/>
        <v>0.22449531107187623</v>
      </c>
      <c r="K142" s="42">
        <f ca="1"/>
        <v>0.2180709088264568</v>
      </c>
      <c r="L142" s="42">
        <f ca="1"/>
        <v>0.2199261413305609</v>
      </c>
      <c r="M142" s="42">
        <f ca="1"/>
        <v>0.22563493200562421</v>
      </c>
      <c r="N142" s="42">
        <f ca="1"/>
        <v>0.21843876270739659</v>
      </c>
      <c r="O142" s="42">
        <f ca="1"/>
        <v>0.20524755452473614</v>
      </c>
      <c r="P142" s="42">
        <f ca="1"/>
        <v>0.20378431200970909</v>
      </c>
      <c r="Q142" s="42">
        <f ca="1"/>
        <v>0.19741616646381396</v>
      </c>
      <c r="R142" s="42">
        <f ca="1"/>
        <v>0.1962887101786929</v>
      </c>
      <c r="S142" s="42">
        <f ca="1"/>
        <v>0.20206066294799119</v>
      </c>
      <c r="T142" s="42">
        <f ca="1"/>
        <v>0.22838127896969698</v>
      </c>
      <c r="U142" s="42">
        <f ca="1"/>
        <v>0.21165555374404257</v>
      </c>
      <c r="V142" s="42">
        <f ca="1"/>
        <v>0.20643740178552711</v>
      </c>
      <c r="W142" s="42">
        <f ca="1"/>
        <v>0.20350762543910011</v>
      </c>
      <c r="X142" s="42">
        <f ca="1"/>
        <v>0.23005433652541674</v>
      </c>
      <c r="Y142" s="42">
        <f ca="1"/>
        <v>0.23157930964633291</v>
      </c>
      <c r="Z142" s="42">
        <f ca="1"/>
        <v>0.25060274636949131</v>
      </c>
      <c r="AA142" s="42">
        <f ca="1"/>
        <v>0.24723947703203292</v>
      </c>
      <c r="AB142" s="42">
        <f ca="1"/>
        <v>0.29164252676576086</v>
      </c>
      <c r="AC142" s="42">
        <f ca="1"/>
        <v>0.27295470311043141</v>
      </c>
      <c r="AD142" s="42">
        <f ca="1"/>
        <v>0.28213049878082092</v>
      </c>
      <c r="AE142" s="42">
        <f ca="1"/>
        <v>0.27801660983745874</v>
      </c>
      <c r="AF142" s="42">
        <f ca="1"/>
        <v>0.29781943053238924</v>
      </c>
      <c r="AG142" s="42">
        <f ca="1"/>
        <v>0.29397252267361895</v>
      </c>
      <c r="AH142" s="42">
        <f ca="1"/>
        <v>0.31779313151052674</v>
      </c>
      <c r="AI142" s="42">
        <f ca="1"/>
        <v>0.32129565016221073</v>
      </c>
      <c r="AJ142" s="42">
        <f ca="1"/>
        <v>0.31290042762076398</v>
      </c>
      <c r="AK142" s="42">
        <f ca="1"/>
        <v>0.30953351784534605</v>
      </c>
      <c r="AL142" s="42">
        <f ca="1"/>
        <v>0.29978187485810098</v>
      </c>
      <c r="AM142" s="42">
        <f ca="1"/>
        <v>0.32270831390330834</v>
      </c>
      <c r="AN142" s="42">
        <f ca="1"/>
        <v>0.32303294919078002</v>
      </c>
      <c r="AO142" s="42">
        <f ca="1"/>
        <v>0.34231552729653558</v>
      </c>
      <c r="AP142" s="42">
        <f ca="1"/>
        <v>0.33794072174356787</v>
      </c>
      <c r="AQ142" s="42">
        <f ca="1"/>
        <v>0.38464068213479041</v>
      </c>
      <c r="AR142" s="42">
        <f ca="1"/>
        <v>0.34592317700864439</v>
      </c>
      <c r="AS142" s="42">
        <f ca="1"/>
        <v>0.35162016263678314</v>
      </c>
      <c r="AT142" s="42">
        <f ca="1"/>
        <v>0.37012601595479344</v>
      </c>
      <c r="AU142" s="42">
        <f ca="1"/>
        <v>0.36246446717645392</v>
      </c>
      <c r="AV142" s="42">
        <f ca="1"/>
        <v>0.36901251571392629</v>
      </c>
      <c r="AW142" s="42">
        <f ca="1"/>
        <v>0.33376438157869154</v>
      </c>
      <c r="AX142" s="42">
        <f ca="1"/>
        <v>0.38853250482528928</v>
      </c>
      <c r="AY142" s="42">
        <f ca="1"/>
        <v>0.38028401575922183</v>
      </c>
      <c r="AZ142" s="42">
        <f ca="1"/>
        <v>0.38313370366001942</v>
      </c>
      <c r="BA142" s="42">
        <f ca="1"/>
        <v>0.37622512705750621</v>
      </c>
      <c r="BB142" s="42">
        <f ca="1"/>
        <v>0.36234954009045423</v>
      </c>
      <c r="BC142" s="42">
        <f ca="1"/>
        <v>0.36030253493424108</v>
      </c>
      <c r="BD142" s="42">
        <f ca="1"/>
        <v>0.3545893824073082</v>
      </c>
      <c r="BE142" s="42">
        <f ca="1"/>
        <v>0.37587294211687156</v>
      </c>
      <c r="BF142" s="42">
        <f ca="1"/>
        <v>0.37702705981180118</v>
      </c>
      <c r="BG142" s="42">
        <f ca="1"/>
        <v>0.38333159484801893</v>
      </c>
      <c r="BH142" s="42">
        <f ca="1"/>
        <v>0.39573106044559486</v>
      </c>
      <c r="BI142" s="42">
        <f ca="1"/>
        <v>0.3605280120852622</v>
      </c>
      <c r="BJ142" s="42">
        <f ca="1"/>
        <v>0.34871081304955065</v>
      </c>
    </row>
    <row r="143" spans="2:62" hidden="1" outlineLevel="2">
      <c r="B143" s="90" t="s">
        <v>18</v>
      </c>
      <c r="C143" s="42">
        <f ca="1"/>
        <v>-2.2416029352496699E-2</v>
      </c>
      <c r="D143" s="42">
        <f ca="1"/>
        <v>-1.9265002611629257E-2</v>
      </c>
      <c r="E143" s="42">
        <f ca="1"/>
        <v>-1.8680650811249106E-2</v>
      </c>
      <c r="F143" s="42">
        <f ca="1"/>
        <v>-2.089435014884589E-2</v>
      </c>
      <c r="G143" s="42">
        <f ca="1"/>
        <v>-1.7792758580747744E-2</v>
      </c>
      <c r="H143" s="42">
        <f ca="1"/>
        <v>-6.4164496070314757E-3</v>
      </c>
      <c r="I143" s="42">
        <f ca="1"/>
        <v>-3.4688006588260655E-3</v>
      </c>
      <c r="J143" s="42">
        <f ca="1"/>
        <v>-2.144350238056628E-3</v>
      </c>
      <c r="K143" s="42">
        <f ca="1"/>
        <v>-4.3980624557706967E-3</v>
      </c>
      <c r="L143" s="42">
        <f ca="1"/>
        <v>-2.4321911590081398E-3</v>
      </c>
      <c r="M143" s="42">
        <f ca="1"/>
        <v>-2.164686086307625E-3</v>
      </c>
      <c r="N143" s="42">
        <f ca="1"/>
        <v>-4.1801169649397247E-3</v>
      </c>
      <c r="O143" s="42">
        <f ca="1"/>
        <v>-7.6509036959595276E-4</v>
      </c>
      <c r="P143" s="42">
        <f ca="1"/>
        <v>1.0090772996744152E-2</v>
      </c>
      <c r="Q143" s="42">
        <f ca="1"/>
        <v>1.0155571906346869E-2</v>
      </c>
      <c r="R143" s="42">
        <f ca="1"/>
        <v>1.1324745607508858E-2</v>
      </c>
      <c r="S143" s="42">
        <f ca="1"/>
        <v>1.2420222913869863E-2</v>
      </c>
      <c r="T143" s="42">
        <f ca="1"/>
        <v>1.2284685747671628E-2</v>
      </c>
      <c r="U143" s="42">
        <f ca="1"/>
        <v>1.5864948467274265E-2</v>
      </c>
      <c r="V143" s="42">
        <f ca="1"/>
        <v>1.7193344790434332E-2</v>
      </c>
      <c r="W143" s="42">
        <f ca="1"/>
        <v>2.1680074085518187E-2</v>
      </c>
      <c r="X143" s="42">
        <f ca="1"/>
        <v>2.2252415837381204E-2</v>
      </c>
      <c r="Y143" s="42">
        <f ca="1"/>
        <v>2.2536052297383032E-2</v>
      </c>
      <c r="Z143" s="42">
        <f ca="1"/>
        <v>2.3844268013755193E-2</v>
      </c>
      <c r="AA143" s="42">
        <f ca="1"/>
        <v>1.6248207690311569E-2</v>
      </c>
      <c r="AB143" s="42">
        <f ca="1"/>
        <v>1.3645416605920797E-2</v>
      </c>
      <c r="AC143" s="42">
        <f ca="1"/>
        <v>1.560272386559085E-2</v>
      </c>
      <c r="AD143" s="42">
        <f ca="1"/>
        <v>1.7752803385087782E-2</v>
      </c>
      <c r="AE143" s="42">
        <f ca="1"/>
        <v>8.588229917171241E-3</v>
      </c>
      <c r="AF143" s="42">
        <f ca="1"/>
        <v>-5.4319060249865452E-4</v>
      </c>
      <c r="AG143" s="42">
        <f ca="1"/>
        <v>-4.0334092301665403E-3</v>
      </c>
      <c r="AH143" s="42">
        <f ca="1"/>
        <v>-5.0913100059006376E-3</v>
      </c>
      <c r="AI143" s="42">
        <f ca="1"/>
        <v>-2.460940280060209E-3</v>
      </c>
      <c r="AJ143" s="42">
        <f ca="1"/>
        <v>-1.9989899026458665E-3</v>
      </c>
      <c r="AK143" s="42">
        <f ca="1"/>
        <v>-6.5335626307764169E-3</v>
      </c>
      <c r="AL143" s="42">
        <f ca="1"/>
        <v>-9.7444608602601651E-3</v>
      </c>
      <c r="AM143" s="42">
        <f ca="1"/>
        <v>-9.0262230886888669E-3</v>
      </c>
      <c r="AN143" s="42">
        <f ca="1"/>
        <v>-1.8429519090612009E-3</v>
      </c>
      <c r="AO143" s="42">
        <f ca="1"/>
        <v>-1.0173924580006741E-2</v>
      </c>
      <c r="AP143" s="42">
        <f ca="1"/>
        <v>-2.8831518047082002E-2</v>
      </c>
      <c r="AQ143" s="42">
        <f ca="1"/>
        <v>-3.987542598772699E-2</v>
      </c>
      <c r="AR143" s="42">
        <f ca="1"/>
        <v>-4.7155432812525572E-2</v>
      </c>
      <c r="AS143" s="42">
        <f ca="1"/>
        <v>-4.3477001626114883E-2</v>
      </c>
      <c r="AT143" s="42">
        <f ca="1"/>
        <v>-4.4317378489217636E-2</v>
      </c>
      <c r="AU143" s="42">
        <f ca="1"/>
        <v>-3.0595830297064808E-2</v>
      </c>
      <c r="AV143" s="42">
        <f ca="1"/>
        <v>-3.2465201048840514E-2</v>
      </c>
      <c r="AW143" s="42">
        <f ca="1"/>
        <v>-3.760585211338241E-2</v>
      </c>
      <c r="AX143" s="42">
        <f ca="1"/>
        <v>-4.9844619226144568E-2</v>
      </c>
      <c r="AY143" s="42">
        <f ca="1"/>
        <v>-4.3312277955864932E-2</v>
      </c>
      <c r="AZ143" s="42">
        <f ca="1"/>
        <v>-4.5007764296188281E-2</v>
      </c>
      <c r="BA143" s="42">
        <f ca="1"/>
        <v>-3.3344191023584616E-2</v>
      </c>
      <c r="BB143" s="42">
        <f ca="1"/>
        <v>-3.8847188004309502E-2</v>
      </c>
      <c r="BC143" s="42">
        <f ca="1"/>
        <v>-4.0841133718089145E-2</v>
      </c>
      <c r="BD143" s="42">
        <f ca="1"/>
        <v>-3.7574954441825528E-2</v>
      </c>
      <c r="BE143" s="42">
        <f ca="1"/>
        <v>-3.9184184641704978E-2</v>
      </c>
      <c r="BF143" s="42">
        <f ca="1"/>
        <v>-3.9278468006985416E-2</v>
      </c>
      <c r="BG143" s="42">
        <f ca="1"/>
        <v>-3.6794747975059376E-2</v>
      </c>
      <c r="BH143" s="42">
        <f ca="1"/>
        <v>-3.9990346877190996E-2</v>
      </c>
      <c r="BI143" s="42">
        <f ca="1"/>
        <v>-3.3629033308790392E-2</v>
      </c>
      <c r="BJ143" s="42">
        <f ca="1"/>
        <v>-3.0041203644570056E-2</v>
      </c>
    </row>
    <row r="144" spans="2:62" hidden="1" outlineLevel="2">
      <c r="B144" s="90" t="s">
        <v>20</v>
      </c>
      <c r="C144" s="42">
        <f ca="1"/>
        <v>9.0151365938618052E-3</v>
      </c>
      <c r="D144" s="42">
        <f ca="1"/>
        <v>9.2580307257003475E-3</v>
      </c>
      <c r="E144" s="42">
        <f ca="1"/>
        <v>4.9336581789419468E-3</v>
      </c>
      <c r="F144" s="42">
        <f ca="1"/>
        <v>5.6959918140491459E-3</v>
      </c>
      <c r="G144" s="42">
        <f ca="1"/>
        <v>5.2248109575728507E-3</v>
      </c>
      <c r="H144" s="42">
        <f ca="1"/>
        <v>2.1935764965429792E-2</v>
      </c>
      <c r="I144" s="42">
        <f ca="1"/>
        <v>2.4312191414498509E-2</v>
      </c>
      <c r="J144" s="42">
        <f ca="1"/>
        <v>2.6630634952549307E-2</v>
      </c>
      <c r="K144" s="42">
        <f ca="1"/>
        <v>4.3134205028947964E-2</v>
      </c>
      <c r="L144" s="42">
        <f ca="1"/>
        <v>4.011914974067568E-2</v>
      </c>
      <c r="M144" s="42">
        <f ca="1"/>
        <v>5.4923809890790418E-2</v>
      </c>
      <c r="N144" s="42">
        <f ca="1"/>
        <v>5.4888031459061806E-2</v>
      </c>
      <c r="O144" s="42">
        <f ca="1"/>
        <v>5.9391873583397717E-2</v>
      </c>
      <c r="P144" s="42">
        <f ca="1"/>
        <v>5.9234510536558656E-2</v>
      </c>
      <c r="Q144" s="42">
        <f ca="1"/>
        <v>5.1149978579348089E-2</v>
      </c>
      <c r="R144" s="42">
        <f ca="1"/>
        <v>5.581515629329966E-2</v>
      </c>
      <c r="S144" s="42">
        <f ca="1"/>
        <v>5.2866945759896311E-2</v>
      </c>
      <c r="T144" s="42">
        <f ca="1"/>
        <v>5.8834561238810743E-2</v>
      </c>
      <c r="U144" s="42">
        <f ca="1"/>
        <v>5.8549721054004703E-2</v>
      </c>
      <c r="V144" s="42">
        <f ca="1"/>
        <v>7.1506522591116561E-2</v>
      </c>
      <c r="W144" s="42">
        <f ca="1"/>
        <v>6.4095206846554481E-2</v>
      </c>
      <c r="X144" s="42">
        <f ca="1"/>
        <v>6.1150017179205068E-2</v>
      </c>
      <c r="Y144" s="42">
        <f ca="1"/>
        <v>6.4134133663226442E-2</v>
      </c>
      <c r="Z144" s="42">
        <f ca="1"/>
        <v>6.7741097287368948E-2</v>
      </c>
      <c r="AA144" s="42">
        <f ca="1"/>
        <v>6.5201218886870124E-2</v>
      </c>
      <c r="AB144" s="42">
        <f ca="1"/>
        <v>6.070784852765955E-2</v>
      </c>
      <c r="AC144" s="42">
        <f ca="1"/>
        <v>5.5340782619562795E-2</v>
      </c>
      <c r="AD144" s="42">
        <f ca="1"/>
        <v>5.7374551830831774E-2</v>
      </c>
      <c r="AE144" s="42">
        <f ca="1"/>
        <v>5.515347762337397E-2</v>
      </c>
      <c r="AF144" s="42">
        <f ca="1"/>
        <v>5.5720453244797782E-2</v>
      </c>
      <c r="AG144" s="42">
        <f ca="1"/>
        <v>5.4752573924333636E-2</v>
      </c>
      <c r="AH144" s="42">
        <f ca="1"/>
        <v>4.272994532733386E-2</v>
      </c>
      <c r="AI144" s="42">
        <f ca="1"/>
        <v>3.4764366396123972E-2</v>
      </c>
      <c r="AJ144" s="42">
        <f ca="1"/>
        <v>3.3014486155733616E-2</v>
      </c>
      <c r="AK144" s="42">
        <f ca="1"/>
        <v>2.9981440440441629E-2</v>
      </c>
      <c r="AL144" s="42">
        <f ca="1"/>
        <v>3.6295038419740022E-2</v>
      </c>
      <c r="AM144" s="42">
        <f ca="1"/>
        <v>3.0022256446520745E-2</v>
      </c>
      <c r="AN144" s="42">
        <f ca="1"/>
        <v>3.2463183380065312E-2</v>
      </c>
      <c r="AO144" s="42">
        <f ca="1"/>
        <v>3.1342003595200923E-2</v>
      </c>
      <c r="AP144" s="42">
        <f ca="1"/>
        <v>4.2776362041920202E-2</v>
      </c>
      <c r="AQ144" s="42">
        <f ca="1"/>
        <v>4.7378138879734202E-2</v>
      </c>
      <c r="AR144" s="42">
        <f ca="1"/>
        <v>3.7643809066475506E-2</v>
      </c>
      <c r="AS144" s="42">
        <f ca="1"/>
        <v>4.173008024277719E-2</v>
      </c>
      <c r="AT144" s="42">
        <f ca="1"/>
        <v>3.9548476771954909E-2</v>
      </c>
      <c r="AU144" s="42">
        <f ca="1"/>
        <v>3.9180669282297888E-2</v>
      </c>
      <c r="AV144" s="42">
        <f ca="1"/>
        <v>3.5400840885290684E-2</v>
      </c>
      <c r="AW144" s="42">
        <f ca="1"/>
        <v>4.5751286473676961E-2</v>
      </c>
      <c r="AX144" s="42">
        <f ca="1"/>
        <v>2.4248533810196999E-2</v>
      </c>
      <c r="AY144" s="42">
        <f ca="1"/>
        <v>2.4055995019285639E-2</v>
      </c>
      <c r="AZ144" s="42">
        <f ca="1"/>
        <v>3.3827857378150333E-2</v>
      </c>
      <c r="BA144" s="42">
        <f ca="1"/>
        <v>4.2107720326206237E-2</v>
      </c>
      <c r="BB144" s="42">
        <f ca="1"/>
        <v>3.2440748205451016E-2</v>
      </c>
      <c r="BC144" s="42">
        <f ca="1"/>
        <v>3.9588297095349508E-2</v>
      </c>
      <c r="BD144" s="42">
        <f ca="1"/>
        <v>4.0158617090014732E-2</v>
      </c>
      <c r="BE144" s="42">
        <f ca="1"/>
        <v>3.5935423017188273E-2</v>
      </c>
      <c r="BF144" s="42">
        <f ca="1"/>
        <v>3.6591685470219404E-2</v>
      </c>
      <c r="BG144" s="42">
        <f ca="1"/>
        <v>3.2673359115847948E-2</v>
      </c>
      <c r="BH144" s="42">
        <f ca="1"/>
        <v>3.2685141694033172E-2</v>
      </c>
      <c r="BI144" s="42">
        <f ca="1"/>
        <v>3.4754583543386897E-2</v>
      </c>
      <c r="BJ144" s="42">
        <f ca="1"/>
        <v>3.0750712787222273E-2</v>
      </c>
    </row>
    <row r="145" spans="2:62" hidden="1" outlineLevel="2">
      <c r="B145" s="90" t="s">
        <v>22</v>
      </c>
      <c r="C145" s="42">
        <f ca="1"/>
        <v>-1.3410856517695009E-2</v>
      </c>
      <c r="D145" s="42">
        <f ca="1"/>
        <v>-9.3534121625298838E-3</v>
      </c>
      <c r="E145" s="42">
        <f ca="1"/>
        <v>-9.5801501234954924E-3</v>
      </c>
      <c r="F145" s="42">
        <f ca="1"/>
        <v>-1.0001012766170509E-2</v>
      </c>
      <c r="G145" s="42">
        <f ca="1"/>
        <v>-9.3993380356091442E-3</v>
      </c>
      <c r="H145" s="42">
        <f ca="1"/>
        <v>-6.5591921975078184E-3</v>
      </c>
      <c r="I145" s="42">
        <f ca="1"/>
        <v>-5.0939603898218959E-3</v>
      </c>
      <c r="J145" s="42">
        <f ca="1"/>
        <v>-5.3573690969281268E-3</v>
      </c>
      <c r="K145" s="42">
        <f ca="1"/>
        <v>-7.8257006558402238E-3</v>
      </c>
      <c r="L145" s="42">
        <f ca="1"/>
        <v>-4.7260845717832832E-3</v>
      </c>
      <c r="M145" s="42">
        <f ca="1"/>
        <v>-6.4695073232320793E-3</v>
      </c>
      <c r="N145" s="42">
        <f ca="1"/>
        <v>-7.2876317082411152E-3</v>
      </c>
      <c r="O145" s="42">
        <f ca="1"/>
        <v>-8.3426106777004586E-3</v>
      </c>
      <c r="P145" s="42">
        <f ca="1"/>
        <v>-6.5750571454647154E-3</v>
      </c>
      <c r="Q145" s="42">
        <f ca="1"/>
        <v>-7.0124959406592585E-3</v>
      </c>
      <c r="R145" s="42">
        <f ca="1"/>
        <v>-3.309161600527368E-3</v>
      </c>
      <c r="S145" s="42">
        <f ca="1"/>
        <v>-1.6603224822325183E-3</v>
      </c>
      <c r="T145" s="42">
        <f ca="1"/>
        <v>-7.8099929924401977E-3</v>
      </c>
      <c r="U145" s="42">
        <f ca="1"/>
        <v>-5.484606116400551E-3</v>
      </c>
      <c r="V145" s="42">
        <f ca="1"/>
        <v>-3.8657597758872097E-5</v>
      </c>
      <c r="W145" s="42">
        <f ca="1"/>
        <v>4.9233041017886425E-3</v>
      </c>
      <c r="X145" s="42">
        <f ca="1"/>
        <v>4.7266564943342767E-3</v>
      </c>
      <c r="Y145" s="42">
        <f ca="1"/>
        <v>6.0042963070960553E-3</v>
      </c>
      <c r="Z145" s="42">
        <f ca="1"/>
        <v>3.1570487826964554E-3</v>
      </c>
      <c r="AA145" s="42">
        <f ca="1"/>
        <v>-6.8502455505656239E-3</v>
      </c>
      <c r="AB145" s="42">
        <f ca="1"/>
        <v>-1.0008830998865533E-2</v>
      </c>
      <c r="AC145" s="42">
        <f ca="1"/>
        <v>-1.1069168317931413E-2</v>
      </c>
      <c r="AD145" s="42">
        <f ca="1"/>
        <v>-7.4246785668059326E-3</v>
      </c>
      <c r="AE145" s="42">
        <f ca="1"/>
        <v>-1.3727432835601682E-3</v>
      </c>
      <c r="AF145" s="42">
        <f ca="1"/>
        <v>-2.5518973091019836E-3</v>
      </c>
      <c r="AG145" s="42">
        <f ca="1"/>
        <v>-7.3264195237717697E-3</v>
      </c>
      <c r="AH145" s="42">
        <f ca="1"/>
        <v>-5.6979440979284535E-3</v>
      </c>
      <c r="AI145" s="42">
        <f ca="1"/>
        <v>9.3724427376975245E-3</v>
      </c>
      <c r="AJ145" s="42">
        <f ca="1"/>
        <v>1.0510367700479903E-2</v>
      </c>
      <c r="AK145" s="42">
        <f ca="1"/>
        <v>9.9612662535548697E-3</v>
      </c>
      <c r="AL145" s="42">
        <f ca="1"/>
        <v>9.3867739173367267E-3</v>
      </c>
      <c r="AM145" s="42">
        <f ca="1"/>
        <v>8.8926519073500385E-3</v>
      </c>
      <c r="AN145" s="42">
        <f ca="1"/>
        <v>2.0245979220099356E-2</v>
      </c>
      <c r="AO145" s="42">
        <f ca="1"/>
        <v>1.2623287181039031E-2</v>
      </c>
      <c r="AP145" s="42">
        <f ca="1"/>
        <v>1.5966069861740165E-2</v>
      </c>
      <c r="AQ145" s="42">
        <f ca="1"/>
        <v>7.2119444024536005E-3</v>
      </c>
      <c r="AR145" s="42">
        <f ca="1"/>
        <v>1.6916491516640736E-2</v>
      </c>
      <c r="AS145" s="42">
        <f ca="1"/>
        <v>1.6304070037623717E-2</v>
      </c>
      <c r="AT145" s="42">
        <f ca="1"/>
        <v>1.3735847634224741E-2</v>
      </c>
      <c r="AU145" s="42">
        <f ca="1"/>
        <v>2.187836897606556E-2</v>
      </c>
      <c r="AV145" s="42">
        <f ca="1"/>
        <v>2.3387935317085842E-2</v>
      </c>
      <c r="AW145" s="42">
        <f ca="1"/>
        <v>2.9583292432318779E-2</v>
      </c>
      <c r="AX145" s="42">
        <f ca="1"/>
        <v>3.3053546700055732E-2</v>
      </c>
      <c r="AY145" s="42">
        <f ca="1"/>
        <v>4.0010482043777072E-2</v>
      </c>
      <c r="AZ145" s="42">
        <f ca="1"/>
        <v>4.2879811517420846E-2</v>
      </c>
      <c r="BA145" s="42">
        <f ca="1"/>
        <v>4.3587232094242159E-2</v>
      </c>
      <c r="BB145" s="42">
        <f ca="1"/>
        <v>4.6595776090842346E-2</v>
      </c>
      <c r="BC145" s="42">
        <f ca="1"/>
        <v>5.6571302895058032E-2</v>
      </c>
      <c r="BD145" s="42">
        <f ca="1"/>
        <v>5.6775360647428441E-2</v>
      </c>
      <c r="BE145" s="42">
        <f ca="1"/>
        <v>4.5280672524495282E-2</v>
      </c>
      <c r="BF145" s="42">
        <f ca="1"/>
        <v>4.9159652630478549E-2</v>
      </c>
      <c r="BG145" s="42">
        <f ca="1"/>
        <v>4.559348238319523E-2</v>
      </c>
      <c r="BH145" s="42">
        <f ca="1"/>
        <v>4.5081855906197045E-2</v>
      </c>
      <c r="BI145" s="42">
        <f ca="1"/>
        <v>5.5007148971222782E-2</v>
      </c>
      <c r="BJ145" s="42">
        <f ca="1"/>
        <v>4.0186838928002989E-2</v>
      </c>
    </row>
    <row r="146" spans="2:62" hidden="1" outlineLevel="2">
      <c r="B146" s="90" t="s">
        <v>24</v>
      </c>
      <c r="C146" s="42">
        <f ca="1"/>
        <v>0.13796286695562326</v>
      </c>
      <c r="D146" s="42">
        <f ca="1"/>
        <v>0.14353962999980985</v>
      </c>
      <c r="E146" s="42">
        <f ca="1"/>
        <v>0.1460240463646113</v>
      </c>
      <c r="F146" s="42">
        <f ca="1"/>
        <v>0.144624118486642</v>
      </c>
      <c r="G146" s="42">
        <f ca="1"/>
        <v>0.15465938771682808</v>
      </c>
      <c r="H146" s="42">
        <f ca="1"/>
        <v>0.1424036550189251</v>
      </c>
      <c r="I146" s="42">
        <f ca="1"/>
        <v>0.1492984507095598</v>
      </c>
      <c r="J146" s="42">
        <f ca="1"/>
        <v>0.16008888571652341</v>
      </c>
      <c r="K146" s="42">
        <f ca="1"/>
        <v>0.12986551088454984</v>
      </c>
      <c r="L146" s="42">
        <f ca="1"/>
        <v>0.1290450916879595</v>
      </c>
      <c r="M146" s="42">
        <f ca="1"/>
        <v>0.13053101289615007</v>
      </c>
      <c r="N146" s="42">
        <f ca="1"/>
        <v>0.12425800325794815</v>
      </c>
      <c r="O146" s="42">
        <f ca="1"/>
        <v>0.13350959936629217</v>
      </c>
      <c r="P146" s="42">
        <f ca="1"/>
        <v>0.13526747093196745</v>
      </c>
      <c r="Q146" s="42">
        <f ca="1"/>
        <v>0.14100666651197699</v>
      </c>
      <c r="R146" s="42">
        <f ca="1"/>
        <v>0.13376027227403728</v>
      </c>
      <c r="S146" s="42">
        <f ca="1"/>
        <v>0.15316871266142384</v>
      </c>
      <c r="T146" s="42">
        <f ca="1"/>
        <v>0.15552849674272029</v>
      </c>
      <c r="U146" s="42">
        <f ca="1"/>
        <v>0.1486941858640734</v>
      </c>
      <c r="V146" s="42">
        <f ca="1"/>
        <v>0.15955894986366892</v>
      </c>
      <c r="W146" s="42">
        <f ca="1"/>
        <v>0.14973944296249375</v>
      </c>
      <c r="X146" s="42">
        <f ca="1"/>
        <v>0.15378424453200115</v>
      </c>
      <c r="Y146" s="42">
        <f ca="1"/>
        <v>0.16250636355145773</v>
      </c>
      <c r="Z146" s="42">
        <f ca="1"/>
        <v>0.17084400850300513</v>
      </c>
      <c r="AA146" s="42">
        <f ca="1"/>
        <v>0.18186312756956827</v>
      </c>
      <c r="AB146" s="42">
        <f ca="1"/>
        <v>0.17359724544706759</v>
      </c>
      <c r="AC146" s="42">
        <f ca="1"/>
        <v>0.20109070541107626</v>
      </c>
      <c r="AD146" s="42">
        <f ca="1"/>
        <v>0.18013360038680498</v>
      </c>
      <c r="AE146" s="42">
        <f ca="1"/>
        <v>0.19658313948558231</v>
      </c>
      <c r="AF146" s="42">
        <f ca="1"/>
        <v>0.1929095576031295</v>
      </c>
      <c r="AG146" s="42">
        <f ca="1"/>
        <v>0.21389703963029724</v>
      </c>
      <c r="AH146" s="42">
        <f ca="1"/>
        <v>0.22020520297679777</v>
      </c>
      <c r="AI146" s="42">
        <f ca="1"/>
        <v>0.1893572180210143</v>
      </c>
      <c r="AJ146" s="42">
        <f ca="1"/>
        <v>0.19763403616643549</v>
      </c>
      <c r="AK146" s="42">
        <f ca="1"/>
        <v>0.19310004492899846</v>
      </c>
      <c r="AL146" s="42">
        <f ca="1"/>
        <v>0.20588267087410819</v>
      </c>
      <c r="AM146" s="42">
        <f ca="1"/>
        <v>0.19921187305686441</v>
      </c>
      <c r="AN146" s="42">
        <f ca="1"/>
        <v>0.22605108707457508</v>
      </c>
      <c r="AO146" s="42">
        <f ca="1"/>
        <v>0.25618326261045793</v>
      </c>
      <c r="AP146" s="42">
        <f ca="1"/>
        <v>0.27592503828671378</v>
      </c>
      <c r="AQ146" s="42">
        <f ca="1"/>
        <v>0.28053808638724825</v>
      </c>
      <c r="AR146" s="42">
        <f ca="1"/>
        <v>0.29055338047562296</v>
      </c>
      <c r="AS146" s="42">
        <f ca="1"/>
        <v>0.27881612529072636</v>
      </c>
      <c r="AT146" s="42">
        <f ca="1"/>
        <v>0.27731719954752782</v>
      </c>
      <c r="AU146" s="42">
        <f ca="1"/>
        <v>0.27027377411887671</v>
      </c>
      <c r="AV146" s="42">
        <f ca="1"/>
        <v>0.26554572277637212</v>
      </c>
      <c r="AW146" s="42">
        <f ca="1"/>
        <v>0.28110511142539391</v>
      </c>
      <c r="AX146" s="42">
        <f ca="1"/>
        <v>0.27380082055024624</v>
      </c>
      <c r="AY146" s="42">
        <f ca="1"/>
        <v>0.27359431581216115</v>
      </c>
      <c r="AZ146" s="42">
        <f ca="1"/>
        <v>0.26750780424372356</v>
      </c>
      <c r="BA146" s="42">
        <f ca="1"/>
        <v>0.25972199985231709</v>
      </c>
      <c r="BB146" s="42">
        <f ca="1"/>
        <v>0.25669837135266177</v>
      </c>
      <c r="BC146" s="42">
        <f ca="1"/>
        <v>0.23339466769269954</v>
      </c>
      <c r="BD146" s="42">
        <f ca="1"/>
        <v>0.24431465202696259</v>
      </c>
      <c r="BE146" s="42">
        <f ca="1"/>
        <v>0.2524348544158902</v>
      </c>
      <c r="BF146" s="42">
        <f ca="1"/>
        <v>0.26298209296723968</v>
      </c>
      <c r="BG146" s="42">
        <f ca="1"/>
        <v>0.26355757285143455</v>
      </c>
      <c r="BH146" s="42">
        <f ca="1"/>
        <v>0.25088279836788924</v>
      </c>
      <c r="BI146" s="42">
        <f ca="1"/>
        <v>0.25684417398812409</v>
      </c>
      <c r="BJ146" s="42">
        <f ca="1"/>
        <v>0.28981557605718994</v>
      </c>
    </row>
    <row r="147" spans="2:62" hidden="1" outlineLevel="2"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</row>
    <row r="148" spans="2:62" hidden="1" outlineLevel="2">
      <c r="B148" s="90" t="s">
        <v>56</v>
      </c>
      <c r="C148" s="42">
        <f ca="1">SUM(C137:C146)</f>
        <v>1.0000000000000004</v>
      </c>
      <c r="D148" s="42">
        <f t="shared" ref="D148:BJ148" ca="1" si="12">SUM(D137:D146)</f>
        <v>1.0000000000000004</v>
      </c>
      <c r="E148" s="42">
        <f t="shared" ca="1" si="12"/>
        <v>0.999999999999999</v>
      </c>
      <c r="F148" s="42">
        <f t="shared" ca="1" si="12"/>
        <v>1</v>
      </c>
      <c r="G148" s="42">
        <f t="shared" ca="1" si="12"/>
        <v>1.0000000000000011</v>
      </c>
      <c r="H148" s="42">
        <f t="shared" ca="1" si="12"/>
        <v>0.99999999999999978</v>
      </c>
      <c r="I148" s="42">
        <f t="shared" ca="1" si="12"/>
        <v>0.99999999999999967</v>
      </c>
      <c r="J148" s="42">
        <f t="shared" ca="1" si="12"/>
        <v>0.99999999999999956</v>
      </c>
      <c r="K148" s="42">
        <f t="shared" ca="1" si="12"/>
        <v>1.0000000000000004</v>
      </c>
      <c r="L148" s="42">
        <f t="shared" ca="1" si="12"/>
        <v>1.0000000000000002</v>
      </c>
      <c r="M148" s="42">
        <f t="shared" ca="1" si="12"/>
        <v>0.99999999999999933</v>
      </c>
      <c r="N148" s="42">
        <f t="shared" ca="1" si="12"/>
        <v>0.99999999999999989</v>
      </c>
      <c r="O148" s="42">
        <f t="shared" ca="1" si="12"/>
        <v>0.99999999999999933</v>
      </c>
      <c r="P148" s="42">
        <f t="shared" ca="1" si="12"/>
        <v>0.99999999999999956</v>
      </c>
      <c r="Q148" s="42">
        <f t="shared" ca="1" si="12"/>
        <v>1</v>
      </c>
      <c r="R148" s="42">
        <f t="shared" ca="1" si="12"/>
        <v>1</v>
      </c>
      <c r="S148" s="42">
        <f t="shared" ca="1" si="12"/>
        <v>1.0000000000000007</v>
      </c>
      <c r="T148" s="42">
        <f t="shared" ca="1" si="12"/>
        <v>1</v>
      </c>
      <c r="U148" s="42">
        <f t="shared" ca="1" si="12"/>
        <v>1</v>
      </c>
      <c r="V148" s="42">
        <f t="shared" ca="1" si="12"/>
        <v>1.0000000000000004</v>
      </c>
      <c r="W148" s="42">
        <f t="shared" ca="1" si="12"/>
        <v>1.0000000000000009</v>
      </c>
      <c r="X148" s="42">
        <f t="shared" ca="1" si="12"/>
        <v>0.99999999999999989</v>
      </c>
      <c r="Y148" s="42">
        <f t="shared" ca="1" si="12"/>
        <v>0.99999999999999978</v>
      </c>
      <c r="Z148" s="42">
        <f t="shared" ca="1" si="12"/>
        <v>0.99999999999999956</v>
      </c>
      <c r="AA148" s="42">
        <f t="shared" ca="1" si="12"/>
        <v>0.99999999999999978</v>
      </c>
      <c r="AB148" s="42">
        <f t="shared" ca="1" si="12"/>
        <v>0.99999999999999922</v>
      </c>
      <c r="AC148" s="42">
        <f t="shared" ca="1" si="12"/>
        <v>1.0000000000000009</v>
      </c>
      <c r="AD148" s="42">
        <f t="shared" ca="1" si="12"/>
        <v>1</v>
      </c>
      <c r="AE148" s="42">
        <f t="shared" ca="1" si="12"/>
        <v>0.99999999999999956</v>
      </c>
      <c r="AF148" s="42">
        <f t="shared" ca="1" si="12"/>
        <v>1.0000000000000004</v>
      </c>
      <c r="AG148" s="42">
        <f t="shared" ca="1" si="12"/>
        <v>0.99999999999999978</v>
      </c>
      <c r="AH148" s="42">
        <f t="shared" ca="1" si="12"/>
        <v>1</v>
      </c>
      <c r="AI148" s="42">
        <f t="shared" ca="1" si="12"/>
        <v>1.0000000000000002</v>
      </c>
      <c r="AJ148" s="42">
        <f t="shared" ca="1" si="12"/>
        <v>0.99999999999999978</v>
      </c>
      <c r="AK148" s="42">
        <f t="shared" ca="1" si="12"/>
        <v>0.99999999999999967</v>
      </c>
      <c r="AL148" s="42">
        <f t="shared" ca="1" si="12"/>
        <v>1.0000000000000004</v>
      </c>
      <c r="AM148" s="42">
        <f t="shared" ca="1" si="12"/>
        <v>0.99999999999999922</v>
      </c>
      <c r="AN148" s="42">
        <f t="shared" ca="1" si="12"/>
        <v>1.0000000000000004</v>
      </c>
      <c r="AO148" s="42">
        <f t="shared" ca="1" si="12"/>
        <v>1.0000000000000011</v>
      </c>
      <c r="AP148" s="42">
        <f t="shared" ca="1" si="12"/>
        <v>0.99999999999999989</v>
      </c>
      <c r="AQ148" s="42">
        <f t="shared" ca="1" si="12"/>
        <v>0.99999999999999956</v>
      </c>
      <c r="AR148" s="42">
        <f t="shared" ca="1" si="12"/>
        <v>0.99999999999999967</v>
      </c>
      <c r="AS148" s="42">
        <f t="shared" ca="1" si="12"/>
        <v>0.99999999999999956</v>
      </c>
      <c r="AT148" s="42">
        <f t="shared" ca="1" si="12"/>
        <v>1</v>
      </c>
      <c r="AU148" s="42">
        <f t="shared" ca="1" si="12"/>
        <v>0.99999999999999933</v>
      </c>
      <c r="AV148" s="42">
        <f t="shared" ca="1" si="12"/>
        <v>0.99999999999999967</v>
      </c>
      <c r="AW148" s="42">
        <f t="shared" ca="1" si="12"/>
        <v>1</v>
      </c>
      <c r="AX148" s="42">
        <f t="shared" ca="1" si="12"/>
        <v>0.99999999999999878</v>
      </c>
      <c r="AY148" s="42">
        <f t="shared" ca="1" si="12"/>
        <v>0.99999999999999911</v>
      </c>
      <c r="AZ148" s="42">
        <f t="shared" ca="1" si="12"/>
        <v>0.99999999999999911</v>
      </c>
      <c r="BA148" s="42">
        <f t="shared" ca="1" si="12"/>
        <v>0.99999999999999911</v>
      </c>
      <c r="BB148" s="42">
        <f t="shared" ca="1" si="12"/>
        <v>1.0000000000000002</v>
      </c>
      <c r="BC148" s="42">
        <f t="shared" ca="1" si="12"/>
        <v>1</v>
      </c>
      <c r="BD148" s="42">
        <f t="shared" ca="1" si="12"/>
        <v>0.99999999999999956</v>
      </c>
      <c r="BE148" s="42">
        <f t="shared" ca="1" si="12"/>
        <v>0.99999999999999956</v>
      </c>
      <c r="BF148" s="42">
        <f t="shared" ca="1" si="12"/>
        <v>1</v>
      </c>
      <c r="BG148" s="42">
        <f t="shared" ca="1" si="12"/>
        <v>0.99999999999999956</v>
      </c>
      <c r="BH148" s="42">
        <f t="shared" ca="1" si="12"/>
        <v>0.99999999999999867</v>
      </c>
      <c r="BI148" s="42">
        <f t="shared" ca="1" si="12"/>
        <v>0.999999999999999</v>
      </c>
      <c r="BJ148" s="42">
        <f t="shared" ca="1" si="12"/>
        <v>1.0000000000000007</v>
      </c>
    </row>
    <row r="149" spans="2:62" hidden="1" outlineLevel="2">
      <c r="B149" s="25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</row>
    <row r="150" spans="2:62" hidden="1" outlineLevel="2">
      <c r="B150" s="17" t="s">
        <v>137</v>
      </c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</row>
    <row r="151" spans="2:62" hidden="1" outlineLevel="2">
      <c r="B151" s="90" t="s">
        <v>5</v>
      </c>
      <c r="C151" s="15" cm="1">
        <f t="array" aca="1" ref="C151:C160" ca="1">D121:D130-C137:C146</f>
        <v>-9.6737822831017284E-3</v>
      </c>
      <c r="D151" s="15" cm="1">
        <f t="array" aca="1" ref="D151:D160" ca="1">E121:E130-D137:D146</f>
        <v>1.4466261877463249E-4</v>
      </c>
      <c r="E151" s="15" cm="1">
        <f t="array" aca="1" ref="E151:E160" ca="1">F121:F130-E137:E146</f>
        <v>5.9885753985474965E-3</v>
      </c>
      <c r="F151" s="15" cm="1">
        <f t="array" aca="1" ref="F151:F160" ca="1">G121:G130-F137:F146</f>
        <v>-1.5061656326213341E-3</v>
      </c>
      <c r="G151" s="15" cm="1">
        <f t="array" aca="1" ref="G151:G160" ca="1">H121:H130-G137:G146</f>
        <v>7.7013601374641832E-3</v>
      </c>
      <c r="H151" s="15" cm="1">
        <f t="array" aca="1" ref="H151:H160" ca="1">I121:I130-H137:H146</f>
        <v>-1.107072759971503E-3</v>
      </c>
      <c r="I151" s="15" cm="1">
        <f t="array" aca="1" ref="I151:I160" ca="1">J121:J130-I137:I146</f>
        <v>7.9555731532693352E-4</v>
      </c>
      <c r="J151" s="15" cm="1">
        <f t="array" aca="1" ref="J151:J160" ca="1">K121:K130-J137:J146</f>
        <v>-3.2870220177461107E-4</v>
      </c>
      <c r="K151" s="15" cm="1">
        <f t="array" aca="1" ref="K151:K160" ca="1">L121:L130-K137:K146</f>
        <v>5.3429790389657866E-3</v>
      </c>
      <c r="L151" s="15" cm="1">
        <f t="array" aca="1" ref="L151:L160" ca="1">M121:M130-L137:L146</f>
        <v>3.3308908723460456E-3</v>
      </c>
      <c r="M151" s="15" cm="1">
        <f t="array" aca="1" ref="M151:M160" ca="1">N121:N130-M137:M146</f>
        <v>1.9445240609958225E-4</v>
      </c>
      <c r="N151" s="15" cm="1">
        <f t="array" aca="1" ref="N151:N160" ca="1">O121:O130-N137:N146</f>
        <v>7.4256817389192764E-4</v>
      </c>
      <c r="O151" s="15" cm="1">
        <f t="array" aca="1" ref="O151:O160" ca="1">P121:P130-O137:O146</f>
        <v>-5.0814526969460011E-3</v>
      </c>
      <c r="P151" s="15" cm="1">
        <f t="array" aca="1" ref="P151:P160" ca="1">Q121:Q130-P137:P146</f>
        <v>1.9935253105807516E-3</v>
      </c>
      <c r="Q151" s="15" cm="1">
        <f t="array" aca="1" ref="Q151:Q160" ca="1">R121:R130-Q137:Q146</f>
        <v>7.720214469346745E-3</v>
      </c>
      <c r="R151" s="15" cm="1">
        <f t="array" aca="1" ref="R151:R160" ca="1">S121:S130-R137:R146</f>
        <v>5.7879739098487676E-3</v>
      </c>
      <c r="S151" s="15" cm="1">
        <f t="array" aca="1" ref="S151:S160" ca="1">T121:T130-S137:S146</f>
        <v>-6.4047865192682213E-3</v>
      </c>
      <c r="T151" s="15" cm="1">
        <f t="array" aca="1" ref="T151:T160" ca="1">U121:U130-T137:T146</f>
        <v>1.3072098798543E-2</v>
      </c>
      <c r="U151" s="15" cm="1">
        <f t="array" aca="1" ref="U151:U160" ca="1">V121:V130-U137:U146</f>
        <v>-1.4795543425899643E-3</v>
      </c>
      <c r="V151" s="15" cm="1">
        <f t="array" aca="1" ref="V151:V160" ca="1">W121:W130-V137:V146</f>
        <v>2.0114799434157032E-3</v>
      </c>
      <c r="W151" s="15" cm="1">
        <f t="array" aca="1" ref="W151:W160" ca="1">X121:X130-W137:W146</f>
        <v>-6.3926288439346002E-3</v>
      </c>
      <c r="X151" s="15" cm="1">
        <f t="array" aca="1" ref="X151:X160" ca="1">Y121:Y130-X137:X146</f>
        <v>-2.627366005398666E-2</v>
      </c>
      <c r="Y151" s="15" cm="1">
        <f t="array" aca="1" ref="Y151:Y160" ca="1">Z121:Z130-Y137:Y146</f>
        <v>-7.2302747950929586E-3</v>
      </c>
      <c r="Z151" s="15" cm="1">
        <f t="array" aca="1" ref="Z151:Z160" ca="1">AA121:AA130-Z137:Z146</f>
        <v>-2.0032338653786369E-3</v>
      </c>
      <c r="AA151" s="15" cm="1">
        <f t="array" aca="1" ref="AA151:AA160" ca="1">AB121:AB130-AA137:AA146</f>
        <v>-2.5464195963223062E-2</v>
      </c>
      <c r="AB151" s="15" cm="1">
        <f t="array" aca="1" ref="AB151:AB160" ca="1">AC121:AC130-AB137:AB146</f>
        <v>2.4256130676537889E-3</v>
      </c>
      <c r="AC151" s="15" cm="1">
        <f t="array" aca="1" ref="AC151:AC160" ca="1">AD121:AD130-AC137:AC146</f>
        <v>5.8782354814864227E-4</v>
      </c>
      <c r="AD151" s="15" cm="1">
        <f t="array" aca="1" ref="AD151:AD160" ca="1">AE121:AE130-AD137:AD146</f>
        <v>3.0200556911874309E-3</v>
      </c>
      <c r="AE151" s="15" cm="1">
        <f t="array" aca="1" ref="AE151:AE160" ca="1">AF121:AF130-AE137:AE146</f>
        <v>5.4638205270462342E-4</v>
      </c>
      <c r="AF151" s="15" cm="1">
        <f t="array" aca="1" ref="AF151:AF160" ca="1">AG121:AG130-AF137:AF146</f>
        <v>-6.8644919401879279E-3</v>
      </c>
      <c r="AG151" s="15" cm="1">
        <f t="array" aca="1" ref="AG151:AG160" ca="1">AH121:AH130-AG137:AG146</f>
        <v>-4.9007571268879502E-3</v>
      </c>
      <c r="AH151" s="15" cm="1">
        <f t="array" aca="1" ref="AH151:AH160" ca="1">AI121:AI130-AH137:AH146</f>
        <v>3.1604319361509849E-3</v>
      </c>
      <c r="AI151" s="15" cm="1">
        <f t="array" aca="1" ref="AI151:AI160" ca="1">AJ121:AJ130-AI137:AI146</f>
        <v>-2.3889223734910418E-3</v>
      </c>
      <c r="AJ151" s="15" cm="1">
        <f t="array" aca="1" ref="AJ151:AJ160" ca="1">AK121:AK130-AJ137:AJ146</f>
        <v>5.5331911108244224E-3</v>
      </c>
      <c r="AK151" s="15" cm="1">
        <f t="array" aca="1" ref="AK151:AK160" ca="1">AL121:AL130-AK137:AK146</f>
        <v>-3.0558935674255792E-3</v>
      </c>
      <c r="AL151" s="15" cm="1">
        <f t="array" aca="1" ref="AL151:AL160" ca="1">AM121:AM130-AL137:AL146</f>
        <v>-1.0747751212794691E-3</v>
      </c>
      <c r="AM151" s="15" cm="1">
        <f t="array" aca="1" ref="AM151:AM160" ca="1">AN121:AN130-AM137:AM146</f>
        <v>-9.6875415839098311E-4</v>
      </c>
      <c r="AN151" s="15" cm="1">
        <f t="array" aca="1" ref="AN151:AN160" ca="1">AO121:AO130-AN137:AN146</f>
        <v>-2.1662057648702063E-3</v>
      </c>
      <c r="AO151" s="15" cm="1">
        <f t="array" aca="1" ref="AO151:AO160" ca="1">AP121:AP130-AO137:AO146</f>
        <v>-3.6437771382493312E-3</v>
      </c>
      <c r="AP151" s="15" cm="1">
        <f t="array" aca="1" ref="AP151:AP160" ca="1">AQ121:AQ130-AP137:AP146</f>
        <v>-6.7531292015388438E-3</v>
      </c>
      <c r="AQ151" s="15" cm="1">
        <f t="array" aca="1" ref="AQ151:AQ160" ca="1">AR121:AR130-AQ137:AQ146</f>
        <v>2.7109679473674569E-3</v>
      </c>
      <c r="AR151" s="15" cm="1">
        <f t="array" aca="1" ref="AR151:AR160" ca="1">AS121:AS130-AR137:AR146</f>
        <v>4.587258717179063E-4</v>
      </c>
      <c r="AS151" s="15" cm="1">
        <f t="array" aca="1" ref="AS151:AS160" ca="1">AT121:AT130-AS137:AS146</f>
        <v>1.3791273665365936E-3</v>
      </c>
      <c r="AT151" s="15" cm="1">
        <f t="array" aca="1" ref="AT151:AT160" ca="1">AU121:AU130-AT137:AT146</f>
        <v>6.5448970693292117E-3</v>
      </c>
      <c r="AU151" s="15" cm="1">
        <f t="array" aca="1" ref="AU151:AU160" ca="1">AV121:AV130-AU137:AU146</f>
        <v>1.4531321907519969E-3</v>
      </c>
      <c r="AV151" s="15" cm="1">
        <f t="array" aca="1" ref="AV151:AV160" ca="1">AW121:AW130-AV137:AV146</f>
        <v>-1.4939857445115182E-3</v>
      </c>
      <c r="AW151" s="15" cm="1">
        <f t="array" aca="1" ref="AW151:AW160" ca="1">AX121:AX130-AW137:AW146</f>
        <v>-4.8946874661291995E-3</v>
      </c>
      <c r="AX151" s="15" cm="1">
        <f t="array" aca="1" ref="AX151:AX160" ca="1">AY121:AY130-AX137:AX146</f>
        <v>5.8371457059466086E-4</v>
      </c>
      <c r="AY151" s="15" cm="1">
        <f t="array" aca="1" ref="AY151:AY160" ca="1">AZ121:AZ130-AY137:AY146</f>
        <v>1.2067935876080883E-3</v>
      </c>
      <c r="AZ151" s="15" cm="1">
        <f t="array" aca="1" ref="AZ151:AZ160" ca="1">BA121:BA130-AZ137:AZ146</f>
        <v>3.9916339842321624E-3</v>
      </c>
      <c r="BA151" s="15" cm="1">
        <f t="array" aca="1" ref="BA151:BA160" ca="1">BB121:BB130-BA137:BA146</f>
        <v>9.1434582810003759E-3</v>
      </c>
      <c r="BB151" s="15" cm="1">
        <f t="array" aca="1" ref="BB151:BB160" ca="1">BC121:BC130-BB137:BB146</f>
        <v>4.9884356057423515E-4</v>
      </c>
      <c r="BC151" s="15" cm="1">
        <f t="array" aca="1" ref="BC151:BC160" ca="1">BD121:BD130-BC137:BC146</f>
        <v>2.0768960844628689E-3</v>
      </c>
      <c r="BD151" s="15" cm="1">
        <f t="array" aca="1" ref="BD151:BD160" ca="1">BE121:BE130-BD137:BD146</f>
        <v>-6.0231645514523119E-3</v>
      </c>
      <c r="BE151" s="15" cm="1">
        <f t="array" aca="1" ref="BE151:BE160" ca="1">BF121:BF130-BE137:BE146</f>
        <v>1.1469773211611224E-3</v>
      </c>
      <c r="BF151" s="15" cm="1">
        <f t="array" aca="1" ref="BF151:BF160" ca="1">BG121:BG130-BF137:BF146</f>
        <v>-7.7307443194785108E-5</v>
      </c>
      <c r="BG151" s="15" cm="1">
        <f t="array" aca="1" ref="BG151:BG160" ca="1">BH121:BH130-BG137:BG146</f>
        <v>3.3754350299133422E-3</v>
      </c>
      <c r="BH151" s="15" cm="1">
        <f t="array" aca="1" ref="BH151:BH160" ca="1">BI121:BI130-BH137:BH146</f>
        <v>-1.1169028000409115E-3</v>
      </c>
      <c r="BI151" s="15" cm="1">
        <f t="array" aca="1" ref="BI151:BI160" ca="1">BJ121:BJ130-BI137:BI146</f>
        <v>-3.0518844346721016E-3</v>
      </c>
      <c r="BJ151" s="15" cm="1">
        <f t="array" aca="1" ref="BJ151:BJ160" ca="1">BK121:BK130-BJ137:BJ146</f>
        <v>-2.4098568442276688E-2</v>
      </c>
    </row>
    <row r="152" spans="2:62" hidden="1" outlineLevel="2">
      <c r="B152" s="90" t="s">
        <v>7</v>
      </c>
      <c r="C152" s="42">
        <f ca="1"/>
        <v>-2.3358013131468819E-3</v>
      </c>
      <c r="D152" s="42">
        <f ca="1"/>
        <v>5.0616135330066453E-3</v>
      </c>
      <c r="E152" s="42">
        <f ca="1"/>
        <v>1.0723004143334477E-3</v>
      </c>
      <c r="F152" s="42">
        <f ca="1"/>
        <v>-2.7373705881593435E-4</v>
      </c>
      <c r="G152" s="42">
        <f ca="1"/>
        <v>8.0387715359908699E-3</v>
      </c>
      <c r="H152" s="42">
        <f ca="1"/>
        <v>3.9061518415704072E-3</v>
      </c>
      <c r="I152" s="42">
        <f ca="1"/>
        <v>-4.3429770750531282E-3</v>
      </c>
      <c r="J152" s="42">
        <f ca="1"/>
        <v>4.3227359613715044E-4</v>
      </c>
      <c r="K152" s="42">
        <f ca="1"/>
        <v>-1.1290741330929555E-2</v>
      </c>
      <c r="L152" s="42">
        <f ca="1"/>
        <v>1.0818685970370681E-2</v>
      </c>
      <c r="M152" s="42">
        <f ca="1"/>
        <v>-1.7495541738336007E-3</v>
      </c>
      <c r="N152" s="42">
        <f ca="1"/>
        <v>-5.1534133172949914E-3</v>
      </c>
      <c r="O152" s="42">
        <f ca="1"/>
        <v>5.5295435637061768E-3</v>
      </c>
      <c r="P152" s="42">
        <f ca="1"/>
        <v>-2.3732429334893945E-3</v>
      </c>
      <c r="Q152" s="42">
        <f ca="1"/>
        <v>1.6534948402160965E-5</v>
      </c>
      <c r="R152" s="42">
        <f ca="1"/>
        <v>-1.31901743398532E-2</v>
      </c>
      <c r="S152" s="42">
        <f ca="1"/>
        <v>-8.2671554509677198E-3</v>
      </c>
      <c r="T152" s="42">
        <f ca="1"/>
        <v>3.445309909126143E-3</v>
      </c>
      <c r="U152" s="42">
        <f ca="1"/>
        <v>5.1486974305782265E-3</v>
      </c>
      <c r="V152" s="42">
        <f ca="1"/>
        <v>3.8049342333105404E-3</v>
      </c>
      <c r="W152" s="42">
        <f ca="1"/>
        <v>-3.8271503442462301E-3</v>
      </c>
      <c r="X152" s="42">
        <f ca="1"/>
        <v>1.8001583393598974E-3</v>
      </c>
      <c r="Y152" s="42">
        <f ca="1"/>
        <v>-3.7902959909228637E-3</v>
      </c>
      <c r="Z152" s="42">
        <f ca="1"/>
        <v>-3.3541349534164655E-3</v>
      </c>
      <c r="AA152" s="42">
        <f ca="1"/>
        <v>9.9169894115709728E-3</v>
      </c>
      <c r="AB152" s="42">
        <f ca="1"/>
        <v>6.8719384907688086E-4</v>
      </c>
      <c r="AC152" s="42">
        <f ca="1"/>
        <v>8.9351314219519862E-4</v>
      </c>
      <c r="AD152" s="42">
        <f ca="1"/>
        <v>5.5884959413849411E-3</v>
      </c>
      <c r="AE152" s="42">
        <f ca="1"/>
        <v>2.4553585610459921E-3</v>
      </c>
      <c r="AF152" s="42">
        <f ca="1"/>
        <v>-8.0165596524441607E-3</v>
      </c>
      <c r="AG152" s="42">
        <f ca="1"/>
        <v>-1.3024829373880081E-3</v>
      </c>
      <c r="AH152" s="42">
        <f ca="1"/>
        <v>6.2828693469940133E-3</v>
      </c>
      <c r="AI152" s="42">
        <f ca="1"/>
        <v>1.0931082321587487E-2</v>
      </c>
      <c r="AJ152" s="42">
        <f ca="1"/>
        <v>-1.7158480114609354E-3</v>
      </c>
      <c r="AK152" s="42">
        <f ca="1"/>
        <v>4.9169802694069148E-3</v>
      </c>
      <c r="AL152" s="42">
        <f ca="1"/>
        <v>-1.6705884989782621E-3</v>
      </c>
      <c r="AM152" s="42">
        <f ca="1"/>
        <v>6.3119378720313535E-3</v>
      </c>
      <c r="AN152" s="42">
        <f ca="1"/>
        <v>-4.3897364112092385E-3</v>
      </c>
      <c r="AO152" s="42">
        <f ca="1"/>
        <v>-2.4179745205117599E-2</v>
      </c>
      <c r="AP152" s="42">
        <f ca="1"/>
        <v>-4.3711873108068303E-2</v>
      </c>
      <c r="AQ152" s="42">
        <f ca="1"/>
        <v>3.3378003441823147E-3</v>
      </c>
      <c r="AR152" s="42">
        <f ca="1"/>
        <v>2.1570103105384825E-3</v>
      </c>
      <c r="AS152" s="42">
        <f ca="1"/>
        <v>3.5403948292960846E-3</v>
      </c>
      <c r="AT152" s="42">
        <f ca="1"/>
        <v>6.4469615940462022E-3</v>
      </c>
      <c r="AU152" s="42">
        <f ca="1"/>
        <v>-8.2846386226099761E-3</v>
      </c>
      <c r="AV152" s="42">
        <f ca="1"/>
        <v>1.1048827292725423E-2</v>
      </c>
      <c r="AW152" s="42">
        <f ca="1"/>
        <v>-2.9532623236106219E-2</v>
      </c>
      <c r="AX152" s="42">
        <f ca="1"/>
        <v>3.3208035382571027E-4</v>
      </c>
      <c r="AY152" s="42">
        <f ca="1"/>
        <v>-9.0181446047000319E-4</v>
      </c>
      <c r="AZ152" s="42">
        <f ca="1"/>
        <v>-1.9019873759360401E-3</v>
      </c>
      <c r="BA152" s="42">
        <f ca="1"/>
        <v>2.8473826820615104E-3</v>
      </c>
      <c r="BB152" s="42">
        <f ca="1"/>
        <v>1.4003020487709482E-3</v>
      </c>
      <c r="BC152" s="42">
        <f ca="1"/>
        <v>1.5661868587009305E-3</v>
      </c>
      <c r="BD152" s="42">
        <f ca="1"/>
        <v>-2.2402522096785157E-3</v>
      </c>
      <c r="BE152" s="42">
        <f ca="1"/>
        <v>-1.7740974393241349E-3</v>
      </c>
      <c r="BF152" s="42">
        <f ca="1"/>
        <v>-2.2849402546099434E-3</v>
      </c>
      <c r="BG152" s="42">
        <f ca="1"/>
        <v>3.7978115547095161E-3</v>
      </c>
      <c r="BH152" s="42">
        <f ca="1"/>
        <v>2.139626906040408E-4</v>
      </c>
      <c r="BI152" s="42">
        <f ca="1"/>
        <v>-3.549054182363464E-3</v>
      </c>
      <c r="BJ152" s="42">
        <f ca="1"/>
        <v>2.4730330266825092E-2</v>
      </c>
    </row>
    <row r="153" spans="2:62" hidden="1" outlineLevel="2">
      <c r="B153" s="90" t="s">
        <v>9</v>
      </c>
      <c r="C153" s="42">
        <f ca="1"/>
        <v>-8.3528141624421848E-3</v>
      </c>
      <c r="D153" s="42">
        <f ca="1"/>
        <v>2.6188161475197425E-3</v>
      </c>
      <c r="E153" s="42">
        <f ca="1"/>
        <v>2.5262183330211074E-3</v>
      </c>
      <c r="F153" s="42">
        <f ca="1"/>
        <v>7.4212328358008728E-4</v>
      </c>
      <c r="G153" s="42">
        <f ca="1"/>
        <v>-1.2919835992414808E-2</v>
      </c>
      <c r="H153" s="42">
        <f ca="1"/>
        <v>-7.2684465975868251E-3</v>
      </c>
      <c r="I153" s="42">
        <f ca="1"/>
        <v>3.6370137948268655E-3</v>
      </c>
      <c r="J153" s="42">
        <f ca="1"/>
        <v>1.0391854467342726E-2</v>
      </c>
      <c r="K153" s="42">
        <f ca="1"/>
        <v>-1.004697098234697E-4</v>
      </c>
      <c r="L153" s="42">
        <f ca="1"/>
        <v>-3.4483965157546814E-3</v>
      </c>
      <c r="M153" s="42">
        <f ca="1"/>
        <v>2.5614067579965732E-2</v>
      </c>
      <c r="N153" s="42">
        <f ca="1"/>
        <v>-2.6401642700333017E-3</v>
      </c>
      <c r="O153" s="42">
        <f ca="1"/>
        <v>1.0540426505048495E-4</v>
      </c>
      <c r="P153" s="42">
        <f ca="1"/>
        <v>3.319351102394702E-3</v>
      </c>
      <c r="Q153" s="42">
        <f ca="1"/>
        <v>-5.3536798983783995E-3</v>
      </c>
      <c r="R153" s="42">
        <f ca="1"/>
        <v>-9.432439196728315E-3</v>
      </c>
      <c r="S153" s="42">
        <f ca="1"/>
        <v>1.7986710421342034E-2</v>
      </c>
      <c r="T153" s="42">
        <f ca="1"/>
        <v>-4.7414370951707752E-3</v>
      </c>
      <c r="U153" s="42">
        <f ca="1"/>
        <v>-1.004801515554915E-2</v>
      </c>
      <c r="V153" s="42">
        <f ca="1"/>
        <v>-3.2548368544991491E-3</v>
      </c>
      <c r="W153" s="42">
        <f ca="1"/>
        <v>-2.8208477700545909E-3</v>
      </c>
      <c r="X153" s="42">
        <f ca="1"/>
        <v>-1.3950082638433114E-3</v>
      </c>
      <c r="Y153" s="42">
        <f ca="1"/>
        <v>-1.5342535138962443E-3</v>
      </c>
      <c r="Z153" s="42">
        <f ca="1"/>
        <v>4.4737178861217752E-3</v>
      </c>
      <c r="AA153" s="42">
        <f ca="1"/>
        <v>-3.4220583644667735E-2</v>
      </c>
      <c r="AB153" s="42">
        <f ca="1"/>
        <v>4.8643429485979162E-3</v>
      </c>
      <c r="AC153" s="42">
        <f ca="1"/>
        <v>2.6674734411941403E-3</v>
      </c>
      <c r="AD153" s="42">
        <f ca="1"/>
        <v>-3.1738492229469173E-3</v>
      </c>
      <c r="AE153" s="42">
        <f ca="1"/>
        <v>7.7679069740649864E-3</v>
      </c>
      <c r="AF153" s="42">
        <f ca="1"/>
        <v>8.9452208555601542E-3</v>
      </c>
      <c r="AG153" s="42">
        <f ca="1"/>
        <v>3.8060499822478722E-4</v>
      </c>
      <c r="AH153" s="42">
        <f ca="1"/>
        <v>-7.2890235183691865E-3</v>
      </c>
      <c r="AI153" s="42">
        <f ca="1"/>
        <v>-8.3124686183905783E-3</v>
      </c>
      <c r="AJ153" s="42">
        <f ca="1"/>
        <v>9.3800103375929478E-3</v>
      </c>
      <c r="AK153" s="42">
        <f ca="1"/>
        <v>-2.1732776183114588E-3</v>
      </c>
      <c r="AL153" s="42">
        <f ca="1"/>
        <v>3.9384174232018343E-4</v>
      </c>
      <c r="AM153" s="42">
        <f ca="1"/>
        <v>-4.5351864675555742E-2</v>
      </c>
      <c r="AN153" s="42">
        <f ca="1"/>
        <v>1.8261006982616124E-3</v>
      </c>
      <c r="AO153" s="42">
        <f ca="1"/>
        <v>-1.96973807070841E-3</v>
      </c>
      <c r="AP153" s="42">
        <f ca="1"/>
        <v>3.2824666882414616E-2</v>
      </c>
      <c r="AQ153" s="42">
        <f ca="1"/>
        <v>2.4306207607931368E-2</v>
      </c>
      <c r="AR153" s="42">
        <f ca="1"/>
        <v>-1.3729114892156946E-2</v>
      </c>
      <c r="AS153" s="42">
        <f ca="1"/>
        <v>-7.1880165557616504E-3</v>
      </c>
      <c r="AT153" s="42">
        <f ca="1"/>
        <v>-2.7967682953561057E-3</v>
      </c>
      <c r="AU153" s="42">
        <f ca="1"/>
        <v>-6.3818194452975319E-3</v>
      </c>
      <c r="AV153" s="42">
        <f ca="1"/>
        <v>-2.3546612602987349E-2</v>
      </c>
      <c r="AW153" s="42">
        <f ca="1"/>
        <v>8.3059042501544833E-3</v>
      </c>
      <c r="AX153" s="42">
        <f ca="1"/>
        <v>-4.0194812602490082E-3</v>
      </c>
      <c r="AY153" s="42">
        <f ca="1"/>
        <v>-5.0817027526512126E-3</v>
      </c>
      <c r="AZ153" s="42">
        <f ca="1"/>
        <v>-3.4540407160145725E-3</v>
      </c>
      <c r="BA153" s="42">
        <f ca="1"/>
        <v>1.1370457985230203E-2</v>
      </c>
      <c r="BB153" s="42">
        <f ca="1"/>
        <v>-2.8090372344579118E-3</v>
      </c>
      <c r="BC153" s="42">
        <f ca="1"/>
        <v>9.228451470294774E-4</v>
      </c>
      <c r="BD153" s="42">
        <f ca="1"/>
        <v>1.9403796337105206E-3</v>
      </c>
      <c r="BE153" s="42">
        <f ca="1"/>
        <v>-1.5155524006169013E-2</v>
      </c>
      <c r="BF153" s="42">
        <f ca="1"/>
        <v>-1.7589673827662633E-3</v>
      </c>
      <c r="BG153" s="42">
        <f ca="1"/>
        <v>3.1023279379155111E-3</v>
      </c>
      <c r="BH153" s="42">
        <f ca="1"/>
        <v>1.1262470891882648E-3</v>
      </c>
      <c r="BI153" s="42">
        <f ca="1"/>
        <v>1.5475403199863874E-2</v>
      </c>
      <c r="BJ153" s="42">
        <f ca="1"/>
        <v>-0.219388962747461</v>
      </c>
    </row>
    <row r="154" spans="2:62" hidden="1" outlineLevel="2">
      <c r="B154" s="90" t="s">
        <v>11</v>
      </c>
      <c r="C154" s="42">
        <f ca="1"/>
        <v>-1.0504262070295256E-3</v>
      </c>
      <c r="D154" s="42">
        <f ca="1"/>
        <v>-1.4069417191119343E-2</v>
      </c>
      <c r="E154" s="42">
        <f ca="1"/>
        <v>-5.1868414662879503E-3</v>
      </c>
      <c r="F154" s="42">
        <f ca="1"/>
        <v>-4.3948357002459304E-3</v>
      </c>
      <c r="G154" s="42">
        <f ca="1"/>
        <v>-1.6029658532152047E-3</v>
      </c>
      <c r="H154" s="42">
        <f ca="1"/>
        <v>-1.8683428809804781E-3</v>
      </c>
      <c r="I154" s="42">
        <f ca="1"/>
        <v>-2.2609783641295012E-3</v>
      </c>
      <c r="J154" s="42">
        <f ca="1"/>
        <v>-1.0417479995119272E-3</v>
      </c>
      <c r="K154" s="42">
        <f ca="1"/>
        <v>-8.9556530959211678E-4</v>
      </c>
      <c r="L154" s="42">
        <f ca="1"/>
        <v>-2.7479558657219072E-3</v>
      </c>
      <c r="M154" s="42">
        <f ca="1"/>
        <v>-1.0205647665282008E-2</v>
      </c>
      <c r="N154" s="42">
        <f ca="1"/>
        <v>-2.1066978030953309E-3</v>
      </c>
      <c r="O154" s="42">
        <f ca="1"/>
        <v>-6.6004245130147077E-3</v>
      </c>
      <c r="P154" s="42">
        <f ca="1"/>
        <v>-3.0185477378250614E-3</v>
      </c>
      <c r="Q154" s="42">
        <f ca="1"/>
        <v>-5.2882949341050423E-3</v>
      </c>
      <c r="R154" s="42">
        <f ca="1"/>
        <v>-1.5799358619844855E-2</v>
      </c>
      <c r="S154" s="42">
        <f ca="1"/>
        <v>-9.145857069553287E-3</v>
      </c>
      <c r="T154" s="42">
        <f ca="1"/>
        <v>4.92226496002518E-3</v>
      </c>
      <c r="U154" s="42">
        <f ca="1"/>
        <v>-6.6460298220073488E-3</v>
      </c>
      <c r="V154" s="42">
        <f ca="1"/>
        <v>7.8745353263839912E-4</v>
      </c>
      <c r="W154" s="42">
        <f ca="1"/>
        <v>-6.0426847667133243E-5</v>
      </c>
      <c r="X154" s="42">
        <f ca="1"/>
        <v>2.7698482735863394E-4</v>
      </c>
      <c r="Y154" s="42">
        <f ca="1"/>
        <v>-8.599520852201073E-3</v>
      </c>
      <c r="Z154" s="42">
        <f ca="1"/>
        <v>9.806524937432809E-4</v>
      </c>
      <c r="AA154" s="42">
        <f ca="1"/>
        <v>1.9637624408070958E-2</v>
      </c>
      <c r="AB154" s="42">
        <f ca="1"/>
        <v>6.0724211225188229E-3</v>
      </c>
      <c r="AC154" s="42">
        <f ca="1"/>
        <v>7.0276425434726564E-3</v>
      </c>
      <c r="AD154" s="42">
        <f ca="1"/>
        <v>-4.3712873514174799E-3</v>
      </c>
      <c r="AE154" s="42">
        <f ca="1"/>
        <v>-1.6641120070433668E-2</v>
      </c>
      <c r="AF154" s="42">
        <f ca="1"/>
        <v>-1.1411931452609311E-2</v>
      </c>
      <c r="AG154" s="42">
        <f ca="1"/>
        <v>-2.0713150768539579E-3</v>
      </c>
      <c r="AH154" s="42">
        <f ca="1"/>
        <v>5.4700061500048136E-3</v>
      </c>
      <c r="AI154" s="42">
        <f ca="1"/>
        <v>4.0379328839996453E-3</v>
      </c>
      <c r="AJ154" s="42">
        <f ca="1"/>
        <v>5.4562965649631867E-3</v>
      </c>
      <c r="AK154" s="42">
        <f ca="1"/>
        <v>-5.2750737377570966E-3</v>
      </c>
      <c r="AL154" s="42">
        <f ca="1"/>
        <v>-3.6297843293668919E-3</v>
      </c>
      <c r="AM154" s="42">
        <f ca="1"/>
        <v>-5.0916746181230155E-4</v>
      </c>
      <c r="AN154" s="42">
        <f ca="1"/>
        <v>4.8572409833103763E-3</v>
      </c>
      <c r="AO154" s="42">
        <f ca="1"/>
        <v>5.9534354175282828E-3</v>
      </c>
      <c r="AP154" s="42">
        <f ca="1"/>
        <v>-2.2749853607572645E-3</v>
      </c>
      <c r="AQ154" s="42">
        <f ca="1"/>
        <v>7.8980846732099041E-3</v>
      </c>
      <c r="AR154" s="42">
        <f ca="1"/>
        <v>-2.6225125115402204E-3</v>
      </c>
      <c r="AS154" s="42">
        <f ca="1"/>
        <v>2.657755220936503E-3</v>
      </c>
      <c r="AT154" s="42">
        <f ca="1"/>
        <v>-1.6060294332407368E-2</v>
      </c>
      <c r="AU154" s="42">
        <f ca="1"/>
        <v>2.7278721244566179E-3</v>
      </c>
      <c r="AV154" s="42">
        <f ca="1"/>
        <v>1.3907732751738955E-2</v>
      </c>
      <c r="AW154" s="42">
        <f ca="1"/>
        <v>-5.5331454353289844E-3</v>
      </c>
      <c r="AX154" s="42">
        <f ca="1"/>
        <v>8.8793682237488236E-4</v>
      </c>
      <c r="AY154" s="42">
        <f ca="1"/>
        <v>-7.2428114288267814E-3</v>
      </c>
      <c r="AZ154" s="42">
        <f ca="1"/>
        <v>2.5067296147981977E-4</v>
      </c>
      <c r="BA154" s="42">
        <f ca="1"/>
        <v>2.6025921567055937E-3</v>
      </c>
      <c r="BB154" s="42">
        <f ca="1"/>
        <v>5.4854462662976972E-3</v>
      </c>
      <c r="BC154" s="42">
        <f ca="1"/>
        <v>-5.8740966463778632E-3</v>
      </c>
      <c r="BD154" s="42">
        <f ca="1"/>
        <v>-6.8605507190987874E-3</v>
      </c>
      <c r="BE154" s="42">
        <f ca="1"/>
        <v>9.1975418505454987E-4</v>
      </c>
      <c r="BF154" s="42">
        <f ca="1"/>
        <v>2.6005070873785924E-3</v>
      </c>
      <c r="BG154" s="42">
        <f ca="1"/>
        <v>-1.1615668340932139E-3</v>
      </c>
      <c r="BH154" s="42">
        <f ca="1"/>
        <v>6.5172665884007802E-3</v>
      </c>
      <c r="BI154" s="42">
        <f ca="1"/>
        <v>-3.325961190948773E-3</v>
      </c>
      <c r="BJ154" s="42">
        <f ca="1"/>
        <v>-9.2988102658008581E-2</v>
      </c>
    </row>
    <row r="155" spans="2:62" hidden="1" outlineLevel="2">
      <c r="B155" s="90" t="s">
        <v>13</v>
      </c>
      <c r="C155" s="42">
        <f ca="1"/>
        <v>3.0693437747348479E-4</v>
      </c>
      <c r="D155" s="42">
        <f ca="1"/>
        <v>1.7855299521496518E-3</v>
      </c>
      <c r="E155" s="42">
        <f ca="1"/>
        <v>9.648234469127881E-4</v>
      </c>
      <c r="F155" s="42">
        <f ca="1"/>
        <v>-8.1820281045950904E-4</v>
      </c>
      <c r="G155" s="42">
        <f ca="1"/>
        <v>8.2874236196235837E-3</v>
      </c>
      <c r="H155" s="42">
        <f ca="1"/>
        <v>4.0459920818512046E-4</v>
      </c>
      <c r="I155" s="42">
        <f ca="1"/>
        <v>-2.3044324402373556E-3</v>
      </c>
      <c r="J155" s="42">
        <f ca="1"/>
        <v>-5.5962850175610146E-4</v>
      </c>
      <c r="K155" s="42">
        <f ca="1"/>
        <v>3.3824029541886652E-4</v>
      </c>
      <c r="L155" s="42">
        <f ca="1"/>
        <v>-2.0545793656550605E-2</v>
      </c>
      <c r="M155" s="42">
        <f ca="1"/>
        <v>4.1591354034046894E-3</v>
      </c>
      <c r="N155" s="42">
        <f ca="1"/>
        <v>2.2264940633228564E-4</v>
      </c>
      <c r="O155" s="42">
        <f ca="1"/>
        <v>1.1238701783946731E-3</v>
      </c>
      <c r="P155" s="42">
        <f ca="1"/>
        <v>-9.3848424221418952E-4</v>
      </c>
      <c r="Q155" s="42">
        <f ca="1"/>
        <v>-1.3072071901538487E-3</v>
      </c>
      <c r="R155" s="42">
        <f ca="1"/>
        <v>5.4824865779081952E-3</v>
      </c>
      <c r="S155" s="42">
        <f ca="1"/>
        <v>-1.3119326990943231E-2</v>
      </c>
      <c r="T155" s="42">
        <f ca="1"/>
        <v>-9.2439053361300511E-4</v>
      </c>
      <c r="U155" s="42">
        <f ca="1"/>
        <v>2.2507778250002025E-3</v>
      </c>
      <c r="V155" s="42">
        <f ca="1"/>
        <v>5.2254689270411145E-3</v>
      </c>
      <c r="W155" s="42">
        <f ca="1"/>
        <v>-1.2768605556141843E-4</v>
      </c>
      <c r="X155" s="42">
        <f ca="1"/>
        <v>3.2132449517443679E-3</v>
      </c>
      <c r="Y155" s="42">
        <f ca="1"/>
        <v>-8.6608020880449277E-4</v>
      </c>
      <c r="Z155" s="42">
        <f ca="1"/>
        <v>-5.0375351517399636E-4</v>
      </c>
      <c r="AA155" s="42">
        <f ca="1"/>
        <v>5.3678155101319208E-3</v>
      </c>
      <c r="AB155" s="42">
        <f ca="1"/>
        <v>-1.110094526563344E-2</v>
      </c>
      <c r="AC155" s="42">
        <f ca="1"/>
        <v>9.9294872944066803E-4</v>
      </c>
      <c r="AD155" s="42">
        <f ca="1"/>
        <v>1.7423463408236042E-3</v>
      </c>
      <c r="AE155" s="42">
        <f ca="1"/>
        <v>-7.517224311160333E-3</v>
      </c>
      <c r="AF155" s="42">
        <f ca="1"/>
        <v>2.6327801158707309E-3</v>
      </c>
      <c r="AG155" s="42">
        <f ca="1"/>
        <v>-1.0035427815569681E-5</v>
      </c>
      <c r="AH155" s="42">
        <f ca="1"/>
        <v>4.20970250189125E-3</v>
      </c>
      <c r="AI155" s="42">
        <f ca="1"/>
        <v>-3.9469398700275118E-3</v>
      </c>
      <c r="AJ155" s="42">
        <f ca="1"/>
        <v>-8.9000516578066936E-3</v>
      </c>
      <c r="AK155" s="42">
        <f ca="1"/>
        <v>1.1784231644423084E-3</v>
      </c>
      <c r="AL155" s="42">
        <f ca="1"/>
        <v>-1.2067404086616891E-3</v>
      </c>
      <c r="AM155" s="42">
        <f ca="1"/>
        <v>5.4691226737954984E-3</v>
      </c>
      <c r="AN155" s="42">
        <f ca="1"/>
        <v>-1.0505295813158708E-2</v>
      </c>
      <c r="AO155" s="42">
        <f ca="1"/>
        <v>1.0354577049401011E-2</v>
      </c>
      <c r="AP155" s="42">
        <f ca="1"/>
        <v>-2.6796441823066473E-3</v>
      </c>
      <c r="AQ155" s="42">
        <f ca="1"/>
        <v>4.8218138872036E-3</v>
      </c>
      <c r="AR155" s="42">
        <f ca="1"/>
        <v>1.2047074680954672E-2</v>
      </c>
      <c r="AS155" s="42">
        <f ca="1"/>
        <v>-2.2579055978939618E-2</v>
      </c>
      <c r="AT155" s="42">
        <f ca="1"/>
        <v>-2.8453774009168202E-4</v>
      </c>
      <c r="AU155" s="42">
        <f ca="1"/>
        <v>1.8529013820577245E-3</v>
      </c>
      <c r="AV155" s="42">
        <f ca="1"/>
        <v>-3.8157182008972355E-3</v>
      </c>
      <c r="AW155" s="42">
        <f ca="1"/>
        <v>-6.2988398682448446E-4</v>
      </c>
      <c r="AX155" s="42">
        <f ca="1"/>
        <v>4.9005715373324002E-4</v>
      </c>
      <c r="AY155" s="42">
        <f ca="1"/>
        <v>-2.9201381091732738E-3</v>
      </c>
      <c r="AZ155" s="42">
        <f ca="1"/>
        <v>-8.0124272685863814E-4</v>
      </c>
      <c r="BA155" s="42">
        <f ca="1"/>
        <v>5.464577393065816E-3</v>
      </c>
      <c r="BB155" s="42">
        <f ca="1"/>
        <v>2.0095402994082037E-5</v>
      </c>
      <c r="BC155" s="42">
        <f ca="1"/>
        <v>1.5282816300025114E-3</v>
      </c>
      <c r="BD155" s="42">
        <f ca="1"/>
        <v>-4.4771980210125736E-3</v>
      </c>
      <c r="BE155" s="42">
        <f ca="1"/>
        <v>-6.7352513487768141E-4</v>
      </c>
      <c r="BF155" s="42">
        <f ca="1"/>
        <v>-1.0967789845393698E-4</v>
      </c>
      <c r="BG155" s="42">
        <f ca="1"/>
        <v>3.9431622453741811E-3</v>
      </c>
      <c r="BH155" s="42">
        <f ca="1"/>
        <v>2.8936993046725281E-3</v>
      </c>
      <c r="BI155" s="42">
        <f ca="1"/>
        <v>-5.7779833366135829E-3</v>
      </c>
      <c r="BJ155" s="42">
        <f ca="1"/>
        <v>-8.831959241683807E-3</v>
      </c>
    </row>
    <row r="156" spans="2:62" hidden="1" outlineLevel="2">
      <c r="B156" s="90" t="s">
        <v>15</v>
      </c>
      <c r="C156" s="42">
        <f ca="1"/>
        <v>1.1871707050136876E-2</v>
      </c>
      <c r="D156" s="42">
        <f ca="1"/>
        <v>1.0154788949313015E-2</v>
      </c>
      <c r="E156" s="42">
        <f ca="1"/>
        <v>-1.8163330373723308E-3</v>
      </c>
      <c r="F156" s="42">
        <f ca="1"/>
        <v>-8.5995941722871727E-5</v>
      </c>
      <c r="G156" s="42">
        <f ca="1"/>
        <v>-2.6313335466299964E-2</v>
      </c>
      <c r="H156" s="42">
        <f ca="1"/>
        <v>-6.7430309002622923E-3</v>
      </c>
      <c r="I156" s="42">
        <f ca="1"/>
        <v>-2.3342329208716761E-3</v>
      </c>
      <c r="J156" s="42">
        <f ca="1"/>
        <v>4.3163670962975687E-4</v>
      </c>
      <c r="K156" s="42">
        <f ca="1"/>
        <v>4.728680118414208E-3</v>
      </c>
      <c r="L156" s="42">
        <f ca="1"/>
        <v>3.3485922976660976E-3</v>
      </c>
      <c r="M156" s="42">
        <f ca="1"/>
        <v>-4.3117539158802065E-3</v>
      </c>
      <c r="N156" s="42">
        <f ca="1"/>
        <v>-1.0983454563525952E-3</v>
      </c>
      <c r="O156" s="42">
        <f ca="1"/>
        <v>-1.6982317623851495E-3</v>
      </c>
      <c r="P156" s="42">
        <f ca="1"/>
        <v>6.0920989924429236E-3</v>
      </c>
      <c r="Q156" s="42">
        <f ca="1"/>
        <v>-3.092428411807957E-3</v>
      </c>
      <c r="R156" s="42">
        <f ca="1"/>
        <v>1.0554367208246096E-2</v>
      </c>
      <c r="S156" s="42">
        <f ca="1"/>
        <v>1.7973442863318811E-2</v>
      </c>
      <c r="T156" s="42">
        <f ca="1"/>
        <v>-1.9068929911550986E-2</v>
      </c>
      <c r="U156" s="42">
        <f ca="1"/>
        <v>-4.9530225941025741E-3</v>
      </c>
      <c r="V156" s="42">
        <f ca="1"/>
        <v>-3.3875904422561165E-3</v>
      </c>
      <c r="W156" s="42">
        <f ca="1"/>
        <v>1.3788756089206877E-2</v>
      </c>
      <c r="X156" s="42">
        <f ca="1"/>
        <v>5.4730696113722554E-3</v>
      </c>
      <c r="Y156" s="42">
        <f ca="1"/>
        <v>1.0735714093019072E-2</v>
      </c>
      <c r="Z156" s="42">
        <f ca="1"/>
        <v>1.5327022240029686E-2</v>
      </c>
      <c r="AA156" s="42">
        <f ca="1"/>
        <v>3.9886555256667067E-2</v>
      </c>
      <c r="AB156" s="42">
        <f ca="1"/>
        <v>-1.7275011099055881E-2</v>
      </c>
      <c r="AC156" s="42">
        <f ca="1"/>
        <v>3.5521606963165864E-3</v>
      </c>
      <c r="AD156" s="42">
        <f ca="1"/>
        <v>-4.2088395256769107E-3</v>
      </c>
      <c r="AE156" s="42">
        <f ca="1"/>
        <v>2.0803728625918283E-2</v>
      </c>
      <c r="AF156" s="42">
        <f ca="1"/>
        <v>8.4828072530107601E-3</v>
      </c>
      <c r="AG156" s="42">
        <f ca="1"/>
        <v>1.7774135992286055E-2</v>
      </c>
      <c r="AH156" s="42">
        <f ca="1"/>
        <v>-3.4552007399127338E-3</v>
      </c>
      <c r="AI156" s="42">
        <f ca="1"/>
        <v>-1.1773549121547711E-2</v>
      </c>
      <c r="AJ156" s="42">
        <f ca="1"/>
        <v>-5.7059739525759934E-3</v>
      </c>
      <c r="AK156" s="42">
        <f ca="1"/>
        <v>-2.6442405327910534E-3</v>
      </c>
      <c r="AL156" s="42">
        <f ca="1"/>
        <v>2.1659473162833009E-2</v>
      </c>
      <c r="AM156" s="42">
        <f ca="1"/>
        <v>-1.7617485557953616E-3</v>
      </c>
      <c r="AN156" s="42">
        <f ca="1"/>
        <v>2.3563829165583972E-2</v>
      </c>
      <c r="AO156" s="42">
        <f ca="1"/>
        <v>9.0339499774039211E-4</v>
      </c>
      <c r="AP156" s="42">
        <f ca="1"/>
        <v>3.5352806159713146E-2</v>
      </c>
      <c r="AQ156" s="42">
        <f ca="1"/>
        <v>-4.2890497797387406E-2</v>
      </c>
      <c r="AR156" s="42">
        <f ca="1"/>
        <v>4.7188911352525897E-3</v>
      </c>
      <c r="AS156" s="42">
        <f ca="1"/>
        <v>2.214548397445687E-2</v>
      </c>
      <c r="AT156" s="42">
        <f ca="1"/>
        <v>-7.7561539371304167E-3</v>
      </c>
      <c r="AU156" s="42">
        <f ca="1"/>
        <v>-2.7473894473959426E-3</v>
      </c>
      <c r="AV156" s="42">
        <f ca="1"/>
        <v>-1.4657342716957289E-2</v>
      </c>
      <c r="AW156" s="42">
        <f ca="1"/>
        <v>5.9514816855515462E-2</v>
      </c>
      <c r="AX156" s="42">
        <f ca="1"/>
        <v>-1.8076469205492995E-3</v>
      </c>
      <c r="AY156" s="42">
        <f ca="1"/>
        <v>9.8689828805011981E-3</v>
      </c>
      <c r="AZ156" s="42">
        <f ca="1"/>
        <v>-8.7033877867624398E-3</v>
      </c>
      <c r="BA156" s="42">
        <f ca="1"/>
        <v>-1.2409381994474222E-2</v>
      </c>
      <c r="BB156" s="42">
        <f ca="1"/>
        <v>9.1355852480377586E-3</v>
      </c>
      <c r="BC156" s="42">
        <f ca="1"/>
        <v>-6.1287732586207122E-4</v>
      </c>
      <c r="BD156" s="42">
        <f ca="1"/>
        <v>1.96565713226588E-2</v>
      </c>
      <c r="BE156" s="42">
        <f ca="1"/>
        <v>-3.4252487505415652E-3</v>
      </c>
      <c r="BF156" s="42">
        <f ca="1"/>
        <v>-1.2642622302102002E-3</v>
      </c>
      <c r="BG156" s="42">
        <f ca="1"/>
        <v>3.571268798325089E-3</v>
      </c>
      <c r="BH156" s="42">
        <f ca="1"/>
        <v>-1.9859567739650863E-2</v>
      </c>
      <c r="BI156" s="42">
        <f ca="1"/>
        <v>-8.0838417258272122E-3</v>
      </c>
      <c r="BJ156" s="42">
        <f ca="1"/>
        <v>-0.34871081304955065</v>
      </c>
    </row>
    <row r="157" spans="2:62" hidden="1" outlineLevel="2">
      <c r="B157" s="90" t="s">
        <v>18</v>
      </c>
      <c r="C157" s="42">
        <f ca="1"/>
        <v>3.7463456634900007E-3</v>
      </c>
      <c r="D157" s="42">
        <f ca="1"/>
        <v>-6.6866253424294197E-4</v>
      </c>
      <c r="E157" s="42">
        <f ca="1"/>
        <v>-1.7954955014368931E-3</v>
      </c>
      <c r="F157" s="42">
        <f ca="1"/>
        <v>1.7048593930158902E-3</v>
      </c>
      <c r="G157" s="42">
        <f ca="1"/>
        <v>1.1929535726330303E-2</v>
      </c>
      <c r="H157" s="42">
        <f ca="1"/>
        <v>3.1506012334528459E-3</v>
      </c>
      <c r="I157" s="42">
        <f ca="1"/>
        <v>1.1997100296605254E-3</v>
      </c>
      <c r="J157" s="42">
        <f ca="1"/>
        <v>-2.0404508750238018E-3</v>
      </c>
      <c r="K157" s="42">
        <f ca="1"/>
        <v>1.9068253417896769E-3</v>
      </c>
      <c r="L157" s="42">
        <f ca="1"/>
        <v>2.6080539745433964E-4</v>
      </c>
      <c r="M157" s="42">
        <f ca="1"/>
        <v>-1.8491915255034247E-3</v>
      </c>
      <c r="N157" s="42">
        <f ca="1"/>
        <v>3.4743650081244188E-3</v>
      </c>
      <c r="O157" s="42">
        <f ca="1"/>
        <v>1.0624127381983123E-2</v>
      </c>
      <c r="P157" s="42">
        <f ca="1"/>
        <v>2.3951023479694758E-4</v>
      </c>
      <c r="Q157" s="42">
        <f ca="1"/>
        <v>1.3570653278607309E-3</v>
      </c>
      <c r="R157" s="42">
        <f ca="1"/>
        <v>1.4628635407367419E-3</v>
      </c>
      <c r="S157" s="42">
        <f ca="1"/>
        <v>8.7786284083853604E-4</v>
      </c>
      <c r="T157" s="42">
        <f ca="1"/>
        <v>3.0943304770657716E-3</v>
      </c>
      <c r="U157" s="42">
        <f ca="1"/>
        <v>1.7267420870454367E-3</v>
      </c>
      <c r="V157" s="42">
        <f ca="1"/>
        <v>5.5982756298027687E-3</v>
      </c>
      <c r="W157" s="42">
        <f ca="1"/>
        <v>-3.7269248144487094E-5</v>
      </c>
      <c r="X157" s="42">
        <f ca="1"/>
        <v>2.3403140884056955E-3</v>
      </c>
      <c r="Y157" s="42">
        <f ca="1"/>
        <v>2.5119113922375674E-3</v>
      </c>
      <c r="Z157" s="42">
        <f ca="1"/>
        <v>-7.8556950970809919E-3</v>
      </c>
      <c r="AA157" s="42">
        <f ca="1"/>
        <v>-1.792923774058269E-3</v>
      </c>
      <c r="AB157" s="42">
        <f ca="1"/>
        <v>2.4974911164323023E-3</v>
      </c>
      <c r="AC157" s="42">
        <f ca="1"/>
        <v>-2.4073647849695047E-4</v>
      </c>
      <c r="AD157" s="42">
        <f ca="1"/>
        <v>-7.9240805397900026E-3</v>
      </c>
      <c r="AE157" s="42">
        <f ca="1"/>
        <v>-9.1150185797818639E-3</v>
      </c>
      <c r="AF157" s="42">
        <f ca="1"/>
        <v>-3.3957954015295757E-3</v>
      </c>
      <c r="AG157" s="42">
        <f ca="1"/>
        <v>-1.5717479031217996E-3</v>
      </c>
      <c r="AH157" s="42">
        <f ca="1"/>
        <v>2.6197396135265076E-3</v>
      </c>
      <c r="AI157" s="42">
        <f ca="1"/>
        <v>6.0861005016931888E-4</v>
      </c>
      <c r="AJ157" s="42">
        <f ca="1"/>
        <v>-4.0766479175556132E-3</v>
      </c>
      <c r="AK157" s="42">
        <f ca="1"/>
        <v>-3.1947991508224031E-3</v>
      </c>
      <c r="AL157" s="42">
        <f ca="1"/>
        <v>6.9924154942507463E-4</v>
      </c>
      <c r="AM157" s="42">
        <f ca="1"/>
        <v>7.0654853109339572E-3</v>
      </c>
      <c r="AN157" s="42">
        <f ca="1"/>
        <v>-1.07547359669343E-2</v>
      </c>
      <c r="AO157" s="42">
        <f ca="1"/>
        <v>-1.6565902932344358E-2</v>
      </c>
      <c r="AP157" s="42">
        <f ca="1"/>
        <v>-9.2182309820945003E-3</v>
      </c>
      <c r="AQ157" s="42">
        <f ca="1"/>
        <v>-1.307282006966011E-3</v>
      </c>
      <c r="AR157" s="42">
        <f ca="1"/>
        <v>4.6970061371523694E-3</v>
      </c>
      <c r="AS157" s="42">
        <f ca="1"/>
        <v>2.9562572946446805E-3</v>
      </c>
      <c r="AT157" s="42">
        <f ca="1"/>
        <v>1.0653210175067339E-2</v>
      </c>
      <c r="AU157" s="42">
        <f ca="1"/>
        <v>-1.5172874985256921E-3</v>
      </c>
      <c r="AV157" s="42">
        <f ca="1"/>
        <v>2.0889778248209152E-3</v>
      </c>
      <c r="AW157" s="42">
        <f ca="1"/>
        <v>-6.3723180909258936E-3</v>
      </c>
      <c r="AX157" s="42">
        <f ca="1"/>
        <v>6.4359998086071651E-3</v>
      </c>
      <c r="AY157" s="42">
        <f ca="1"/>
        <v>5.8414017078953287E-3</v>
      </c>
      <c r="AZ157" s="42">
        <f ca="1"/>
        <v>8.1840924662083814E-3</v>
      </c>
      <c r="BA157" s="42">
        <f ca="1"/>
        <v>-5.0900279892447872E-3</v>
      </c>
      <c r="BB157" s="42">
        <f ca="1"/>
        <v>2.4261442996603017E-3</v>
      </c>
      <c r="BC157" s="42">
        <f ca="1"/>
        <v>3.9966542709695477E-3</v>
      </c>
      <c r="BD157" s="42">
        <f ca="1"/>
        <v>-7.9753719260174105E-5</v>
      </c>
      <c r="BE157" s="42">
        <f ca="1"/>
        <v>2.1077684742602798E-3</v>
      </c>
      <c r="BF157" s="42">
        <f ca="1"/>
        <v>2.6547241377337175E-3</v>
      </c>
      <c r="BG157" s="42">
        <f ca="1"/>
        <v>-1.4374807365792261E-3</v>
      </c>
      <c r="BH157" s="42">
        <f ca="1"/>
        <v>4.3542615420950961E-3</v>
      </c>
      <c r="BI157" s="42">
        <f ca="1"/>
        <v>1.0079796213921938E-3</v>
      </c>
      <c r="BJ157" s="42">
        <f ca="1"/>
        <v>3.0041203644570056E-2</v>
      </c>
    </row>
    <row r="158" spans="2:62" hidden="1" outlineLevel="2">
      <c r="B158" s="90" t="s">
        <v>20</v>
      </c>
      <c r="C158" s="42">
        <f ca="1"/>
        <v>-3.4791517751494444E-4</v>
      </c>
      <c r="D158" s="42">
        <f ca="1"/>
        <v>-4.2641512882604675E-3</v>
      </c>
      <c r="E158" s="42">
        <f ca="1"/>
        <v>6.5091951057978312E-4</v>
      </c>
      <c r="F158" s="42">
        <f ca="1"/>
        <v>1.6406659837723409E-4</v>
      </c>
      <c r="G158" s="42">
        <f ca="1"/>
        <v>1.633112003556015E-2</v>
      </c>
      <c r="H158" s="42">
        <f ca="1"/>
        <v>1.9486545313602069E-3</v>
      </c>
      <c r="I158" s="42">
        <f ca="1"/>
        <v>2.381346075075591E-3</v>
      </c>
      <c r="J158" s="42">
        <f ca="1"/>
        <v>1.498574430674959E-2</v>
      </c>
      <c r="K158" s="42">
        <f ca="1"/>
        <v>-1.2748785636664609E-3</v>
      </c>
      <c r="L158" s="42">
        <f ca="1"/>
        <v>1.1946162935371318E-2</v>
      </c>
      <c r="M158" s="42">
        <f ca="1"/>
        <v>-2.7394194026588159E-3</v>
      </c>
      <c r="N158" s="42">
        <f ca="1"/>
        <v>-5.8619352262310326E-4</v>
      </c>
      <c r="O158" s="42">
        <f ca="1"/>
        <v>-6.2082659746943158E-3</v>
      </c>
      <c r="P158" s="42">
        <f ca="1"/>
        <v>-6.9093990684558557E-3</v>
      </c>
      <c r="Q158" s="42">
        <f ca="1"/>
        <v>1.2787445624260138E-3</v>
      </c>
      <c r="R158" s="42">
        <f ca="1"/>
        <v>-9.8914570494255949E-4</v>
      </c>
      <c r="S158" s="42">
        <f ca="1"/>
        <v>6.892953490871892E-3</v>
      </c>
      <c r="T158" s="42">
        <f ca="1"/>
        <v>2.650641607936155E-3</v>
      </c>
      <c r="U158" s="42">
        <f ca="1"/>
        <v>4.004262915089804E-3</v>
      </c>
      <c r="V158" s="42">
        <f ca="1"/>
        <v>-8.4061569369537625E-3</v>
      </c>
      <c r="W158" s="42">
        <f ca="1"/>
        <v>-2.1258296269594801E-3</v>
      </c>
      <c r="X158" s="42">
        <f ca="1"/>
        <v>3.8771814891645356E-3</v>
      </c>
      <c r="Y158" s="42">
        <f ca="1"/>
        <v>6.0879054109854586E-3</v>
      </c>
      <c r="Z158" s="42">
        <f ca="1"/>
        <v>-5.0182673593910515E-3</v>
      </c>
      <c r="AA158" s="42">
        <f ca="1"/>
        <v>-6.8999652883708212E-3</v>
      </c>
      <c r="AB158" s="42">
        <f ca="1"/>
        <v>-5.5177086432505532E-3</v>
      </c>
      <c r="AC158" s="42">
        <f ca="1"/>
        <v>-5.6589676272419259E-4</v>
      </c>
      <c r="AD158" s="42">
        <f ca="1"/>
        <v>-1.3411132532357289E-4</v>
      </c>
      <c r="AE158" s="42">
        <f ca="1"/>
        <v>1.5768351575373013E-4</v>
      </c>
      <c r="AF158" s="42">
        <f ca="1"/>
        <v>-1.9099501562913831E-3</v>
      </c>
      <c r="AG158" s="42">
        <f ca="1"/>
        <v>-2.9131736952152376E-3</v>
      </c>
      <c r="AH158" s="42">
        <f ca="1"/>
        <v>-8.7119121551169632E-3</v>
      </c>
      <c r="AI158" s="42">
        <f ca="1"/>
        <v>-4.2044508421987259E-4</v>
      </c>
      <c r="AJ158" s="42">
        <f ca="1"/>
        <v>-1.6032294327141192E-3</v>
      </c>
      <c r="AK158" s="42">
        <f ca="1"/>
        <v>5.3861291517359709E-3</v>
      </c>
      <c r="AL158" s="42">
        <f ca="1"/>
        <v>-4.2364479260322205E-3</v>
      </c>
      <c r="AM158" s="42">
        <f ca="1"/>
        <v>4.239085246084056E-3</v>
      </c>
      <c r="AN158" s="42">
        <f ca="1"/>
        <v>-2.6984276186792118E-3</v>
      </c>
      <c r="AO158" s="42">
        <f ca="1"/>
        <v>1.1350274580891176E-2</v>
      </c>
      <c r="AP158" s="42">
        <f ca="1"/>
        <v>2.1365635835719973E-3</v>
      </c>
      <c r="AQ158" s="42">
        <f ca="1"/>
        <v>-1.0543823073208704E-2</v>
      </c>
      <c r="AR158" s="42">
        <f ca="1"/>
        <v>3.1756333957574934E-3</v>
      </c>
      <c r="AS158" s="42">
        <f ca="1"/>
        <v>1.3993725179885091E-3</v>
      </c>
      <c r="AT158" s="42">
        <f ca="1"/>
        <v>3.2015939457680914E-3</v>
      </c>
      <c r="AU158" s="42">
        <f ca="1"/>
        <v>-1.0230389008701879E-3</v>
      </c>
      <c r="AV158" s="42">
        <f ca="1"/>
        <v>4.2003880359945192E-3</v>
      </c>
      <c r="AW158" s="42">
        <f ca="1"/>
        <v>-2.2955047849526462E-2</v>
      </c>
      <c r="AX158" s="42">
        <f ca="1"/>
        <v>-6.3682495845939976E-4</v>
      </c>
      <c r="AY158" s="42">
        <f ca="1"/>
        <v>8.0231670002526637E-3</v>
      </c>
      <c r="AZ158" s="42">
        <f ca="1"/>
        <v>6.9374458889679691E-3</v>
      </c>
      <c r="BA158" s="42">
        <f ca="1"/>
        <v>-7.5589185936827397E-3</v>
      </c>
      <c r="BB158" s="42">
        <f ca="1"/>
        <v>4.9922336418421823E-3</v>
      </c>
      <c r="BC158" s="42">
        <f ca="1"/>
        <v>3.51104710568928E-5</v>
      </c>
      <c r="BD158" s="42">
        <f ca="1"/>
        <v>-5.5364043957338294E-3</v>
      </c>
      <c r="BE158" s="42">
        <f ca="1"/>
        <v>-6.7841572976777564E-4</v>
      </c>
      <c r="BF158" s="42">
        <f ca="1"/>
        <v>-3.7319740051368067E-3</v>
      </c>
      <c r="BG158" s="42">
        <f ca="1"/>
        <v>-5.7038608974124827E-4</v>
      </c>
      <c r="BH158" s="42">
        <f ca="1"/>
        <v>1.9914900011640257E-3</v>
      </c>
      <c r="BI158" s="42">
        <f ca="1"/>
        <v>-4.8399140593891957E-3</v>
      </c>
      <c r="BJ158" s="42">
        <f ca="1"/>
        <v>-3.0750712787222273E-2</v>
      </c>
    </row>
    <row r="159" spans="2:62" hidden="1" outlineLevel="2">
      <c r="B159" s="90" t="s">
        <v>22</v>
      </c>
      <c r="C159" s="42">
        <f ca="1"/>
        <v>3.3957710362639091E-3</v>
      </c>
      <c r="D159" s="42">
        <f ca="1"/>
        <v>-5.2169611399329602E-4</v>
      </c>
      <c r="E159" s="42">
        <f ca="1"/>
        <v>-2.9608930308833679E-4</v>
      </c>
      <c r="F159" s="42">
        <f ca="1"/>
        <v>-3.0546310159459099E-4</v>
      </c>
      <c r="G159" s="42">
        <f ca="1"/>
        <v>3.5759872542276546E-3</v>
      </c>
      <c r="H159" s="42">
        <f ca="1"/>
        <v>1.8386515701724884E-3</v>
      </c>
      <c r="I159" s="42">
        <f ca="1"/>
        <v>9.4807087395315515E-5</v>
      </c>
      <c r="J159" s="42">
        <f ca="1"/>
        <v>-2.7356123266133832E-3</v>
      </c>
      <c r="K159" s="42">
        <f ca="1"/>
        <v>2.3676076287587238E-3</v>
      </c>
      <c r="L159" s="42">
        <f ca="1"/>
        <v>-1.9885324585777065E-3</v>
      </c>
      <c r="M159" s="42">
        <f ca="1"/>
        <v>-9.032213538813106E-4</v>
      </c>
      <c r="N159" s="42">
        <f ca="1"/>
        <v>1.658258509072948E-4</v>
      </c>
      <c r="O159" s="42">
        <f ca="1"/>
        <v>1.5689433780232583E-3</v>
      </c>
      <c r="P159" s="42">
        <f ca="1"/>
        <v>-5.4633020616986442E-4</v>
      </c>
      <c r="Q159" s="42">
        <f ca="1"/>
        <v>3.6372552302326184E-3</v>
      </c>
      <c r="R159" s="42">
        <f ca="1"/>
        <v>1.529749770101828E-3</v>
      </c>
      <c r="S159" s="42">
        <f ca="1"/>
        <v>-5.8831385055532421E-3</v>
      </c>
      <c r="T159" s="42">
        <f ca="1"/>
        <v>2.6176325383774381E-3</v>
      </c>
      <c r="U159" s="42">
        <f ca="1"/>
        <v>5.4453469751180872E-3</v>
      </c>
      <c r="V159" s="42">
        <f ca="1"/>
        <v>4.8447336584868418E-3</v>
      </c>
      <c r="W159" s="42">
        <f ca="1"/>
        <v>2.1453794480381753E-4</v>
      </c>
      <c r="X159" s="42">
        <f ca="1"/>
        <v>1.3104216631006933E-3</v>
      </c>
      <c r="Y159" s="42">
        <f ca="1"/>
        <v>-2.6280722835918054E-3</v>
      </c>
      <c r="Z159" s="42">
        <f ca="1"/>
        <v>-9.627640253480476E-3</v>
      </c>
      <c r="AA159" s="42">
        <f ca="1"/>
        <v>-4.4799759455633765E-3</v>
      </c>
      <c r="AB159" s="42">
        <f ca="1"/>
        <v>-1.3948410370423665E-3</v>
      </c>
      <c r="AC159" s="42">
        <f ca="1"/>
        <v>3.6810382478174933E-3</v>
      </c>
      <c r="AD159" s="42">
        <f ca="1"/>
        <v>6.0404293265725623E-3</v>
      </c>
      <c r="AE159" s="42">
        <f ca="1"/>
        <v>-1.0597499378735616E-3</v>
      </c>
      <c r="AF159" s="42">
        <f ca="1"/>
        <v>-5.0110224607483062E-3</v>
      </c>
      <c r="AG159" s="42">
        <f ca="1"/>
        <v>1.3035793126531595E-3</v>
      </c>
      <c r="AH159" s="42">
        <f ca="1"/>
        <v>1.5307498702437104E-2</v>
      </c>
      <c r="AI159" s="42">
        <f ca="1"/>
        <v>1.1633135823163748E-3</v>
      </c>
      <c r="AJ159" s="42">
        <f ca="1"/>
        <v>-1.0798326235909924E-3</v>
      </c>
      <c r="AK159" s="42">
        <f ca="1"/>
        <v>-3.885928417131021E-5</v>
      </c>
      <c r="AL159" s="42">
        <f ca="1"/>
        <v>4.2634105604313216E-5</v>
      </c>
      <c r="AM159" s="42">
        <f ca="1"/>
        <v>8.0189536958311606E-3</v>
      </c>
      <c r="AN159" s="42">
        <f ca="1"/>
        <v>-9.3952438634726555E-3</v>
      </c>
      <c r="AO159" s="42">
        <f ca="1"/>
        <v>2.7960248673994693E-3</v>
      </c>
      <c r="AP159" s="42">
        <f ca="1"/>
        <v>-7.6402583950748344E-3</v>
      </c>
      <c r="AQ159" s="42">
        <f ca="1"/>
        <v>8.9759997097609012E-3</v>
      </c>
      <c r="AR159" s="42">
        <f ca="1"/>
        <v>1.0417182015955637E-3</v>
      </c>
      <c r="AS159" s="42">
        <f ca="1"/>
        <v>-2.317283331132217E-3</v>
      </c>
      <c r="AT159" s="42">
        <f ca="1"/>
        <v>9.5398134727899576E-3</v>
      </c>
      <c r="AU159" s="42">
        <f ca="1"/>
        <v>3.3390226274808386E-3</v>
      </c>
      <c r="AV159" s="42">
        <f ca="1"/>
        <v>6.0226422634338563E-3</v>
      </c>
      <c r="AW159" s="42">
        <f ca="1"/>
        <v>3.6889650327981242E-3</v>
      </c>
      <c r="AX159" s="42">
        <f ca="1"/>
        <v>1.9719708976877678E-3</v>
      </c>
      <c r="AY159" s="42">
        <f ca="1"/>
        <v>3.7168334394002273E-3</v>
      </c>
      <c r="AZ159" s="42">
        <f ca="1"/>
        <v>2.8180605312946513E-3</v>
      </c>
      <c r="BA159" s="42">
        <f ca="1"/>
        <v>6.5231590690835381E-3</v>
      </c>
      <c r="BB159" s="42">
        <f ca="1"/>
        <v>6.766914548898155E-3</v>
      </c>
      <c r="BC159" s="42">
        <f ca="1"/>
        <v>-3.2380204583732294E-3</v>
      </c>
      <c r="BD159" s="42">
        <f ca="1"/>
        <v>-1.051106902699734E-2</v>
      </c>
      <c r="BE159" s="42">
        <f ca="1"/>
        <v>2.0934963859378167E-3</v>
      </c>
      <c r="BF159" s="42">
        <f ca="1"/>
        <v>-5.5416941783692497E-3</v>
      </c>
      <c r="BG159" s="42">
        <f ca="1"/>
        <v>3.7501096311858689E-3</v>
      </c>
      <c r="BH159" s="42">
        <f ca="1"/>
        <v>5.5342379154644517E-3</v>
      </c>
      <c r="BI159" s="42">
        <f ca="1"/>
        <v>-1.2536886960231683E-2</v>
      </c>
      <c r="BJ159" s="42">
        <f ca="1"/>
        <v>-4.0186838928002989E-2</v>
      </c>
    </row>
    <row r="160" spans="2:62" hidden="1" outlineLevel="2">
      <c r="B160" s="90" t="s">
        <v>24</v>
      </c>
      <c r="C160" s="42">
        <f ca="1"/>
        <v>2.4399810158707291E-3</v>
      </c>
      <c r="D160" s="42">
        <f ca="1"/>
        <v>-2.4148407314883436E-4</v>
      </c>
      <c r="E160" s="42">
        <f ca="1"/>
        <v>-2.1080777952083019E-3</v>
      </c>
      <c r="F160" s="42">
        <f ca="1"/>
        <v>4.7733509704880051E-3</v>
      </c>
      <c r="G160" s="42">
        <f ca="1"/>
        <v>-1.5028060997268083E-2</v>
      </c>
      <c r="H160" s="42">
        <f ca="1"/>
        <v>5.7382347540599066E-3</v>
      </c>
      <c r="I160" s="42">
        <f ca="1"/>
        <v>3.1341864980062029E-3</v>
      </c>
      <c r="J160" s="42">
        <f ca="1"/>
        <v>-1.9535367175178397E-2</v>
      </c>
      <c r="K160" s="42">
        <f ca="1"/>
        <v>-1.1226775093358399E-3</v>
      </c>
      <c r="L160" s="42">
        <f ca="1"/>
        <v>-9.7445897660450309E-4</v>
      </c>
      <c r="M160" s="42">
        <f ca="1"/>
        <v>-8.2088673524300659E-3</v>
      </c>
      <c r="N160" s="42">
        <f ca="1"/>
        <v>6.9794059301428318E-3</v>
      </c>
      <c r="O160" s="42">
        <f ca="1"/>
        <v>6.3648617988282252E-4</v>
      </c>
      <c r="P160" s="42">
        <f ca="1"/>
        <v>2.1415185479395638E-3</v>
      </c>
      <c r="Q160" s="42">
        <f ca="1"/>
        <v>1.0317958961769957E-3</v>
      </c>
      <c r="R160" s="42">
        <f ca="1"/>
        <v>1.4593676854527726E-2</v>
      </c>
      <c r="S160" s="42">
        <f ca="1"/>
        <v>-9.107050800858385E-4</v>
      </c>
      <c r="T160" s="42">
        <f ca="1"/>
        <v>-5.0675207507392961E-3</v>
      </c>
      <c r="U160" s="42">
        <f ca="1"/>
        <v>4.5507946814175859E-3</v>
      </c>
      <c r="V160" s="42">
        <f ca="1"/>
        <v>-7.2237616909859304E-3</v>
      </c>
      <c r="W160" s="42">
        <f ca="1"/>
        <v>1.3885447025562547E-3</v>
      </c>
      <c r="X160" s="42">
        <f ca="1"/>
        <v>9.3772933473238451E-3</v>
      </c>
      <c r="Y160" s="42">
        <f ca="1"/>
        <v>5.3129667482672838E-3</v>
      </c>
      <c r="Z160" s="42">
        <f ca="1"/>
        <v>7.5813324240268654E-3</v>
      </c>
      <c r="AA160" s="42">
        <f ca="1"/>
        <v>-1.951339970558269E-3</v>
      </c>
      <c r="AB160" s="42">
        <f ca="1"/>
        <v>1.87414439407044E-2</v>
      </c>
      <c r="AC160" s="42">
        <f ca="1"/>
        <v>-1.8595967107365274E-2</v>
      </c>
      <c r="AD160" s="42">
        <f ca="1"/>
        <v>3.4208406651860257E-3</v>
      </c>
      <c r="AE160" s="42">
        <f ca="1"/>
        <v>2.602053169762697E-3</v>
      </c>
      <c r="AF160" s="42">
        <f ca="1"/>
        <v>1.6548942839368502E-2</v>
      </c>
      <c r="AG160" s="42">
        <f ca="1"/>
        <v>-6.6888081358812412E-3</v>
      </c>
      <c r="AH160" s="42">
        <f ca="1"/>
        <v>-1.7594111837605758E-2</v>
      </c>
      <c r="AI160" s="42">
        <f ca="1"/>
        <v>1.0101386229603715E-2</v>
      </c>
      <c r="AJ160" s="42">
        <f ca="1"/>
        <v>2.7120855823234979E-3</v>
      </c>
      <c r="AK160" s="42">
        <f ca="1"/>
        <v>4.9006113056945522E-3</v>
      </c>
      <c r="AL160" s="42">
        <f ca="1"/>
        <v>-1.09768542758652E-2</v>
      </c>
      <c r="AM160" s="42">
        <f ca="1"/>
        <v>1.7486950052879591E-2</v>
      </c>
      <c r="AN160" s="42">
        <f ca="1"/>
        <v>9.6624745911689236E-3</v>
      </c>
      <c r="AO160" s="42">
        <f ca="1"/>
        <v>1.5001456433458071E-2</v>
      </c>
      <c r="AP160" s="42">
        <f ca="1"/>
        <v>1.9640846041402149E-3</v>
      </c>
      <c r="AQ160" s="42">
        <f ca="1"/>
        <v>2.6907287079067643E-3</v>
      </c>
      <c r="AR160" s="42">
        <f ca="1"/>
        <v>-1.1944432329271948E-2</v>
      </c>
      <c r="AS160" s="42">
        <f ca="1"/>
        <v>-1.9940353380253351E-3</v>
      </c>
      <c r="AT160" s="42">
        <f ca="1"/>
        <v>-9.4887219520158328E-3</v>
      </c>
      <c r="AU160" s="42">
        <f ca="1"/>
        <v>1.0581245589952271E-2</v>
      </c>
      <c r="AV160" s="42">
        <f ca="1"/>
        <v>6.2450910966398987E-3</v>
      </c>
      <c r="AW160" s="42">
        <f ca="1"/>
        <v>-1.5919800736279299E-3</v>
      </c>
      <c r="AX160" s="42">
        <f ca="1"/>
        <v>-4.2378064675652194E-3</v>
      </c>
      <c r="AY160" s="42">
        <f ca="1"/>
        <v>-1.2510711864536173E-2</v>
      </c>
      <c r="AZ160" s="42">
        <f ca="1"/>
        <v>-7.321247226611538E-3</v>
      </c>
      <c r="BA160" s="42">
        <f ca="1"/>
        <v>-1.289329898974409E-2</v>
      </c>
      <c r="BB160" s="42">
        <f ca="1"/>
        <v>-2.7916527782617773E-2</v>
      </c>
      <c r="BC160" s="42">
        <f ca="1"/>
        <v>-4.0098003160954354E-4</v>
      </c>
      <c r="BD160" s="42">
        <f ca="1"/>
        <v>1.4131441686864393E-2</v>
      </c>
      <c r="BE160" s="42">
        <f ca="1"/>
        <v>1.5438814694266778E-2</v>
      </c>
      <c r="BF160" s="42">
        <f ca="1"/>
        <v>9.5135921676283153E-3</v>
      </c>
      <c r="BG160" s="42">
        <f ca="1"/>
        <v>-1.8370681537010547E-2</v>
      </c>
      <c r="BH160" s="42">
        <f ca="1"/>
        <v>-1.6546945918972378E-3</v>
      </c>
      <c r="BI160" s="42">
        <f ca="1"/>
        <v>2.4682143068791906E-2</v>
      </c>
      <c r="BJ160" s="42">
        <f ca="1"/>
        <v>-0.28981557605718994</v>
      </c>
    </row>
    <row r="161" spans="1:62" hidden="1" outlineLevel="2"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</row>
    <row r="162" spans="1:62" hidden="1" outlineLevel="2">
      <c r="B162" s="90" t="s">
        <v>56</v>
      </c>
      <c r="C162" s="42">
        <f ca="1">SUM(C151:C160)</f>
        <v>-2.6541269182445149E-16</v>
      </c>
      <c r="D162" s="42">
        <f t="shared" ref="D162:BJ162" ca="1" si="13">SUM(D151:D160)</f>
        <v>-1.1960918366860085E-15</v>
      </c>
      <c r="E162" s="42">
        <f t="shared" ca="1" si="13"/>
        <v>8.1011586328116891E-16</v>
      </c>
      <c r="F162" s="42">
        <f t="shared" ca="1" si="13"/>
        <v>1.0460382560140147E-15</v>
      </c>
      <c r="G162" s="42">
        <f t="shared" ca="1" si="13"/>
        <v>-1.3149203947904198E-15</v>
      </c>
      <c r="H162" s="42">
        <f t="shared" ca="1" si="13"/>
        <v>-1.222980050563649E-16</v>
      </c>
      <c r="I162" s="42">
        <f t="shared" ca="1" si="13"/>
        <v>-2.2724877535296173E-16</v>
      </c>
      <c r="J162" s="42">
        <f t="shared" ca="1" si="13"/>
        <v>9.9920072216264089E-16</v>
      </c>
      <c r="K162" s="42">
        <f t="shared" ca="1" si="13"/>
        <v>-1.7997756063259374E-16</v>
      </c>
      <c r="L162" s="42">
        <f t="shared" ca="1" si="13"/>
        <v>-9.2113816574368457E-16</v>
      </c>
      <c r="M162" s="42">
        <f t="shared" ca="1" si="13"/>
        <v>5.7072402359636953E-16</v>
      </c>
      <c r="N162" s="42">
        <f t="shared" ca="1" si="13"/>
        <v>-5.6378512969246231E-16</v>
      </c>
      <c r="O162" s="42">
        <f t="shared" ca="1" si="13"/>
        <v>3.6429192995512949E-16</v>
      </c>
      <c r="P162" s="42">
        <f t="shared" ca="1" si="13"/>
        <v>5.2301912800700734E-16</v>
      </c>
      <c r="Q162" s="42">
        <f t="shared" ca="1" si="13"/>
        <v>1.7347234759768071E-17</v>
      </c>
      <c r="R162" s="42">
        <f t="shared" ca="1" si="13"/>
        <v>4.2500725161431774E-16</v>
      </c>
      <c r="S162" s="42">
        <f t="shared" ca="1" si="13"/>
        <v>-2.6628005356243989E-16</v>
      </c>
      <c r="T162" s="42">
        <f t="shared" ca="1" si="13"/>
        <v>-3.7470027081099033E-16</v>
      </c>
      <c r="U162" s="42">
        <f t="shared" ca="1" si="13"/>
        <v>3.0531133177191805E-16</v>
      </c>
      <c r="V162" s="42">
        <f t="shared" ca="1" si="13"/>
        <v>4.0939474033052647E-16</v>
      </c>
      <c r="W162" s="42">
        <f t="shared" ca="1" si="13"/>
        <v>-9.9052710478275685E-16</v>
      </c>
      <c r="X162" s="42">
        <f t="shared" ca="1" si="13"/>
        <v>-4.6837533851373792E-17</v>
      </c>
      <c r="Y162" s="42">
        <f t="shared" ca="1" si="13"/>
        <v>-5.5511151231257827E-17</v>
      </c>
      <c r="Z162" s="42">
        <f t="shared" ca="1" si="13"/>
        <v>-1.0408340855860843E-17</v>
      </c>
      <c r="AA162" s="42">
        <f t="shared" ca="1" si="13"/>
        <v>-6.1756155744774333E-16</v>
      </c>
      <c r="AB162" s="42">
        <f t="shared" ca="1" si="13"/>
        <v>1.870031907102998E-15</v>
      </c>
      <c r="AC162" s="42">
        <f t="shared" ca="1" si="13"/>
        <v>-1.033895191682177E-15</v>
      </c>
      <c r="AD162" s="42">
        <f t="shared" ca="1" si="13"/>
        <v>-3.1918911957973251E-16</v>
      </c>
      <c r="AE162" s="42">
        <f t="shared" ca="1" si="13"/>
        <v>8.8557633448616002E-16</v>
      </c>
      <c r="AF162" s="42">
        <f t="shared" ca="1" si="13"/>
        <v>-5.1694759584108851E-16</v>
      </c>
      <c r="AG162" s="42">
        <f t="shared" ca="1" si="13"/>
        <v>2.3765711620882257E-16</v>
      </c>
      <c r="AH162" s="42">
        <f t="shared" ca="1" si="13"/>
        <v>3.1225022567582528E-17</v>
      </c>
      <c r="AI162" s="42">
        <f t="shared" ca="1" si="13"/>
        <v>-1.7347234759768071E-16</v>
      </c>
      <c r="AJ162" s="42">
        <f t="shared" ca="1" si="13"/>
        <v>-2.92300905702092E-16</v>
      </c>
      <c r="AK162" s="42">
        <f t="shared" ca="1" si="13"/>
        <v>8.4481033280070505E-16</v>
      </c>
      <c r="AL162" s="42">
        <f t="shared" ca="1" si="13"/>
        <v>-1.1518563880485999E-15</v>
      </c>
      <c r="AM162" s="42">
        <f t="shared" ca="1" si="13"/>
        <v>1.2281842209915794E-15</v>
      </c>
      <c r="AN162" s="42">
        <f t="shared" ca="1" si="13"/>
        <v>5.6378512969246231E-16</v>
      </c>
      <c r="AO162" s="42">
        <f t="shared" ca="1" si="13"/>
        <v>-1.2941037130786981E-15</v>
      </c>
      <c r="AP162" s="42">
        <f t="shared" ca="1" si="13"/>
        <v>-4.1980308118638732E-16</v>
      </c>
      <c r="AQ162" s="42">
        <f t="shared" ca="1" si="13"/>
        <v>1.9428902930940239E-16</v>
      </c>
      <c r="AR162" s="42">
        <f t="shared" ca="1" si="13"/>
        <v>-3.6429192995512949E-17</v>
      </c>
      <c r="AS162" s="42">
        <f t="shared" ca="1" si="13"/>
        <v>4.2153780466236412E-16</v>
      </c>
      <c r="AT162" s="42">
        <f t="shared" ca="1" si="13"/>
        <v>-6.0368376963992887E-16</v>
      </c>
      <c r="AU162" s="42">
        <f t="shared" ca="1" si="13"/>
        <v>1.1796119636642288E-16</v>
      </c>
      <c r="AV162" s="42">
        <f t="shared" ca="1" si="13"/>
        <v>1.7347234759768071E-16</v>
      </c>
      <c r="AW162" s="42">
        <f t="shared" ca="1" si="13"/>
        <v>-1.1067535776732029E-15</v>
      </c>
      <c r="AX162" s="42">
        <f t="shared" ca="1" si="13"/>
        <v>4.9960036108132044E-16</v>
      </c>
      <c r="AY162" s="42">
        <f t="shared" ca="1" si="13"/>
        <v>6.2450045135165055E-17</v>
      </c>
      <c r="AZ162" s="42">
        <f t="shared" ca="1" si="13"/>
        <v>-2.445960101127298E-16</v>
      </c>
      <c r="BA162" s="42">
        <f t="shared" ca="1" si="13"/>
        <v>1.2004286453759505E-15</v>
      </c>
      <c r="BB162" s="42">
        <f t="shared" ca="1" si="13"/>
        <v>-3.2612801348363973E-16</v>
      </c>
      <c r="BC162" s="42">
        <f t="shared" ca="1" si="13"/>
        <v>-4.7878367936959876E-16</v>
      </c>
      <c r="BD162" s="42">
        <f t="shared" ca="1" si="13"/>
        <v>1.8041124150158794E-16</v>
      </c>
      <c r="BE162" s="42">
        <f t="shared" ca="1" si="13"/>
        <v>3.7470027081099033E-16</v>
      </c>
      <c r="BF162" s="42">
        <f t="shared" ca="1" si="13"/>
        <v>-5.6031568274050869E-16</v>
      </c>
      <c r="BG162" s="42">
        <f t="shared" ca="1" si="13"/>
        <v>-7.2858385991025898E-16</v>
      </c>
      <c r="BH162" s="42">
        <f t="shared" ca="1" si="13"/>
        <v>1.7520707107365752E-16</v>
      </c>
      <c r="BI162" s="42">
        <f t="shared" ca="1" si="13"/>
        <v>1.9637069748057456E-15</v>
      </c>
      <c r="BJ162" s="42">
        <f t="shared" ca="1" si="13"/>
        <v>-1.0000000000000007</v>
      </c>
    </row>
    <row r="163" spans="1:62" hidden="1" outlineLevel="2">
      <c r="B163" s="90" t="s">
        <v>138</v>
      </c>
      <c r="C163" s="42" cm="1">
        <f t="array" aca="1" ref="C163" ca="1">SUM(ABS(C151:C160))</f>
        <v>4.3521478286470267E-2</v>
      </c>
      <c r="D163" s="42" cm="1">
        <f t="array" aca="1" ref="D163" ca="1">SUM(ABS(D151:D160))</f>
        <v>3.9530822401528568E-2</v>
      </c>
      <c r="E163" s="42" cm="1">
        <f t="array" aca="1" ref="E163" ca="1">SUM(ABS(E151:E160))</f>
        <v>2.2405674206788434E-2</v>
      </c>
      <c r="F163" s="42" cm="1">
        <f t="array" aca="1" ref="F163" ca="1">SUM(ABS(F151:F160))</f>
        <v>1.4768800490921387E-2</v>
      </c>
      <c r="G163" s="42" cm="1">
        <f t="array" aca="1" ref="G163" ca="1">SUM(ABS(G151:G160))</f>
        <v>0.1117283966183948</v>
      </c>
      <c r="H163" s="42" cm="1">
        <f t="array" aca="1" ref="H163" ca="1">SUM(ABS(H151:H160))</f>
        <v>3.3973786277602072E-2</v>
      </c>
      <c r="I163" s="42" cm="1">
        <f t="array" aca="1" ref="I163" ca="1">SUM(ABS(I151:I160))</f>
        <v>2.2485241600583093E-2</v>
      </c>
      <c r="J163" s="42" cm="1">
        <f t="array" aca="1" ref="J163" ca="1">SUM(ABS(J151:J160))</f>
        <v>5.2483018159717447E-2</v>
      </c>
      <c r="K163" s="42" cm="1">
        <f t="array" aca="1" ref="K163" ca="1">SUM(ABS(K151:K160))</f>
        <v>2.9368664846694703E-2</v>
      </c>
      <c r="L163" s="42" cm="1">
        <f t="array" aca="1" ref="L163" ca="1">SUM(ABS(L151:L160))</f>
        <v>5.9410274946417888E-2</v>
      </c>
      <c r="M163" s="42" cm="1">
        <f t="array" aca="1" ref="M163" ca="1">SUM(ABS(M151:M160))</f>
        <v>5.9935310778939439E-2</v>
      </c>
      <c r="N163" s="42" cm="1">
        <f t="array" aca="1" ref="N163" ca="1">SUM(ABS(N151:N160))</f>
        <v>2.3169628738798079E-2</v>
      </c>
      <c r="O163" s="42" cm="1">
        <f t="array" aca="1" ref="O163" ca="1">SUM(ABS(O151:O160))</f>
        <v>3.9176749894080709E-2</v>
      </c>
      <c r="P163" s="42" cm="1">
        <f t="array" aca="1" ref="P163" ca="1">SUM(ABS(P151:P160))</f>
        <v>2.7572008376309253E-2</v>
      </c>
      <c r="Q163" s="42" cm="1">
        <f t="array" aca="1" ref="Q163" ca="1">SUM(ABS(Q151:Q160))</f>
        <v>3.0083220868890509E-2</v>
      </c>
      <c r="R163" s="42" cm="1">
        <f t="array" aca="1" ref="R163" ca="1">SUM(ABS(R151:R160))</f>
        <v>7.882223572273829E-2</v>
      </c>
      <c r="S163" s="42" cm="1">
        <f t="array" aca="1" ref="S163" ca="1">SUM(ABS(S151:S160))</f>
        <v>8.7461939232742814E-2</v>
      </c>
      <c r="T163" s="42" cm="1">
        <f t="array" aca="1" ref="T163" ca="1">SUM(ABS(T151:T160))</f>
        <v>5.960455658214775E-2</v>
      </c>
      <c r="U163" s="42" cm="1">
        <f t="array" aca="1" ref="U163" ca="1">SUM(ABS(U151:U160))</f>
        <v>4.625324382849838E-2</v>
      </c>
      <c r="V163" s="42" cm="1">
        <f t="array" aca="1" ref="V163" ca="1">SUM(ABS(V151:V160))</f>
        <v>4.4544691849390319E-2</v>
      </c>
      <c r="W163" s="42" cm="1">
        <f t="array" aca="1" ref="W163" ca="1">SUM(ABS(W151:W160))</f>
        <v>3.0783677473134888E-2</v>
      </c>
      <c r="X163" s="42" cm="1">
        <f t="array" aca="1" ref="X163" ca="1">SUM(ABS(X151:X160))</f>
        <v>5.5337336635659894E-2</v>
      </c>
      <c r="Y163" s="42" cm="1">
        <f t="array" aca="1" ref="Y163" ca="1">SUM(ABS(Y151:Y160))</f>
        <v>4.9296995289018819E-2</v>
      </c>
      <c r="Z163" s="42" cm="1">
        <f t="array" aca="1" ref="Z163" ca="1">SUM(ABS(Z151:Z160))</f>
        <v>5.6725450087843229E-2</v>
      </c>
      <c r="AA163" s="42" cm="1">
        <f t="array" aca="1" ref="AA163" ca="1">SUM(ABS(AA151:AA160))</f>
        <v>0.14961796917288248</v>
      </c>
      <c r="AB163" s="42" cm="1">
        <f t="array" aca="1" ref="AB163" ca="1">SUM(ABS(AB151:AB160))</f>
        <v>7.0577012089966348E-2</v>
      </c>
      <c r="AC163" s="42" cm="1">
        <f t="array" aca="1" ref="AC163" ca="1">SUM(ABS(AC151:AC160))</f>
        <v>3.8805200697171804E-2</v>
      </c>
      <c r="AD163" s="42" cm="1">
        <f t="array" aca="1" ref="AD163" ca="1">SUM(ABS(AD151:AD160))</f>
        <v>3.9624335930309444E-2</v>
      </c>
      <c r="AE163" s="42" cm="1">
        <f t="array" aca="1" ref="AE163" ca="1">SUM(ABS(AE151:AE160))</f>
        <v>6.8666225798499736E-2</v>
      </c>
      <c r="AF163" s="42" cm="1">
        <f t="array" aca="1" ref="AF163" ca="1">SUM(ABS(AF151:AF160))</f>
        <v>7.3219502127620809E-2</v>
      </c>
      <c r="AG163" s="42" cm="1">
        <f t="array" aca="1" ref="AG163" ca="1">SUM(ABS(AG151:AG160))</f>
        <v>3.8916640606327768E-2</v>
      </c>
      <c r="AH163" s="42" cm="1">
        <f t="array" aca="1" ref="AH163" ca="1">SUM(ABS(AH151:AH160))</f>
        <v>7.4100496502009311E-2</v>
      </c>
      <c r="AI163" s="42" cm="1">
        <f t="array" aca="1" ref="AI163" ca="1">SUM(ABS(AI151:AI160))</f>
        <v>5.368465013535325E-2</v>
      </c>
      <c r="AJ163" s="42" cm="1">
        <f t="array" aca="1" ref="AJ163" ca="1">SUM(ABS(AJ151:AJ160))</f>
        <v>4.6163167191408401E-2</v>
      </c>
      <c r="AK163" s="42" cm="1">
        <f t="array" aca="1" ref="AK163" ca="1">SUM(ABS(AK151:AK160))</f>
        <v>3.2764287782558646E-2</v>
      </c>
      <c r="AL163" s="42" cm="1">
        <f t="array" aca="1" ref="AL163" ca="1">SUM(ABS(AL151:AL160))</f>
        <v>4.5590381120366313E-2</v>
      </c>
      <c r="AM163" s="42" cm="1">
        <f t="array" aca="1" ref="AM163" ca="1">SUM(ABS(AM151:AM160))</f>
        <v>9.7183069703110012E-2</v>
      </c>
      <c r="AN163" s="42" cm="1">
        <f t="array" aca="1" ref="AN163" ca="1">SUM(ABS(AN151:AN160))</f>
        <v>7.9819290876649199E-2</v>
      </c>
      <c r="AO163" s="42" cm="1">
        <f t="array" aca="1" ref="AO163" ca="1">SUM(ABS(AO151:AO160))</f>
        <v>9.2718326692838096E-2</v>
      </c>
      <c r="AP163" s="42" cm="1">
        <f t="array" aca="1" ref="AP163" ca="1">SUM(ABS(AP151:AP160))</f>
        <v>0.14455624245968041</v>
      </c>
      <c r="AQ163" s="42" cm="1">
        <f t="array" aca="1" ref="AQ163" ca="1">SUM(ABS(AQ151:AQ160))</f>
        <v>0.10948320575512444</v>
      </c>
      <c r="AR163" s="42" cm="1">
        <f t="array" aca="1" ref="AR163" ca="1">SUM(ABS(AR151:AR160))</f>
        <v>5.6592119465938187E-2</v>
      </c>
      <c r="AS163" s="42" cm="1">
        <f t="array" aca="1" ref="AS163" ca="1">SUM(ABS(AS151:AS160))</f>
        <v>6.8156782407718067E-2</v>
      </c>
      <c r="AT163" s="42" cm="1">
        <f t="array" aca="1" ref="AT163" ca="1">SUM(ABS(AT151:AT160))</f>
        <v>7.2772952514002204E-2</v>
      </c>
      <c r="AU163" s="42" cm="1">
        <f t="array" aca="1" ref="AU163" ca="1">SUM(ABS(AU151:AU160))</f>
        <v>3.9908347829398783E-2</v>
      </c>
      <c r="AV163" s="42" cm="1">
        <f t="array" aca="1" ref="AV163" ca="1">SUM(ABS(AV151:AV160))</f>
        <v>8.7027318530706943E-2</v>
      </c>
      <c r="AW163" s="42" cm="1">
        <f t="array" aca="1" ref="AW163" ca="1">SUM(ABS(AW151:AW160))</f>
        <v>0.14301937227693723</v>
      </c>
      <c r="AX163" s="42" cm="1">
        <f t="array" aca="1" ref="AX163" ca="1">SUM(ABS(AX151:AX160))</f>
        <v>2.1403519213646353E-2</v>
      </c>
      <c r="AY163" s="42" cm="1">
        <f t="array" aca="1" ref="AY163" ca="1">SUM(ABS(AY151:AY160))</f>
        <v>5.731435723131495E-2</v>
      </c>
      <c r="AZ163" s="42" cm="1">
        <f t="array" aca="1" ref="AZ163" ca="1">SUM(ABS(AZ151:AZ160))</f>
        <v>4.4363811664366211E-2</v>
      </c>
      <c r="BA163" s="42" cm="1">
        <f t="array" aca="1" ref="BA163" ca="1">SUM(ABS(BA151:BA160))</f>
        <v>7.5903255134292885E-2</v>
      </c>
      <c r="BB163" s="42" cm="1">
        <f t="array" aca="1" ref="BB163" ca="1">SUM(ABS(BB151:BB160))</f>
        <v>6.1451130034151043E-2</v>
      </c>
      <c r="BC163" s="42" cm="1">
        <f t="array" aca="1" ref="BC163" ca="1">SUM(ABS(BC151:BC160))</f>
        <v>2.0251948924444936E-2</v>
      </c>
      <c r="BD163" s="42" cm="1">
        <f t="array" aca="1" ref="BD163" ca="1">SUM(ABS(BD151:BD160))</f>
        <v>7.1456785286467248E-2</v>
      </c>
      <c r="BE163" s="42" cm="1">
        <f t="array" aca="1" ref="BE163" ca="1">SUM(ABS(BE151:BE160))</f>
        <v>4.3413622121360719E-2</v>
      </c>
      <c r="BF163" s="42" cm="1">
        <f t="array" aca="1" ref="BF163" ca="1">SUM(ABS(BF151:BF160))</f>
        <v>2.9537646785481812E-2</v>
      </c>
      <c r="BG163" s="42" cm="1">
        <f t="array" aca="1" ref="BG163" ca="1">SUM(ABS(BG151:BG160))</f>
        <v>4.3080230394847742E-2</v>
      </c>
      <c r="BH163" s="42" cm="1">
        <f t="array" aca="1" ref="BH163" ca="1">SUM(ABS(BH151:BH160))</f>
        <v>4.5262330263178198E-2</v>
      </c>
      <c r="BI163" s="42" cm="1">
        <f t="array" aca="1" ref="BI163" ca="1">SUM(ABS(BI151:BI160))</f>
        <v>8.2331051780093978E-2</v>
      </c>
      <c r="BJ163" s="42" cm="1">
        <f t="array" aca="1" ref="BJ163" ca="1">SUM(ABS(BJ151:BJ160))</f>
        <v>1.1095430678227911</v>
      </c>
    </row>
    <row r="164" spans="1:62" hidden="1" outlineLevel="2"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</row>
    <row r="165" spans="1:62" hidden="1" outlineLevel="2">
      <c r="B165" s="90" t="s">
        <v>157</v>
      </c>
      <c r="C165" s="109">
        <f ca="1">$C$5*(1+C134)</f>
        <v>99896870.628469631</v>
      </c>
      <c r="D165" s="109">
        <f ca="1">C165*(1+D134)</f>
        <v>104055254.77861273</v>
      </c>
      <c r="E165" s="109">
        <f t="shared" ref="E165:BJ165" ca="1" si="14">D165*(1+E134)</f>
        <v>104154404.88588493</v>
      </c>
      <c r="F165" s="109">
        <f t="shared" ca="1" si="14"/>
        <v>103809018.05328217</v>
      </c>
      <c r="G165" s="109">
        <f t="shared" ca="1" si="14"/>
        <v>107750252.5003067</v>
      </c>
      <c r="H165" s="109">
        <f t="shared" ca="1" si="14"/>
        <v>105112083.27417505</v>
      </c>
      <c r="I165" s="109">
        <f t="shared" ca="1" si="14"/>
        <v>104714261.35285299</v>
      </c>
      <c r="J165" s="109">
        <f t="shared" ca="1" si="14"/>
        <v>107498027.54007666</v>
      </c>
      <c r="K165" s="109">
        <f t="shared" ca="1" si="14"/>
        <v>108287707.41359539</v>
      </c>
      <c r="L165" s="109">
        <f t="shared" ca="1" si="14"/>
        <v>115706020.15186825</v>
      </c>
      <c r="M165" s="109">
        <f t="shared" ca="1" si="14"/>
        <v>119801395.15811114</v>
      </c>
      <c r="N165" s="109">
        <f t="shared" ca="1" si="14"/>
        <v>116953918.6643541</v>
      </c>
      <c r="O165" s="109">
        <f t="shared" ca="1" si="14"/>
        <v>116786162.93498798</v>
      </c>
      <c r="P165" s="109">
        <f t="shared" ca="1" si="14"/>
        <v>113034743.96943846</v>
      </c>
      <c r="Q165" s="109">
        <f t="shared" ca="1" si="14"/>
        <v>110751246.83270428</v>
      </c>
      <c r="R165" s="109">
        <f t="shared" ca="1" si="14"/>
        <v>108227915.65389189</v>
      </c>
      <c r="S165" s="109">
        <f t="shared" ca="1" si="14"/>
        <v>108234469.08724909</v>
      </c>
      <c r="T165" s="109">
        <f t="shared" ca="1" si="14"/>
        <v>110760447.15677881</v>
      </c>
      <c r="U165" s="109">
        <f t="shared" ca="1" si="14"/>
        <v>115205337.73038429</v>
      </c>
      <c r="V165" s="109">
        <f t="shared" ca="1" si="14"/>
        <v>113841201.22912493</v>
      </c>
      <c r="W165" s="109">
        <f t="shared" ca="1" si="14"/>
        <v>114138826.98644273</v>
      </c>
      <c r="X165" s="109">
        <f t="shared" ca="1" si="14"/>
        <v>109557866.12165451</v>
      </c>
      <c r="Y165" s="109">
        <f t="shared" ca="1" si="14"/>
        <v>116230925.74161594</v>
      </c>
      <c r="Z165" s="109">
        <f t="shared" ca="1" si="14"/>
        <v>109060678.78622636</v>
      </c>
      <c r="AA165" s="109">
        <f t="shared" ca="1" si="14"/>
        <v>115302525.21507208</v>
      </c>
      <c r="AB165" s="109">
        <f t="shared" ca="1" si="14"/>
        <v>121221796.30437146</v>
      </c>
      <c r="AC165" s="109">
        <f t="shared" ca="1" si="14"/>
        <v>126075902.69573578</v>
      </c>
      <c r="AD165" s="109">
        <f t="shared" ca="1" si="14"/>
        <v>125513176.47121798</v>
      </c>
      <c r="AE165" s="109">
        <f t="shared" ca="1" si="14"/>
        <v>121135965.31559384</v>
      </c>
      <c r="AF165" s="109">
        <f t="shared" ca="1" si="14"/>
        <v>126486119.56005396</v>
      </c>
      <c r="AG165" s="109">
        <f t="shared" ca="1" si="14"/>
        <v>126626563.35069312</v>
      </c>
      <c r="AH165" s="109">
        <f t="shared" ca="1" si="14"/>
        <v>129801983.07171592</v>
      </c>
      <c r="AI165" s="109">
        <f t="shared" ca="1" si="14"/>
        <v>134070246.62965207</v>
      </c>
      <c r="AJ165" s="109">
        <f t="shared" ca="1" si="14"/>
        <v>135093848.05517727</v>
      </c>
      <c r="AK165" s="109">
        <f t="shared" ca="1" si="14"/>
        <v>134982494.96620783</v>
      </c>
      <c r="AL165" s="109">
        <f t="shared" ca="1" si="14"/>
        <v>139226048.78709719</v>
      </c>
      <c r="AM165" s="109">
        <f t="shared" ca="1" si="14"/>
        <v>143585633.39135063</v>
      </c>
      <c r="AN165" s="109">
        <f t="shared" ca="1" si="14"/>
        <v>131628232.4082274</v>
      </c>
      <c r="AO165" s="109">
        <f t="shared" ca="1" si="14"/>
        <v>123063244.78287543</v>
      </c>
      <c r="AP165" s="109">
        <f t="shared" ca="1" si="14"/>
        <v>133538137.94209641</v>
      </c>
      <c r="AQ165" s="109">
        <f t="shared" ca="1" si="14"/>
        <v>142839154.93762481</v>
      </c>
      <c r="AR165" s="109">
        <f t="shared" ca="1" si="14"/>
        <v>136318652.57193002</v>
      </c>
      <c r="AS165" s="109">
        <f t="shared" ca="1" si="14"/>
        <v>135688273.69441912</v>
      </c>
      <c r="AT165" s="109">
        <f t="shared" ca="1" si="14"/>
        <v>132642852.4037587</v>
      </c>
      <c r="AU165" s="109">
        <f t="shared" ca="1" si="14"/>
        <v>135025741.79797024</v>
      </c>
      <c r="AV165" s="109">
        <f t="shared" ca="1" si="14"/>
        <v>133975761.75383452</v>
      </c>
      <c r="AW165" s="109">
        <f t="shared" ca="1" si="14"/>
        <v>138965672.62258732</v>
      </c>
      <c r="AX165" s="109">
        <f t="shared" ca="1" si="14"/>
        <v>135896375.16066861</v>
      </c>
      <c r="AY165" s="109">
        <f t="shared" ca="1" si="14"/>
        <v>133952866.97663386</v>
      </c>
      <c r="AZ165" s="109">
        <f t="shared" ca="1" si="14"/>
        <v>127854646.12767956</v>
      </c>
      <c r="BA165" s="109">
        <f t="shared" ca="1" si="14"/>
        <v>142647423.17158335</v>
      </c>
      <c r="BB165" s="109">
        <f t="shared" ca="1" si="14"/>
        <v>150653610.15982223</v>
      </c>
      <c r="BC165" s="109">
        <f t="shared" ca="1" si="14"/>
        <v>148019773.50000468</v>
      </c>
      <c r="BD165" s="109">
        <f t="shared" ca="1" si="14"/>
        <v>146323133.51990992</v>
      </c>
      <c r="BE165" s="109">
        <f t="shared" ca="1" si="14"/>
        <v>148264145.06970268</v>
      </c>
      <c r="BF165" s="109">
        <f t="shared" ca="1" si="14"/>
        <v>152273336.20776594</v>
      </c>
      <c r="BG165" s="109">
        <f t="shared" ca="1" si="14"/>
        <v>141231948.62933749</v>
      </c>
      <c r="BH165" s="109">
        <f t="shared" ca="1" si="14"/>
        <v>143584099.57508844</v>
      </c>
      <c r="BI165" s="109">
        <f t="shared" ca="1" si="14"/>
        <v>140369675.75019607</v>
      </c>
      <c r="BJ165" s="109">
        <f t="shared" ca="1" si="14"/>
        <v>157793303.85357058</v>
      </c>
    </row>
    <row r="166" spans="1:62" hidden="1" outlineLevel="2">
      <c r="B166" s="90" t="s">
        <v>156</v>
      </c>
      <c r="C166" s="109">
        <f ca="1">C163*C165*$C$6+($C$5*$C$6)</f>
        <v>31304.297845782978</v>
      </c>
      <c r="D166" s="109">
        <f ca="1">D163*D165*$C$6</f>
        <v>1234.0169389797441</v>
      </c>
      <c r="E166" s="109">
        <f t="shared" ref="E166" ca="1" si="15">E163*E165*$C$6</f>
        <v>700.09489892252134</v>
      </c>
      <c r="F166" s="109">
        <f t="shared" ref="F166" ca="1" si="16">F163*F165*$C$6</f>
        <v>459.94040303621421</v>
      </c>
      <c r="G166" s="109">
        <f t="shared" ref="G166" ca="1" si="17">G163*G165*$C$6</f>
        <v>3611.6288841259357</v>
      </c>
      <c r="H166" s="109">
        <f t="shared" ref="H166" ca="1" si="18">H163*H165*$C$6</f>
        <v>1071.3166357051002</v>
      </c>
      <c r="I166" s="109">
        <f t="shared" ref="I166" ca="1" si="19">I163*I165*$C$6</f>
        <v>706.35763966365016</v>
      </c>
      <c r="J166" s="109">
        <f t="shared" ref="J166" ca="1" si="20">J163*J165*$C$6</f>
        <v>1692.5462794558948</v>
      </c>
      <c r="K166" s="109">
        <f t="shared" ref="K166" ca="1" si="21">K163*K165*$C$6</f>
        <v>954.07961581404606</v>
      </c>
      <c r="L166" s="109">
        <f t="shared" ref="L166" ca="1" si="22">L163*L165*$C$6</f>
        <v>2062.2379410534782</v>
      </c>
      <c r="M166" s="109">
        <f t="shared" ref="M166" ca="1" si="23">M163*M165*$C$6</f>
        <v>2154.1001551655763</v>
      </c>
      <c r="N166" s="109">
        <f t="shared" ref="N166" ca="1" si="24">N163*N165*$C$6</f>
        <v>812.93366250020154</v>
      </c>
      <c r="O166" s="109">
        <f t="shared" ref="O166" ca="1" si="25">O163*O165*$C$6</f>
        <v>1372.5906889180146</v>
      </c>
      <c r="P166" s="109">
        <f t="shared" ref="P166" ca="1" si="26">P163*P165*$C$6</f>
        <v>934.97847226179863</v>
      </c>
      <c r="Q166" s="109">
        <f t="shared" ref="Q166" ca="1" si="27">Q163*Q165*$C$6</f>
        <v>999.52626599197583</v>
      </c>
      <c r="R166" s="109">
        <f t="shared" ref="R166" ca="1" si="28">R163*R165*$C$6</f>
        <v>2559.2298838355109</v>
      </c>
      <c r="S166" s="109">
        <f t="shared" ref="S166" ca="1" si="29">S163*S165*$C$6</f>
        <v>2839.9189674591476</v>
      </c>
      <c r="T166" s="109">
        <f t="shared" ref="T166" ca="1" si="30">T163*T165*$C$6</f>
        <v>1980.5482018860623</v>
      </c>
      <c r="U166" s="109">
        <f t="shared" ref="U166" ca="1" si="31">U163*U165*$C$6</f>
        <v>1598.5861729163905</v>
      </c>
      <c r="V166" s="109">
        <f t="shared" ref="V166" ca="1" si="32">V163*V165*$C$6</f>
        <v>1521.3063685547413</v>
      </c>
      <c r="W166" s="109">
        <f t="shared" ref="W166" ca="1" si="33">W163*W165*$C$6</f>
        <v>1054.0838511337793</v>
      </c>
      <c r="X166" s="109">
        <f t="shared" ref="X166" ca="1" si="34">X163*X165*$C$6</f>
        <v>1818.7921555975661</v>
      </c>
      <c r="Y166" s="109">
        <f t="shared" ref="Y166" ca="1" si="35">Y163*Y165*$C$6</f>
        <v>1718.9506196168211</v>
      </c>
      <c r="Z166" s="109">
        <f t="shared" ref="Z166" ca="1" si="36">Z163*Z165*$C$6</f>
        <v>1855.9548273103157</v>
      </c>
      <c r="AA166" s="109">
        <f t="shared" ref="AA166" ca="1" si="37">AA163*AA165*$C$6</f>
        <v>5175.3988989552472</v>
      </c>
      <c r="AB166" s="109">
        <f t="shared" ref="AB166" ca="1" si="38">AB163*AB165*$C$6</f>
        <v>2566.6416550023187</v>
      </c>
      <c r="AC166" s="109">
        <f t="shared" ref="AC166" ca="1" si="39">AC163*AC165*$C$6</f>
        <v>1467.720212155539</v>
      </c>
      <c r="AD166" s="109">
        <f t="shared" ref="AD166" ca="1" si="40">AD163*AD165*$C$6</f>
        <v>1492.0128804527255</v>
      </c>
      <c r="AE166" s="109">
        <f t="shared" ref="AE166" ca="1" si="41">AE163*AE165*$C$6</f>
        <v>2495.3848640039391</v>
      </c>
      <c r="AF166" s="109">
        <f t="shared" ref="AF166" ca="1" si="42">AF163*AF165*$C$6</f>
        <v>2778.375210072561</v>
      </c>
      <c r="AG166" s="109">
        <f t="shared" ref="AG166" ca="1" si="43">AG163*AG165*$C$6</f>
        <v>1478.3641371399956</v>
      </c>
      <c r="AH166" s="109">
        <f t="shared" ref="AH166" ca="1" si="44">AH163*AH165*$C$6</f>
        <v>2885.5174177678673</v>
      </c>
      <c r="AI166" s="109">
        <f t="shared" ref="AI166" ca="1" si="45">AI163*AI165*$C$6</f>
        <v>2159.2542851620183</v>
      </c>
      <c r="AJ166" s="109">
        <f t="shared" ref="AJ166" ca="1" si="46">AJ163*AJ165*$C$6</f>
        <v>1870.907968290561</v>
      </c>
      <c r="AK166" s="109">
        <f t="shared" ref="AK166" ca="1" si="47">AK163*AK165*$C$6</f>
        <v>1326.7815932041822</v>
      </c>
      <c r="AL166" s="109">
        <f t="shared" ref="AL166" ca="1" si="48">AL163*AL165*$C$6</f>
        <v>1904.2105878259422</v>
      </c>
      <c r="AM166" s="109">
        <f t="shared" ref="AM166" ca="1" si="49">AM163*AM165*$C$6</f>
        <v>4186.2277854710483</v>
      </c>
      <c r="AN166" s="109">
        <f t="shared" ref="AN166" ca="1" si="50">AN163*AN165*$C$6</f>
        <v>3151.9416510514457</v>
      </c>
      <c r="AO166" s="109">
        <f t="shared" ref="AO166" ca="1" si="51">AO163*AO165*$C$6</f>
        <v>3423.0654400978042</v>
      </c>
      <c r="AP166" s="109">
        <f t="shared" ref="AP166" ca="1" si="52">AP163*AP165*$C$6</f>
        <v>5791.1314337915801</v>
      </c>
      <c r="AQ166" s="109">
        <f t="shared" ref="AQ166" ca="1" si="53">AQ163*AQ165*$C$6</f>
        <v>4691.5465769772227</v>
      </c>
      <c r="AR166" s="109">
        <f t="shared" ref="AR166" ca="1" si="54">AR163*AR165*$C$6</f>
        <v>2314.3684415359153</v>
      </c>
      <c r="AS166" s="109">
        <f t="shared" ref="AS166" ca="1" si="55">AS163*AS165*$C$6</f>
        <v>2774.4228436408257</v>
      </c>
      <c r="AT166" s="109">
        <f t="shared" ref="AT166" ca="1" si="56">AT163*AT165*$C$6</f>
        <v>2895.8435997901606</v>
      </c>
      <c r="AU166" s="109">
        <f t="shared" ref="AU166" ca="1" si="57">AU163*AU165*$C$6</f>
        <v>1616.5962808787958</v>
      </c>
      <c r="AV166" s="109">
        <f t="shared" ref="AV166" ca="1" si="58">AV163*AV165*$C$6</f>
        <v>3497.8653880635184</v>
      </c>
      <c r="AW166" s="109">
        <f t="shared" ref="AW166" ca="1" si="59">AW163*AW165*$C$6</f>
        <v>5962.4349799574393</v>
      </c>
      <c r="AX166" s="109">
        <f t="shared" ref="AX166" ca="1" si="60">AX163*AX165*$C$6</f>
        <v>872.59820304487903</v>
      </c>
      <c r="AY166" s="109">
        <f t="shared" ref="AY166" ca="1" si="61">AY163*AY165*$C$6</f>
        <v>2303.2267410172813</v>
      </c>
      <c r="AZ166" s="109">
        <f t="shared" ref="AZ166" ca="1" si="62">AZ163*AZ165*$C$6</f>
        <v>1701.6358323667691</v>
      </c>
      <c r="BA166" s="109">
        <f t="shared" ref="BA166" ca="1" si="63">BA163*BA165*$C$6</f>
        <v>3248.2211265726396</v>
      </c>
      <c r="BB166" s="109">
        <f t="shared" ref="BB166" ca="1" si="64">BB163*BB165*$C$6</f>
        <v>2777.3503764136599</v>
      </c>
      <c r="BC166" s="109">
        <f t="shared" ref="BC166" ca="1" si="65">BC163*BC165*$C$6</f>
        <v>899.30666781900072</v>
      </c>
      <c r="BD166" s="109">
        <f t="shared" ref="BD166" ca="1" si="66">BD163*BD165*$C$6</f>
        <v>3136.7342203125841</v>
      </c>
      <c r="BE166" s="109">
        <f t="shared" ref="BE166" ca="1" si="67">BE163*BE165*$C$6</f>
        <v>1931.0050704608036</v>
      </c>
      <c r="BF166" s="109">
        <f t="shared" ref="BF166" ca="1" si="68">BF163*BF165*$C$6</f>
        <v>1349.3388059255726</v>
      </c>
      <c r="BG166" s="109">
        <f t="shared" ref="BG166" ca="1" si="69">BG163*BG165*$C$6</f>
        <v>1825.2914658195477</v>
      </c>
      <c r="BH166" s="109">
        <f t="shared" ref="BH166" ca="1" si="70">BH163*BH165*$C$6</f>
        <v>1949.6852806526151</v>
      </c>
      <c r="BI166" s="109">
        <f t="shared" ref="BI166" ca="1" si="71">BI163*BI165*$C$6</f>
        <v>3467.0349127633181</v>
      </c>
      <c r="BJ166" s="109">
        <f t="shared" ref="BJ166" ca="1" si="72">BJ163*BJ165*$C$6</f>
        <v>52523.539931875363</v>
      </c>
    </row>
    <row r="167" spans="1:62" hidden="1" outlineLevel="2">
      <c r="B167" s="90" t="s">
        <v>158</v>
      </c>
      <c r="C167" s="109">
        <f>-SUMIF(C121:C130,"&lt;0",C121:C130)*$C$7*$C$5/12</f>
        <v>737.57935637528965</v>
      </c>
      <c r="D167" s="109">
        <f ca="1">-SUMIF(D121:D130,"&lt;0",D121:D130)*$C$7*C165/12</f>
        <v>596.98305725557054</v>
      </c>
      <c r="E167" s="109">
        <f t="shared" ref="E167:BJ167" ca="1" si="73">-SUMIF(E121:E130,"&lt;0",E121:E130)*$C$7*D165/12</f>
        <v>646.19989856360235</v>
      </c>
      <c r="F167" s="109">
        <f t="shared" ca="1" si="73"/>
        <v>658.61139032093104</v>
      </c>
      <c r="G167" s="109">
        <f t="shared" ca="1" si="73"/>
        <v>637.9056941099567</v>
      </c>
      <c r="H167" s="109">
        <f t="shared" ca="1" si="73"/>
        <v>262.33984585849208</v>
      </c>
      <c r="I167" s="109">
        <f t="shared" ca="1" si="73"/>
        <v>174.88874702583828</v>
      </c>
      <c r="J167" s="109">
        <f t="shared" ca="1" si="73"/>
        <v>158.56016554771352</v>
      </c>
      <c r="K167" s="109">
        <f t="shared" ca="1" si="73"/>
        <v>274.96612609434533</v>
      </c>
      <c r="L167" s="109">
        <f t="shared" ca="1" si="73"/>
        <v>179.33640342696944</v>
      </c>
      <c r="M167" s="109">
        <f t="shared" ca="1" si="73"/>
        <v>214.20083710642712</v>
      </c>
      <c r="N167" s="109">
        <f t="shared" ca="1" si="73"/>
        <v>284.1940249019313</v>
      </c>
      <c r="O167" s="109">
        <f t="shared" ca="1" si="73"/>
        <v>190.72157498677632</v>
      </c>
      <c r="P167" s="109">
        <f t="shared" ca="1" si="73"/>
        <v>164.80637769322948</v>
      </c>
      <c r="Q167" s="109">
        <f t="shared" ca="1" si="73"/>
        <v>167.70087416650253</v>
      </c>
      <c r="R167" s="109">
        <f t="shared" ca="1" si="73"/>
        <v>77.877524383386032</v>
      </c>
      <c r="S167" s="109">
        <f t="shared" ca="1" si="73"/>
        <v>40.121256978506814</v>
      </c>
      <c r="T167" s="109">
        <f t="shared" ca="1" si="73"/>
        <v>170.09635314445151</v>
      </c>
      <c r="U167" s="109">
        <f t="shared" ca="1" si="73"/>
        <v>119.81420118565966</v>
      </c>
      <c r="V167" s="109">
        <f t="shared" ca="1" si="73"/>
        <v>0.94226304801064653</v>
      </c>
      <c r="W167" s="109">
        <f t="shared" ca="1" si="73"/>
        <v>0</v>
      </c>
      <c r="X167" s="109">
        <f t="shared" ca="1" si="73"/>
        <v>0</v>
      </c>
      <c r="Y167" s="109">
        <f t="shared" ca="1" si="73"/>
        <v>0</v>
      </c>
      <c r="Z167" s="109">
        <f t="shared" ca="1" si="73"/>
        <v>0</v>
      </c>
      <c r="AA167" s="109">
        <f t="shared" ca="1" si="73"/>
        <v>147.01814540668167</v>
      </c>
      <c r="AB167" s="109">
        <f t="shared" ca="1" si="73"/>
        <v>272.16732286453453</v>
      </c>
      <c r="AC167" s="109">
        <f t="shared" ca="1" si="73"/>
        <v>287.9945018038926</v>
      </c>
      <c r="AD167" s="109">
        <f t="shared" ca="1" si="73"/>
        <v>194.05524329648378</v>
      </c>
      <c r="AE167" s="109">
        <f t="shared" ca="1" si="73"/>
        <v>36.19614982699175</v>
      </c>
      <c r="AF167" s="109">
        <f t="shared" ca="1" si="73"/>
        <v>74.682389096804542</v>
      </c>
      <c r="AG167" s="109">
        <f t="shared" ca="1" si="73"/>
        <v>303.08988101734866</v>
      </c>
      <c r="AH167" s="109">
        <f t="shared" ca="1" si="73"/>
        <v>306.75277966109127</v>
      </c>
      <c r="AI167" s="109">
        <f t="shared" ca="1" si="73"/>
        <v>66.836403798229398</v>
      </c>
      <c r="AJ167" s="109">
        <f t="shared" ca="1" si="73"/>
        <v>51.737993908548283</v>
      </c>
      <c r="AK167" s="109">
        <f t="shared" ca="1" si="73"/>
        <v>170.99610260845566</v>
      </c>
      <c r="AL167" s="109">
        <f t="shared" ca="1" si="73"/>
        <v>273.57469691960654</v>
      </c>
      <c r="AM167" s="109">
        <f t="shared" ca="1" si="73"/>
        <v>262.36044688756664</v>
      </c>
      <c r="AN167" s="109">
        <f t="shared" ca="1" si="73"/>
        <v>58.652869944435018</v>
      </c>
      <c r="AO167" s="109">
        <f t="shared" ca="1" si="73"/>
        <v>345.4607057391342</v>
      </c>
      <c r="AP167" s="109">
        <f t="shared" ca="1" si="73"/>
        <v>685.56040387590213</v>
      </c>
      <c r="AQ167" s="109">
        <f t="shared" ca="1" si="73"/>
        <v>1282.6685092507523</v>
      </c>
      <c r="AR167" s="109">
        <f t="shared" ca="1" si="73"/>
        <v>1352.7138423787458</v>
      </c>
      <c r="AS167" s="109">
        <f t="shared" ca="1" si="73"/>
        <v>1268.3152514978983</v>
      </c>
      <c r="AT167" s="109">
        <f t="shared" ca="1" si="73"/>
        <v>1145.4562181562731</v>
      </c>
      <c r="AU167" s="109">
        <f t="shared" ca="1" si="73"/>
        <v>930.27318937273515</v>
      </c>
      <c r="AV167" s="109">
        <f t="shared" ca="1" si="73"/>
        <v>947.62035196265197</v>
      </c>
      <c r="AW167" s="109">
        <f t="shared" ca="1" si="73"/>
        <v>847.84950950886343</v>
      </c>
      <c r="AX167" s="109">
        <f t="shared" ca="1" si="73"/>
        <v>1790.0512986116617</v>
      </c>
      <c r="AY167" s="109">
        <f t="shared" ca="1" si="73"/>
        <v>1720.2189355588562</v>
      </c>
      <c r="AZ167" s="109">
        <f t="shared" ca="1" si="73"/>
        <v>1566.4687450690615</v>
      </c>
      <c r="BA167" s="109">
        <f t="shared" ca="1" si="73"/>
        <v>1650.6344827864766</v>
      </c>
      <c r="BB167" s="109">
        <f t="shared" ca="1" si="73"/>
        <v>1759.4448929632154</v>
      </c>
      <c r="BC167" s="109">
        <f t="shared" ca="1" si="73"/>
        <v>1706.2840989540382</v>
      </c>
      <c r="BD167" s="109">
        <f t="shared" ca="1" si="73"/>
        <v>1662.315455333508</v>
      </c>
      <c r="BE167" s="109">
        <f t="shared" ca="1" si="73"/>
        <v>1747.0986414306569</v>
      </c>
      <c r="BF167" s="109">
        <f t="shared" ca="1" si="73"/>
        <v>1782.4988627427256</v>
      </c>
      <c r="BG167" s="109">
        <f t="shared" ca="1" si="73"/>
        <v>1848.4332597309558</v>
      </c>
      <c r="BH167" s="109">
        <f t="shared" ca="1" si="73"/>
        <v>1732.9760132839565</v>
      </c>
      <c r="BI167" s="109">
        <f t="shared" ca="1" si="73"/>
        <v>1745.8086458617393</v>
      </c>
      <c r="BJ167" s="109">
        <f t="shared" ca="1" si="73"/>
        <v>1735.8984130951658</v>
      </c>
    </row>
    <row r="168" spans="1:62" hidden="1" outlineLevel="2">
      <c r="B168" s="81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</row>
    <row r="169" spans="1:62" hidden="1" outlineLevel="2">
      <c r="B169" s="91" t="s">
        <v>131</v>
      </c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 t="s">
        <v>27</v>
      </c>
    </row>
    <row r="170" spans="1:62" hidden="1" outlineLevel="2">
      <c r="A170" s="81"/>
      <c r="B170" s="81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</row>
    <row r="171" spans="1:62" ht="21.5" hidden="1" outlineLevel="2">
      <c r="B171" s="86" t="s">
        <v>139</v>
      </c>
      <c r="C171" s="67">
        <v>42766</v>
      </c>
      <c r="D171" s="67">
        <v>42794</v>
      </c>
      <c r="E171" s="67">
        <v>42825</v>
      </c>
      <c r="F171" s="67">
        <v>42853</v>
      </c>
      <c r="G171" s="67">
        <v>42886</v>
      </c>
      <c r="H171" s="67">
        <v>42916</v>
      </c>
      <c r="I171" s="67">
        <v>42947</v>
      </c>
      <c r="J171" s="67">
        <v>42978</v>
      </c>
      <c r="K171" s="67">
        <v>43007</v>
      </c>
      <c r="L171" s="67">
        <v>43039</v>
      </c>
      <c r="M171" s="67">
        <v>43069</v>
      </c>
      <c r="N171" s="67">
        <v>43098</v>
      </c>
      <c r="O171" s="67">
        <v>43131</v>
      </c>
      <c r="P171" s="67">
        <v>43159</v>
      </c>
      <c r="Q171" s="67">
        <v>43188</v>
      </c>
      <c r="R171" s="67">
        <v>43220</v>
      </c>
      <c r="S171" s="67">
        <v>43251</v>
      </c>
      <c r="T171" s="67">
        <v>43280</v>
      </c>
      <c r="U171" s="67">
        <v>43312</v>
      </c>
      <c r="V171" s="67">
        <v>43343</v>
      </c>
      <c r="W171" s="67">
        <v>43371</v>
      </c>
      <c r="X171" s="67">
        <v>43404</v>
      </c>
      <c r="Y171" s="67">
        <v>43434</v>
      </c>
      <c r="Z171" s="67">
        <v>43465</v>
      </c>
      <c r="AA171" s="67">
        <v>43496</v>
      </c>
      <c r="AB171" s="67">
        <v>43524</v>
      </c>
      <c r="AC171" s="67">
        <v>43553</v>
      </c>
      <c r="AD171" s="67">
        <v>43585</v>
      </c>
      <c r="AE171" s="67">
        <v>43616</v>
      </c>
      <c r="AF171" s="67">
        <v>43644</v>
      </c>
      <c r="AG171" s="67">
        <v>43677</v>
      </c>
      <c r="AH171" s="67">
        <v>43707</v>
      </c>
      <c r="AI171" s="67">
        <v>43738</v>
      </c>
      <c r="AJ171" s="67">
        <v>43769</v>
      </c>
      <c r="AK171" s="67">
        <v>43798</v>
      </c>
      <c r="AL171" s="67">
        <v>43830</v>
      </c>
      <c r="AM171" s="67">
        <v>43861</v>
      </c>
      <c r="AN171" s="67">
        <v>43889</v>
      </c>
      <c r="AO171" s="67">
        <v>43921</v>
      </c>
      <c r="AP171" s="67">
        <v>43951</v>
      </c>
      <c r="AQ171" s="67">
        <v>43980</v>
      </c>
      <c r="AR171" s="67">
        <v>44012</v>
      </c>
      <c r="AS171" s="67">
        <v>44043</v>
      </c>
      <c r="AT171" s="67">
        <v>44074</v>
      </c>
      <c r="AU171" s="67">
        <v>44104</v>
      </c>
      <c r="AV171" s="67">
        <v>44134</v>
      </c>
      <c r="AW171" s="67">
        <v>44165</v>
      </c>
      <c r="AX171" s="67">
        <v>44196</v>
      </c>
      <c r="AY171" s="67">
        <v>44225</v>
      </c>
      <c r="AZ171" s="67">
        <v>44253</v>
      </c>
      <c r="BA171" s="67">
        <v>44286</v>
      </c>
      <c r="BB171" s="67">
        <v>44316</v>
      </c>
      <c r="BC171" s="67">
        <v>44344</v>
      </c>
      <c r="BD171" s="67">
        <v>44377</v>
      </c>
      <c r="BE171" s="67">
        <v>44407</v>
      </c>
      <c r="BF171" s="67">
        <v>44439</v>
      </c>
      <c r="BG171" s="67">
        <v>44469</v>
      </c>
      <c r="BH171" s="67">
        <v>44498</v>
      </c>
      <c r="BI171" s="67">
        <v>44530</v>
      </c>
      <c r="BJ171" s="67">
        <v>44561</v>
      </c>
    </row>
    <row r="172" spans="1:62" hidden="1" outlineLevel="2">
      <c r="B172" s="78" t="s">
        <v>5</v>
      </c>
      <c r="C172" s="15" cm="1">
        <f t="array" aca="1" ref="C172:C181" ca="1">OFFSET('Dynamic Returns and Covariance'!$C$270,MATCH('GMV Portfolios &amp; Analysis'!C171,'Dynamic Returns and Covariance'!$B$271:$B$920),1,10,1)</f>
        <v>8.5573085296899443E-2</v>
      </c>
      <c r="D172" s="15" cm="1">
        <f t="array" aca="1" ref="D172:D181" ca="1">OFFSET('Dynamic Returns and Covariance'!$C$270,MATCH('GMV Portfolios &amp; Analysis'!D171,'Dynamic Returns and Covariance'!$B$271:$B$920),1,10,1)</f>
        <v>8.1544267965766526E-2</v>
      </c>
      <c r="E172" s="15" cm="1">
        <f t="array" aca="1" ref="E172:E181" ca="1">OFFSET('Dynamic Returns and Covariance'!$C$270,MATCH('GMV Portfolios &amp; Analysis'!E171,'Dynamic Returns and Covariance'!$B$271:$B$920),1,10,1)</f>
        <v>8.1326955100799625E-2</v>
      </c>
      <c r="F172" s="15" cm="1">
        <f t="array" aca="1" ref="F172:F181" ca="1">OFFSET('Dynamic Returns and Covariance'!$C$270,MATCH('GMV Portfolios &amp; Analysis'!F171,'Dynamic Returns and Covariance'!$B$271:$B$920),1,10,1)</f>
        <v>8.439673423324906E-2</v>
      </c>
      <c r="G172" s="15" cm="1">
        <f t="array" aca="1" ref="G172:G181" ca="1">OFFSET('Dynamic Returns and Covariance'!$C$270,MATCH('GMV Portfolios &amp; Analysis'!G171,'Dynamic Returns and Covariance'!$B$271:$B$920),1,10,1)</f>
        <v>7.6322007002516568E-2</v>
      </c>
      <c r="H172" s="15" cm="1">
        <f t="array" aca="1" ref="H172:H181" ca="1">OFFSET('Dynamic Returns and Covariance'!$C$270,MATCH('GMV Portfolios &amp; Analysis'!H171,'Dynamic Returns and Covariance'!$B$271:$B$920),1,10,1)</f>
        <v>8.0353412391222845E-2</v>
      </c>
      <c r="I172" s="15" cm="1">
        <f t="array" aca="1" ref="I172:I181" ca="1">OFFSET('Dynamic Returns and Covariance'!$C$270,MATCH('GMV Portfolios &amp; Analysis'!I171,'Dynamic Returns and Covariance'!$B$271:$B$920),1,10,1)</f>
        <v>8.2370790651241657E-2</v>
      </c>
      <c r="J172" s="15" cm="1">
        <f t="array" aca="1" ref="J172:J181" ca="1">OFFSET('Dynamic Returns and Covariance'!$C$270,MATCH('GMV Portfolios &amp; Analysis'!J171,'Dynamic Returns and Covariance'!$B$271:$B$920),1,10,1)</f>
        <v>7.861423586650243E-2</v>
      </c>
      <c r="K172" s="15" cm="1">
        <f t="array" aca="1" ref="K172:K181" ca="1">OFFSET('Dynamic Returns and Covariance'!$C$270,MATCH('GMV Portfolios &amp; Analysis'!K171,'Dynamic Returns and Covariance'!$B$271:$B$920),1,10,1)</f>
        <v>7.5574626724013494E-2</v>
      </c>
      <c r="L172" s="15" cm="1">
        <f t="array" aca="1" ref="L172:L181" ca="1">OFFSET('Dynamic Returns and Covariance'!$C$270,MATCH('GMV Portfolios &amp; Analysis'!L171,'Dynamic Returns and Covariance'!$B$271:$B$920),1,10,1)</f>
        <v>8.1874712710330644E-2</v>
      </c>
      <c r="M172" s="15" cm="1">
        <f t="array" aca="1" ref="M172:M181" ca="1">OFFSET('Dynamic Returns and Covariance'!$C$270,MATCH('GMV Portfolios &amp; Analysis'!M171,'Dynamic Returns and Covariance'!$B$271:$B$920),1,10,1)</f>
        <v>8.4632355387753683E-2</v>
      </c>
      <c r="N172" s="15" cm="1">
        <f t="array" aca="1" ref="N172:N181" ca="1">OFFSET('Dynamic Returns and Covariance'!$C$270,MATCH('GMV Portfolios &amp; Analysis'!N171,'Dynamic Returns and Covariance'!$B$271:$B$920),1,10,1)</f>
        <v>8.2349449930976565E-2</v>
      </c>
      <c r="O172" s="15" cm="1">
        <f t="array" aca="1" ref="O172:O181" ca="1">OFFSET('Dynamic Returns and Covariance'!$C$270,MATCH('GMV Portfolios &amp; Analysis'!O171,'Dynamic Returns and Covariance'!$B$271:$B$920),1,10,1)</f>
        <v>8.5258048546739462E-2</v>
      </c>
      <c r="P172" s="15" cm="1">
        <f t="array" aca="1" ref="P172:P181" ca="1">OFFSET('Dynamic Returns and Covariance'!$C$270,MATCH('GMV Portfolios &amp; Analysis'!P171,'Dynamic Returns and Covariance'!$B$271:$B$920),1,10,1)</f>
        <v>8.6289788669958276E-2</v>
      </c>
      <c r="Q172" s="15" cm="1">
        <f t="array" aca="1" ref="Q172:Q181" ca="1">OFFSET('Dynamic Returns and Covariance'!$C$270,MATCH('GMV Portfolios &amp; Analysis'!Q171,'Dynamic Returns and Covariance'!$B$271:$B$920),1,10,1)</f>
        <v>8.7625235968286114E-2</v>
      </c>
      <c r="R172" s="15" cm="1">
        <f t="array" aca="1" ref="R172:R181" ca="1">OFFSET('Dynamic Returns and Covariance'!$C$270,MATCH('GMV Portfolios &amp; Analysis'!R171,'Dynamic Returns and Covariance'!$B$271:$B$920),1,10,1)</f>
        <v>9.6150774540674222E-2</v>
      </c>
      <c r="S172" s="15" cm="1">
        <f t="array" aca="1" ref="S172:S181" ca="1">OFFSET('Dynamic Returns and Covariance'!$C$270,MATCH('GMV Portfolios &amp; Analysis'!S171,'Dynamic Returns and Covariance'!$B$271:$B$920),1,10,1)</f>
        <v>9.893568526463907E-2</v>
      </c>
      <c r="T172" s="15" cm="1">
        <f t="array" aca="1" ref="T172:T181" ca="1">OFFSET('Dynamic Returns and Covariance'!$C$270,MATCH('GMV Portfolios &amp; Analysis'!T171,'Dynamic Returns and Covariance'!$B$271:$B$920),1,10,1)</f>
        <v>9.0449323741159188E-2</v>
      </c>
      <c r="U172" s="15" cm="1">
        <f t="array" aca="1" ref="U172:U181" ca="1">OFFSET('Dynamic Returns and Covariance'!$C$270,MATCH('GMV Portfolios &amp; Analysis'!U171,'Dynamic Returns and Covariance'!$B$271:$B$920),1,10,1)</f>
        <v>0.10070590015559702</v>
      </c>
      <c r="V172" s="15" cm="1">
        <f t="array" aca="1" ref="V172:V181" ca="1">OFFSET('Dynamic Returns and Covariance'!$C$270,MATCH('GMV Portfolios &amp; Analysis'!V171,'Dynamic Returns and Covariance'!$B$271:$B$920),1,10,1)</f>
        <v>9.938438356774823E-2</v>
      </c>
      <c r="W172" s="15" cm="1">
        <f t="array" aca="1" ref="W172:W181" ca="1">OFFSET('Dynamic Returns and Covariance'!$C$270,MATCH('GMV Portfolios &amp; Analysis'!W171,'Dynamic Returns and Covariance'!$B$271:$B$920),1,10,1)</f>
        <v>0.10490469002027854</v>
      </c>
      <c r="X172" s="15" cm="1">
        <f t="array" aca="1" ref="X172:X181" ca="1">OFFSET('Dynamic Returns and Covariance'!$C$270,MATCH('GMV Portfolios &amp; Analysis'!X171,'Dynamic Returns and Covariance'!$B$271:$B$920),1,10,1)</f>
        <v>0.10160981004395066</v>
      </c>
      <c r="Y172" s="15" cm="1">
        <f t="array" aca="1" ref="Y172:Y181" ca="1">OFFSET('Dynamic Returns and Covariance'!$C$270,MATCH('GMV Portfolios &amp; Analysis'!Y171,'Dynamic Returns and Covariance'!$B$271:$B$920),1,10,1)</f>
        <v>5.4540142231343139E-2</v>
      </c>
      <c r="Z172" s="15" cm="1">
        <f t="array" aca="1" ref="Z172:Z181" ca="1">OFFSET('Dynamic Returns and Covariance'!$C$270,MATCH('GMV Portfolios &amp; Analysis'!Z171,'Dynamic Returns and Covariance'!$B$271:$B$920),1,10,1)</f>
        <v>4.88379002268245E-2</v>
      </c>
      <c r="AA172" s="15" cm="1">
        <f t="array" aca="1" ref="AA172:AA181" ca="1">OFFSET('Dynamic Returns and Covariance'!$C$270,MATCH('GMV Portfolios &amp; Analysis'!AA171,'Dynamic Returns and Covariance'!$B$271:$B$920),1,10,1)</f>
        <v>4.4940069617705476E-2</v>
      </c>
      <c r="AB172" s="15" cm="1">
        <f t="array" aca="1" ref="AB172:AB181" ca="1">OFFSET('Dynamic Returns and Covariance'!$C$270,MATCH('GMV Portfolios &amp; Analysis'!AB171,'Dynamic Returns and Covariance'!$B$271:$B$920),1,10,1)</f>
        <v>2.4443691014768808E-2</v>
      </c>
      <c r="AC172" s="15" cm="1">
        <f t="array" aca="1" ref="AC172:AC181" ca="1">OFFSET('Dynamic Returns and Covariance'!$C$270,MATCH('GMV Portfolios &amp; Analysis'!AC171,'Dynamic Returns and Covariance'!$B$271:$B$920),1,10,1)</f>
        <v>2.6545096852522373E-2</v>
      </c>
      <c r="AD172" s="15" cm="1">
        <f t="array" aca="1" ref="AD172:AD181" ca="1">OFFSET('Dynamic Returns and Covariance'!$C$270,MATCH('GMV Portfolios &amp; Analysis'!AD171,'Dynamic Returns and Covariance'!$B$271:$B$920),1,10,1)</f>
        <v>2.7060764328323154E-2</v>
      </c>
      <c r="AE172" s="15" cm="1">
        <f t="array" aca="1" ref="AE172:AE181" ca="1">OFFSET('Dynamic Returns and Covariance'!$C$270,MATCH('GMV Portfolios &amp; Analysis'!AE171,'Dynamic Returns and Covariance'!$B$271:$B$920),1,10,1)</f>
        <v>3.0598410581291275E-2</v>
      </c>
      <c r="AF172" s="15" cm="1">
        <f t="array" aca="1" ref="AF172:AF181" ca="1">OFFSET('Dynamic Returns and Covariance'!$C$270,MATCH('GMV Portfolios &amp; Analysis'!AF171,'Dynamic Returns and Covariance'!$B$271:$B$920),1,10,1)</f>
        <v>2.9420568549561172E-2</v>
      </c>
      <c r="AG172" s="15" cm="1">
        <f t="array" aca="1" ref="AG172:AG181" ca="1">OFFSET('Dynamic Returns and Covariance'!$C$270,MATCH('GMV Portfolios &amp; Analysis'!AG171,'Dynamic Returns and Covariance'!$B$271:$B$920),1,10,1)</f>
        <v>2.2914776165385453E-2</v>
      </c>
      <c r="AH172" s="15" cm="1">
        <f t="array" aca="1" ref="AH172:AH181" ca="1">OFFSET('Dynamic Returns and Covariance'!$C$270,MATCH('GMV Portfolios &amp; Analysis'!AH171,'Dynamic Returns and Covariance'!$B$271:$B$920),1,10,1)</f>
        <v>1.9730335468894012E-2</v>
      </c>
      <c r="AI172" s="15" cm="1">
        <f t="array" aca="1" ref="AI172:AI181" ca="1">OFFSET('Dynamic Returns and Covariance'!$C$270,MATCH('GMV Portfolios &amp; Analysis'!AI171,'Dynamic Returns and Covariance'!$B$271:$B$920),1,10,1)</f>
        <v>2.1916551335553522E-2</v>
      </c>
      <c r="AJ172" s="15" cm="1">
        <f t="array" aca="1" ref="AJ172:AJ181" ca="1">OFFSET('Dynamic Returns and Covariance'!$C$270,MATCH('GMV Portfolios &amp; Analysis'!AJ171,'Dynamic Returns and Covariance'!$B$271:$B$920),1,10,1)</f>
        <v>2.0344538099420991E-2</v>
      </c>
      <c r="AK172" s="15" cm="1">
        <f t="array" aca="1" ref="AK172:AK181" ca="1">OFFSET('Dynamic Returns and Covariance'!$C$270,MATCH('GMV Portfolios &amp; Analysis'!AK171,'Dynamic Returns and Covariance'!$B$271:$B$920),1,10,1)</f>
        <v>2.3689449924315008E-2</v>
      </c>
      <c r="AL172" s="15" cm="1">
        <f t="array" aca="1" ref="AL172:AL181" ca="1">OFFSET('Dynamic Returns and Covariance'!$C$270,MATCH('GMV Portfolios &amp; Analysis'!AL171,'Dynamic Returns and Covariance'!$B$271:$B$920),1,10,1)</f>
        <v>2.0729737516817563E-2</v>
      </c>
      <c r="AM172" s="15" cm="1">
        <f t="array" aca="1" ref="AM172:AM181" ca="1">OFFSET('Dynamic Returns and Covariance'!$C$270,MATCH('GMV Portfolios &amp; Analysis'!AM171,'Dynamic Returns and Covariance'!$B$271:$B$920),1,10,1)</f>
        <v>1.9003427342674999E-2</v>
      </c>
      <c r="AN172" s="15" cm="1">
        <f t="array" aca="1" ref="AN172:AN181" ca="1">OFFSET('Dynamic Returns and Covariance'!$C$270,MATCH('GMV Portfolios &amp; Analysis'!AN171,'Dynamic Returns and Covariance'!$B$271:$B$920),1,10,1)</f>
        <v>1.9499868447990513E-2</v>
      </c>
      <c r="AO172" s="15" cm="1">
        <f t="array" aca="1" ref="AO172:AO181" ca="1">OFFSET('Dynamic Returns and Covariance'!$C$270,MATCH('GMV Portfolios &amp; Analysis'!AO171,'Dynamic Returns and Covariance'!$B$271:$B$920),1,10,1)</f>
        <v>1.6378529748887451E-2</v>
      </c>
      <c r="AP172" s="15" cm="1">
        <f t="array" aca="1" ref="AP172:AP181" ca="1">OFFSET('Dynamic Returns and Covariance'!$C$270,MATCH('GMV Portfolios &amp; Analysis'!AP171,'Dynamic Returns and Covariance'!$B$271:$B$920),1,10,1)</f>
        <v>9.6109005440630814E-3</v>
      </c>
      <c r="AQ172" s="15" cm="1">
        <f t="array" aca="1" ref="AQ172:AQ181" ca="1">OFFSET('Dynamic Returns and Covariance'!$C$270,MATCH('GMV Portfolios &amp; Analysis'!AQ171,'Dynamic Returns and Covariance'!$B$271:$B$920),1,10,1)</f>
        <v>1.0079219515188268E-3</v>
      </c>
      <c r="AR172" s="15" cm="1">
        <f t="array" aca="1" ref="AR172:AR181" ca="1">OFFSET('Dynamic Returns and Covariance'!$C$270,MATCH('GMV Portfolios &amp; Analysis'!AR171,'Dynamic Returns and Covariance'!$B$271:$B$920),1,10,1)</f>
        <v>3.1915660110260445E-3</v>
      </c>
      <c r="AS172" s="15" cm="1">
        <f t="array" aca="1" ref="AS172:AS181" ca="1">OFFSET('Dynamic Returns and Covariance'!$C$270,MATCH('GMV Portfolios &amp; Analysis'!AS171,'Dynamic Returns and Covariance'!$B$271:$B$920),1,10,1)</f>
        <v>3.7323765971867149E-3</v>
      </c>
      <c r="AT172" s="15" cm="1">
        <f t="array" aca="1" ref="AT172:AT181" ca="1">OFFSET('Dynamic Returns and Covariance'!$C$270,MATCH('GMV Portfolios &amp; Analysis'!AT171,'Dynamic Returns and Covariance'!$B$271:$B$920),1,10,1)</f>
        <v>6.0237817159509285E-3</v>
      </c>
      <c r="AU172" s="15" cm="1">
        <f t="array" aca="1" ref="AU172:AU181" ca="1">OFFSET('Dynamic Returns and Covariance'!$C$270,MATCH('GMV Portfolios &amp; Analysis'!AU171,'Dynamic Returns and Covariance'!$B$271:$B$920),1,10,1)</f>
        <v>1.4013064106033259E-2</v>
      </c>
      <c r="AV172" s="15" cm="1">
        <f t="array" aca="1" ref="AV172:AV181" ca="1">OFFSET('Dynamic Returns and Covariance'!$C$270,MATCH('GMV Portfolios &amp; Analysis'!AV171,'Dynamic Returns and Covariance'!$B$271:$B$920),1,10,1)</f>
        <v>1.4752006676446671E-2</v>
      </c>
      <c r="AW172" s="15" cm="1">
        <f t="array" aca="1" ref="AW172:AW181" ca="1">OFFSET('Dynamic Returns and Covariance'!$C$270,MATCH('GMV Portfolios &amp; Analysis'!AW171,'Dynamic Returns and Covariance'!$B$271:$B$920),1,10,1)</f>
        <v>1.2148535453162869E-2</v>
      </c>
      <c r="AX172" s="15" cm="1">
        <f t="array" aca="1" ref="AX172:AX181" ca="1">OFFSET('Dynamic Returns and Covariance'!$C$270,MATCH('GMV Portfolios &amp; Analysis'!AX171,'Dynamic Returns and Covariance'!$B$271:$B$920),1,10,1)</f>
        <v>4.5162643595816621E-3</v>
      </c>
      <c r="AY172" s="15" cm="1">
        <f t="array" aca="1" ref="AY172:AY181" ca="1">OFFSET('Dynamic Returns and Covariance'!$C$270,MATCH('GMV Portfolios &amp; Analysis'!AY171,'Dynamic Returns and Covariance'!$B$271:$B$920),1,10,1)</f>
        <v>5.7763050422400047E-3</v>
      </c>
      <c r="AZ172" s="15" cm="1">
        <f t="array" aca="1" ref="AZ172:AZ181" ca="1">OFFSET('Dynamic Returns and Covariance'!$C$270,MATCH('GMV Portfolios &amp; Analysis'!AZ171,'Dynamic Returns and Covariance'!$B$271:$B$920),1,10,1)</f>
        <v>7.1405939959082957E-3</v>
      </c>
      <c r="BA172" s="15" cm="1">
        <f t="array" aca="1" ref="BA172:BA181" ca="1">OFFSET('Dynamic Returns and Covariance'!$C$270,MATCH('GMV Portfolios &amp; Analysis'!BA171,'Dynamic Returns and Covariance'!$B$271:$B$920),1,10,1)</f>
        <v>1.1473599169667559E-2</v>
      </c>
      <c r="BB172" s="15" cm="1">
        <f t="array" aca="1" ref="BB172:BB181" ca="1">OFFSET('Dynamic Returns and Covariance'!$C$270,MATCH('GMV Portfolios &amp; Analysis'!BB171,'Dynamic Returns and Covariance'!$B$271:$B$920),1,10,1)</f>
        <v>2.0826424268207903E-2</v>
      </c>
      <c r="BC172" s="15" cm="1">
        <f t="array" aca="1" ref="BC172:BC181" ca="1">OFFSET('Dynamic Returns and Covariance'!$C$270,MATCH('GMV Portfolios &amp; Analysis'!BC171,'Dynamic Returns and Covariance'!$B$271:$B$920),1,10,1)</f>
        <v>2.2095362505005166E-2</v>
      </c>
      <c r="BD172" s="15" cm="1">
        <f t="array" aca="1" ref="BD172:BD181" ca="1">OFFSET('Dynamic Returns and Covariance'!$C$270,MATCH('GMV Portfolios &amp; Analysis'!BD171,'Dynamic Returns and Covariance'!$B$271:$B$920),1,10,1)</f>
        <v>2.5451860570510049E-2</v>
      </c>
      <c r="BE172" s="15" cm="1">
        <f t="array" aca="1" ref="BE172:BE181" ca="1">OFFSET('Dynamic Returns and Covariance'!$C$270,MATCH('GMV Portfolios &amp; Analysis'!BE171,'Dynamic Returns and Covariance'!$B$271:$B$920),1,10,1)</f>
        <v>2.0041697435828884E-2</v>
      </c>
      <c r="BF172" s="15" cm="1">
        <f t="array" aca="1" ref="BF172:BF181" ca="1">OFFSET('Dynamic Returns and Covariance'!$C$270,MATCH('GMV Portfolios &amp; Analysis'!BF171,'Dynamic Returns and Covariance'!$B$271:$B$920),1,10,1)</f>
        <v>1.9770011397740355E-2</v>
      </c>
      <c r="BG172" s="15" cm="1">
        <f t="array" aca="1" ref="BG172:BG181" ca="1">OFFSET('Dynamic Returns and Covariance'!$C$270,MATCH('GMV Portfolios &amp; Analysis'!BG171,'Dynamic Returns and Covariance'!$B$271:$B$920),1,10,1)</f>
        <v>1.9110663089767818E-2</v>
      </c>
      <c r="BH172" s="15" cm="1">
        <f t="array" aca="1" ref="BH172:BH181" ca="1">OFFSET('Dynamic Returns and Covariance'!$C$270,MATCH('GMV Portfolios &amp; Analysis'!BH171,'Dynamic Returns and Covariance'!$B$271:$B$920),1,10,1)</f>
        <v>2.406559089155148E-2</v>
      </c>
      <c r="BI172" s="15" cm="1">
        <f t="array" aca="1" ref="BI172:BI181" ca="1">OFFSET('Dynamic Returns and Covariance'!$C$270,MATCH('GMV Portfolios &amp; Analysis'!BI171,'Dynamic Returns and Covariance'!$B$271:$B$920),1,10,1)</f>
        <v>1.9675358122843819E-2</v>
      </c>
      <c r="BJ172" s="15" cm="1">
        <f t="array" aca="1" ref="BJ172:BJ181" ca="1">OFFSET('Dynamic Returns and Covariance'!$C$270,MATCH('GMV Portfolios &amp; Analysis'!BJ171,'Dynamic Returns and Covariance'!$B$271:$B$920),1,10,1)</f>
        <v>1.6813929870256473E-2</v>
      </c>
    </row>
    <row r="173" spans="1:62" hidden="1" outlineLevel="2">
      <c r="B173" s="78" t="s">
        <v>7</v>
      </c>
      <c r="C173" s="15">
        <f ca="1"/>
        <v>6.314329097880815E-2</v>
      </c>
      <c r="D173" s="15">
        <f ca="1"/>
        <v>5.830642380185299E-2</v>
      </c>
      <c r="E173" s="15">
        <f ca="1"/>
        <v>6.1928621497637948E-2</v>
      </c>
      <c r="F173" s="15">
        <f ca="1"/>
        <v>5.9730123669753533E-2</v>
      </c>
      <c r="G173" s="15">
        <f ca="1"/>
        <v>5.9380651678212555E-2</v>
      </c>
      <c r="H173" s="15">
        <f ca="1"/>
        <v>6.6186225819430441E-2</v>
      </c>
      <c r="I173" s="15">
        <f ca="1"/>
        <v>7.2689047673804852E-2</v>
      </c>
      <c r="J173" s="15">
        <f ca="1"/>
        <v>7.2153084505197432E-2</v>
      </c>
      <c r="K173" s="15">
        <f ca="1"/>
        <v>6.9943943668288933E-2</v>
      </c>
      <c r="L173" s="15">
        <f ca="1"/>
        <v>6.5091649825661305E-2</v>
      </c>
      <c r="M173" s="15">
        <f ca="1"/>
        <v>7.0759860782400041E-2</v>
      </c>
      <c r="N173" s="15">
        <f ca="1"/>
        <v>6.8735442487761228E-2</v>
      </c>
      <c r="O173" s="15">
        <f ca="1"/>
        <v>6.9507409560589206E-2</v>
      </c>
      <c r="P173" s="15">
        <f ca="1"/>
        <v>7.5357212184496244E-2</v>
      </c>
      <c r="Q173" s="15">
        <f ca="1"/>
        <v>6.7675982776804575E-2</v>
      </c>
      <c r="R173" s="15">
        <f ca="1"/>
        <v>7.0892853970111511E-2</v>
      </c>
      <c r="S173" s="15">
        <f ca="1"/>
        <v>6.6613399692374203E-2</v>
      </c>
      <c r="T173" s="15">
        <f ca="1"/>
        <v>5.7825836966441842E-2</v>
      </c>
      <c r="U173" s="15">
        <f ca="1"/>
        <v>6.1222091422652024E-2</v>
      </c>
      <c r="V173" s="15">
        <f ca="1"/>
        <v>6.4465492119734111E-2</v>
      </c>
      <c r="W173" s="15">
        <f ca="1"/>
        <v>6.5555078858097554E-2</v>
      </c>
      <c r="X173" s="15">
        <f ca="1"/>
        <v>6.3581413839184628E-2</v>
      </c>
      <c r="Y173" s="15">
        <f ca="1"/>
        <v>6.2353222205079099E-2</v>
      </c>
      <c r="Z173" s="15">
        <f ca="1"/>
        <v>5.9393690392114951E-2</v>
      </c>
      <c r="AA173" s="15">
        <f ca="1"/>
        <v>5.3955825435512889E-2</v>
      </c>
      <c r="AB173" s="15">
        <f ca="1"/>
        <v>6.2997371911426764E-2</v>
      </c>
      <c r="AC173" s="15">
        <f ca="1"/>
        <v>6.379465148004293E-2</v>
      </c>
      <c r="AD173" s="15">
        <f ca="1"/>
        <v>6.4679785874648371E-2</v>
      </c>
      <c r="AE173" s="15">
        <f ca="1"/>
        <v>6.9445911548755956E-2</v>
      </c>
      <c r="AF173" s="15">
        <f ca="1"/>
        <v>7.1101967244974085E-2</v>
      </c>
      <c r="AG173" s="15">
        <f ca="1"/>
        <v>6.5529612373225521E-2</v>
      </c>
      <c r="AH173" s="15">
        <f ca="1"/>
        <v>6.3364064765868255E-2</v>
      </c>
      <c r="AI173" s="15">
        <f ca="1"/>
        <v>6.7156828248926825E-2</v>
      </c>
      <c r="AJ173" s="15">
        <f ca="1"/>
        <v>7.6535028995775994E-2</v>
      </c>
      <c r="AK173" s="15">
        <f ca="1"/>
        <v>7.1974878813046622E-2</v>
      </c>
      <c r="AL173" s="15">
        <f ca="1"/>
        <v>7.8022532114314563E-2</v>
      </c>
      <c r="AM173" s="15">
        <f ca="1"/>
        <v>7.6207396093352905E-2</v>
      </c>
      <c r="AN173" s="15">
        <f ca="1"/>
        <v>7.2717037616430016E-2</v>
      </c>
      <c r="AO173" s="15">
        <f ca="1"/>
        <v>6.4548660798350463E-2</v>
      </c>
      <c r="AP173" s="15">
        <f ca="1"/>
        <v>2.7773773880396743E-2</v>
      </c>
      <c r="AQ173" s="15">
        <f ca="1"/>
        <v>0</v>
      </c>
      <c r="AR173" s="15">
        <f ca="1"/>
        <v>0</v>
      </c>
      <c r="AS173" s="15">
        <f ca="1"/>
        <v>0</v>
      </c>
      <c r="AT173" s="15">
        <f ca="1"/>
        <v>0</v>
      </c>
      <c r="AU173" s="15">
        <f ca="1"/>
        <v>4.581648298008425E-3</v>
      </c>
      <c r="AV173" s="15">
        <f ca="1"/>
        <v>0</v>
      </c>
      <c r="AW173" s="15">
        <f ca="1"/>
        <v>6.3800047234860019E-3</v>
      </c>
      <c r="AX173" s="15">
        <f ca="1"/>
        <v>0</v>
      </c>
      <c r="AY173" s="15">
        <f ca="1"/>
        <v>0</v>
      </c>
      <c r="AZ173" s="15">
        <f ca="1"/>
        <v>0</v>
      </c>
      <c r="BA173" s="15">
        <f ca="1"/>
        <v>0</v>
      </c>
      <c r="BB173" s="15">
        <f ca="1"/>
        <v>0</v>
      </c>
      <c r="BC173" s="15">
        <f ca="1"/>
        <v>0</v>
      </c>
      <c r="BD173" s="15">
        <f ca="1"/>
        <v>0</v>
      </c>
      <c r="BE173" s="15">
        <f ca="1"/>
        <v>0</v>
      </c>
      <c r="BF173" s="15">
        <f ca="1"/>
        <v>0</v>
      </c>
      <c r="BG173" s="15">
        <f ca="1"/>
        <v>0</v>
      </c>
      <c r="BH173" s="15">
        <f ca="1"/>
        <v>0</v>
      </c>
      <c r="BI173" s="15">
        <f ca="1"/>
        <v>0</v>
      </c>
      <c r="BJ173" s="15">
        <f ca="1"/>
        <v>0</v>
      </c>
    </row>
    <row r="174" spans="1:62" hidden="1" outlineLevel="2">
      <c r="B174" s="78" t="s">
        <v>9</v>
      </c>
      <c r="C174" s="15">
        <f ca="1"/>
        <v>0.2428210872505272</v>
      </c>
      <c r="D174" s="15">
        <f ca="1"/>
        <v>0.236879576355812</v>
      </c>
      <c r="E174" s="15">
        <f ca="1"/>
        <v>0.23874709120547766</v>
      </c>
      <c r="F174" s="15">
        <f ca="1"/>
        <v>0.23639309502755712</v>
      </c>
      <c r="G174" s="15">
        <f ca="1"/>
        <v>0.23784784768246001</v>
      </c>
      <c r="H174" s="15">
        <f ca="1"/>
        <v>0.22493453929061002</v>
      </c>
      <c r="I174" s="15">
        <f ca="1"/>
        <v>0.21142612725852389</v>
      </c>
      <c r="J174" s="15">
        <f ca="1"/>
        <v>0.21597397358108342</v>
      </c>
      <c r="K174" s="15">
        <f ca="1"/>
        <v>0.22414666107646281</v>
      </c>
      <c r="L174" s="15">
        <f ca="1"/>
        <v>0.22719228179932327</v>
      </c>
      <c r="M174" s="15">
        <f ca="1"/>
        <v>0.2223312461788475</v>
      </c>
      <c r="N174" s="15">
        <f ca="1"/>
        <v>0.23817653648292875</v>
      </c>
      <c r="O174" s="15">
        <f ca="1"/>
        <v>0.22735782100645557</v>
      </c>
      <c r="P174" s="15">
        <f ca="1"/>
        <v>0.21351296400472208</v>
      </c>
      <c r="Q174" s="15">
        <f ca="1"/>
        <v>0.21668841465976446</v>
      </c>
      <c r="R174" s="15">
        <f ca="1"/>
        <v>0.22435838029036487</v>
      </c>
      <c r="S174" s="15">
        <f ca="1"/>
        <v>0.22812321457330603</v>
      </c>
      <c r="T174" s="15">
        <f ca="1"/>
        <v>0.24209273653079202</v>
      </c>
      <c r="U174" s="15">
        <f ca="1"/>
        <v>0.2395374464463057</v>
      </c>
      <c r="V174" s="15">
        <f ca="1"/>
        <v>0.23252954030852582</v>
      </c>
      <c r="W174" s="15">
        <f ca="1"/>
        <v>0.21167246416154284</v>
      </c>
      <c r="X174" s="15">
        <f ca="1"/>
        <v>0.2075121643872784</v>
      </c>
      <c r="Y174" s="15">
        <f ca="1"/>
        <v>0.22181783774107627</v>
      </c>
      <c r="Z174" s="15">
        <f ca="1"/>
        <v>0.22111430743721394</v>
      </c>
      <c r="AA174" s="15">
        <f ca="1"/>
        <v>0.22227693546660934</v>
      </c>
      <c r="AB174" s="15">
        <f ca="1"/>
        <v>0.19760023570399585</v>
      </c>
      <c r="AC174" s="15">
        <f ca="1"/>
        <v>0.19930534099453898</v>
      </c>
      <c r="AD174" s="15">
        <f ca="1"/>
        <v>0.20256006914173363</v>
      </c>
      <c r="AE174" s="15">
        <f ca="1"/>
        <v>0.20719593846772363</v>
      </c>
      <c r="AF174" s="15">
        <f ca="1"/>
        <v>0.22594119073941873</v>
      </c>
      <c r="AG174" s="15">
        <f ca="1"/>
        <v>0.23141604668454163</v>
      </c>
      <c r="AH174" s="15">
        <f ca="1"/>
        <v>0.2353789656872583</v>
      </c>
      <c r="AI174" s="15">
        <f ca="1"/>
        <v>0.23452464704550027</v>
      </c>
      <c r="AJ174" s="15">
        <f ca="1"/>
        <v>0.23225047926441025</v>
      </c>
      <c r="AK174" s="15">
        <f ca="1"/>
        <v>0.2428565851552138</v>
      </c>
      <c r="AL174" s="15">
        <f ca="1"/>
        <v>0.24035025056352652</v>
      </c>
      <c r="AM174" s="15">
        <f ca="1"/>
        <v>0.23984416305666767</v>
      </c>
      <c r="AN174" s="15">
        <f ca="1"/>
        <v>0.2127009835849224</v>
      </c>
      <c r="AO174" s="15">
        <f ca="1"/>
        <v>0.20131698360960026</v>
      </c>
      <c r="AP174" s="15">
        <f ca="1"/>
        <v>0.18928568701832207</v>
      </c>
      <c r="AQ174" s="15">
        <f ca="1"/>
        <v>0.21303030807612255</v>
      </c>
      <c r="AR174" s="15">
        <f ca="1"/>
        <v>0.22675505239424562</v>
      </c>
      <c r="AS174" s="15">
        <f ca="1"/>
        <v>0.20174143864310617</v>
      </c>
      <c r="AT174" s="15">
        <f ca="1"/>
        <v>0.20748875661924218</v>
      </c>
      <c r="AU174" s="15">
        <f ca="1"/>
        <v>0.2033309077435678</v>
      </c>
      <c r="AV174" s="15">
        <f ca="1"/>
        <v>0.20079219487226879</v>
      </c>
      <c r="AW174" s="15">
        <f ca="1"/>
        <v>0.19230892009037437</v>
      </c>
      <c r="AX174" s="15">
        <f ca="1"/>
        <v>0.19902511037709311</v>
      </c>
      <c r="AY174" s="15">
        <f ca="1"/>
        <v>0.20518121935978606</v>
      </c>
      <c r="AZ174" s="15">
        <f ca="1"/>
        <v>0.19508451981453884</v>
      </c>
      <c r="BA174" s="15">
        <f ca="1"/>
        <v>0.1949206484255934</v>
      </c>
      <c r="BB174" s="15">
        <f ca="1"/>
        <v>0.20302906114457772</v>
      </c>
      <c r="BC174" s="15">
        <f ca="1"/>
        <v>0.20268992735169888</v>
      </c>
      <c r="BD174" s="15">
        <f ca="1"/>
        <v>0.20183787133643374</v>
      </c>
      <c r="BE174" s="15">
        <f ca="1"/>
        <v>0.19488415239042395</v>
      </c>
      <c r="BF174" s="15">
        <f ca="1"/>
        <v>0.18792546584564113</v>
      </c>
      <c r="BG174" s="15">
        <f ca="1"/>
        <v>0.18869308424501036</v>
      </c>
      <c r="BH174" s="15">
        <f ca="1"/>
        <v>0.1950929395950505</v>
      </c>
      <c r="BI174" s="15">
        <f ca="1"/>
        <v>0.19375885845273347</v>
      </c>
      <c r="BJ174" s="15">
        <f ca="1"/>
        <v>0.21169854954588571</v>
      </c>
    </row>
    <row r="175" spans="1:62" hidden="1" outlineLevel="2">
      <c r="B175" s="78" t="s">
        <v>11</v>
      </c>
      <c r="C175" s="15">
        <f ca="1"/>
        <v>0.19996337874552536</v>
      </c>
      <c r="D175" s="15">
        <f ca="1"/>
        <v>0.19540745310697047</v>
      </c>
      <c r="E175" s="15">
        <f ca="1"/>
        <v>0.18721542426902194</v>
      </c>
      <c r="F175" s="15">
        <f ca="1"/>
        <v>0.18692856198170218</v>
      </c>
      <c r="G175" s="15">
        <f ca="1"/>
        <v>0.18786005877561476</v>
      </c>
      <c r="H175" s="15">
        <f ca="1"/>
        <v>0.19081457514416789</v>
      </c>
      <c r="I175" s="15">
        <f ca="1"/>
        <v>0.19770397750501875</v>
      </c>
      <c r="J175" s="15">
        <f ca="1"/>
        <v>0.18977740835653401</v>
      </c>
      <c r="K175" s="15">
        <f ca="1"/>
        <v>0.18720545915908854</v>
      </c>
      <c r="L175" s="15">
        <f ca="1"/>
        <v>0.19054671512157359</v>
      </c>
      <c r="M175" s="15">
        <f ca="1"/>
        <v>0.19268389745713582</v>
      </c>
      <c r="N175" s="15">
        <f ca="1"/>
        <v>0.18699400655115303</v>
      </c>
      <c r="O175" s="15">
        <f ca="1"/>
        <v>0.18350820136322313</v>
      </c>
      <c r="P175" s="15">
        <f ca="1"/>
        <v>0.18957802492487918</v>
      </c>
      <c r="Q175" s="15">
        <f ca="1"/>
        <v>0.18221517648245855</v>
      </c>
      <c r="R175" s="15">
        <f ca="1"/>
        <v>0.16839512512037655</v>
      </c>
      <c r="S175" s="15">
        <f ca="1"/>
        <v>0.1370717458127349</v>
      </c>
      <c r="T175" s="15">
        <f ca="1"/>
        <v>0.1300949079566969</v>
      </c>
      <c r="U175" s="15">
        <f ca="1"/>
        <v>0.13204113974216608</v>
      </c>
      <c r="V175" s="15">
        <f ca="1"/>
        <v>0.13097543922953664</v>
      </c>
      <c r="W175" s="15">
        <f ca="1"/>
        <v>0.13339273464532886</v>
      </c>
      <c r="X175" s="15">
        <f ca="1"/>
        <v>0.13272969299927759</v>
      </c>
      <c r="Y175" s="15">
        <f ca="1"/>
        <v>0.12513787220493539</v>
      </c>
      <c r="Z175" s="15">
        <f ca="1"/>
        <v>0.12101918503569106</v>
      </c>
      <c r="AA175" s="15">
        <f ca="1"/>
        <v>0.11834385468222038</v>
      </c>
      <c r="AB175" s="15">
        <f ca="1"/>
        <v>0.13733442816153163</v>
      </c>
      <c r="AC175" s="15">
        <f ca="1"/>
        <v>0.14188278173872881</v>
      </c>
      <c r="AD175" s="15">
        <f ca="1"/>
        <v>0.14424654155017474</v>
      </c>
      <c r="AE175" s="15">
        <f ca="1"/>
        <v>0.12829843676667638</v>
      </c>
      <c r="AF175" s="15">
        <f ca="1"/>
        <v>9.6255299497369134E-2</v>
      </c>
      <c r="AG175" s="15">
        <f ca="1"/>
        <v>8.7562122338612949E-2</v>
      </c>
      <c r="AH175" s="15">
        <f ca="1"/>
        <v>8.6037325354760205E-2</v>
      </c>
      <c r="AI175" s="15">
        <f ca="1"/>
        <v>8.483739587784675E-2</v>
      </c>
      <c r="AJ175" s="15">
        <f ca="1"/>
        <v>8.7547070522655868E-2</v>
      </c>
      <c r="AK175" s="15">
        <f ca="1"/>
        <v>9.2226904218209796E-2</v>
      </c>
      <c r="AL175" s="15">
        <f ca="1"/>
        <v>9.0047355945217025E-2</v>
      </c>
      <c r="AM175" s="15">
        <f ca="1"/>
        <v>8.7307655350311902E-2</v>
      </c>
      <c r="AN175" s="15">
        <f ca="1"/>
        <v>7.6247531912328442E-2</v>
      </c>
      <c r="AO175" s="15">
        <f ca="1"/>
        <v>8.2704107187606429E-2</v>
      </c>
      <c r="AP175" s="15">
        <f ca="1"/>
        <v>8.5237021725731013E-2</v>
      </c>
      <c r="AQ175" s="15">
        <f ca="1"/>
        <v>8.2460681711728781E-2</v>
      </c>
      <c r="AR175" s="15">
        <f ca="1"/>
        <v>8.7911846455966225E-2</v>
      </c>
      <c r="AS175" s="15">
        <f ca="1"/>
        <v>8.9615438210544796E-2</v>
      </c>
      <c r="AT175" s="15">
        <f ca="1"/>
        <v>8.9805908401955667E-2</v>
      </c>
      <c r="AU175" s="15">
        <f ca="1"/>
        <v>8.6338547964058959E-2</v>
      </c>
      <c r="AV175" s="15">
        <f ca="1"/>
        <v>8.5377041496513401E-2</v>
      </c>
      <c r="AW175" s="15">
        <f ca="1"/>
        <v>0.1006194027594732</v>
      </c>
      <c r="AX175" s="15">
        <f ca="1"/>
        <v>9.5844677102871784E-2</v>
      </c>
      <c r="AY175" s="15">
        <f ca="1"/>
        <v>0.10079485445058309</v>
      </c>
      <c r="AZ175" s="15">
        <f ca="1"/>
        <v>9.6223700091076045E-2</v>
      </c>
      <c r="BA175" s="15">
        <f ca="1"/>
        <v>0.1012564494444919</v>
      </c>
      <c r="BB175" s="15">
        <f ca="1"/>
        <v>0.1026341628312742</v>
      </c>
      <c r="BC175" s="15">
        <f ca="1"/>
        <v>0.10537321799548044</v>
      </c>
      <c r="BD175" s="15">
        <f ca="1"/>
        <v>0.10578434567743605</v>
      </c>
      <c r="BE175" s="15">
        <f ca="1"/>
        <v>9.7031399204626251E-2</v>
      </c>
      <c r="BF175" s="15">
        <f ca="1"/>
        <v>9.6451972650759221E-2</v>
      </c>
      <c r="BG175" s="15">
        <f ca="1"/>
        <v>9.5277640894179311E-2</v>
      </c>
      <c r="BH175" s="15">
        <f ca="1"/>
        <v>9.1307392681379593E-2</v>
      </c>
      <c r="BI175" s="15">
        <f ca="1"/>
        <v>9.787689254193277E-2</v>
      </c>
      <c r="BJ175" s="15">
        <f ca="1"/>
        <v>9.2733925667057765E-2</v>
      </c>
    </row>
    <row r="176" spans="1:62" hidden="1" outlineLevel="2">
      <c r="B176" s="78" t="s">
        <v>13</v>
      </c>
      <c r="C176" s="15">
        <f ca="1"/>
        <v>3.3281524729081885E-2</v>
      </c>
      <c r="D176" s="15">
        <f ca="1"/>
        <v>3.4889026546292091E-2</v>
      </c>
      <c r="E176" s="15">
        <f ca="1"/>
        <v>3.4759003399757765E-2</v>
      </c>
      <c r="F176" s="15">
        <f ca="1"/>
        <v>3.55499514780886E-2</v>
      </c>
      <c r="G176" s="15">
        <f ca="1"/>
        <v>3.4807906752719123E-2</v>
      </c>
      <c r="H176" s="15">
        <f ca="1"/>
        <v>4.4080246241658856E-2</v>
      </c>
      <c r="I176" s="15">
        <f ca="1"/>
        <v>4.306040795391726E-2</v>
      </c>
      <c r="J176" s="15">
        <f ca="1"/>
        <v>4.322792400191848E-2</v>
      </c>
      <c r="K176" s="15">
        <f ca="1"/>
        <v>4.0713567482771655E-2</v>
      </c>
      <c r="L176" s="15">
        <f ca="1"/>
        <v>4.4851160024930788E-2</v>
      </c>
      <c r="M176" s="15">
        <f ca="1"/>
        <v>2.9643621358801418E-2</v>
      </c>
      <c r="N176" s="15">
        <f ca="1"/>
        <v>3.2247043765782787E-2</v>
      </c>
      <c r="O176" s="15">
        <f ca="1"/>
        <v>3.4501884608641266E-2</v>
      </c>
      <c r="P176" s="15">
        <f ca="1"/>
        <v>3.747257341848402E-2</v>
      </c>
      <c r="Q176" s="15">
        <f ca="1"/>
        <v>3.8865172322120854E-2</v>
      </c>
      <c r="R176" s="15">
        <f ca="1"/>
        <v>4.0982067464298076E-2</v>
      </c>
      <c r="S176" s="15">
        <f ca="1"/>
        <v>4.7216217875719814E-2</v>
      </c>
      <c r="T176" s="15">
        <f ca="1"/>
        <v>3.7249736862973282E-2</v>
      </c>
      <c r="U176" s="15">
        <f ca="1"/>
        <v>3.2110970809442571E-2</v>
      </c>
      <c r="V176" s="15">
        <f ca="1"/>
        <v>3.2518693862426527E-2</v>
      </c>
      <c r="W176" s="15">
        <f ca="1"/>
        <v>3.8462574973126967E-2</v>
      </c>
      <c r="X176" s="15">
        <f ca="1"/>
        <v>3.7392170915079549E-2</v>
      </c>
      <c r="Y176" s="15">
        <f ca="1"/>
        <v>4.174546880189238E-2</v>
      </c>
      <c r="Z176" s="15">
        <f ca="1"/>
        <v>4.0892696710458878E-2</v>
      </c>
      <c r="AA176" s="15">
        <f ca="1"/>
        <v>4.0292078901454975E-2</v>
      </c>
      <c r="AB176" s="15">
        <f ca="1"/>
        <v>4.3185928206794948E-2</v>
      </c>
      <c r="AC176" s="15">
        <f ca="1"/>
        <v>3.5417293935327041E-2</v>
      </c>
      <c r="AD176" s="15">
        <f ca="1"/>
        <v>3.5838040871354282E-2</v>
      </c>
      <c r="AE176" s="15">
        <f ca="1"/>
        <v>3.6542581601534563E-2</v>
      </c>
      <c r="AF176" s="15">
        <f ca="1"/>
        <v>2.5247430240959677E-2</v>
      </c>
      <c r="AG176" s="15">
        <f ca="1"/>
        <v>2.791394424521975E-2</v>
      </c>
      <c r="AH176" s="15">
        <f ca="1"/>
        <v>2.9380885810748526E-2</v>
      </c>
      <c r="AI176" s="15">
        <f ca="1"/>
        <v>3.2219009358798879E-2</v>
      </c>
      <c r="AJ176" s="15">
        <f ca="1"/>
        <v>3.0198261953606885E-2</v>
      </c>
      <c r="AK176" s="15">
        <f ca="1"/>
        <v>2.3483255599884852E-2</v>
      </c>
      <c r="AL176" s="15">
        <f ca="1"/>
        <v>2.5098647876866144E-2</v>
      </c>
      <c r="AM176" s="15">
        <f ca="1"/>
        <v>2.3993436727655786E-2</v>
      </c>
      <c r="AN176" s="15">
        <f ca="1"/>
        <v>3.0941191940486622E-2</v>
      </c>
      <c r="AO176" s="15">
        <f ca="1"/>
        <v>1.7882683420639672E-2</v>
      </c>
      <c r="AP176" s="15">
        <f ca="1"/>
        <v>2.7487884760630278E-2</v>
      </c>
      <c r="AQ176" s="15">
        <f ca="1"/>
        <v>2.2730935413240453E-2</v>
      </c>
      <c r="AR176" s="15">
        <f ca="1"/>
        <v>2.7161591407183626E-2</v>
      </c>
      <c r="AS176" s="15">
        <f ca="1"/>
        <v>3.9222163462169252E-2</v>
      </c>
      <c r="AT176" s="15">
        <f ca="1"/>
        <v>8.4632975028321091E-3</v>
      </c>
      <c r="AU176" s="15">
        <f ca="1"/>
        <v>1.0732676528165144E-2</v>
      </c>
      <c r="AV176" s="15">
        <f ca="1"/>
        <v>1.212790952385577E-2</v>
      </c>
      <c r="AW176" s="15">
        <f ca="1"/>
        <v>6.9637528766026682E-3</v>
      </c>
      <c r="AX176" s="15">
        <f ca="1"/>
        <v>2.6083660329198465E-3</v>
      </c>
      <c r="AY176" s="15">
        <f ca="1"/>
        <v>3.6701029193353394E-3</v>
      </c>
      <c r="AZ176" s="15">
        <f ca="1"/>
        <v>3.1840363233301559E-3</v>
      </c>
      <c r="BA176" s="15">
        <f ca="1"/>
        <v>2.9996745238424485E-3</v>
      </c>
      <c r="BB176" s="15">
        <f ca="1"/>
        <v>8.2605111579761546E-3</v>
      </c>
      <c r="BC176" s="15">
        <f ca="1"/>
        <v>6.6344266158365056E-3</v>
      </c>
      <c r="BD176" s="15">
        <f ca="1"/>
        <v>8.3147996843974462E-3</v>
      </c>
      <c r="BE176" s="15">
        <f ca="1"/>
        <v>3.4870577214329967E-3</v>
      </c>
      <c r="BF176" s="15">
        <f ca="1"/>
        <v>2.3266783314432908E-3</v>
      </c>
      <c r="BG176" s="15">
        <f ca="1"/>
        <v>1.8348452187887268E-3</v>
      </c>
      <c r="BH176" s="15">
        <f ca="1"/>
        <v>6.3410429909551832E-3</v>
      </c>
      <c r="BI176" s="15">
        <f ca="1"/>
        <v>7.9979577004260765E-3</v>
      </c>
      <c r="BJ176" s="15">
        <f ca="1"/>
        <v>2.640395939403661E-3</v>
      </c>
    </row>
    <row r="177" spans="2:62" hidden="1" outlineLevel="2">
      <c r="B177" s="78" t="s">
        <v>15</v>
      </c>
      <c r="C177" s="15">
        <f ca="1"/>
        <v>0.2387347149132604</v>
      </c>
      <c r="D177" s="15">
        <f ca="1"/>
        <v>0.25036092346024802</v>
      </c>
      <c r="E177" s="15">
        <f ca="1"/>
        <v>0.25441238235994101</v>
      </c>
      <c r="F177" s="15">
        <f ca="1"/>
        <v>0.2546220708094224</v>
      </c>
      <c r="G177" s="15">
        <f ca="1"/>
        <v>0.25534996794898396</v>
      </c>
      <c r="H177" s="15">
        <f ca="1"/>
        <v>0.23506211193630658</v>
      </c>
      <c r="I177" s="15">
        <f ca="1"/>
        <v>0.22239967074051478</v>
      </c>
      <c r="J177" s="15">
        <f ca="1"/>
        <v>0.22257890505606762</v>
      </c>
      <c r="K177" s="15">
        <f ca="1"/>
        <v>0.22323617100467527</v>
      </c>
      <c r="L177" s="15">
        <f ca="1"/>
        <v>0.22171848724351206</v>
      </c>
      <c r="M177" s="15">
        <f ca="1"/>
        <v>0.22193165632249059</v>
      </c>
      <c r="N177" s="15">
        <f ca="1"/>
        <v>0.21974836707053827</v>
      </c>
      <c r="O177" s="15">
        <f ca="1"/>
        <v>0.21594255603435342</v>
      </c>
      <c r="P177" s="15">
        <f ca="1"/>
        <v>0.20263649403043743</v>
      </c>
      <c r="Q177" s="15">
        <f ca="1"/>
        <v>0.2089120368184508</v>
      </c>
      <c r="R177" s="15">
        <f ca="1"/>
        <v>0.1939429377969826</v>
      </c>
      <c r="S177" s="15">
        <f ca="1"/>
        <v>0.20645862725782818</v>
      </c>
      <c r="T177" s="15">
        <f ca="1"/>
        <v>0.21910338672342286</v>
      </c>
      <c r="U177" s="15">
        <f ca="1"/>
        <v>0.20867729292663825</v>
      </c>
      <c r="V177" s="15">
        <f ca="1"/>
        <v>0.20660166501491498</v>
      </c>
      <c r="W177" s="15">
        <f ca="1"/>
        <v>0.20292092285703772</v>
      </c>
      <c r="X177" s="15">
        <f ca="1"/>
        <v>0.21730742200707923</v>
      </c>
      <c r="Y177" s="15">
        <f ca="1"/>
        <v>0.23523652892987171</v>
      </c>
      <c r="Z177" s="15">
        <f ca="1"/>
        <v>0.24216893563794367</v>
      </c>
      <c r="AA177" s="15">
        <f ca="1"/>
        <v>0.2649464470392689</v>
      </c>
      <c r="AB177" s="15">
        <f ca="1"/>
        <v>0.28510574039743614</v>
      </c>
      <c r="AC177" s="15">
        <f ca="1"/>
        <v>0.27293267118361142</v>
      </c>
      <c r="AD177" s="15">
        <f ca="1"/>
        <v>0.27522393383189764</v>
      </c>
      <c r="AE177" s="15">
        <f ca="1"/>
        <v>0.27766072797263308</v>
      </c>
      <c r="AF177" s="15">
        <f ca="1"/>
        <v>0.29823426858457303</v>
      </c>
      <c r="AG177" s="15">
        <f ca="1"/>
        <v>0.30434876817867934</v>
      </c>
      <c r="AH177" s="15">
        <f ca="1"/>
        <v>0.30974466756510183</v>
      </c>
      <c r="AI177" s="15">
        <f ca="1"/>
        <v>0.31400314370858318</v>
      </c>
      <c r="AJ177" s="15">
        <f ca="1"/>
        <v>0.30969411995514984</v>
      </c>
      <c r="AK177" s="15">
        <f ca="1"/>
        <v>0.30644891366690818</v>
      </c>
      <c r="AL177" s="15">
        <f ca="1"/>
        <v>0.30539880736345426</v>
      </c>
      <c r="AM177" s="15">
        <f ca="1"/>
        <v>0.3201285740461593</v>
      </c>
      <c r="AN177" s="15">
        <f ca="1"/>
        <v>0.3206138621445721</v>
      </c>
      <c r="AO177" s="15">
        <f ca="1"/>
        <v>0.34441844848588288</v>
      </c>
      <c r="AP177" s="15">
        <f ca="1"/>
        <v>0.34016537847206924</v>
      </c>
      <c r="AQ177" s="15">
        <f ca="1"/>
        <v>0.36637313494264595</v>
      </c>
      <c r="AR177" s="15">
        <f ca="1"/>
        <v>0.3360540595319319</v>
      </c>
      <c r="AS177" s="15">
        <f ca="1"/>
        <v>0.34491914646889082</v>
      </c>
      <c r="AT177" s="15">
        <f ca="1"/>
        <v>0.36895400742928941</v>
      </c>
      <c r="AU177" s="15">
        <f ca="1"/>
        <v>0.35859543677224498</v>
      </c>
      <c r="AV177" s="15">
        <f ca="1"/>
        <v>0.35529856057807024</v>
      </c>
      <c r="AW177" s="15">
        <f ca="1"/>
        <v>0.3513068817614311</v>
      </c>
      <c r="AX177" s="15">
        <f ca="1"/>
        <v>0.38545164025079004</v>
      </c>
      <c r="AY177" s="15">
        <f ca="1"/>
        <v>0.37916875121402388</v>
      </c>
      <c r="AZ177" s="15">
        <f ca="1"/>
        <v>0.38247014072916602</v>
      </c>
      <c r="BA177" s="15">
        <f ca="1"/>
        <v>0.36616658352265841</v>
      </c>
      <c r="BB177" s="15">
        <f ca="1"/>
        <v>0.35604429381377234</v>
      </c>
      <c r="BC177" s="15">
        <f ca="1"/>
        <v>0.36403041626579358</v>
      </c>
      <c r="BD177" s="15">
        <f ca="1"/>
        <v>0.3524932089059945</v>
      </c>
      <c r="BE177" s="15">
        <f ca="1"/>
        <v>0.36650669673648156</v>
      </c>
      <c r="BF177" s="15">
        <f ca="1"/>
        <v>0.36461860119347217</v>
      </c>
      <c r="BG177" s="15">
        <f ca="1"/>
        <v>0.36786540634754783</v>
      </c>
      <c r="BH177" s="15">
        <f ca="1"/>
        <v>0.37876105848182401</v>
      </c>
      <c r="BI177" s="15">
        <f ca="1"/>
        <v>0.36797929140179253</v>
      </c>
      <c r="BJ177" s="15">
        <f ca="1"/>
        <v>0.34444052263444452</v>
      </c>
    </row>
    <row r="178" spans="2:62" hidden="1" outlineLevel="2">
      <c r="B178" s="78" t="s">
        <v>18</v>
      </c>
      <c r="C178" s="15">
        <f ca="1"/>
        <v>0</v>
      </c>
      <c r="D178" s="15">
        <f ca="1"/>
        <v>0</v>
      </c>
      <c r="E178" s="15">
        <f ca="1"/>
        <v>0</v>
      </c>
      <c r="F178" s="15">
        <f ca="1"/>
        <v>0</v>
      </c>
      <c r="G178" s="15">
        <f ca="1"/>
        <v>0</v>
      </c>
      <c r="H178" s="15">
        <f ca="1"/>
        <v>0</v>
      </c>
      <c r="I178" s="15">
        <f ca="1"/>
        <v>0</v>
      </c>
      <c r="J178" s="15">
        <f ca="1"/>
        <v>0</v>
      </c>
      <c r="K178" s="15">
        <f ca="1"/>
        <v>0</v>
      </c>
      <c r="L178" s="15">
        <f ca="1"/>
        <v>0</v>
      </c>
      <c r="M178" s="15">
        <f ca="1"/>
        <v>0</v>
      </c>
      <c r="N178" s="15">
        <f ca="1"/>
        <v>0</v>
      </c>
      <c r="O178" s="15">
        <f ca="1"/>
        <v>0</v>
      </c>
      <c r="P178" s="15">
        <f ca="1"/>
        <v>9.3569063108775389E-3</v>
      </c>
      <c r="Q178" s="15">
        <f ca="1"/>
        <v>9.7781946592024847E-3</v>
      </c>
      <c r="R178" s="15">
        <f ca="1"/>
        <v>1.1272660707667937E-2</v>
      </c>
      <c r="S178" s="15">
        <f ca="1"/>
        <v>1.2764845756371788E-2</v>
      </c>
      <c r="T178" s="15">
        <f ca="1"/>
        <v>1.2763511531471143E-2</v>
      </c>
      <c r="U178" s="15">
        <f ca="1"/>
        <v>1.5000098946453631E-2</v>
      </c>
      <c r="V178" s="15">
        <f ca="1"/>
        <v>1.7564346191382765E-2</v>
      </c>
      <c r="W178" s="15">
        <f ca="1"/>
        <v>2.2849189073934611E-2</v>
      </c>
      <c r="X178" s="15">
        <f ca="1"/>
        <v>2.1695769508290972E-2</v>
      </c>
      <c r="Y178" s="15">
        <f ca="1"/>
        <v>2.4756328204284212E-2</v>
      </c>
      <c r="Z178" s="15">
        <f ca="1"/>
        <v>2.5077203744682256E-2</v>
      </c>
      <c r="AA178" s="15">
        <f ca="1"/>
        <v>1.5399755110158755E-2</v>
      </c>
      <c r="AB178" s="15">
        <f ca="1"/>
        <v>1.3331018002281753E-2</v>
      </c>
      <c r="AC178" s="15">
        <f ca="1"/>
        <v>1.5149118175285211E-2</v>
      </c>
      <c r="AD178" s="15">
        <f ca="1"/>
        <v>1.4804307129957086E-2</v>
      </c>
      <c r="AE178" s="15">
        <f ca="1"/>
        <v>9.7202956903021526E-3</v>
      </c>
      <c r="AF178" s="15">
        <f ca="1"/>
        <v>0</v>
      </c>
      <c r="AG178" s="15">
        <f ca="1"/>
        <v>0</v>
      </c>
      <c r="AH178" s="15">
        <f ca="1"/>
        <v>0</v>
      </c>
      <c r="AI178" s="15">
        <f ca="1"/>
        <v>0</v>
      </c>
      <c r="AJ178" s="15">
        <f ca="1"/>
        <v>0</v>
      </c>
      <c r="AK178" s="15">
        <f ca="1"/>
        <v>0</v>
      </c>
      <c r="AL178" s="15">
        <f ca="1"/>
        <v>0</v>
      </c>
      <c r="AM178" s="15">
        <f ca="1"/>
        <v>0</v>
      </c>
      <c r="AN178" s="15">
        <f ca="1"/>
        <v>0</v>
      </c>
      <c r="AO178" s="15">
        <f ca="1"/>
        <v>0</v>
      </c>
      <c r="AP178" s="15">
        <f ca="1"/>
        <v>0</v>
      </c>
      <c r="AQ178" s="15">
        <f ca="1"/>
        <v>0</v>
      </c>
      <c r="AR178" s="15">
        <f ca="1"/>
        <v>0</v>
      </c>
      <c r="AS178" s="15">
        <f ca="1"/>
        <v>0</v>
      </c>
      <c r="AT178" s="15">
        <f ca="1"/>
        <v>0</v>
      </c>
      <c r="AU178" s="15">
        <f ca="1"/>
        <v>0</v>
      </c>
      <c r="AV178" s="15">
        <f ca="1"/>
        <v>0</v>
      </c>
      <c r="AW178" s="15">
        <f ca="1"/>
        <v>0</v>
      </c>
      <c r="AX178" s="15">
        <f ca="1"/>
        <v>0</v>
      </c>
      <c r="AY178" s="15">
        <f ca="1"/>
        <v>0</v>
      </c>
      <c r="AZ178" s="15">
        <f ca="1"/>
        <v>0</v>
      </c>
      <c r="BA178" s="15">
        <f ca="1"/>
        <v>0</v>
      </c>
      <c r="BB178" s="15">
        <f ca="1"/>
        <v>0</v>
      </c>
      <c r="BC178" s="15">
        <f ca="1"/>
        <v>0</v>
      </c>
      <c r="BD178" s="15">
        <f ca="1"/>
        <v>0</v>
      </c>
      <c r="BE178" s="15">
        <f ca="1"/>
        <v>0</v>
      </c>
      <c r="BF178" s="15">
        <f ca="1"/>
        <v>0</v>
      </c>
      <c r="BG178" s="15">
        <f ca="1"/>
        <v>0</v>
      </c>
      <c r="BH178" s="15">
        <f ca="1"/>
        <v>0</v>
      </c>
      <c r="BI178" s="15">
        <f ca="1"/>
        <v>0</v>
      </c>
      <c r="BJ178" s="15">
        <f ca="1"/>
        <v>0</v>
      </c>
    </row>
    <row r="179" spans="2:62" hidden="1" outlineLevel="2">
      <c r="B179" s="78" t="s">
        <v>20</v>
      </c>
      <c r="C179" s="15">
        <f ca="1"/>
        <v>5.1231494764958051E-3</v>
      </c>
      <c r="D179" s="15">
        <f ca="1"/>
        <v>5.8632984669083872E-3</v>
      </c>
      <c r="E179" s="15">
        <f ca="1"/>
        <v>1.9113967637897004E-3</v>
      </c>
      <c r="F179" s="15">
        <f ca="1"/>
        <v>2.4300018078889356E-3</v>
      </c>
      <c r="G179" s="15">
        <f ca="1"/>
        <v>3.0260298022258152E-3</v>
      </c>
      <c r="H179" s="15">
        <f ca="1"/>
        <v>2.0442473505558157E-2</v>
      </c>
      <c r="I179" s="15">
        <f ca="1"/>
        <v>2.3153250848398584E-2</v>
      </c>
      <c r="J179" s="15">
        <f ca="1"/>
        <v>2.59819125749194E-2</v>
      </c>
      <c r="K179" s="15">
        <f ca="1"/>
        <v>4.0317290084012192E-2</v>
      </c>
      <c r="L179" s="15">
        <f ca="1"/>
        <v>4.100271969625998E-2</v>
      </c>
      <c r="M179" s="15">
        <f ca="1"/>
        <v>5.1077609846376534E-2</v>
      </c>
      <c r="N179" s="15">
        <f ca="1"/>
        <v>5.0882283040568597E-2</v>
      </c>
      <c r="O179" s="15">
        <f ca="1"/>
        <v>5.3550091242890348E-2</v>
      </c>
      <c r="P179" s="15">
        <f ca="1"/>
        <v>5.2469768565430376E-2</v>
      </c>
      <c r="Q179" s="15">
        <f ca="1"/>
        <v>5.1577058297341855E-2</v>
      </c>
      <c r="R179" s="15">
        <f ca="1"/>
        <v>5.2139869532885685E-2</v>
      </c>
      <c r="S179" s="15">
        <f ca="1"/>
        <v>5.4575711207777274E-2</v>
      </c>
      <c r="T179" s="15">
        <f ca="1"/>
        <v>5.889335698929668E-2</v>
      </c>
      <c r="U179" s="15">
        <f ca="1"/>
        <v>6.0982037960929082E-2</v>
      </c>
      <c r="V179" s="15">
        <f ca="1"/>
        <v>6.2621559103028634E-2</v>
      </c>
      <c r="W179" s="15">
        <f ca="1"/>
        <v>6.3114568496320744E-2</v>
      </c>
      <c r="X179" s="15">
        <f ca="1"/>
        <v>6.1883571045151339E-2</v>
      </c>
      <c r="Y179" s="15">
        <f ca="1"/>
        <v>6.4940465394483962E-2</v>
      </c>
      <c r="Z179" s="15">
        <f ca="1"/>
        <v>7.0173289496058763E-2</v>
      </c>
      <c r="AA179" s="15">
        <f ca="1"/>
        <v>6.2109763286651423E-2</v>
      </c>
      <c r="AB179" s="15">
        <f ca="1"/>
        <v>5.7420209118993912E-2</v>
      </c>
      <c r="AC179" s="15">
        <f ca="1"/>
        <v>5.3945340807805976E-2</v>
      </c>
      <c r="AD179" s="15">
        <f ca="1"/>
        <v>5.4046906430793094E-2</v>
      </c>
      <c r="AE179" s="15">
        <f ca="1"/>
        <v>5.7080986047258288E-2</v>
      </c>
      <c r="AF179" s="15">
        <f ca="1"/>
        <v>5.4946423308615433E-2</v>
      </c>
      <c r="AG179" s="15">
        <f ca="1"/>
        <v>5.2567524898321123E-2</v>
      </c>
      <c r="AH179" s="15">
        <f ca="1"/>
        <v>5.0501469584161338E-2</v>
      </c>
      <c r="AI179" s="15">
        <f ca="1"/>
        <v>3.37685250496551E-2</v>
      </c>
      <c r="AJ179" s="15">
        <f ca="1"/>
        <v>3.4126011062928445E-2</v>
      </c>
      <c r="AK179" s="15">
        <f ca="1"/>
        <v>3.0863796936192473E-2</v>
      </c>
      <c r="AL179" s="15">
        <f ca="1"/>
        <v>3.4405953937715519E-2</v>
      </c>
      <c r="AM179" s="15">
        <f ca="1"/>
        <v>3.1165983901449583E-2</v>
      </c>
      <c r="AN179" s="15">
        <f ca="1"/>
        <v>3.4055849416890993E-2</v>
      </c>
      <c r="AO179" s="15">
        <f ca="1"/>
        <v>2.8802617170746579E-2</v>
      </c>
      <c r="AP179" s="15">
        <f ca="1"/>
        <v>3.9825462358341342E-2</v>
      </c>
      <c r="AQ179" s="15">
        <f ca="1"/>
        <v>3.9484351221838652E-2</v>
      </c>
      <c r="AR179" s="15">
        <f ca="1"/>
        <v>3.1663325122747756E-2</v>
      </c>
      <c r="AS179" s="15">
        <f ca="1"/>
        <v>3.5245104951017452E-2</v>
      </c>
      <c r="AT179" s="15">
        <f ca="1"/>
        <v>3.8213421942627952E-2</v>
      </c>
      <c r="AU179" s="15">
        <f ca="1"/>
        <v>3.9123114034004855E-2</v>
      </c>
      <c r="AV179" s="15">
        <f ca="1"/>
        <v>3.415191594446023E-2</v>
      </c>
      <c r="AW179" s="15">
        <f ca="1"/>
        <v>3.6449036905061689E-2</v>
      </c>
      <c r="AX179" s="15">
        <f ca="1"/>
        <v>1.5325531987974714E-2</v>
      </c>
      <c r="AY179" s="15">
        <f ca="1"/>
        <v>1.6314043637367163E-2</v>
      </c>
      <c r="AZ179" s="15">
        <f ca="1"/>
        <v>2.5429260658346164E-2</v>
      </c>
      <c r="BA179" s="15">
        <f ca="1"/>
        <v>3.3191820489092999E-2</v>
      </c>
      <c r="BB179" s="15">
        <f ca="1"/>
        <v>2.7530275387778948E-2</v>
      </c>
      <c r="BC179" s="15">
        <f ca="1"/>
        <v>3.0926667652075929E-2</v>
      </c>
      <c r="BD179" s="15">
        <f ca="1"/>
        <v>3.3371400601864894E-2</v>
      </c>
      <c r="BE179" s="15">
        <f ca="1"/>
        <v>2.795162360755956E-2</v>
      </c>
      <c r="BF179" s="15">
        <f ca="1"/>
        <v>2.846755130023584E-2</v>
      </c>
      <c r="BG179" s="15">
        <f ca="1"/>
        <v>2.5964170361444619E-2</v>
      </c>
      <c r="BH179" s="15">
        <f ca="1"/>
        <v>2.5063497844165259E-2</v>
      </c>
      <c r="BI179" s="15">
        <f ca="1"/>
        <v>2.768699480123437E-2</v>
      </c>
      <c r="BJ179" s="15">
        <f ca="1"/>
        <v>2.2900762791088446E-2</v>
      </c>
    </row>
    <row r="180" spans="2:62" hidden="1" outlineLevel="2">
      <c r="B180" s="78" t="s">
        <v>22</v>
      </c>
      <c r="C180" s="15">
        <f ca="1"/>
        <v>0</v>
      </c>
      <c r="D180" s="15">
        <f ca="1"/>
        <v>0</v>
      </c>
      <c r="E180" s="15">
        <f ca="1"/>
        <v>0</v>
      </c>
      <c r="F180" s="15">
        <f ca="1"/>
        <v>0</v>
      </c>
      <c r="G180" s="15">
        <f ca="1"/>
        <v>0</v>
      </c>
      <c r="H180" s="15">
        <f ca="1"/>
        <v>0</v>
      </c>
      <c r="I180" s="15">
        <f ca="1"/>
        <v>0</v>
      </c>
      <c r="J180" s="15">
        <f ca="1"/>
        <v>0</v>
      </c>
      <c r="K180" s="15">
        <f ca="1"/>
        <v>0</v>
      </c>
      <c r="L180" s="15">
        <f ca="1"/>
        <v>0</v>
      </c>
      <c r="M180" s="15">
        <f ca="1"/>
        <v>0</v>
      </c>
      <c r="N180" s="15">
        <f ca="1"/>
        <v>0</v>
      </c>
      <c r="O180" s="15">
        <f ca="1"/>
        <v>0</v>
      </c>
      <c r="P180" s="15">
        <f ca="1"/>
        <v>0</v>
      </c>
      <c r="Q180" s="15">
        <f ca="1"/>
        <v>0</v>
      </c>
      <c r="R180" s="15">
        <f ca="1"/>
        <v>0</v>
      </c>
      <c r="S180" s="15">
        <f ca="1"/>
        <v>0</v>
      </c>
      <c r="T180" s="15">
        <f ca="1"/>
        <v>0</v>
      </c>
      <c r="U180" s="15">
        <f ca="1"/>
        <v>0</v>
      </c>
      <c r="V180" s="15">
        <f ca="1"/>
        <v>0</v>
      </c>
      <c r="W180" s="15">
        <f ca="1"/>
        <v>4.8183542091271543E-3</v>
      </c>
      <c r="X180" s="15">
        <f ca="1"/>
        <v>5.1994237864918646E-3</v>
      </c>
      <c r="Y180" s="15">
        <f ca="1"/>
        <v>6.0219967202460693E-3</v>
      </c>
      <c r="Z180" s="15">
        <f ca="1"/>
        <v>3.3900967460711862E-3</v>
      </c>
      <c r="AA180" s="15">
        <f ca="1"/>
        <v>0</v>
      </c>
      <c r="AB180" s="15">
        <f ca="1"/>
        <v>0</v>
      </c>
      <c r="AC180" s="15">
        <f ca="1"/>
        <v>0</v>
      </c>
      <c r="AD180" s="15">
        <f ca="1"/>
        <v>0</v>
      </c>
      <c r="AE180" s="15">
        <f ca="1"/>
        <v>0</v>
      </c>
      <c r="AF180" s="15">
        <f ca="1"/>
        <v>0</v>
      </c>
      <c r="AG180" s="15">
        <f ca="1"/>
        <v>0</v>
      </c>
      <c r="AH180" s="15">
        <f ca="1"/>
        <v>0</v>
      </c>
      <c r="AI180" s="15">
        <f ca="1"/>
        <v>9.287723090910513E-3</v>
      </c>
      <c r="AJ180" s="15">
        <f ca="1"/>
        <v>1.0243609255916572E-2</v>
      </c>
      <c r="AK180" s="15">
        <f ca="1"/>
        <v>8.9666982045020511E-3</v>
      </c>
      <c r="AL180" s="15">
        <f ca="1"/>
        <v>9.1271450236020367E-3</v>
      </c>
      <c r="AM180" s="15">
        <f ca="1"/>
        <v>8.6643482327604382E-3</v>
      </c>
      <c r="AN180" s="15">
        <f ca="1"/>
        <v>1.6738115686332673E-2</v>
      </c>
      <c r="AO180" s="15">
        <f ca="1"/>
        <v>9.7569452029767616E-3</v>
      </c>
      <c r="AP180" s="15">
        <f ca="1"/>
        <v>1.2719148500761149E-2</v>
      </c>
      <c r="AQ180" s="15">
        <f ca="1"/>
        <v>2.9274880666756817E-3</v>
      </c>
      <c r="AR180" s="15">
        <f ca="1"/>
        <v>1.0490246580620007E-2</v>
      </c>
      <c r="AS180" s="15">
        <f ca="1"/>
        <v>1.2503903439490097E-2</v>
      </c>
      <c r="AT180" s="15">
        <f ca="1"/>
        <v>9.2527663682627093E-3</v>
      </c>
      <c r="AU180" s="15">
        <f ca="1"/>
        <v>1.9635330291714874E-2</v>
      </c>
      <c r="AV180" s="15">
        <f ca="1"/>
        <v>2.1178656809546524E-2</v>
      </c>
      <c r="AW180" s="15">
        <f ca="1"/>
        <v>2.6116651601337207E-2</v>
      </c>
      <c r="AX180" s="15">
        <f ca="1"/>
        <v>2.5532487459398845E-2</v>
      </c>
      <c r="AY180" s="15">
        <f ca="1"/>
        <v>2.7525232533383431E-2</v>
      </c>
      <c r="AZ180" s="15">
        <f ca="1"/>
        <v>3.6936364510471976E-2</v>
      </c>
      <c r="BA180" s="15">
        <f ca="1"/>
        <v>3.8200809246964611E-2</v>
      </c>
      <c r="BB180" s="15">
        <f ca="1"/>
        <v>4.2871552392675517E-2</v>
      </c>
      <c r="BC180" s="15">
        <f ca="1"/>
        <v>4.6725968278166288E-2</v>
      </c>
      <c r="BD180" s="15">
        <f ca="1"/>
        <v>4.699097150304294E-2</v>
      </c>
      <c r="BE180" s="15">
        <f ca="1"/>
        <v>3.9244540457364224E-2</v>
      </c>
      <c r="BF180" s="15">
        <f ca="1"/>
        <v>4.0290621254502078E-2</v>
      </c>
      <c r="BG180" s="15">
        <f ca="1"/>
        <v>3.6602985740008219E-2</v>
      </c>
      <c r="BH180" s="15">
        <f ca="1"/>
        <v>4.2060849209029194E-2</v>
      </c>
      <c r="BI180" s="15">
        <f ca="1"/>
        <v>4.3581243743497484E-2</v>
      </c>
      <c r="BJ180" s="15">
        <f ca="1"/>
        <v>3.5437483751037932E-2</v>
      </c>
    </row>
    <row r="181" spans="2:62" hidden="1" outlineLevel="2">
      <c r="B181" s="78" t="s">
        <v>24</v>
      </c>
      <c r="C181" s="15">
        <f ca="1"/>
        <v>0.1313588965101502</v>
      </c>
      <c r="D181" s="15">
        <f ca="1"/>
        <v>0.13674815819689803</v>
      </c>
      <c r="E181" s="15">
        <f ca="1"/>
        <v>0.13969825330432284</v>
      </c>
      <c r="F181" s="15">
        <f ca="1"/>
        <v>0.13994858889308665</v>
      </c>
      <c r="G181" s="15">
        <f ca="1"/>
        <v>0.14540465825801568</v>
      </c>
      <c r="H181" s="15">
        <f ca="1"/>
        <v>0.13812554357179369</v>
      </c>
      <c r="I181" s="15">
        <f ca="1"/>
        <v>0.14719585526932866</v>
      </c>
      <c r="J181" s="15">
        <f ca="1"/>
        <v>0.15169168395852572</v>
      </c>
      <c r="K181" s="15">
        <f ca="1"/>
        <v>0.13886140870143571</v>
      </c>
      <c r="L181" s="15">
        <f ca="1"/>
        <v>0.12772140147915692</v>
      </c>
      <c r="M181" s="15">
        <f ca="1"/>
        <v>0.12693888056694302</v>
      </c>
      <c r="N181" s="15">
        <f ca="1"/>
        <v>0.12086599857103936</v>
      </c>
      <c r="O181" s="15">
        <f ca="1"/>
        <v>0.13037311553785619</v>
      </c>
      <c r="P181" s="15">
        <f ca="1"/>
        <v>0.13332539579146344</v>
      </c>
      <c r="Q181" s="15">
        <f ca="1"/>
        <v>0.13666185591631891</v>
      </c>
      <c r="R181" s="15">
        <f ca="1"/>
        <v>0.14186445847738713</v>
      </c>
      <c r="S181" s="15">
        <f ca="1"/>
        <v>0.14823968045999728</v>
      </c>
      <c r="T181" s="15">
        <f ca="1"/>
        <v>0.1515263305984946</v>
      </c>
      <c r="U181" s="15">
        <f ca="1"/>
        <v>0.14972214949056417</v>
      </c>
      <c r="V181" s="15">
        <f ca="1"/>
        <v>0.15333800850345089</v>
      </c>
      <c r="W181" s="15">
        <f ca="1"/>
        <v>0.15230855060595358</v>
      </c>
      <c r="X181" s="15">
        <f ca="1"/>
        <v>0.15108768936896436</v>
      </c>
      <c r="Y181" s="15">
        <f ca="1"/>
        <v>0.16344926546753635</v>
      </c>
      <c r="Z181" s="15">
        <f ca="1"/>
        <v>0.16793182247368943</v>
      </c>
      <c r="AA181" s="15">
        <f ca="1"/>
        <v>0.17773439836116653</v>
      </c>
      <c r="AB181" s="15">
        <f ca="1"/>
        <v>0.17858050538351894</v>
      </c>
      <c r="AC181" s="15">
        <f ca="1"/>
        <v>0.19102683273288606</v>
      </c>
      <c r="AD181" s="15">
        <f ca="1"/>
        <v>0.18153877874186683</v>
      </c>
      <c r="AE181" s="15">
        <f ca="1"/>
        <v>0.18345583922457348</v>
      </c>
      <c r="AF181" s="15">
        <f ca="1"/>
        <v>0.19885197973527749</v>
      </c>
      <c r="AG181" s="15">
        <f ca="1"/>
        <v>0.20774633301676293</v>
      </c>
      <c r="AH181" s="15">
        <f ca="1"/>
        <v>0.20586141366395619</v>
      </c>
      <c r="AI181" s="15">
        <f ca="1"/>
        <v>0.20228530418497365</v>
      </c>
      <c r="AJ181" s="15">
        <f ca="1"/>
        <v>0.19906000879088381</v>
      </c>
      <c r="AK181" s="15">
        <f ca="1"/>
        <v>0.1994886453824759</v>
      </c>
      <c r="AL181" s="15">
        <f ca="1"/>
        <v>0.19681869755923506</v>
      </c>
      <c r="AM181" s="15">
        <f ca="1"/>
        <v>0.19368414314971605</v>
      </c>
      <c r="AN181" s="15">
        <f ca="1"/>
        <v>0.21648468715079494</v>
      </c>
      <c r="AO181" s="15">
        <f ca="1"/>
        <v>0.23419015227605822</v>
      </c>
      <c r="AP181" s="15">
        <f ca="1"/>
        <v>0.26789387064043368</v>
      </c>
      <c r="AQ181" s="15">
        <f ca="1"/>
        <v>0.27198430651697764</v>
      </c>
      <c r="AR181" s="15">
        <f ca="1"/>
        <v>0.27677144039702745</v>
      </c>
      <c r="AS181" s="15">
        <f ca="1"/>
        <v>0.27301955612834333</v>
      </c>
      <c r="AT181" s="15">
        <f ca="1"/>
        <v>0.27179718792058766</v>
      </c>
      <c r="AU181" s="15">
        <f ca="1"/>
        <v>0.26364840216295027</v>
      </c>
      <c r="AV181" s="15">
        <f ca="1"/>
        <v>0.27632084199958695</v>
      </c>
      <c r="AW181" s="15">
        <f ca="1"/>
        <v>0.26770594172981954</v>
      </c>
      <c r="AX181" s="15">
        <f ca="1"/>
        <v>0.27169505033011865</v>
      </c>
      <c r="AY181" s="15">
        <f ca="1"/>
        <v>0.2615686187440297</v>
      </c>
      <c r="AZ181" s="15">
        <f ca="1"/>
        <v>0.25353051177791119</v>
      </c>
      <c r="BA181" s="15">
        <f ca="1"/>
        <v>0.25178954307843737</v>
      </c>
      <c r="BB181" s="15">
        <f ca="1"/>
        <v>0.23880284690448592</v>
      </c>
      <c r="BC181" s="15">
        <f ca="1"/>
        <v>0.22152314123669198</v>
      </c>
      <c r="BD181" s="15">
        <f ca="1"/>
        <v>0.22575466962106919</v>
      </c>
      <c r="BE181" s="15">
        <f ca="1"/>
        <v>0.25085196034703139</v>
      </c>
      <c r="BF181" s="15">
        <f ca="1"/>
        <v>0.26014822592695463</v>
      </c>
      <c r="BG181" s="15">
        <f ca="1"/>
        <v>0.26465033200400184</v>
      </c>
      <c r="BH181" s="15">
        <f ca="1"/>
        <v>0.23730675620679362</v>
      </c>
      <c r="BI181" s="15">
        <f ca="1"/>
        <v>0.24144253113628836</v>
      </c>
      <c r="BJ181" s="15">
        <f ca="1"/>
        <v>0.2733335577015743</v>
      </c>
    </row>
    <row r="182" spans="2:62" hidden="1" outlineLevel="2">
      <c r="D182" s="65"/>
    </row>
    <row r="183" spans="2:62" hidden="1" outlineLevel="2">
      <c r="B183" s="78" t="s">
        <v>56</v>
      </c>
      <c r="C183" s="42">
        <f t="shared" ref="C183:AH183" ca="1" si="74">SUM(C172:C181)</f>
        <v>0.99999912790074841</v>
      </c>
      <c r="D183" s="42">
        <f t="shared" ca="1" si="74"/>
        <v>0.99999912790074852</v>
      </c>
      <c r="E183" s="42">
        <f t="shared" ca="1" si="74"/>
        <v>0.99999912790074852</v>
      </c>
      <c r="F183" s="42">
        <f t="shared" ca="1" si="74"/>
        <v>0.99999912790074852</v>
      </c>
      <c r="G183" s="42">
        <f t="shared" ca="1" si="74"/>
        <v>0.99999912790074852</v>
      </c>
      <c r="H183" s="42">
        <f t="shared" ca="1" si="74"/>
        <v>0.99999912790074852</v>
      </c>
      <c r="I183" s="42">
        <f t="shared" ca="1" si="74"/>
        <v>0.99999912790074852</v>
      </c>
      <c r="J183" s="42">
        <f t="shared" ca="1" si="74"/>
        <v>0.99999912790074852</v>
      </c>
      <c r="K183" s="42">
        <f t="shared" ca="1" si="74"/>
        <v>0.99999912790074863</v>
      </c>
      <c r="L183" s="42">
        <f t="shared" ca="1" si="74"/>
        <v>0.99999912790074863</v>
      </c>
      <c r="M183" s="42">
        <f t="shared" ca="1" si="74"/>
        <v>0.99999912790074852</v>
      </c>
      <c r="N183" s="42">
        <f t="shared" ca="1" si="74"/>
        <v>0.99999912790074852</v>
      </c>
      <c r="O183" s="42">
        <f t="shared" ca="1" si="74"/>
        <v>0.99999912790074852</v>
      </c>
      <c r="P183" s="42">
        <f t="shared" ca="1" si="74"/>
        <v>0.99999912790074841</v>
      </c>
      <c r="Q183" s="42">
        <f t="shared" ca="1" si="74"/>
        <v>0.99999912790074852</v>
      </c>
      <c r="R183" s="42">
        <f t="shared" ca="1" si="74"/>
        <v>0.99999912790074874</v>
      </c>
      <c r="S183" s="42">
        <f t="shared" ca="1" si="74"/>
        <v>0.99999912790074852</v>
      </c>
      <c r="T183" s="42">
        <f t="shared" ca="1" si="74"/>
        <v>0.99999912790074852</v>
      </c>
      <c r="U183" s="42">
        <f t="shared" ca="1" si="74"/>
        <v>0.99999912790074852</v>
      </c>
      <c r="V183" s="42">
        <f t="shared" ca="1" si="74"/>
        <v>0.99999912790074863</v>
      </c>
      <c r="W183" s="42">
        <f t="shared" ca="1" si="74"/>
        <v>0.99999912790074874</v>
      </c>
      <c r="X183" s="42">
        <f t="shared" ca="1" si="74"/>
        <v>0.99999912790074852</v>
      </c>
      <c r="Y183" s="42">
        <f t="shared" ca="1" si="74"/>
        <v>0.99999912790074852</v>
      </c>
      <c r="Z183" s="42">
        <f t="shared" ca="1" si="74"/>
        <v>0.99999912790074852</v>
      </c>
      <c r="AA183" s="42">
        <f t="shared" ca="1" si="74"/>
        <v>0.99999912790074874</v>
      </c>
      <c r="AB183" s="42">
        <f t="shared" ca="1" si="74"/>
        <v>0.99999912790074874</v>
      </c>
      <c r="AC183" s="42">
        <f t="shared" ca="1" si="74"/>
        <v>0.99999912790074874</v>
      </c>
      <c r="AD183" s="42">
        <f t="shared" ca="1" si="74"/>
        <v>0.99999912790074885</v>
      </c>
      <c r="AE183" s="42">
        <f t="shared" ca="1" si="74"/>
        <v>0.99999912790074896</v>
      </c>
      <c r="AF183" s="42">
        <f t="shared" ca="1" si="74"/>
        <v>0.99999912790074874</v>
      </c>
      <c r="AG183" s="42">
        <f t="shared" ca="1" si="74"/>
        <v>0.99999912790074874</v>
      </c>
      <c r="AH183" s="42">
        <f t="shared" ca="1" si="74"/>
        <v>0.99999912790074874</v>
      </c>
      <c r="AI183" s="42">
        <f t="shared" ref="AI183:BJ183" ca="1" si="75">SUM(AI172:AI181)</f>
        <v>0.99999912790074874</v>
      </c>
      <c r="AJ183" s="42">
        <f t="shared" ca="1" si="75"/>
        <v>0.99999912790074874</v>
      </c>
      <c r="AK183" s="42">
        <f t="shared" ca="1" si="75"/>
        <v>0.99999912790074863</v>
      </c>
      <c r="AL183" s="42">
        <f t="shared" ca="1" si="75"/>
        <v>0.99999912790074874</v>
      </c>
      <c r="AM183" s="42">
        <f t="shared" ca="1" si="75"/>
        <v>0.99999912790074863</v>
      </c>
      <c r="AN183" s="42">
        <f t="shared" ca="1" si="75"/>
        <v>0.99999912790074863</v>
      </c>
      <c r="AO183" s="42">
        <f t="shared" ca="1" si="75"/>
        <v>0.99999912790074874</v>
      </c>
      <c r="AP183" s="42">
        <f t="shared" ca="1" si="75"/>
        <v>0.99999912790074874</v>
      </c>
      <c r="AQ183" s="42">
        <f t="shared" ca="1" si="75"/>
        <v>0.99999912790074852</v>
      </c>
      <c r="AR183" s="42">
        <f t="shared" ca="1" si="75"/>
        <v>0.99999912790074874</v>
      </c>
      <c r="AS183" s="42">
        <f t="shared" ca="1" si="75"/>
        <v>0.99999912790074874</v>
      </c>
      <c r="AT183" s="42">
        <f t="shared" ca="1" si="75"/>
        <v>0.99999912790074852</v>
      </c>
      <c r="AU183" s="42">
        <f t="shared" ca="1" si="75"/>
        <v>0.99999912790074841</v>
      </c>
      <c r="AV183" s="42">
        <f t="shared" ca="1" si="75"/>
        <v>0.99999912790074863</v>
      </c>
      <c r="AW183" s="42">
        <f t="shared" ca="1" si="75"/>
        <v>0.99999912790074874</v>
      </c>
      <c r="AX183" s="42">
        <f t="shared" ca="1" si="75"/>
        <v>0.99999912790074863</v>
      </c>
      <c r="AY183" s="42">
        <f t="shared" ca="1" si="75"/>
        <v>0.99999912790074874</v>
      </c>
      <c r="AZ183" s="42">
        <f t="shared" ca="1" si="75"/>
        <v>0.99999912790074863</v>
      </c>
      <c r="BA183" s="42">
        <f t="shared" ca="1" si="75"/>
        <v>0.99999912790074863</v>
      </c>
      <c r="BB183" s="42">
        <f t="shared" ca="1" si="75"/>
        <v>0.99999912790074874</v>
      </c>
      <c r="BC183" s="42">
        <f t="shared" ca="1" si="75"/>
        <v>0.99999912790074896</v>
      </c>
      <c r="BD183" s="42">
        <f t="shared" ca="1" si="75"/>
        <v>0.99999912790074896</v>
      </c>
      <c r="BE183" s="42">
        <f t="shared" ca="1" si="75"/>
        <v>0.99999912790074885</v>
      </c>
      <c r="BF183" s="42">
        <f t="shared" ca="1" si="75"/>
        <v>0.99999912790074863</v>
      </c>
      <c r="BG183" s="42">
        <f t="shared" ca="1" si="75"/>
        <v>0.99999912790074874</v>
      </c>
      <c r="BH183" s="42">
        <f t="shared" ca="1" si="75"/>
        <v>0.99999912790074885</v>
      </c>
      <c r="BI183" s="42">
        <f t="shared" ca="1" si="75"/>
        <v>0.99999912790074885</v>
      </c>
      <c r="BJ183" s="42">
        <f t="shared" ca="1" si="75"/>
        <v>0.99999912790074885</v>
      </c>
    </row>
    <row r="184" spans="2:62" hidden="1" outlineLevel="2">
      <c r="B184" s="81"/>
    </row>
    <row r="185" spans="2:62" ht="20.5" hidden="1" outlineLevel="2">
      <c r="B185" s="79" t="s">
        <v>136</v>
      </c>
      <c r="C185" s="42" cm="1">
        <f t="array" aca="1" ref="C185" ca="1">SUMPRODUCT(TRANSPOSE(C172:C181),OFFSET('Static Returns and Covariance'!$B$12,MATCH(C$16,'Static Returns and Covariance'!$B$13:$B$132),1,1,10))</f>
        <v>-7.5170298412448062E-4</v>
      </c>
      <c r="D185" s="42" cm="1">
        <f t="array" aca="1" ref="D185" ca="1">SUMPRODUCT(TRANSPOSE(D172:D181),OFFSET('Static Returns and Covariance'!$B$12,MATCH(D$16,'Static Returns and Covariance'!$B$13:$B$132),1,1,10))</f>
        <v>4.1501942912381636E-2</v>
      </c>
      <c r="E185" s="42" cm="1">
        <f t="array" aca="1" ref="E185" ca="1">SUMPRODUCT(TRANSPOSE(E172:E181),OFFSET('Static Returns and Covariance'!$B$12,MATCH(E$16,'Static Returns and Covariance'!$B$13:$B$132),1,1,10))</f>
        <v>-3.8391360052205271E-4</v>
      </c>
      <c r="F185" s="42" cm="1">
        <f t="array" aca="1" ref="F185" ca="1">SUMPRODUCT(TRANSPOSE(F172:F181),OFFSET('Static Returns and Covariance'!$B$12,MATCH(F$16,'Static Returns and Covariance'!$B$13:$B$132),1,1,10))</f>
        <v>-2.7118321218065834E-3</v>
      </c>
      <c r="G185" s="42" cm="1">
        <f t="array" aca="1" ref="G185" ca="1">SUMPRODUCT(TRANSPOSE(G172:G181),OFFSET('Static Returns and Covariance'!$B$12,MATCH(G$16,'Static Returns and Covariance'!$B$13:$B$132),1,1,10))</f>
        <v>3.6269258099672533E-2</v>
      </c>
      <c r="H185" s="42" cm="1">
        <f t="array" aca="1" ref="H185" ca="1">SUMPRODUCT(TRANSPOSE(H172:H181),OFFSET('Static Returns and Covariance'!$B$12,MATCH(H$16,'Static Returns and Covariance'!$B$13:$B$132),1,1,10))</f>
        <v>-2.3283743183973821E-2</v>
      </c>
      <c r="I185" s="42" cm="1">
        <f t="array" aca="1" ref="I185" ca="1">SUMPRODUCT(TRANSPOSE(I172:I181),OFFSET('Static Returns and Covariance'!$B$12,MATCH(I$16,'Static Returns and Covariance'!$B$13:$B$132),1,1,10))</f>
        <v>-3.2470900970985313E-3</v>
      </c>
      <c r="J185" s="42" cm="1">
        <f t="array" aca="1" ref="J185" ca="1">SUMPRODUCT(TRANSPOSE(J172:J181),OFFSET('Static Returns and Covariance'!$B$12,MATCH(J$16,'Static Returns and Covariance'!$B$13:$B$132),1,1,10))</f>
        <v>2.6870089249286418E-2</v>
      </c>
      <c r="K185" s="42" cm="1">
        <f t="array" aca="1" ref="K185" ca="1">SUMPRODUCT(TRANSPOSE(K172:K181),OFFSET('Static Returns and Covariance'!$B$12,MATCH(K$16,'Static Returns and Covariance'!$B$13:$B$132),1,1,10))</f>
        <v>7.1445354136560266E-3</v>
      </c>
      <c r="L185" s="42" cm="1">
        <f t="array" aca="1" ref="L185" ca="1">SUMPRODUCT(TRANSPOSE(L172:L181),OFFSET('Static Returns and Covariance'!$B$12,MATCH(L$16,'Static Returns and Covariance'!$B$13:$B$132),1,1,10))</f>
        <v>6.766139436467436E-2</v>
      </c>
      <c r="M185" s="42" cm="1">
        <f t="array" aca="1" ref="M185" ca="1">SUMPRODUCT(TRANSPOSE(M172:M181),OFFSET('Static Returns and Covariance'!$B$12,MATCH(M$16,'Static Returns and Covariance'!$B$13:$B$132),1,1,10))</f>
        <v>3.5129001942009887E-2</v>
      </c>
      <c r="N185" s="42" cm="1">
        <f t="array" aca="1" ref="N185" ca="1">SUMPRODUCT(TRANSPOSE(N172:N181),OFFSET('Static Returns and Covariance'!$B$12,MATCH(N$16,'Static Returns and Covariance'!$B$13:$B$132),1,1,10))</f>
        <v>-2.3866680065932181E-2</v>
      </c>
      <c r="O185" s="42" cm="1">
        <f t="array" aca="1" ref="O185" ca="1">SUMPRODUCT(TRANSPOSE(O172:O181),OFFSET('Static Returns and Covariance'!$B$12,MATCH(O$16,'Static Returns and Covariance'!$B$13:$B$132),1,1,10))</f>
        <v>-3.1599504773421189E-4</v>
      </c>
      <c r="P185" s="42" cm="1">
        <f t="array" aca="1" ref="P185" ca="1">SUMPRODUCT(TRANSPOSE(P172:P181),OFFSET('Static Returns and Covariance'!$B$12,MATCH(P$16,'Static Returns and Covariance'!$B$13:$B$132),1,1,10))</f>
        <v>-3.2384308459897204E-2</v>
      </c>
      <c r="Q185" s="42" cm="1">
        <f t="array" aca="1" ref="Q185" ca="1">SUMPRODUCT(TRANSPOSE(Q172:Q181),OFFSET('Static Returns and Covariance'!$B$12,MATCH(Q$16,'Static Returns and Covariance'!$B$13:$B$132),1,1,10))</f>
        <v>-2.0351896135238568E-2</v>
      </c>
      <c r="R185" s="42" cm="1">
        <f t="array" aca="1" ref="R185" ca="1">SUMPRODUCT(TRANSPOSE(R172:R181),OFFSET('Static Returns and Covariance'!$B$12,MATCH(R$16,'Static Returns and Covariance'!$B$13:$B$132),1,1,10))</f>
        <v>-2.287874437964349E-2</v>
      </c>
      <c r="S185" s="42" cm="1">
        <f t="array" aca="1" ref="S185" ca="1">SUMPRODUCT(TRANSPOSE(S172:S181),OFFSET('Static Returns and Covariance'!$B$12,MATCH(S$16,'Static Returns and Covariance'!$B$13:$B$132),1,1,10))</f>
        <v>-6.4584024927006982E-5</v>
      </c>
      <c r="T185" s="42" cm="1">
        <f t="array" aca="1" ref="T185" ca="1">SUMPRODUCT(TRANSPOSE(T172:T181),OFFSET('Static Returns and Covariance'!$B$12,MATCH(T$16,'Static Returns and Covariance'!$B$13:$B$132),1,1,10))</f>
        <v>2.3751821650364931E-2</v>
      </c>
      <c r="U185" s="42" cm="1">
        <f t="array" aca="1" ref="U185" ca="1">SUMPRODUCT(TRANSPOSE(U172:U181),OFFSET('Static Returns and Covariance'!$B$12,MATCH(U$16,'Static Returns and Covariance'!$B$13:$B$132),1,1,10))</f>
        <v>4.0466449898684725E-2</v>
      </c>
      <c r="V185" s="42" cm="1">
        <f t="array" aca="1" ref="V185" ca="1">SUMPRODUCT(TRANSPOSE(V172:V181),OFFSET('Static Returns and Covariance'!$B$12,MATCH(V$16,'Static Returns and Covariance'!$B$13:$B$132),1,1,10))</f>
        <v>-1.1832858101334717E-2</v>
      </c>
      <c r="W185" s="42" cm="1">
        <f t="array" aca="1" ref="W185" ca="1">SUMPRODUCT(TRANSPOSE(W172:W181),OFFSET('Static Returns and Covariance'!$B$12,MATCH(W$16,'Static Returns and Covariance'!$B$13:$B$132),1,1,10))</f>
        <v>2.6139224836971633E-3</v>
      </c>
      <c r="X185" s="42" cm="1">
        <f t="array" aca="1" ref="X185" ca="1">SUMPRODUCT(TRANSPOSE(X172:X181),OFFSET('Static Returns and Covariance'!$B$12,MATCH(X$16,'Static Returns and Covariance'!$B$13:$B$132),1,1,10))</f>
        <v>-4.0121968144673073E-2</v>
      </c>
      <c r="Y185" s="42" cm="1">
        <f t="array" aca="1" ref="Y185" ca="1">SUMPRODUCT(TRANSPOSE(Y172:Y181),OFFSET('Static Returns and Covariance'!$B$12,MATCH(Y$16,'Static Returns and Covariance'!$B$13:$B$132),1,1,10))</f>
        <v>6.0898303330733781E-2</v>
      </c>
      <c r="Z185" s="42" cm="1">
        <f t="array" aca="1" ref="Z185" ca="1">SUMPRODUCT(TRANSPOSE(Z172:Z181),OFFSET('Static Returns and Covariance'!$B$12,MATCH(Z$16,'Static Returns and Covariance'!$B$13:$B$132),1,1,10))</f>
        <v>-6.1690552426402256E-2</v>
      </c>
      <c r="AA185" s="42" cm="1">
        <f t="array" aca="1" ref="AA185" ca="1">SUMPRODUCT(TRANSPOSE(AA172:AA181),OFFSET('Static Returns and Covariance'!$B$12,MATCH(AA$16,'Static Returns and Covariance'!$B$13:$B$132),1,1,10))</f>
        <v>5.7584758151252372E-2</v>
      </c>
      <c r="AB185" s="42" cm="1">
        <f t="array" aca="1" ref="AB185" ca="1">SUMPRODUCT(TRANSPOSE(AB172:AB181),OFFSET('Static Returns and Covariance'!$B$12,MATCH(AB$16,'Static Returns and Covariance'!$B$13:$B$132),1,1,10))</f>
        <v>4.9952268913960624E-2</v>
      </c>
      <c r="AC185" s="42" cm="1">
        <f t="array" aca="1" ref="AC185" ca="1">SUMPRODUCT(TRANSPOSE(AC172:AC181),OFFSET('Static Returns and Covariance'!$B$12,MATCH(AC$16,'Static Returns and Covariance'!$B$13:$B$132),1,1,10))</f>
        <v>3.9784638035386746E-2</v>
      </c>
      <c r="AD185" s="42" cm="1">
        <f t="array" aca="1" ref="AD185" ca="1">SUMPRODUCT(TRANSPOSE(AD172:AD181),OFFSET('Static Returns and Covariance'!$B$12,MATCH(AD$16,'Static Returns and Covariance'!$B$13:$B$132),1,1,10))</f>
        <v>-4.4844962648551319E-3</v>
      </c>
      <c r="AE185" s="42" cm="1">
        <f t="array" aca="1" ref="AE185" ca="1">SUMPRODUCT(TRANSPOSE(AE172:AE181),OFFSET('Static Returns and Covariance'!$B$12,MATCH(AE$16,'Static Returns and Covariance'!$B$13:$B$132),1,1,10))</f>
        <v>-3.484653274411182E-2</v>
      </c>
      <c r="AF185" s="42" cm="1">
        <f t="array" aca="1" ref="AF185" ca="1">SUMPRODUCT(TRANSPOSE(AF172:AF181),OFFSET('Static Returns and Covariance'!$B$12,MATCH(AF$16,'Static Returns and Covariance'!$B$13:$B$132),1,1,10))</f>
        <v>4.4263737508907386E-2</v>
      </c>
      <c r="AG185" s="42" cm="1">
        <f t="array" aca="1" ref="AG185" ca="1">SUMPRODUCT(TRANSPOSE(AG172:AG181),OFFSET('Static Returns and Covariance'!$B$12,MATCH(AG$16,'Static Returns and Covariance'!$B$13:$B$132),1,1,10))</f>
        <v>8.1981374587877017E-4</v>
      </c>
      <c r="AH185" s="42" cm="1">
        <f t="array" aca="1" ref="AH185" ca="1">SUMPRODUCT(TRANSPOSE(AH172:AH181),OFFSET('Static Returns and Covariance'!$B$12,MATCH(AH$16,'Static Returns and Covariance'!$B$13:$B$132),1,1,10))</f>
        <v>2.4746265313526011E-2</v>
      </c>
      <c r="AI185" s="42" cm="1">
        <f t="array" aca="1" ref="AI185" ca="1">SUMPRODUCT(TRANSPOSE(AI172:AI181),OFFSET('Static Returns and Covariance'!$B$12,MATCH(AI$16,'Static Returns and Covariance'!$B$13:$B$132),1,1,10))</f>
        <v>3.2869124390624893E-2</v>
      </c>
      <c r="AJ185" s="42" cm="1">
        <f t="array" aca="1" ref="AJ185" ca="1">SUMPRODUCT(TRANSPOSE(AJ172:AJ181),OFFSET('Static Returns and Covariance'!$B$12,MATCH(AJ$16,'Static Returns and Covariance'!$B$13:$B$132),1,1,10))</f>
        <v>7.8059721175391047E-3</v>
      </c>
      <c r="AK185" s="42" cm="1">
        <f t="array" aca="1" ref="AK185" ca="1">SUMPRODUCT(TRANSPOSE(AK172:AK181),OFFSET('Static Returns and Covariance'!$B$12,MATCH(AK$16,'Static Returns and Covariance'!$B$13:$B$132),1,1,10))</f>
        <v>-4.1613603861492647E-4</v>
      </c>
      <c r="AL185" s="42" cm="1">
        <f t="array" aca="1" ref="AL185" ca="1">SUMPRODUCT(TRANSPOSE(AL172:AL181),OFFSET('Static Returns and Covariance'!$B$12,MATCH(AL$16,'Static Returns and Covariance'!$B$13:$B$132),1,1,10))</f>
        <v>3.1489477146483522E-2</v>
      </c>
      <c r="AM185" s="42" cm="1">
        <f t="array" aca="1" ref="AM185" ca="1">SUMPRODUCT(TRANSPOSE(AM172:AM181),OFFSET('Static Returns and Covariance'!$B$12,MATCH(AM$16,'Static Returns and Covariance'!$B$13:$B$132),1,1,10))</f>
        <v>3.1492681213184097E-2</v>
      </c>
      <c r="AN185" s="42" cm="1">
        <f t="array" aca="1" ref="AN185" ca="1">SUMPRODUCT(TRANSPOSE(AN172:AN181),OFFSET('Static Returns and Covariance'!$B$12,MATCH(AN$16,'Static Returns and Covariance'!$B$13:$B$132),1,1,10))</f>
        <v>-8.3400855627254925E-2</v>
      </c>
      <c r="AO185" s="42" cm="1">
        <f t="array" aca="1" ref="AO185" ca="1">SUMPRODUCT(TRANSPOSE(AO172:AO181),OFFSET('Static Returns and Covariance'!$B$12,MATCH(AO$16,'Static Returns and Covariance'!$B$13:$B$132),1,1,10))</f>
        <v>-6.7314221463006974E-2</v>
      </c>
      <c r="AP185" s="42" cm="1">
        <f t="array" aca="1" ref="AP185" ca="1">SUMPRODUCT(TRANSPOSE(AP172:AP181),OFFSET('Static Returns and Covariance'!$B$12,MATCH(AP$16,'Static Returns and Covariance'!$B$13:$B$132),1,1,10))</f>
        <v>8.6619404787920518E-2</v>
      </c>
      <c r="AQ185" s="42" cm="1">
        <f t="array" aca="1" ref="AQ185" ca="1">SUMPRODUCT(TRANSPOSE(AQ172:AQ181),OFFSET('Static Returns and Covariance'!$B$12,MATCH(AQ$16,'Static Returns and Covariance'!$B$13:$B$132),1,1,10))</f>
        <v>7.2183215275529691E-2</v>
      </c>
      <c r="AR185" s="42" cm="1">
        <f t="array" aca="1" ref="AR185" ca="1">SUMPRODUCT(TRANSPOSE(AR172:AR181),OFFSET('Static Returns and Covariance'!$B$12,MATCH(AR$16,'Static Returns and Covariance'!$B$13:$B$132),1,1,10))</f>
        <v>-4.0474647152886678E-2</v>
      </c>
      <c r="AS185" s="42" cm="1">
        <f t="array" aca="1" ref="AS185" ca="1">SUMPRODUCT(TRANSPOSE(AS172:AS181),OFFSET('Static Returns and Covariance'!$B$12,MATCH(AS$16,'Static Returns and Covariance'!$B$13:$B$132),1,1,10))</f>
        <v>-2.5799767472997857E-3</v>
      </c>
      <c r="AT185" s="42" cm="1">
        <f t="array" aca="1" ref="AT185" ca="1">SUMPRODUCT(TRANSPOSE(AT172:AT181),OFFSET('Static Returns and Covariance'!$B$12,MATCH(AT$16,'Static Returns and Covariance'!$B$13:$B$132),1,1,10))</f>
        <v>-1.9453255521517197E-2</v>
      </c>
      <c r="AU185" s="42" cm="1">
        <f t="array" aca="1" ref="AU185" ca="1">SUMPRODUCT(TRANSPOSE(AU172:AU181),OFFSET('Static Returns and Covariance'!$B$12,MATCH(AU$16,'Static Returns and Covariance'!$B$13:$B$132),1,1,10))</f>
        <v>1.6036909968523191E-2</v>
      </c>
      <c r="AV185" s="42" cm="1">
        <f t="array" aca="1" ref="AV185" ca="1">SUMPRODUCT(TRANSPOSE(AV172:AV181),OFFSET('Static Returns and Covariance'!$B$12,MATCH(AV$16,'Static Returns and Covariance'!$B$13:$B$132),1,1,10))</f>
        <v>-6.2756466571959029E-3</v>
      </c>
      <c r="AW185" s="42" cm="1">
        <f t="array" aca="1" ref="AW185" ca="1">SUMPRODUCT(TRANSPOSE(AW172:AW181),OFFSET('Static Returns and Covariance'!$B$12,MATCH(AW$16,'Static Returns and Covariance'!$B$13:$B$132),1,1,10))</f>
        <v>4.2792361968498865E-2</v>
      </c>
      <c r="AX185" s="42" cm="1">
        <f t="array" aca="1" ref="AX185" ca="1">SUMPRODUCT(TRANSPOSE(AX172:AX181),OFFSET('Static Returns and Covariance'!$B$12,MATCH(AX$16,'Static Returns and Covariance'!$B$13:$B$132),1,1,10))</f>
        <v>-1.804256259531245E-2</v>
      </c>
      <c r="AY185" s="42" cm="1">
        <f t="array" aca="1" ref="AY185" ca="1">SUMPRODUCT(TRANSPOSE(AY172:AY181),OFFSET('Static Returns and Covariance'!$B$12,MATCH(AY$16,'Static Returns and Covariance'!$B$13:$B$132),1,1,10))</f>
        <v>-1.576863420227876E-2</v>
      </c>
      <c r="AZ185" s="42" cm="1">
        <f t="array" aca="1" ref="AZ185" ca="1">SUMPRODUCT(TRANSPOSE(AZ172:AZ181),OFFSET('Static Returns and Covariance'!$B$12,MATCH(AZ$16,'Static Returns and Covariance'!$B$13:$B$132),1,1,10))</f>
        <v>-3.604084676186619E-2</v>
      </c>
      <c r="BA185" s="42" cm="1">
        <f t="array" aca="1" ref="BA185" ca="1">SUMPRODUCT(TRANSPOSE(BA172:BA181),OFFSET('Static Returns and Covariance'!$B$12,MATCH(BA$16,'Static Returns and Covariance'!$B$13:$B$132),1,1,10))</f>
        <v>0.11089303326233346</v>
      </c>
      <c r="BB185" s="42" cm="1">
        <f t="array" aca="1" ref="BB185" ca="1">SUMPRODUCT(TRANSPOSE(BB172:BB181),OFFSET('Static Returns and Covariance'!$B$12,MATCH(BB$16,'Static Returns and Covariance'!$B$13:$B$132),1,1,10))</f>
        <v>5.6942444766305278E-2</v>
      </c>
      <c r="BC185" s="42" cm="1">
        <f t="array" aca="1" ref="BC185" ca="1">SUMPRODUCT(TRANSPOSE(BC172:BC181),OFFSET('Static Returns and Covariance'!$B$12,MATCH(BC$16,'Static Returns and Covariance'!$B$13:$B$132),1,1,10))</f>
        <v>-1.3850782245896334E-2</v>
      </c>
      <c r="BD185" s="42" cm="1">
        <f t="array" aca="1" ref="BD185" ca="1">SUMPRODUCT(TRANSPOSE(BD172:BD181),OFFSET('Static Returns and Covariance'!$B$12,MATCH(BD$16,'Static Returns and Covariance'!$B$13:$B$132),1,1,10))</f>
        <v>-1.0906279467790223E-2</v>
      </c>
      <c r="BE185" s="42" cm="1">
        <f t="array" aca="1" ref="BE185" ca="1">SUMPRODUCT(TRANSPOSE(BE172:BE181),OFFSET('Static Returns and Covariance'!$B$12,MATCH(BE$16,'Static Returns and Covariance'!$B$13:$B$132),1,1,10))</f>
        <v>1.4576498620099151E-2</v>
      </c>
      <c r="BF185" s="42" cm="1">
        <f t="array" aca="1" ref="BF185" ca="1">SUMPRODUCT(TRANSPOSE(BF172:BF181),OFFSET('Static Returns and Covariance'!$B$12,MATCH(BF$16,'Static Returns and Covariance'!$B$13:$B$132),1,1,10))</f>
        <v>2.7894615867707067E-2</v>
      </c>
      <c r="BG185" s="42" cm="1">
        <f t="array" aca="1" ref="BG185" ca="1">SUMPRODUCT(TRANSPOSE(BG172:BG181),OFFSET('Static Returns and Covariance'!$B$12,MATCH(BG$16,'Static Returns and Covariance'!$B$13:$B$132),1,1,10))</f>
        <v>-7.0643392825338422E-2</v>
      </c>
      <c r="BH185" s="42" cm="1">
        <f t="array" aca="1" ref="BH185" ca="1">SUMPRODUCT(TRANSPOSE(BH172:BH181),OFFSET('Static Returns and Covariance'!$B$12,MATCH(BH$16,'Static Returns and Covariance'!$B$13:$B$132),1,1,10))</f>
        <v>2.2431785929334834E-2</v>
      </c>
      <c r="BI185" s="42" cm="1">
        <f t="array" aca="1" ref="BI185" ca="1">SUMPRODUCT(TRANSPOSE(BI172:BI181),OFFSET('Static Returns and Covariance'!$B$12,MATCH(BI$16,'Static Returns and Covariance'!$B$13:$B$132),1,1,10))</f>
        <v>-2.4712513483155552E-2</v>
      </c>
      <c r="BJ185" s="42" cm="1">
        <f t="array" aca="1" ref="BJ185" ca="1">SUMPRODUCT(TRANSPOSE(BJ172:BJ181),OFFSET('Static Returns and Covariance'!$B$12,MATCH(BJ$16,'Static Returns and Covariance'!$B$13:$B$132),1,1,10))</f>
        <v>0.12000399075089072</v>
      </c>
    </row>
    <row r="186" spans="2:62" ht="18.5" hidden="1" outlineLevel="2">
      <c r="B186" s="79"/>
    </row>
    <row r="187" spans="2:62" ht="20" hidden="1" outlineLevel="2">
      <c r="B187" s="87" t="s">
        <v>140</v>
      </c>
    </row>
    <row r="188" spans="2:62" hidden="1" outlineLevel="2">
      <c r="B188" s="78" t="s">
        <v>5</v>
      </c>
      <c r="C188" s="42" cm="1">
        <f t="array" aca="1" ref="C188:C197" ca="1">TRANSPOSE(TRANSPOSE(C172:C181)*(1+(OFFSET('Static Returns and Covariance'!$B$12,MATCH(C$16,'Static Returns and Covariance'!$B$13:$B$132),1,1,10)))/(1+C185))</f>
        <v>9.0038250832689404E-2</v>
      </c>
      <c r="D188" s="42" cm="1">
        <f t="array" aca="1" ref="D188:D197" ca="1">TRANSPOSE(TRANSPOSE(D172:D181)*(1+(OFFSET('Static Returns and Covariance'!$B$12,MATCH(D$16,'Static Returns and Covariance'!$B$13:$B$132),1,1,10)))/(1+D185))</f>
        <v>8.1300699521332301E-2</v>
      </c>
      <c r="E188" s="42" cm="1">
        <f t="array" aca="1" ref="E188:E197" ca="1">TRANSPOSE(TRANSPOSE(E172:E181)*(1+(OFFSET('Static Returns and Covariance'!$B$12,MATCH(E$16,'Static Returns and Covariance'!$B$13:$B$132),1,1,10)))/(1+E185))</f>
        <v>7.8788313250579944E-2</v>
      </c>
      <c r="F188" s="42" cm="1">
        <f t="array" aca="1" ref="F188:F197" ca="1">TRANSPOSE(TRANSPOSE(F172:F181)*(1+(OFFSET('Static Returns and Covariance'!$B$12,MATCH(F$16,'Static Returns and Covariance'!$B$13:$B$132),1,1,10)))/(1+F185))</f>
        <v>7.7895585994029085E-2</v>
      </c>
      <c r="G188" s="42" cm="1">
        <f t="array" aca="1" ref="G188:G197" ca="1">TRANSPOSE(TRANSPOSE(G172:G181)*(1+(OFFSET('Static Returns and Covariance'!$B$12,MATCH(G$16,'Static Returns and Covariance'!$B$13:$B$132),1,1,10)))/(1+G185))</f>
        <v>7.0820330549430988E-2</v>
      </c>
      <c r="H188" s="42" cm="1">
        <f t="array" aca="1" ref="H188:H197" ca="1">TRANSPOSE(TRANSPOSE(H172:H181)*(1+(OFFSET('Static Returns and Covariance'!$B$12,MATCH(H$16,'Static Returns and Covariance'!$B$13:$B$132),1,1,10)))/(1+H185))</f>
        <v>8.2915750418500814E-2</v>
      </c>
      <c r="I188" s="42" cm="1">
        <f t="array" aca="1" ref="I188:I197" ca="1">TRANSPOSE(TRANSPOSE(I172:I181)*(1+(OFFSET('Static Returns and Covariance'!$B$12,MATCH(I$16,'Static Returns and Covariance'!$B$13:$B$132),1,1,10)))/(1+I185))</f>
        <v>7.7718274981483301E-2</v>
      </c>
      <c r="J188" s="42" cm="1">
        <f t="array" aca="1" ref="J188:J197" ca="1">TRANSPOSE(TRANSPOSE(J172:J181)*(1+(OFFSET('Static Returns and Covariance'!$B$12,MATCH(J$16,'Static Returns and Covariance'!$B$13:$B$132),1,1,10)))/(1+J185))</f>
        <v>7.6483053189855377E-2</v>
      </c>
      <c r="K188" s="42" cm="1">
        <f t="array" aca="1" ref="K188:K197" ca="1">TRANSPOSE(TRANSPOSE(K172:K181)*(1+(OFFSET('Static Returns and Covariance'!$B$12,MATCH(K$16,'Static Returns and Covariance'!$B$13:$B$132),1,1,10)))/(1+K185))</f>
        <v>7.6114014326147658E-2</v>
      </c>
      <c r="L188" s="42" cm="1">
        <f t="array" aca="1" ref="L188:L197" ca="1">TRANSPOSE(TRANSPOSE(L172:L181)*(1+(OFFSET('Static Returns and Covariance'!$B$12,MATCH(L$16,'Static Returns and Covariance'!$B$13:$B$132),1,1,10)))/(1+L185))</f>
        <v>8.1432652935165495E-2</v>
      </c>
      <c r="M188" s="42" cm="1">
        <f t="array" aca="1" ref="M188:M197" ca="1">TRANSPOSE(TRANSPOSE(M172:M181)*(1+(OFFSET('Static Returns and Covariance'!$B$12,MATCH(M$16,'Static Returns and Covariance'!$B$13:$B$132),1,1,10)))/(1+M185))</f>
        <v>8.2508495218356542E-2</v>
      </c>
      <c r="N188" s="42" cm="1">
        <f t="array" aca="1" ref="N188:N197" ca="1">TRANSPOSE(TRANSPOSE(N172:N181)*(1+(OFFSET('Static Returns and Covariance'!$B$12,MATCH(N$16,'Static Returns and Covariance'!$B$13:$B$132),1,1,10)))/(1+N185))</f>
        <v>8.4061556076466162E-2</v>
      </c>
      <c r="O188" s="42" cm="1">
        <f t="array" aca="1" ref="O188:O197" ca="1">TRANSPOSE(TRANSPOSE(O172:O181)*(1+(OFFSET('Static Returns and Covariance'!$B$12,MATCH(O$16,'Static Returns and Covariance'!$B$13:$B$132),1,1,10)))/(1+O185))</f>
        <v>9.0999570406948907E-2</v>
      </c>
      <c r="P188" s="42" cm="1">
        <f t="array" aca="1" ref="P188:P197" ca="1">TRANSPOSE(TRANSPOSE(P172:P181)*(1+(OFFSET('Static Returns and Covariance'!$B$12,MATCH(P$16,'Static Returns and Covariance'!$B$13:$B$132),1,1,10)))/(1+P185))</f>
        <v>8.5707608843030414E-2</v>
      </c>
      <c r="Q188" s="42" cm="1">
        <f t="array" aca="1" ref="Q188:Q197" ca="1">TRANSPOSE(TRANSPOSE(Q172:Q181)*(1+(OFFSET('Static Returns and Covariance'!$B$12,MATCH(Q$16,'Static Returns and Covariance'!$B$13:$B$132),1,1,10)))/(1+Q185))</f>
        <v>8.8068031046868389E-2</v>
      </c>
      <c r="R188" s="42" cm="1">
        <f t="array" aca="1" ref="R188:R197" ca="1">TRANSPOSE(TRANSPOSE(R172:R181)*(1+(OFFSET('Static Returns and Covariance'!$B$12,MATCH(R$16,'Static Returns and Covariance'!$B$13:$B$132),1,1,10)))/(1+R185))</f>
        <v>9.296987830847199E-2</v>
      </c>
      <c r="S188" s="42" cm="1">
        <f t="array" aca="1" ref="S188:S197" ca="1">TRANSPOSE(TRANSPOSE(S172:S181)*(1+(OFFSET('Static Returns and Covariance'!$B$12,MATCH(S$16,'Static Returns and Covariance'!$B$13:$B$132),1,1,10)))/(1+S185))</f>
        <v>9.7522370562835192E-2</v>
      </c>
      <c r="T188" s="42" cm="1">
        <f t="array" aca="1" ref="T188:T197" ca="1">TRANSPOSE(TRANSPOSE(T172:T181)*(1+(OFFSET('Static Returns and Covariance'!$B$12,MATCH(T$16,'Static Returns and Covariance'!$B$13:$B$132),1,1,10)))/(1+T185))</f>
        <v>8.7344214637198561E-2</v>
      </c>
      <c r="U188" s="42" cm="1">
        <f t="array" aca="1" ref="U188:U197" ca="1">TRANSPOSE(TRANSPOSE(U172:U181)*(1+(OFFSET('Static Returns and Covariance'!$B$12,MATCH(U$16,'Static Returns and Covariance'!$B$13:$B$132),1,1,10)))/(1+U185))</f>
        <v>0.10041271455874548</v>
      </c>
      <c r="V188" s="42" cm="1">
        <f t="array" aca="1" ref="V188:V197" ca="1">TRANSPOSE(TRANSPOSE(V172:V181)*(1+(OFFSET('Static Returns and Covariance'!$B$12,MATCH(V$16,'Static Returns and Covariance'!$B$13:$B$132),1,1,10)))/(1+V185))</f>
        <v>0.10273959962040495</v>
      </c>
      <c r="W188" s="42" cm="1">
        <f t="array" aca="1" ref="W188:W197" ca="1">TRANSPOSE(TRANSPOSE(W172:W181)*(1+(OFFSET('Static Returns and Covariance'!$B$12,MATCH(W$16,'Static Returns and Covariance'!$B$13:$B$132),1,1,10)))/(1+W185))</f>
        <v>0.10800985622067782</v>
      </c>
      <c r="X188" s="42" cm="1">
        <f t="array" aca="1" ref="X188:X197" ca="1">TRANSPOSE(TRANSPOSE(X172:X181)*(1+(OFFSET('Static Returns and Covariance'!$B$12,MATCH(X$16,'Static Returns and Covariance'!$B$13:$B$132),1,1,10)))/(1+X185))</f>
        <v>8.0808630851147673E-2</v>
      </c>
      <c r="Y188" s="42" cm="1">
        <f t="array" aca="1" ref="Y188:Y197" ca="1">TRANSPOSE(TRANSPOSE(Y172:Y181)*(1+(OFFSET('Static Returns and Covariance'!$B$12,MATCH(Y$16,'Static Returns and Covariance'!$B$13:$B$132),1,1,10)))/(1+Y185))</f>
        <v>5.6045727682865802E-2</v>
      </c>
      <c r="Z188" s="42" cm="1">
        <f t="array" aca="1" ref="Z188:Z197" ca="1">TRANSPOSE(TRANSPOSE(Z172:Z181)*(1+(OFFSET('Static Returns and Covariance'!$B$12,MATCH(Z$16,'Static Returns and Covariance'!$B$13:$B$132),1,1,10)))/(1+Z185))</f>
        <v>4.7609153735727529E-2</v>
      </c>
      <c r="AA188" s="42" cm="1">
        <f t="array" aca="1" ref="AA188:AA197" ca="1">TRANSPOSE(TRANSPOSE(AA172:AA181)*(1+(OFFSET('Static Returns and Covariance'!$B$12,MATCH(AA$16,'Static Returns and Covariance'!$B$13:$B$132),1,1,10)))/(1+AA185))</f>
        <v>5.0250060835620863E-2</v>
      </c>
      <c r="AB188" s="42" cm="1">
        <f t="array" aca="1" ref="AB188:AB197" ca="1">TRANSPOSE(TRANSPOSE(AB172:AB181)*(1+(OFFSET('Static Returns and Covariance'!$B$12,MATCH(AB$16,'Static Returns and Covariance'!$B$13:$B$132),1,1,10)))/(1+AB185))</f>
        <v>2.4195230557522093E-2</v>
      </c>
      <c r="AC188" s="42" cm="1">
        <f t="array" aca="1" ref="AC188:AC197" ca="1">TRANSPOSE(TRANSPOSE(AC172:AC181)*(1+(OFFSET('Static Returns and Covariance'!$B$12,MATCH(AC$16,'Static Returns and Covariance'!$B$13:$B$132),1,1,10)))/(1+AC185))</f>
        <v>2.6078338789644308E-2</v>
      </c>
      <c r="AD188" s="42" cm="1">
        <f t="array" aca="1" ref="AD188:AD197" ca="1">TRANSPOSE(TRANSPOSE(AD172:AD181)*(1+(OFFSET('Static Returns and Covariance'!$B$12,MATCH(AD$16,'Static Returns and Covariance'!$B$13:$B$132),1,1,10)))/(1+AD185))</f>
        <v>2.7022766513839037E-2</v>
      </c>
      <c r="AE188" s="42" cm="1">
        <f t="array" aca="1" ref="AE188:AE197" ca="1">TRANSPOSE(TRANSPOSE(AE172:AE181)*(1+(OFFSET('Static Returns and Covariance'!$B$12,MATCH(AE$16,'Static Returns and Covariance'!$B$13:$B$132),1,1,10)))/(1+AE185))</f>
        <v>2.9067816798955218E-2</v>
      </c>
      <c r="AF188" s="42" cm="1">
        <f t="array" aca="1" ref="AF188:AF197" ca="1">TRANSPOSE(TRANSPOSE(AF172:AF181)*(1+(OFFSET('Static Returns and Covariance'!$B$12,MATCH(AF$16,'Static Returns and Covariance'!$B$13:$B$132),1,1,10)))/(1+AF185))</f>
        <v>3.0593953080882148E-2</v>
      </c>
      <c r="AG188" s="42" cm="1">
        <f t="array" aca="1" ref="AG188:AG197" ca="1">TRANSPOSE(TRANSPOSE(AG172:AG181)*(1+(OFFSET('Static Returns and Covariance'!$B$12,MATCH(AG$16,'Static Returns and Covariance'!$B$13:$B$132),1,1,10)))/(1+AG185))</f>
        <v>2.4612793035872896E-2</v>
      </c>
      <c r="AH188" s="42" cm="1">
        <f t="array" aca="1" ref="AH188:AH197" ca="1">TRANSPOSE(TRANSPOSE(AH172:AH181)*(1+(OFFSET('Static Returns and Covariance'!$B$12,MATCH(AH$16,'Static Returns and Covariance'!$B$13:$B$132),1,1,10)))/(1+AH185))</f>
        <v>1.781346933580253E-2</v>
      </c>
      <c r="AI188" s="42" cm="1">
        <f t="array" aca="1" ref="AI188:AI197" ca="1">TRANSPOSE(TRANSPOSE(AI172:AI181)*(1+(OFFSET('Static Returns and Covariance'!$B$12,MATCH(AI$16,'Static Returns and Covariance'!$B$13:$B$132),1,1,10)))/(1+AI185))</f>
        <v>2.2767514465771771E-2</v>
      </c>
      <c r="AJ188" s="42" cm="1">
        <f t="array" aca="1" ref="AJ188:AJ197" ca="1">TRANSPOSE(TRANSPOSE(AJ172:AJ181)*(1+(OFFSET('Static Returns and Covariance'!$B$12,MATCH(AJ$16,'Static Returns and Covariance'!$B$13:$B$132),1,1,10)))/(1+AJ185))</f>
        <v>1.8564172792797935E-2</v>
      </c>
      <c r="AK188" s="42" cm="1">
        <f t="array" aca="1" ref="AK188:AK197" ca="1">TRANSPOSE(TRANSPOSE(AK172:AK181)*(1+(OFFSET('Static Returns and Covariance'!$B$12,MATCH(AK$16,'Static Returns and Covariance'!$B$13:$B$132),1,1,10)))/(1+AK185))</f>
        <v>2.4114001511401778E-2</v>
      </c>
      <c r="AL188" s="42" cm="1">
        <f t="array" aca="1" ref="AL188:AL197" ca="1">TRANSPOSE(TRANSPOSE(AL172:AL181)*(1+(OFFSET('Static Returns and Covariance'!$B$12,MATCH(AL$16,'Static Returns and Covariance'!$B$13:$B$132),1,1,10)))/(1+AL185))</f>
        <v>2.0035611496949254E-2</v>
      </c>
      <c r="AM188" s="42" cm="1">
        <f t="array" aca="1" ref="AM188:AM197" ca="1">TRANSPOSE(TRANSPOSE(AM172:AM181)*(1+(OFFSET('Static Returns and Covariance'!$B$12,MATCH(AM$16,'Static Returns and Covariance'!$B$13:$B$132),1,1,10)))/(1+AM185))</f>
        <v>1.9755080261204191E-2</v>
      </c>
      <c r="AN188" s="42" cm="1">
        <f t="array" aca="1" ref="AN188:AN197" ca="1">TRANSPOSE(TRANSPOSE(AN172:AN181)*(1+(OFFSET('Static Returns and Covariance'!$B$12,MATCH(AN$16,'Static Returns and Covariance'!$B$13:$B$132),1,1,10)))/(1+AN185))</f>
        <v>1.9503894842650728E-2</v>
      </c>
      <c r="AO188" s="42" cm="1">
        <f t="array" aca="1" ref="AO188:AO197" ca="1">TRANSPOSE(TRANSPOSE(AO172:AO181)*(1+(OFFSET('Static Returns and Covariance'!$B$12,MATCH(AO$16,'Static Returns and Covariance'!$B$13:$B$132),1,1,10)))/(1+AO185))</f>
        <v>1.4967332890079187E-2</v>
      </c>
      <c r="AP188" s="42" cm="1">
        <f t="array" aca="1" ref="AP188:AP197" ca="1">TRANSPOSE(TRANSPOSE(AP172:AP181)*(1+(OFFSET('Static Returns and Covariance'!$B$12,MATCH(AP$16,'Static Returns and Covariance'!$B$13:$B$132),1,1,10)))/(1+AP185))</f>
        <v>1.0011263933843389E-2</v>
      </c>
      <c r="AQ188" s="42" cm="1">
        <f t="array" aca="1" ref="AQ188:AQ197" ca="1">TRANSPOSE(TRANSPOSE(AQ172:AQ181)*(1+(OFFSET('Static Returns and Covariance'!$B$12,MATCH(AQ$16,'Static Returns and Covariance'!$B$13:$B$132),1,1,10)))/(1+AQ185))</f>
        <v>9.4732743366043632E-4</v>
      </c>
      <c r="AR188" s="42" cm="1">
        <f t="array" aca="1" ref="AR188:AR197" ca="1">TRANSPOSE(TRANSPOSE(AR172:AR181)*(1+(OFFSET('Static Returns and Covariance'!$B$12,MATCH(AR$16,'Static Returns and Covariance'!$B$13:$B$132),1,1,10)))/(1+AR185))</f>
        <v>3.2162069592156276E-3</v>
      </c>
      <c r="AS188" s="42" cm="1">
        <f t="array" aca="1" ref="AS188:AS197" ca="1">TRANSPOSE(TRANSPOSE(AS172:AS181)*(1+(OFFSET('Static Returns and Covariance'!$B$12,MATCH(AS$16,'Static Returns and Covariance'!$B$13:$B$132),1,1,10)))/(1+AS185))</f>
        <v>3.8092680859177276E-3</v>
      </c>
      <c r="AT188" s="42" cm="1">
        <f t="array" aca="1" ref="AT188:AT197" ca="1">TRANSPOSE(TRANSPOSE(AT172:AT181)*(1+(OFFSET('Static Returns and Covariance'!$B$12,MATCH(AT$16,'Static Returns and Covariance'!$B$13:$B$132),1,1,10)))/(1+AT185))</f>
        <v>6.2432280554124767E-3</v>
      </c>
      <c r="AU188" s="42" cm="1">
        <f t="array" aca="1" ref="AU188:AU197" ca="1">TRANSPOSE(TRANSPOSE(AU172:AU181)*(1+(OFFSET('Static Returns and Covariance'!$B$12,MATCH(AU$16,'Static Returns and Covariance'!$B$13:$B$132),1,1,10)))/(1+AU185))</f>
        <v>1.36084554572177E-2</v>
      </c>
      <c r="AV188" s="42" cm="1">
        <f t="array" aca="1" ref="AV188:AV197" ca="1">TRANSPOSE(TRANSPOSE(AV172:AV181)*(1+(OFFSET('Static Returns and Covariance'!$B$12,MATCH(AV$16,'Static Returns and Covariance'!$B$13:$B$132),1,1,10)))/(1+AV185))</f>
        <v>1.3623832770822158E-2</v>
      </c>
      <c r="AW188" s="42" cm="1">
        <f t="array" aca="1" ref="AW188:AW197" ca="1">TRANSPOSE(TRANSPOSE(AW172:AW181)*(1+(OFFSET('Static Returns and Covariance'!$B$12,MATCH(AW$16,'Static Returns and Covariance'!$B$13:$B$132),1,1,10)))/(1+AW185))</f>
        <v>1.3057477574568351E-2</v>
      </c>
      <c r="AX188" s="42" cm="1">
        <f t="array" aca="1" ref="AX188:AX197" ca="1">TRANSPOSE(TRANSPOSE(AX172:AX181)*(1+(OFFSET('Static Returns and Covariance'!$B$12,MATCH(AX$16,'Static Returns and Covariance'!$B$13:$B$132),1,1,10)))/(1+AX185))</f>
        <v>4.6871207805513565E-3</v>
      </c>
      <c r="AY188" s="42" cm="1">
        <f t="array" aca="1" ref="AY188:AY197" ca="1">TRANSPOSE(TRANSPOSE(AY172:AY181)*(1+(OFFSET('Static Returns and Covariance'!$B$12,MATCH(AY$16,'Static Returns and Covariance'!$B$13:$B$132),1,1,10)))/(1+AY185))</f>
        <v>5.5532141445830945E-3</v>
      </c>
      <c r="AZ188" s="42" cm="1">
        <f t="array" aca="1" ref="AZ188:AZ197" ca="1">TRANSPOSE(TRANSPOSE(AZ172:AZ181)*(1+(OFFSET('Static Returns and Covariance'!$B$12,MATCH(AZ$16,'Static Returns and Covariance'!$B$13:$B$132),1,1,10)))/(1+AZ185))</f>
        <v>7.4977459745939621E-3</v>
      </c>
      <c r="BA188" s="42" cm="1">
        <f t="array" aca="1" ref="BA188:BA197" ca="1">TRANSPOSE(TRANSPOSE(BA172:BA181)*(1+(OFFSET('Static Returns and Covariance'!$B$12,MATCH(BA$16,'Static Returns and Covariance'!$B$13:$B$132),1,1,10)))/(1+BA185))</f>
        <v>1.1572729506512017E-2</v>
      </c>
      <c r="BB188" s="42" cm="1">
        <f t="array" aca="1" ref="BB188:BB197" ca="1">TRANSPOSE(TRANSPOSE(BB172:BB181)*(1+(OFFSET('Static Returns and Covariance'!$B$12,MATCH(BB$16,'Static Returns and Covariance'!$B$13:$B$132),1,1,10)))/(1+BB185))</f>
        <v>2.0978999686952389E-2</v>
      </c>
      <c r="BC188" s="42" cm="1">
        <f t="array" aca="1" ref="BC188:BC197" ca="1">TRANSPOSE(TRANSPOSE(BC172:BC181)*(1+(OFFSET('Static Returns and Covariance'!$B$12,MATCH(BC$16,'Static Returns and Covariance'!$B$13:$B$132),1,1,10)))/(1+BC185))</f>
        <v>2.2958419285321805E-2</v>
      </c>
      <c r="BD188" s="42" cm="1">
        <f t="array" aca="1" ref="BD188:BD197" ca="1">TRANSPOSE(TRANSPOSE(BD172:BD181)*(1+(OFFSET('Static Returns and Covariance'!$B$12,MATCH(BD$16,'Static Returns and Covariance'!$B$13:$B$132),1,1,10)))/(1+BD185))</f>
        <v>2.6242715209058784E-2</v>
      </c>
      <c r="BE188" s="42" cm="1">
        <f t="array" aca="1" ref="BE188:BE197" ca="1">TRANSPOSE(TRANSPOSE(BE172:BE181)*(1+(OFFSET('Static Returns and Covariance'!$B$12,MATCH(BE$16,'Static Returns and Covariance'!$B$13:$B$132),1,1,10)))/(1+BE185))</f>
        <v>1.8995086765818341E-2</v>
      </c>
      <c r="BF188" s="42" cm="1">
        <f t="array" aca="1" ref="BF188:BF197" ca="1">TRANSPOSE(TRANSPOSE(BF172:BF181)*(1+(OFFSET('Static Returns and Covariance'!$B$12,MATCH(BF$16,'Static Returns and Covariance'!$B$13:$B$132),1,1,10)))/(1+BF185))</f>
        <v>1.9372674309276972E-2</v>
      </c>
      <c r="BG188" s="42" cm="1">
        <f t="array" aca="1" ref="BG188:BG197" ca="1">TRANSPOSE(TRANSPOSE(BG172:BG181)*(1+(OFFSET('Static Returns and Covariance'!$B$12,MATCH(BG$16,'Static Returns and Covariance'!$B$13:$B$132),1,1,10)))/(1+BG185))</f>
        <v>2.0356725355413354E-2</v>
      </c>
      <c r="BH188" s="42" cm="1">
        <f t="array" aca="1" ref="BH188:BH197" ca="1">TRANSPOSE(TRANSPOSE(BH172:BH181)*(1+(OFFSET('Static Returns and Covariance'!$B$12,MATCH(BH$16,'Static Returns and Covariance'!$B$13:$B$132),1,1,10)))/(1+BH185))</f>
        <v>2.1194514741137593E-2</v>
      </c>
      <c r="BI188" s="42" cm="1">
        <f t="array" aca="1" ref="BI188:BI197" ca="1">TRANSPOSE(TRANSPOSE(BI172:BI181)*(1+(OFFSET('Static Returns and Covariance'!$B$12,MATCH(BI$16,'Static Returns and Covariance'!$B$13:$B$132),1,1,10)))/(1+BI185))</f>
        <v>1.9984242737982019E-2</v>
      </c>
      <c r="BJ188" s="42" cm="1">
        <f t="array" aca="1" ref="BJ188:BJ197" ca="1">TRANSPOSE(TRANSPOSE(BJ172:BJ181)*(1+(OFFSET('Static Returns and Covariance'!$B$12,MATCH(BJ$16,'Static Returns and Covariance'!$B$13:$B$132),1,1,10)))/(1+BJ185))</f>
        <v>1.7135399755302313E-2</v>
      </c>
    </row>
    <row r="189" spans="2:62" hidden="1" outlineLevel="2">
      <c r="B189" s="78" t="s">
        <v>7</v>
      </c>
      <c r="C189" s="42">
        <f ca="1"/>
        <v>5.9781603476854905E-2</v>
      </c>
      <c r="D189" s="42">
        <f ca="1"/>
        <v>5.7104189172390886E-2</v>
      </c>
      <c r="E189" s="42">
        <f ca="1"/>
        <v>5.912737772911681E-2</v>
      </c>
      <c r="F189" s="42">
        <f ca="1"/>
        <v>5.9518803242762694E-2</v>
      </c>
      <c r="G189" s="42">
        <f ca="1"/>
        <v>5.6153072754291163E-2</v>
      </c>
      <c r="H189" s="42">
        <f ca="1"/>
        <v>6.8320648710572723E-2</v>
      </c>
      <c r="I189" s="42">
        <f ca="1"/>
        <v>7.6322946398619695E-2</v>
      </c>
      <c r="J189" s="42">
        <f ca="1"/>
        <v>6.9949735612266403E-2</v>
      </c>
      <c r="K189" s="42">
        <f ca="1"/>
        <v>7.5823387270999243E-2</v>
      </c>
      <c r="L189" s="42">
        <f ca="1"/>
        <v>6.013119490729945E-2</v>
      </c>
      <c r="M189" s="42">
        <f ca="1"/>
        <v>7.0824095362244099E-2</v>
      </c>
      <c r="N189" s="42">
        <f ca="1"/>
        <v>7.4085085566261435E-2</v>
      </c>
      <c r="O189" s="42">
        <f ca="1"/>
        <v>6.9618240834308925E-2</v>
      </c>
      <c r="P189" s="42">
        <f ca="1"/>
        <v>7.0231141865545216E-2</v>
      </c>
      <c r="Q189" s="42">
        <f ca="1"/>
        <v>7.039048977450052E-2</v>
      </c>
      <c r="R189" s="42">
        <f ca="1"/>
        <v>7.9595554770964222E-2</v>
      </c>
      <c r="S189" s="42">
        <f ca="1"/>
        <v>6.6782770080366066E-2</v>
      </c>
      <c r="T189" s="42">
        <f ca="1"/>
        <v>5.7452143884913161E-2</v>
      </c>
      <c r="U189" s="42">
        <f ca="1"/>
        <v>5.8766538530199475E-2</v>
      </c>
      <c r="V189" s="42">
        <f ca="1"/>
        <v>6.1781047800088827E-2</v>
      </c>
      <c r="W189" s="42">
        <f ca="1"/>
        <v>6.7492624195362935E-2</v>
      </c>
      <c r="X189" s="42">
        <f ca="1"/>
        <v>6.0480787484812053E-2</v>
      </c>
      <c r="Y189" s="42">
        <f ca="1"/>
        <v>6.3201118125402966E-2</v>
      </c>
      <c r="Z189" s="42">
        <f ca="1"/>
        <v>5.789689317877518E-2</v>
      </c>
      <c r="AA189" s="42">
        <f ca="1"/>
        <v>5.3766063697576347E-2</v>
      </c>
      <c r="AB189" s="42">
        <f ca="1"/>
        <v>6.3203027685768451E-2</v>
      </c>
      <c r="AC189" s="42">
        <f ca="1"/>
        <v>6.3200791565851636E-2</v>
      </c>
      <c r="AD189" s="42">
        <f ca="1"/>
        <v>6.3325506905680604E-2</v>
      </c>
      <c r="AE189" s="42">
        <f ca="1"/>
        <v>6.8944693453294278E-2</v>
      </c>
      <c r="AF189" s="42">
        <f ca="1"/>
        <v>7.4421496773758505E-2</v>
      </c>
      <c r="AG189" s="42">
        <f ca="1"/>
        <v>6.4776134322627507E-2</v>
      </c>
      <c r="AH189" s="42">
        <f ca="1"/>
        <v>5.9724391785811702E-2</v>
      </c>
      <c r="AI189" s="42">
        <f ca="1"/>
        <v>6.5505732418415605E-2</v>
      </c>
      <c r="AJ189" s="42">
        <f ca="1"/>
        <v>7.4367033780317379E-2</v>
      </c>
      <c r="AK189" s="42">
        <f ca="1"/>
        <v>7.3356404632321778E-2</v>
      </c>
      <c r="AL189" s="42">
        <f ca="1"/>
        <v>7.7823399847693736E-2</v>
      </c>
      <c r="AM189" s="42">
        <f ca="1"/>
        <v>6.5683988470078697E-2</v>
      </c>
      <c r="AN189" s="42">
        <f ca="1"/>
        <v>7.0070289747790726E-2</v>
      </c>
      <c r="AO189" s="42">
        <f ca="1"/>
        <v>5.3725742393768032E-2</v>
      </c>
      <c r="AP189" s="42">
        <f ca="1"/>
        <v>3.2452409286250553E-2</v>
      </c>
      <c r="AQ189" s="42">
        <f ca="1"/>
        <v>0</v>
      </c>
      <c r="AR189" s="42">
        <f ca="1"/>
        <v>0</v>
      </c>
      <c r="AS189" s="42">
        <f ca="1"/>
        <v>0</v>
      </c>
      <c r="AT189" s="42">
        <f ca="1"/>
        <v>0</v>
      </c>
      <c r="AU189" s="42">
        <f ca="1"/>
        <v>3.8683657928091455E-3</v>
      </c>
      <c r="AV189" s="42">
        <f ca="1"/>
        <v>0</v>
      </c>
      <c r="AW189" s="42">
        <f ca="1"/>
        <v>7.7881513007989961E-3</v>
      </c>
      <c r="AX189" s="42">
        <f ca="1"/>
        <v>0</v>
      </c>
      <c r="AY189" s="42">
        <f ca="1"/>
        <v>0</v>
      </c>
      <c r="AZ189" s="42">
        <f ca="1"/>
        <v>0</v>
      </c>
      <c r="BA189" s="42">
        <f ca="1"/>
        <v>0</v>
      </c>
      <c r="BB189" s="42">
        <f ca="1"/>
        <v>0</v>
      </c>
      <c r="BC189" s="42">
        <f ca="1"/>
        <v>0</v>
      </c>
      <c r="BD189" s="42">
        <f ca="1"/>
        <v>0</v>
      </c>
      <c r="BE189" s="42">
        <f ca="1"/>
        <v>0</v>
      </c>
      <c r="BF189" s="42">
        <f ca="1"/>
        <v>0</v>
      </c>
      <c r="BG189" s="42">
        <f ca="1"/>
        <v>0</v>
      </c>
      <c r="BH189" s="42">
        <f ca="1"/>
        <v>0</v>
      </c>
      <c r="BI189" s="42">
        <f ca="1"/>
        <v>0</v>
      </c>
      <c r="BJ189" s="42">
        <f ca="1"/>
        <v>0</v>
      </c>
    </row>
    <row r="190" spans="2:62" hidden="1" outlineLevel="2">
      <c r="B190" s="78" t="s">
        <v>9</v>
      </c>
      <c r="C190" s="42">
        <f ca="1"/>
        <v>0.24418938734978518</v>
      </c>
      <c r="D190" s="42">
        <f ca="1"/>
        <v>0.23641281670237377</v>
      </c>
      <c r="E190" s="42">
        <f ca="1"/>
        <v>0.23395109183422805</v>
      </c>
      <c r="F190" s="42">
        <f ca="1"/>
        <v>0.23713113215320777</v>
      </c>
      <c r="G190" s="42">
        <f ca="1"/>
        <v>0.23592958819595783</v>
      </c>
      <c r="H190" s="42">
        <f ca="1"/>
        <v>0.21787406713024773</v>
      </c>
      <c r="I190" s="42">
        <f ca="1"/>
        <v>0.21233638677790545</v>
      </c>
      <c r="J190" s="42">
        <f ca="1"/>
        <v>0.21431576717252571</v>
      </c>
      <c r="K190" s="42">
        <f ca="1"/>
        <v>0.22661482507836281</v>
      </c>
      <c r="L190" s="42">
        <f ca="1"/>
        <v>0.2260452560845134</v>
      </c>
      <c r="M190" s="42">
        <f ca="1"/>
        <v>0.21305786397256693</v>
      </c>
      <c r="N190" s="42">
        <f ca="1"/>
        <v>0.2291789095178175</v>
      </c>
      <c r="O190" s="42">
        <f ca="1"/>
        <v>0.21333652162237809</v>
      </c>
      <c r="P190" s="42">
        <f ca="1"/>
        <v>0.21346824013522181</v>
      </c>
      <c r="Q190" s="42">
        <f ca="1"/>
        <v>0.22940890245540269</v>
      </c>
      <c r="R190" s="42">
        <f ca="1"/>
        <v>0.23711793646230409</v>
      </c>
      <c r="S190" s="42">
        <f ca="1"/>
        <v>0.22507105924832013</v>
      </c>
      <c r="T190" s="42">
        <f ca="1"/>
        <v>0.24390208334664704</v>
      </c>
      <c r="U190" s="42">
        <f ca="1"/>
        <v>0.24160548873960999</v>
      </c>
      <c r="V190" s="42">
        <f ca="1"/>
        <v>0.21488136533231536</v>
      </c>
      <c r="W190" s="42">
        <f ca="1"/>
        <v>0.21025259446142991</v>
      </c>
      <c r="X190" s="42">
        <f ca="1"/>
        <v>0.22327647629066982</v>
      </c>
      <c r="Y190" s="42">
        <f ca="1"/>
        <v>0.22255032045984785</v>
      </c>
      <c r="Z190" s="42">
        <f ca="1"/>
        <v>0.2186736965302491</v>
      </c>
      <c r="AA190" s="42">
        <f ca="1"/>
        <v>0.23256971512066907</v>
      </c>
      <c r="AB190" s="42">
        <f ca="1"/>
        <v>0.19474363400797917</v>
      </c>
      <c r="AC190" s="42">
        <f ca="1"/>
        <v>0.19935588623363454</v>
      </c>
      <c r="AD190" s="42">
        <f ca="1"/>
        <v>0.20953577440293042</v>
      </c>
      <c r="AE190" s="42">
        <f ca="1"/>
        <v>0.21830705477974263</v>
      </c>
      <c r="AF190" s="42">
        <f ca="1"/>
        <v>0.22356275766838571</v>
      </c>
      <c r="AG190" s="42">
        <f ca="1"/>
        <v>0.23507469011036461</v>
      </c>
      <c r="AH190" s="42">
        <f ca="1"/>
        <v>0.24064828645857561</v>
      </c>
      <c r="AI190" s="42">
        <f ca="1"/>
        <v>0.2407411507500492</v>
      </c>
      <c r="AJ190" s="42">
        <f ca="1"/>
        <v>0.23377199136988963</v>
      </c>
      <c r="AK190" s="42">
        <f ca="1"/>
        <v>0.24276382587205658</v>
      </c>
      <c r="AL190" s="42">
        <f ca="1"/>
        <v>0.23944047559583156</v>
      </c>
      <c r="AM190" s="42">
        <f ca="1"/>
        <v>0.25697817159879716</v>
      </c>
      <c r="AN190" s="42">
        <f ca="1"/>
        <v>0.20100405012958056</v>
      </c>
      <c r="AO190" s="42">
        <f ca="1"/>
        <v>0.19360388556807698</v>
      </c>
      <c r="AP190" s="42">
        <f ca="1"/>
        <v>0.18253025208161217</v>
      </c>
      <c r="AQ190" s="42">
        <f ca="1"/>
        <v>0.20212064867155721</v>
      </c>
      <c r="AR190" s="42">
        <f ca="1"/>
        <v>0.21470462283895678</v>
      </c>
      <c r="AS190" s="42">
        <f ca="1"/>
        <v>0.21302985170812136</v>
      </c>
      <c r="AT190" s="42">
        <f ca="1"/>
        <v>0.20466919579791756</v>
      </c>
      <c r="AU190" s="42">
        <f ca="1"/>
        <v>0.20794542064556459</v>
      </c>
      <c r="AV190" s="42">
        <f ca="1"/>
        <v>0.21409740814454004</v>
      </c>
      <c r="AW190" s="42">
        <f ca="1"/>
        <v>0.19417580886685198</v>
      </c>
      <c r="AX190" s="42">
        <f ca="1"/>
        <v>0.2080326892971939</v>
      </c>
      <c r="AY190" s="42">
        <f ca="1"/>
        <v>0.19995055416672955</v>
      </c>
      <c r="AZ190" s="42">
        <f ca="1"/>
        <v>0.19702013132885446</v>
      </c>
      <c r="BA190" s="42">
        <f ca="1"/>
        <v>0.1922916287677168</v>
      </c>
      <c r="BB190" s="42">
        <f ca="1"/>
        <v>0.20448289502559186</v>
      </c>
      <c r="BC190" s="42">
        <f ca="1"/>
        <v>0.20059792593515124</v>
      </c>
      <c r="BD190" s="42">
        <f ca="1"/>
        <v>0.19317708112362519</v>
      </c>
      <c r="BE190" s="42">
        <f ca="1"/>
        <v>0.20275029457076663</v>
      </c>
      <c r="BF190" s="42">
        <f ca="1"/>
        <v>0.19003903906874464</v>
      </c>
      <c r="BG190" s="42">
        <f ca="1"/>
        <v>0.19142182103514527</v>
      </c>
      <c r="BH190" s="42">
        <f ca="1"/>
        <v>0.19189035564248605</v>
      </c>
      <c r="BI190" s="42">
        <f ca="1"/>
        <v>0.19688324076751698</v>
      </c>
      <c r="BJ190" s="42">
        <f ca="1"/>
        <v>0.21215565128683081</v>
      </c>
    </row>
    <row r="191" spans="2:62" hidden="1" outlineLevel="2">
      <c r="B191" s="78" t="s">
        <v>11</v>
      </c>
      <c r="C191" s="42">
        <f ca="1"/>
        <v>0.19591138149710513</v>
      </c>
      <c r="D191" s="42">
        <f ca="1"/>
        <v>0.20125611971311724</v>
      </c>
      <c r="E191" s="42">
        <f ca="1"/>
        <v>0.19229237086656092</v>
      </c>
      <c r="F191" s="42">
        <f ca="1"/>
        <v>0.19184529430960007</v>
      </c>
      <c r="G191" s="42">
        <f ca="1"/>
        <v>0.1903709903012282</v>
      </c>
      <c r="H191" s="42">
        <f ca="1"/>
        <v>0.19891768642880528</v>
      </c>
      <c r="I191" s="42">
        <f ca="1"/>
        <v>0.19165989067050335</v>
      </c>
      <c r="J191" s="42">
        <f ca="1"/>
        <v>0.18878481995340049</v>
      </c>
      <c r="K191" s="42">
        <f ca="1"/>
        <v>0.19095377068537822</v>
      </c>
      <c r="L191" s="42">
        <f ca="1"/>
        <v>0.19572304254428377</v>
      </c>
      <c r="M191" s="42">
        <f ca="1"/>
        <v>0.19756709684064172</v>
      </c>
      <c r="N191" s="42">
        <f ca="1"/>
        <v>0.1854441922191622</v>
      </c>
      <c r="O191" s="42">
        <f ca="1"/>
        <v>0.19536617203521819</v>
      </c>
      <c r="P191" s="42">
        <f ca="1"/>
        <v>0.18526245374337158</v>
      </c>
      <c r="Q191" s="42">
        <f ca="1"/>
        <v>0.17337209764657499</v>
      </c>
      <c r="R191" s="42">
        <f ca="1"/>
        <v>0.15260925427293373</v>
      </c>
      <c r="S191" s="42">
        <f ca="1"/>
        <v>0.14004236681207871</v>
      </c>
      <c r="T191" s="42">
        <f ca="1"/>
        <v>0.12674801417726686</v>
      </c>
      <c r="U191" s="42">
        <f ca="1"/>
        <v>0.13696941029495291</v>
      </c>
      <c r="V191" s="42">
        <f ca="1"/>
        <v>0.13251883506173162</v>
      </c>
      <c r="W191" s="42">
        <f ca="1"/>
        <v>0.13291250615921438</v>
      </c>
      <c r="X191" s="42">
        <f ca="1"/>
        <v>0.1248574194884311</v>
      </c>
      <c r="Y191" s="42">
        <f ca="1"/>
        <v>0.129746381288464</v>
      </c>
      <c r="Z191" s="42">
        <f ca="1"/>
        <v>0.11819470407151633</v>
      </c>
      <c r="AA191" s="42">
        <f ca="1"/>
        <v>0.11763196139849542</v>
      </c>
      <c r="AB191" s="42">
        <f ca="1"/>
        <v>0.13637092896040842</v>
      </c>
      <c r="AC191" s="42">
        <f ca="1"/>
        <v>0.13671061180481825</v>
      </c>
      <c r="AD191" s="42">
        <f ca="1"/>
        <v>0.13215565792433503</v>
      </c>
      <c r="AE191" s="42">
        <f ca="1"/>
        <v>0.11306572423488183</v>
      </c>
      <c r="AF191" s="42">
        <f ca="1"/>
        <v>0.10001666505679732</v>
      </c>
      <c r="AG191" s="42">
        <f ca="1"/>
        <v>8.8186930316580481E-2</v>
      </c>
      <c r="AH191" s="42">
        <f ca="1"/>
        <v>7.840461606987266E-2</v>
      </c>
      <c r="AI191" s="42">
        <f ca="1"/>
        <v>8.3498773242794672E-2</v>
      </c>
      <c r="AJ191" s="42">
        <f ca="1"/>
        <v>8.7180735932264233E-2</v>
      </c>
      <c r="AK191" s="42">
        <f ca="1"/>
        <v>9.5743631243645391E-2</v>
      </c>
      <c r="AL191" s="42">
        <f ca="1"/>
        <v>9.0717905860750056E-2</v>
      </c>
      <c r="AM191" s="42">
        <f ca="1"/>
        <v>7.6121234483295011E-2</v>
      </c>
      <c r="AN191" s="42">
        <f ca="1"/>
        <v>7.9017078688879541E-2</v>
      </c>
      <c r="AO191" s="42">
        <f ca="1"/>
        <v>8.1109348995858296E-2</v>
      </c>
      <c r="AP191" s="42">
        <f ca="1"/>
        <v>8.7297399703061856E-2</v>
      </c>
      <c r="AQ191" s="42">
        <f ca="1"/>
        <v>7.994155830981152E-2</v>
      </c>
      <c r="AR191" s="42">
        <f ca="1"/>
        <v>9.1356595521886227E-2</v>
      </c>
      <c r="AS191" s="42">
        <f ca="1"/>
        <v>8.6667825846993368E-2</v>
      </c>
      <c r="AT191" s="42">
        <f ca="1"/>
        <v>0.10012123458769549</v>
      </c>
      <c r="AU191" s="42">
        <f ca="1"/>
        <v>8.3495414472709029E-2</v>
      </c>
      <c r="AV191" s="42">
        <f ca="1"/>
        <v>8.5798226817633799E-2</v>
      </c>
      <c r="AW191" s="42">
        <f ca="1"/>
        <v>0.1050801343908767</v>
      </c>
      <c r="AX191" s="42">
        <f ca="1"/>
        <v>9.8769791763035866E-2</v>
      </c>
      <c r="AY191" s="42">
        <f ca="1"/>
        <v>0.10291945615910397</v>
      </c>
      <c r="AZ191" s="42">
        <f ca="1"/>
        <v>0.10032141525664215</v>
      </c>
      <c r="BA191" s="42">
        <f ca="1"/>
        <v>0.10032291809647913</v>
      </c>
      <c r="BB191" s="42">
        <f ca="1"/>
        <v>9.9352485330512663E-2</v>
      </c>
      <c r="BC191" s="42">
        <f ca="1"/>
        <v>0.11085330022903049</v>
      </c>
      <c r="BD191" s="42">
        <f ca="1"/>
        <v>0.10462783098132537</v>
      </c>
      <c r="BE191" s="42">
        <f ca="1"/>
        <v>9.5305115902964227E-2</v>
      </c>
      <c r="BF191" s="42">
        <f ca="1"/>
        <v>9.3019121871123184E-2</v>
      </c>
      <c r="BG191" s="42">
        <f ca="1"/>
        <v>9.2349070797883848E-2</v>
      </c>
      <c r="BH191" s="42">
        <f ca="1"/>
        <v>9.0963763969007599E-2</v>
      </c>
      <c r="BI191" s="42">
        <f ca="1"/>
        <v>9.6335497944761303E-2</v>
      </c>
      <c r="BJ191" s="42">
        <f ca="1"/>
        <v>8.6493669670548765E-2</v>
      </c>
    </row>
    <row r="192" spans="2:62" hidden="1" outlineLevel="2">
      <c r="B192" s="78" t="s">
        <v>13</v>
      </c>
      <c r="C192" s="42">
        <f ca="1"/>
        <v>3.3811622935222434E-2</v>
      </c>
      <c r="D192" s="42">
        <f ca="1"/>
        <v>3.3171236472294321E-2</v>
      </c>
      <c r="E192" s="42">
        <f ca="1"/>
        <v>3.4647478865677782E-2</v>
      </c>
      <c r="F192" s="42">
        <f ca="1"/>
        <v>3.5725681911309058E-2</v>
      </c>
      <c r="G192" s="42">
        <f ca="1"/>
        <v>3.3805667658512548E-2</v>
      </c>
      <c r="H192" s="42">
        <f ca="1"/>
        <v>4.2168989928019651E-2</v>
      </c>
      <c r="I192" s="42">
        <f ca="1"/>
        <v>4.5415775101609178E-2</v>
      </c>
      <c r="J192" s="42">
        <f ca="1"/>
        <v>4.1945457437511255E-2</v>
      </c>
      <c r="K192" s="42">
        <f ca="1"/>
        <v>4.3894343496630996E-2</v>
      </c>
      <c r="L192" s="42">
        <f ca="1"/>
        <v>5.0183290641978046E-2</v>
      </c>
      <c r="M192" s="42">
        <f ca="1"/>
        <v>2.8399959745917278E-2</v>
      </c>
      <c r="N192" s="42">
        <f ca="1"/>
        <v>3.4007989879667626E-2</v>
      </c>
      <c r="O192" s="42">
        <f ca="1"/>
        <v>3.5993191442153211E-2</v>
      </c>
      <c r="P192" s="42">
        <f ca="1"/>
        <v>3.9893179638084995E-2</v>
      </c>
      <c r="Q192" s="42">
        <f ca="1"/>
        <v>4.1918203267575532E-2</v>
      </c>
      <c r="R192" s="42">
        <f ca="1"/>
        <v>4.1571184930432603E-2</v>
      </c>
      <c r="S192" s="42">
        <f ca="1"/>
        <v>5.0768489821288149E-2</v>
      </c>
      <c r="T192" s="42">
        <f ca="1"/>
        <v>3.2766736903934952E-2</v>
      </c>
      <c r="U192" s="42">
        <f ca="1"/>
        <v>2.9862534310426722E-2</v>
      </c>
      <c r="V192" s="42">
        <f ca="1"/>
        <v>3.3339112635320238E-2</v>
      </c>
      <c r="W192" s="42">
        <f ca="1"/>
        <v>3.7459284270485213E-2</v>
      </c>
      <c r="X192" s="42">
        <f ca="1"/>
        <v>3.8617390024255703E-2</v>
      </c>
      <c r="Y192" s="42">
        <f ca="1"/>
        <v>4.1640622561589749E-2</v>
      </c>
      <c r="Z192" s="42">
        <f ca="1"/>
        <v>4.1477751516645102E-2</v>
      </c>
      <c r="AA192" s="42">
        <f ca="1"/>
        <v>3.8252445713904681E-2</v>
      </c>
      <c r="AB192" s="42">
        <f ca="1"/>
        <v>4.6504061419108109E-2</v>
      </c>
      <c r="AC192" s="42">
        <f ca="1"/>
        <v>3.4538088798067704E-2</v>
      </c>
      <c r="AD192" s="42">
        <f ca="1"/>
        <v>3.4216266034856418E-2</v>
      </c>
      <c r="AE192" s="42">
        <f ca="1"/>
        <v>3.2902944628133618E-2</v>
      </c>
      <c r="AF192" s="42">
        <f ca="1"/>
        <v>2.6279862191129783E-2</v>
      </c>
      <c r="AG192" s="42">
        <f ca="1"/>
        <v>2.9452559864040023E-2</v>
      </c>
      <c r="AH192" s="42">
        <f ca="1"/>
        <v>2.7069069245312237E-2</v>
      </c>
      <c r="AI192" s="42">
        <f ca="1"/>
        <v>3.3904478389319238E-2</v>
      </c>
      <c r="AJ192" s="42">
        <f ca="1"/>
        <v>3.2871828574772187E-2</v>
      </c>
      <c r="AK192" s="42">
        <f ca="1"/>
        <v>2.4255630949286983E-2</v>
      </c>
      <c r="AL192" s="42">
        <f ca="1"/>
        <v>2.50869260107708E-2</v>
      </c>
      <c r="AM192" s="42">
        <f ca="1"/>
        <v>2.4846594422862328E-2</v>
      </c>
      <c r="AN192" s="42">
        <f ca="1"/>
        <v>2.9490087799123245E-2</v>
      </c>
      <c r="AO192" s="42">
        <f ca="1"/>
        <v>1.8689842934641876E-2</v>
      </c>
      <c r="AP192" s="42">
        <f ca="1"/>
        <v>2.8035773637478487E-2</v>
      </c>
      <c r="AQ192" s="42">
        <f ca="1"/>
        <v>2.2359960653436754E-2</v>
      </c>
      <c r="AR192" s="42">
        <f ca="1"/>
        <v>2.6912871616255475E-2</v>
      </c>
      <c r="AS192" s="42">
        <f ca="1"/>
        <v>3.1370820598957933E-2</v>
      </c>
      <c r="AT192" s="42">
        <f ca="1"/>
        <v>9.2731631257537538E-3</v>
      </c>
      <c r="AU192" s="42">
        <f ca="1"/>
        <v>1.0735354647623417E-2</v>
      </c>
      <c r="AV192" s="42">
        <f ca="1"/>
        <v>1.0436757110526074E-2</v>
      </c>
      <c r="AW192" s="42">
        <f ca="1"/>
        <v>7.3415619013210715E-3</v>
      </c>
      <c r="AX192" s="42">
        <f ca="1"/>
        <v>2.7370524993478038E-3</v>
      </c>
      <c r="AY192" s="42">
        <f ca="1"/>
        <v>4.1547848199118701E-3</v>
      </c>
      <c r="AZ192" s="42">
        <f ca="1"/>
        <v>3.6373474999035638E-3</v>
      </c>
      <c r="BA192" s="42">
        <f ca="1"/>
        <v>2.8432901391707544E-3</v>
      </c>
      <c r="BB192" s="42">
        <f ca="1"/>
        <v>7.0253824958127695E-3</v>
      </c>
      <c r="BC192" s="42">
        <f ca="1"/>
        <v>6.7203004790077556E-3</v>
      </c>
      <c r="BD192" s="42">
        <f ca="1"/>
        <v>8.2622543326986656E-3</v>
      </c>
      <c r="BE192" s="42">
        <f ca="1"/>
        <v>3.2888036644512877E-3</v>
      </c>
      <c r="BF192" s="42">
        <f ca="1"/>
        <v>2.2925062145903591E-3</v>
      </c>
      <c r="BG192" s="42">
        <f ca="1"/>
        <v>1.9458313567802046E-3</v>
      </c>
      <c r="BH192" s="42">
        <f ca="1"/>
        <v>5.7037203926396402E-3</v>
      </c>
      <c r="BI192" s="42">
        <f ca="1"/>
        <v>8.2922449753574812E-3</v>
      </c>
      <c r="BJ192" s="42">
        <f ca="1"/>
        <v>2.4676957106503803E-3</v>
      </c>
    </row>
    <row r="193" spans="2:62" hidden="1" outlineLevel="2">
      <c r="B193" s="78" t="s">
        <v>15</v>
      </c>
      <c r="C193" s="42">
        <f ca="1"/>
        <v>0.23794730330506861</v>
      </c>
      <c r="D193" s="42">
        <f ca="1"/>
        <v>0.2446703290309718</v>
      </c>
      <c r="E193" s="42">
        <f ca="1"/>
        <v>0.25675557763841905</v>
      </c>
      <c r="F193" s="42">
        <f ca="1"/>
        <v>0.25485364572933694</v>
      </c>
      <c r="G193" s="42">
        <f ca="1"/>
        <v>0.25944465118255994</v>
      </c>
      <c r="H193" s="42">
        <f ca="1"/>
        <v>0.22832999263519824</v>
      </c>
      <c r="I193" s="42">
        <f ca="1"/>
        <v>0.22472562336258814</v>
      </c>
      <c r="J193" s="42">
        <f ca="1"/>
        <v>0.22334044710528628</v>
      </c>
      <c r="K193" s="42">
        <f ca="1"/>
        <v>0.21647496165033622</v>
      </c>
      <c r="L193" s="42">
        <f ca="1"/>
        <v>0.2190320324977649</v>
      </c>
      <c r="M193" s="42">
        <f ca="1"/>
        <v>0.22433521599016748</v>
      </c>
      <c r="N193" s="42">
        <f ca="1"/>
        <v>0.21690633252675845</v>
      </c>
      <c r="O193" s="42">
        <f ca="1"/>
        <v>0.20369933017285466</v>
      </c>
      <c r="P193" s="42">
        <f ca="1"/>
        <v>0.20292540023431244</v>
      </c>
      <c r="Q193" s="42">
        <f ca="1"/>
        <v>0.19653916910673627</v>
      </c>
      <c r="R193" s="42">
        <f ca="1"/>
        <v>0.19592310040044356</v>
      </c>
      <c r="S193" s="42">
        <f ca="1"/>
        <v>0.20171034141516964</v>
      </c>
      <c r="T193" s="42">
        <f ca="1"/>
        <v>0.22732333051450959</v>
      </c>
      <c r="U193" s="42">
        <f ca="1"/>
        <v>0.2109452892501372</v>
      </c>
      <c r="V193" s="42">
        <f ca="1"/>
        <v>0.20633498288711738</v>
      </c>
      <c r="W193" s="42">
        <f ca="1"/>
        <v>0.20337854200260549</v>
      </c>
      <c r="X193" s="42">
        <f ca="1"/>
        <v>0.23006290371502924</v>
      </c>
      <c r="Y193" s="42">
        <f ca="1"/>
        <v>0.2312956395123365</v>
      </c>
      <c r="Z193" s="42">
        <f ca="1"/>
        <v>0.25045189840187665</v>
      </c>
      <c r="AA193" s="42">
        <f ca="1"/>
        <v>0.24624328703620441</v>
      </c>
      <c r="AB193" s="42">
        <f ca="1"/>
        <v>0.28997234742680489</v>
      </c>
      <c r="AC193" s="42">
        <f ca="1"/>
        <v>0.27159476264961213</v>
      </c>
      <c r="AD193" s="42">
        <f ca="1"/>
        <v>0.28082742951641287</v>
      </c>
      <c r="AE193" s="42">
        <f ca="1"/>
        <v>0.27774753656727419</v>
      </c>
      <c r="AF193" s="42">
        <f ca="1"/>
        <v>0.29720765257722437</v>
      </c>
      <c r="AG193" s="42">
        <f ca="1"/>
        <v>0.29218248219998505</v>
      </c>
      <c r="AH193" s="42">
        <f ca="1"/>
        <v>0.31585423236200377</v>
      </c>
      <c r="AI193" s="42">
        <f ca="1"/>
        <v>0.32095772841955794</v>
      </c>
      <c r="AJ193" s="42">
        <f ca="1"/>
        <v>0.31302115396356139</v>
      </c>
      <c r="AK193" s="42">
        <f ca="1"/>
        <v>0.30865622572569784</v>
      </c>
      <c r="AL193" s="42">
        <f ca="1"/>
        <v>0.29831097990191124</v>
      </c>
      <c r="AM193" s="42">
        <f ca="1"/>
        <v>0.32133437942765486</v>
      </c>
      <c r="AN193" s="42">
        <f ca="1"/>
        <v>0.32274163830782648</v>
      </c>
      <c r="AO193" s="42">
        <f ca="1"/>
        <v>0.3409827752882284</v>
      </c>
      <c r="AP193" s="42">
        <f ca="1"/>
        <v>0.33447134111329185</v>
      </c>
      <c r="AQ193" s="42">
        <f ca="1"/>
        <v>0.37661822168680825</v>
      </c>
      <c r="AR193" s="42">
        <f ca="1"/>
        <v>0.33832306588211974</v>
      </c>
      <c r="AS193" s="42">
        <f ca="1"/>
        <v>0.34517235372883959</v>
      </c>
      <c r="AT193" s="42">
        <f ca="1"/>
        <v>0.36424675834981723</v>
      </c>
      <c r="AU193" s="42">
        <f ca="1"/>
        <v>0.35936962050237165</v>
      </c>
      <c r="AV193" s="42">
        <f ca="1"/>
        <v>0.36392946378898672</v>
      </c>
      <c r="AW193" s="42">
        <f ca="1"/>
        <v>0.32913292215103479</v>
      </c>
      <c r="AX193" s="42">
        <f ca="1"/>
        <v>0.37923110808867261</v>
      </c>
      <c r="AY193" s="42">
        <f ca="1"/>
        <v>0.37340958393989315</v>
      </c>
      <c r="AZ193" s="42">
        <f ca="1"/>
        <v>0.37189369385161691</v>
      </c>
      <c r="BA193" s="42">
        <f ca="1"/>
        <v>0.36951381014359547</v>
      </c>
      <c r="BB193" s="42">
        <f ca="1"/>
        <v>0.35433538767461747</v>
      </c>
      <c r="BC193" s="42">
        <f ca="1"/>
        <v>0.35177187901600981</v>
      </c>
      <c r="BD193" s="42">
        <f ca="1"/>
        <v>0.34729964881647729</v>
      </c>
      <c r="BE193" s="42">
        <f ca="1"/>
        <v>0.36762430008610364</v>
      </c>
      <c r="BF193" s="42">
        <f ca="1"/>
        <v>0.3687951381003845</v>
      </c>
      <c r="BG193" s="42">
        <f ca="1"/>
        <v>0.37452126545590086</v>
      </c>
      <c r="BH193" s="42">
        <f ca="1"/>
        <v>0.38521445139541893</v>
      </c>
      <c r="BI193" s="42">
        <f ca="1"/>
        <v>0.3537995691224276</v>
      </c>
      <c r="BJ193" s="42">
        <f ca="1"/>
        <v>0.34204640100172473</v>
      </c>
    </row>
    <row r="194" spans="2:62" hidden="1" outlineLevel="2">
      <c r="B194" s="78" t="s">
        <v>18</v>
      </c>
      <c r="C194" s="42">
        <f ca="1"/>
        <v>0</v>
      </c>
      <c r="D194" s="42">
        <f ca="1"/>
        <v>0</v>
      </c>
      <c r="E194" s="42">
        <f ca="1"/>
        <v>0</v>
      </c>
      <c r="F194" s="42">
        <f ca="1"/>
        <v>0</v>
      </c>
      <c r="G194" s="42">
        <f ca="1"/>
        <v>0</v>
      </c>
      <c r="H194" s="42">
        <f ca="1"/>
        <v>0</v>
      </c>
      <c r="I194" s="42">
        <f ca="1"/>
        <v>0</v>
      </c>
      <c r="J194" s="42">
        <f ca="1"/>
        <v>0</v>
      </c>
      <c r="K194" s="42">
        <f ca="1"/>
        <v>0</v>
      </c>
      <c r="L194" s="42">
        <f ca="1"/>
        <v>0</v>
      </c>
      <c r="M194" s="42">
        <f ca="1"/>
        <v>0</v>
      </c>
      <c r="N194" s="42">
        <f ca="1"/>
        <v>0</v>
      </c>
      <c r="O194" s="42">
        <f ca="1"/>
        <v>0</v>
      </c>
      <c r="P194" s="42">
        <f ca="1"/>
        <v>9.5794347358353349E-3</v>
      </c>
      <c r="Q194" s="42">
        <f ca="1"/>
        <v>9.6142940836809864E-3</v>
      </c>
      <c r="R194" s="42">
        <f ca="1"/>
        <v>1.1089763384937125E-2</v>
      </c>
      <c r="S194" s="42">
        <f ca="1"/>
        <v>1.2399665063831789E-2</v>
      </c>
      <c r="T194" s="42">
        <f ca="1"/>
        <v>1.1786083643140596E-2</v>
      </c>
      <c r="U194" s="42">
        <f ca="1"/>
        <v>1.5469064655965278E-2</v>
      </c>
      <c r="V194" s="42">
        <f ca="1"/>
        <v>1.7166479663239236E-2</v>
      </c>
      <c r="W194" s="42">
        <f ca="1"/>
        <v>2.1734845340831348E-2</v>
      </c>
      <c r="X194" s="42">
        <f ca="1"/>
        <v>2.2306569703376546E-2</v>
      </c>
      <c r="Y194" s="42">
        <f ca="1"/>
        <v>2.2686197581550563E-2</v>
      </c>
      <c r="Z194" s="42">
        <f ca="1"/>
        <v>2.3872125478773543E-2</v>
      </c>
      <c r="AA194" s="42">
        <f ca="1"/>
        <v>1.5644619817624508E-2</v>
      </c>
      <c r="AB194" s="42">
        <f ca="1"/>
        <v>1.2600733556624024E-2</v>
      </c>
      <c r="AC194" s="42">
        <f ca="1"/>
        <v>1.4645829907119988E-2</v>
      </c>
      <c r="AD194" s="42">
        <f ca="1"/>
        <v>1.7108692942560393E-2</v>
      </c>
      <c r="AE194" s="42">
        <f ca="1"/>
        <v>8.4932412138864887E-3</v>
      </c>
      <c r="AF194" s="42">
        <f ca="1"/>
        <v>0</v>
      </c>
      <c r="AG194" s="42">
        <f ca="1"/>
        <v>0</v>
      </c>
      <c r="AH194" s="42">
        <f ca="1"/>
        <v>0</v>
      </c>
      <c r="AI194" s="42">
        <f ca="1"/>
        <v>0</v>
      </c>
      <c r="AJ194" s="42">
        <f ca="1"/>
        <v>0</v>
      </c>
      <c r="AK194" s="42">
        <f ca="1"/>
        <v>0</v>
      </c>
      <c r="AL194" s="42">
        <f ca="1"/>
        <v>0</v>
      </c>
      <c r="AM194" s="42">
        <f ca="1"/>
        <v>0</v>
      </c>
      <c r="AN194" s="42">
        <f ca="1"/>
        <v>0</v>
      </c>
      <c r="AO194" s="42">
        <f ca="1"/>
        <v>0</v>
      </c>
      <c r="AP194" s="42">
        <f ca="1"/>
        <v>0</v>
      </c>
      <c r="AQ194" s="42">
        <f ca="1"/>
        <v>0</v>
      </c>
      <c r="AR194" s="42">
        <f ca="1"/>
        <v>0</v>
      </c>
      <c r="AS194" s="42">
        <f ca="1"/>
        <v>0</v>
      </c>
      <c r="AT194" s="42">
        <f ca="1"/>
        <v>0</v>
      </c>
      <c r="AU194" s="42">
        <f ca="1"/>
        <v>0</v>
      </c>
      <c r="AV194" s="42">
        <f ca="1"/>
        <v>0</v>
      </c>
      <c r="AW194" s="42">
        <f ca="1"/>
        <v>0</v>
      </c>
      <c r="AX194" s="42">
        <f ca="1"/>
        <v>0</v>
      </c>
      <c r="AY194" s="42">
        <f ca="1"/>
        <v>0</v>
      </c>
      <c r="AZ194" s="42">
        <f ca="1"/>
        <v>0</v>
      </c>
      <c r="BA194" s="42">
        <f ca="1"/>
        <v>0</v>
      </c>
      <c r="BB194" s="42">
        <f ca="1"/>
        <v>0</v>
      </c>
      <c r="BC194" s="42">
        <f ca="1"/>
        <v>0</v>
      </c>
      <c r="BD194" s="42">
        <f ca="1"/>
        <v>0</v>
      </c>
      <c r="BE194" s="42">
        <f ca="1"/>
        <v>0</v>
      </c>
      <c r="BF194" s="42">
        <f ca="1"/>
        <v>0</v>
      </c>
      <c r="BG194" s="42">
        <f ca="1"/>
        <v>0</v>
      </c>
      <c r="BH194" s="42">
        <f ca="1"/>
        <v>0</v>
      </c>
      <c r="BI194" s="42">
        <f ca="1"/>
        <v>0</v>
      </c>
      <c r="BJ194" s="42">
        <f ca="1"/>
        <v>0</v>
      </c>
    </row>
    <row r="195" spans="2:62" hidden="1" outlineLevel="2">
      <c r="B195" s="78" t="s">
        <v>20</v>
      </c>
      <c r="C195" s="42">
        <f ca="1"/>
        <v>5.2559419969757954E-3</v>
      </c>
      <c r="D195" s="42">
        <f ca="1"/>
        <v>6.2637263698385433E-3</v>
      </c>
      <c r="E195" s="42">
        <f ca="1"/>
        <v>1.8908724673021423E-3</v>
      </c>
      <c r="F195" s="42">
        <f ca="1"/>
        <v>2.4769793782284427E-3</v>
      </c>
      <c r="G195" s="42">
        <f ca="1"/>
        <v>2.7024174490246767E-3</v>
      </c>
      <c r="H195" s="42">
        <f ca="1"/>
        <v>2.0777121234262567E-2</v>
      </c>
      <c r="I195" s="42">
        <f ca="1"/>
        <v>2.3555214899251792E-2</v>
      </c>
      <c r="J195" s="42">
        <f ca="1"/>
        <v>2.5913475563889801E-2</v>
      </c>
      <c r="K195" s="42">
        <f ca="1"/>
        <v>4.1796094467718821E-2</v>
      </c>
      <c r="L195" s="42">
        <f ca="1"/>
        <v>3.9329226553087758E-2</v>
      </c>
      <c r="M195" s="42">
        <f ca="1"/>
        <v>5.3895708331507565E-2</v>
      </c>
      <c r="N195" s="42">
        <f ca="1"/>
        <v>5.3523856060037324E-2</v>
      </c>
      <c r="O195" s="42">
        <f ca="1"/>
        <v>5.8504137365451833E-2</v>
      </c>
      <c r="P195" s="42">
        <f ca="1"/>
        <v>5.845529033381329E-2</v>
      </c>
      <c r="Q195" s="42">
        <f ca="1"/>
        <v>5.0426453993020898E-2</v>
      </c>
      <c r="R195" s="42">
        <f ca="1"/>
        <v>5.5513040404119425E-2</v>
      </c>
      <c r="S195" s="42">
        <f ca="1"/>
        <v>5.2632175966967322E-2</v>
      </c>
      <c r="T195" s="42">
        <f ca="1"/>
        <v>5.7958000512680921E-2</v>
      </c>
      <c r="U195" s="42">
        <f ca="1"/>
        <v>5.805183795782734E-2</v>
      </c>
      <c r="V195" s="42">
        <f ca="1"/>
        <v>7.1583185295577001E-2</v>
      </c>
      <c r="W195" s="42">
        <f ca="1"/>
        <v>6.4109663763010583E-2</v>
      </c>
      <c r="X195" s="42">
        <f ca="1"/>
        <v>6.106451701012143E-2</v>
      </c>
      <c r="Y195" s="42">
        <f ca="1"/>
        <v>6.404923709243189E-2</v>
      </c>
      <c r="Z195" s="42">
        <f ca="1"/>
        <v>6.7694134000974612E-2</v>
      </c>
      <c r="AA195" s="42">
        <f ca="1"/>
        <v>6.4542440536069848E-2</v>
      </c>
      <c r="AB195" s="42">
        <f ca="1"/>
        <v>5.9869283222828286E-2</v>
      </c>
      <c r="AC195" s="42">
        <f ca="1"/>
        <v>5.4106036010045037E-2</v>
      </c>
      <c r="AD195" s="42">
        <f ca="1"/>
        <v>5.6613221953149211E-2</v>
      </c>
      <c r="AE195" s="42">
        <f ca="1"/>
        <v>5.4998242223676587E-2</v>
      </c>
      <c r="AF195" s="42">
        <f ca="1"/>
        <v>5.5347863332004393E-2</v>
      </c>
      <c r="AG195" s="42">
        <f ca="1"/>
        <v>5.3503362070723814E-2</v>
      </c>
      <c r="AH195" s="42">
        <f ca="1"/>
        <v>4.164055872834091E-2</v>
      </c>
      <c r="AI195" s="42">
        <f ca="1"/>
        <v>3.4509843956161523E-2</v>
      </c>
      <c r="AJ195" s="42">
        <f ca="1"/>
        <v>3.2799439751116544E-2</v>
      </c>
      <c r="AK195" s="42">
        <f ca="1"/>
        <v>2.9446872575959484E-2</v>
      </c>
      <c r="AL195" s="42">
        <f ca="1"/>
        <v>3.5306437001335872E-2</v>
      </c>
      <c r="AM195" s="42">
        <f ca="1"/>
        <v>2.9181263195957881E-2</v>
      </c>
      <c r="AN195" s="42">
        <f ca="1"/>
        <v>3.2272831410541228E-2</v>
      </c>
      <c r="AO195" s="42">
        <f ca="1"/>
        <v>3.0401873152868859E-2</v>
      </c>
      <c r="AP195" s="42">
        <f ca="1"/>
        <v>3.9848762654060302E-2</v>
      </c>
      <c r="AQ195" s="42">
        <f ca="1"/>
        <v>4.1553212887470652E-2</v>
      </c>
      <c r="AR195" s="42">
        <f ca="1"/>
        <v>3.2184667980593454E-2</v>
      </c>
      <c r="AS195" s="42">
        <f ca="1"/>
        <v>3.5957534795781197E-2</v>
      </c>
      <c r="AT195" s="42">
        <f ca="1"/>
        <v>3.4933731372746551E-2</v>
      </c>
      <c r="AU195" s="42">
        <f ca="1"/>
        <v>3.5924576956084468E-2</v>
      </c>
      <c r="AV195" s="42">
        <f ca="1"/>
        <v>3.1636685994231625E-2</v>
      </c>
      <c r="AW195" s="42">
        <f ca="1"/>
        <v>4.1885544147626345E-2</v>
      </c>
      <c r="AX195" s="42">
        <f ca="1"/>
        <v>1.6234746947072762E-2</v>
      </c>
      <c r="AY195" s="42">
        <f ca="1"/>
        <v>1.6645792044700701E-2</v>
      </c>
      <c r="AZ195" s="42">
        <f ca="1"/>
        <v>2.655162337882893E-2</v>
      </c>
      <c r="BA195" s="42">
        <f ca="1"/>
        <v>3.4433193121019001E-2</v>
      </c>
      <c r="BB195" s="42">
        <f ca="1"/>
        <v>2.5830493428311018E-2</v>
      </c>
      <c r="BC195" s="42">
        <f ca="1"/>
        <v>3.2586902556852919E-2</v>
      </c>
      <c r="BD195" s="42">
        <f ca="1"/>
        <v>3.3803150171776992E-2</v>
      </c>
      <c r="BE195" s="42">
        <f ca="1"/>
        <v>2.8974325018104197E-2</v>
      </c>
      <c r="BF195" s="42">
        <f ca="1"/>
        <v>2.9520670328206867E-2</v>
      </c>
      <c r="BG195" s="42">
        <f ca="1"/>
        <v>2.5765061771794915E-2</v>
      </c>
      <c r="BH195" s="42">
        <f ca="1"/>
        <v>2.5373819960991924E-2</v>
      </c>
      <c r="BI195" s="42">
        <f ca="1"/>
        <v>2.7815399241366473E-2</v>
      </c>
      <c r="BJ195" s="42">
        <f ca="1"/>
        <v>2.3627437827294692E-2</v>
      </c>
    </row>
    <row r="196" spans="2:62" hidden="1" outlineLevel="2">
      <c r="B196" s="78" t="s">
        <v>22</v>
      </c>
      <c r="C196" s="42">
        <f ca="1"/>
        <v>0</v>
      </c>
      <c r="D196" s="42">
        <f ca="1"/>
        <v>0</v>
      </c>
      <c r="E196" s="42">
        <f ca="1"/>
        <v>0</v>
      </c>
      <c r="F196" s="42">
        <f ca="1"/>
        <v>0</v>
      </c>
      <c r="G196" s="42">
        <f ca="1"/>
        <v>0</v>
      </c>
      <c r="H196" s="42">
        <f ca="1"/>
        <v>0</v>
      </c>
      <c r="I196" s="42">
        <f ca="1"/>
        <v>0</v>
      </c>
      <c r="J196" s="42">
        <f ca="1"/>
        <v>0</v>
      </c>
      <c r="K196" s="42">
        <f ca="1"/>
        <v>0</v>
      </c>
      <c r="L196" s="42">
        <f ca="1"/>
        <v>0</v>
      </c>
      <c r="M196" s="42">
        <f ca="1"/>
        <v>0</v>
      </c>
      <c r="N196" s="42">
        <f ca="1"/>
        <v>0</v>
      </c>
      <c r="O196" s="42">
        <f ca="1"/>
        <v>0</v>
      </c>
      <c r="P196" s="42">
        <f ca="1"/>
        <v>0</v>
      </c>
      <c r="Q196" s="42">
        <f ca="1"/>
        <v>0</v>
      </c>
      <c r="R196" s="42">
        <f ca="1"/>
        <v>0</v>
      </c>
      <c r="S196" s="42">
        <f ca="1"/>
        <v>0</v>
      </c>
      <c r="T196" s="42">
        <f ca="1"/>
        <v>0</v>
      </c>
      <c r="U196" s="42">
        <f ca="1"/>
        <v>0</v>
      </c>
      <c r="V196" s="42">
        <f ca="1"/>
        <v>0</v>
      </c>
      <c r="W196" s="42">
        <f ca="1"/>
        <v>4.9358840557198955E-3</v>
      </c>
      <c r="X196" s="42">
        <f ca="1"/>
        <v>4.7832448997991196E-3</v>
      </c>
      <c r="Y196" s="42">
        <f ca="1"/>
        <v>5.9893571283329413E-3</v>
      </c>
      <c r="Z196" s="42">
        <f ca="1"/>
        <v>3.1700239216916931E-3</v>
      </c>
      <c r="AA196" s="42">
        <f ca="1"/>
        <v>0</v>
      </c>
      <c r="AB196" s="42">
        <f ca="1"/>
        <v>0</v>
      </c>
      <c r="AC196" s="42">
        <f ca="1"/>
        <v>0</v>
      </c>
      <c r="AD196" s="42">
        <f ca="1"/>
        <v>0</v>
      </c>
      <c r="AE196" s="42">
        <f ca="1"/>
        <v>0</v>
      </c>
      <c r="AF196" s="42">
        <f ca="1"/>
        <v>0</v>
      </c>
      <c r="AG196" s="42">
        <f ca="1"/>
        <v>0</v>
      </c>
      <c r="AH196" s="42">
        <f ca="1"/>
        <v>0</v>
      </c>
      <c r="AI196" s="42">
        <f ca="1"/>
        <v>9.0586729623340027E-3</v>
      </c>
      <c r="AJ196" s="42">
        <f ca="1"/>
        <v>1.021718913764174E-2</v>
      </c>
      <c r="AK196" s="42">
        <f ca="1"/>
        <v>9.46745846448949E-3</v>
      </c>
      <c r="AL196" s="42">
        <f ca="1"/>
        <v>8.6340094256653309E-3</v>
      </c>
      <c r="AM196" s="42">
        <f ca="1"/>
        <v>8.1697186836790052E-3</v>
      </c>
      <c r="AN196" s="42">
        <f ca="1"/>
        <v>2.004098779810334E-2</v>
      </c>
      <c r="AO196" s="42">
        <f ca="1"/>
        <v>1.1378135852153182E-2</v>
      </c>
      <c r="AP196" s="42">
        <f ca="1"/>
        <v>1.3151962548221808E-2</v>
      </c>
      <c r="AQ196" s="42">
        <f ca="1"/>
        <v>2.529844823109442E-3</v>
      </c>
      <c r="AR196" s="42">
        <f ca="1"/>
        <v>1.0903247082811115E-2</v>
      </c>
      <c r="AS196" s="42">
        <f ca="1"/>
        <v>1.1328895074526902E-2</v>
      </c>
      <c r="AT196" s="42">
        <f ca="1"/>
        <v>9.0590434425426494E-3</v>
      </c>
      <c r="AU196" s="42">
        <f ca="1"/>
        <v>1.849159455191102E-2</v>
      </c>
      <c r="AV196" s="42">
        <f ca="1"/>
        <v>1.9612540983023473E-2</v>
      </c>
      <c r="AW196" s="42">
        <f ca="1"/>
        <v>2.6130270525246795E-2</v>
      </c>
      <c r="AX196" s="42">
        <f ca="1"/>
        <v>2.5260189316724909E-2</v>
      </c>
      <c r="AY196" s="42">
        <f ca="1"/>
        <v>3.1489600999522381E-2</v>
      </c>
      <c r="AZ196" s="42">
        <f ca="1"/>
        <v>3.5864110925873688E-2</v>
      </c>
      <c r="BA196" s="42">
        <f ca="1"/>
        <v>3.6594098263155635E-2</v>
      </c>
      <c r="BB196" s="42">
        <f ca="1"/>
        <v>3.9833846023923876E-2</v>
      </c>
      <c r="BC196" s="42">
        <f ca="1"/>
        <v>4.9353087725932068E-2</v>
      </c>
      <c r="BD196" s="42">
        <f ca="1"/>
        <v>4.9995604634479579E-2</v>
      </c>
      <c r="BE196" s="42">
        <f ca="1"/>
        <v>3.8360525340655191E-2</v>
      </c>
      <c r="BF196" s="42">
        <f ca="1"/>
        <v>4.1774407540001224E-2</v>
      </c>
      <c r="BG196" s="42">
        <f ca="1"/>
        <v>3.8183931308606589E-2</v>
      </c>
      <c r="BH196" s="42">
        <f ca="1"/>
        <v>3.8210974821105775E-2</v>
      </c>
      <c r="BI196" s="42">
        <f ca="1"/>
        <v>4.7474940093163359E-2</v>
      </c>
      <c r="BJ196" s="42">
        <f ca="1"/>
        <v>3.3655611487276034E-2</v>
      </c>
    </row>
    <row r="197" spans="2:62" hidden="1" outlineLevel="2">
      <c r="B197" s="78" t="s">
        <v>24</v>
      </c>
      <c r="C197" s="42">
        <f ca="1"/>
        <v>0.13306363585099423</v>
      </c>
      <c r="D197" s="42">
        <f ca="1"/>
        <v>0.13982004566998582</v>
      </c>
      <c r="E197" s="42">
        <f ca="1"/>
        <v>0.14254604491392442</v>
      </c>
      <c r="F197" s="42">
        <f ca="1"/>
        <v>0.14055200281085675</v>
      </c>
      <c r="G197" s="42">
        <f ca="1"/>
        <v>0.15077244033307721</v>
      </c>
      <c r="H197" s="42">
        <f ca="1"/>
        <v>0.14069485062534212</v>
      </c>
      <c r="I197" s="42">
        <f ca="1"/>
        <v>0.14826501286777768</v>
      </c>
      <c r="J197" s="42">
        <f ca="1"/>
        <v>0.15926639468621709</v>
      </c>
      <c r="K197" s="42">
        <f ca="1"/>
        <v>0.12832773711171858</v>
      </c>
      <c r="L197" s="42">
        <f ca="1"/>
        <v>0.12812248700460083</v>
      </c>
      <c r="M197" s="42">
        <f ca="1"/>
        <v>0.12941072203563531</v>
      </c>
      <c r="N197" s="42">
        <f ca="1"/>
        <v>0.12279118473155429</v>
      </c>
      <c r="O197" s="42">
        <f ca="1"/>
        <v>0.13248196374576859</v>
      </c>
      <c r="P197" s="42">
        <f ca="1"/>
        <v>0.13447634918398368</v>
      </c>
      <c r="Q197" s="42">
        <f ca="1"/>
        <v>0.14026146840878745</v>
      </c>
      <c r="R197" s="42">
        <f ca="1"/>
        <v>0.13360939454642851</v>
      </c>
      <c r="S197" s="42">
        <f ca="1"/>
        <v>0.15306988887356426</v>
      </c>
      <c r="T197" s="42">
        <f ca="1"/>
        <v>0.15471854051382342</v>
      </c>
      <c r="U197" s="42">
        <f ca="1"/>
        <v>0.14791628352109526</v>
      </c>
      <c r="V197" s="42">
        <f ca="1"/>
        <v>0.15965450916195678</v>
      </c>
      <c r="W197" s="42">
        <f ca="1"/>
        <v>0.14971332970506768</v>
      </c>
      <c r="X197" s="42">
        <f ca="1"/>
        <v>0.15374115198020538</v>
      </c>
      <c r="Y197" s="42">
        <f ca="1"/>
        <v>0.16279457652867632</v>
      </c>
      <c r="Z197" s="42">
        <f ca="1"/>
        <v>0.17095868972705441</v>
      </c>
      <c r="AA197" s="42">
        <f ca="1"/>
        <v>0.18109858122978426</v>
      </c>
      <c r="AB197" s="42">
        <f ca="1"/>
        <v>0.17253992255448308</v>
      </c>
      <c r="AC197" s="42">
        <f ca="1"/>
        <v>0.19976881551055065</v>
      </c>
      <c r="AD197" s="42">
        <f ca="1"/>
        <v>0.17919380777844146</v>
      </c>
      <c r="AE197" s="42">
        <f ca="1"/>
        <v>0.19647184251406166</v>
      </c>
      <c r="AF197" s="42">
        <f ca="1"/>
        <v>0.19256891418668043</v>
      </c>
      <c r="AG197" s="42">
        <f ca="1"/>
        <v>0.21221017669492764</v>
      </c>
      <c r="AH197" s="42">
        <f ca="1"/>
        <v>0.21884452497507137</v>
      </c>
      <c r="AI197" s="42">
        <f ca="1"/>
        <v>0.18905526104926912</v>
      </c>
      <c r="AJ197" s="42">
        <f ca="1"/>
        <v>0.19720558935324176</v>
      </c>
      <c r="AK197" s="42">
        <f ca="1"/>
        <v>0.19219507656282639</v>
      </c>
      <c r="AL197" s="42">
        <f ca="1"/>
        <v>0.20464340938342743</v>
      </c>
      <c r="AM197" s="42">
        <f ca="1"/>
        <v>0.19792872398343228</v>
      </c>
      <c r="AN197" s="42">
        <f ca="1"/>
        <v>0.22585818982441822</v>
      </c>
      <c r="AO197" s="42">
        <f ca="1"/>
        <v>0.25514012788353074</v>
      </c>
      <c r="AP197" s="42">
        <f ca="1"/>
        <v>0.27220003246195001</v>
      </c>
      <c r="AQ197" s="42">
        <f ca="1"/>
        <v>0.27392841214774027</v>
      </c>
      <c r="AR197" s="42">
        <f ca="1"/>
        <v>0.28239781323206631</v>
      </c>
      <c r="AS197" s="42">
        <f ca="1"/>
        <v>0.27266257580579484</v>
      </c>
      <c r="AT197" s="42">
        <f ca="1"/>
        <v>0.27145275586711803</v>
      </c>
      <c r="AU197" s="42">
        <f ca="1"/>
        <v>0.26656033863948625</v>
      </c>
      <c r="AV197" s="42">
        <f ca="1"/>
        <v>0.26086420678343458</v>
      </c>
      <c r="AW197" s="42">
        <f ca="1"/>
        <v>0.27540729283016829</v>
      </c>
      <c r="AX197" s="42">
        <f ca="1"/>
        <v>0.26504641318412975</v>
      </c>
      <c r="AY197" s="42">
        <f ca="1"/>
        <v>0.26587612765416846</v>
      </c>
      <c r="AZ197" s="42">
        <f ca="1"/>
        <v>0.2572130270780788</v>
      </c>
      <c r="BA197" s="42">
        <f ca="1"/>
        <v>0.25242754691894448</v>
      </c>
      <c r="BB197" s="42">
        <f ca="1"/>
        <v>0.24815968521910189</v>
      </c>
      <c r="BC197" s="42">
        <f ca="1"/>
        <v>0.22515730042452878</v>
      </c>
      <c r="BD197" s="42">
        <f ca="1"/>
        <v>0.23659083301507142</v>
      </c>
      <c r="BE197" s="42">
        <f ca="1"/>
        <v>0.24470068908140238</v>
      </c>
      <c r="BF197" s="42">
        <f ca="1"/>
        <v>0.25518559413512099</v>
      </c>
      <c r="BG197" s="42">
        <f ca="1"/>
        <v>0.25545535452814705</v>
      </c>
      <c r="BH197" s="42">
        <f ca="1"/>
        <v>0.24144754611150548</v>
      </c>
      <c r="BI197" s="42">
        <f ca="1"/>
        <v>0.24941397092031548</v>
      </c>
      <c r="BJ197" s="42">
        <f ca="1"/>
        <v>0.28241735460310108</v>
      </c>
    </row>
    <row r="198" spans="2:62" hidden="1" outlineLevel="2"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</row>
    <row r="199" spans="2:62" hidden="1" outlineLevel="2">
      <c r="B199" s="78" t="s">
        <v>56</v>
      </c>
      <c r="C199" s="42">
        <f ca="1">SUM(C188:C197)</f>
        <v>0.99999912724469575</v>
      </c>
      <c r="D199" s="42">
        <f t="shared" ref="D199:BJ199" ca="1" si="76">SUM(D188:D197)</f>
        <v>0.99999916265230471</v>
      </c>
      <c r="E199" s="42">
        <f t="shared" ca="1" si="76"/>
        <v>0.99999912756580911</v>
      </c>
      <c r="F199" s="42">
        <f t="shared" ca="1" si="76"/>
        <v>0.9999991255293309</v>
      </c>
      <c r="G199" s="42">
        <f t="shared" ca="1" si="76"/>
        <v>0.9999991584240826</v>
      </c>
      <c r="H199" s="42">
        <f t="shared" ca="1" si="76"/>
        <v>0.99999910711094919</v>
      </c>
      <c r="I199" s="42">
        <f t="shared" ca="1" si="76"/>
        <v>0.99999912505973876</v>
      </c>
      <c r="J199" s="42">
        <f t="shared" ca="1" si="76"/>
        <v>0.99999915072095225</v>
      </c>
      <c r="K199" s="42">
        <f t="shared" ca="1" si="76"/>
        <v>0.99999913408729246</v>
      </c>
      <c r="L199" s="42">
        <f t="shared" ca="1" si="76"/>
        <v>0.99999918316869363</v>
      </c>
      <c r="M199" s="42">
        <f t="shared" ca="1" si="76"/>
        <v>0.99999915749703694</v>
      </c>
      <c r="N199" s="42">
        <f t="shared" ca="1" si="76"/>
        <v>0.99999910657772484</v>
      </c>
      <c r="O199" s="42">
        <f t="shared" ca="1" si="76"/>
        <v>0.99999912762508236</v>
      </c>
      <c r="P199" s="42">
        <f t="shared" ca="1" si="76"/>
        <v>0.99999909871319881</v>
      </c>
      <c r="Q199" s="42">
        <f t="shared" ca="1" si="76"/>
        <v>0.99999910978314777</v>
      </c>
      <c r="R199" s="42">
        <f t="shared" ca="1" si="76"/>
        <v>0.99999910748103538</v>
      </c>
      <c r="S199" s="42">
        <f t="shared" ca="1" si="76"/>
        <v>0.99999912784442135</v>
      </c>
      <c r="T199" s="42">
        <f t="shared" ca="1" si="76"/>
        <v>0.99999914813411517</v>
      </c>
      <c r="U199" s="42">
        <f t="shared" ca="1" si="76"/>
        <v>0.99999916181895965</v>
      </c>
      <c r="V199" s="42">
        <f t="shared" ca="1" si="76"/>
        <v>0.99999911745775139</v>
      </c>
      <c r="W199" s="42">
        <f t="shared" ca="1" si="76"/>
        <v>0.99999913017440534</v>
      </c>
      <c r="X199" s="42">
        <f t="shared" ca="1" si="76"/>
        <v>0.99999909144784804</v>
      </c>
      <c r="Y199" s="42">
        <f t="shared" ca="1" si="76"/>
        <v>0.99999917796149873</v>
      </c>
      <c r="Z199" s="42">
        <f t="shared" ca="1" si="76"/>
        <v>0.99999907056328408</v>
      </c>
      <c r="AA199" s="42">
        <f t="shared" ca="1" si="76"/>
        <v>0.99999917538594951</v>
      </c>
      <c r="AB199" s="42">
        <f t="shared" ca="1" si="76"/>
        <v>0.99999916939152644</v>
      </c>
      <c r="AC199" s="42">
        <f t="shared" ca="1" si="76"/>
        <v>0.99999916126934418</v>
      </c>
      <c r="AD199" s="42">
        <f t="shared" ca="1" si="76"/>
        <v>0.99999912397220525</v>
      </c>
      <c r="AE199" s="42">
        <f t="shared" ca="1" si="76"/>
        <v>0.9999990964139065</v>
      </c>
      <c r="AF199" s="42">
        <f t="shared" ca="1" si="76"/>
        <v>0.99999916486686258</v>
      </c>
      <c r="AG199" s="42">
        <f t="shared" ca="1" si="76"/>
        <v>0.99999912861512197</v>
      </c>
      <c r="AH199" s="42">
        <f t="shared" ca="1" si="76"/>
        <v>0.99999914896079067</v>
      </c>
      <c r="AI199" s="42">
        <f t="shared" ca="1" si="76"/>
        <v>0.99999915565367314</v>
      </c>
      <c r="AJ199" s="42">
        <f t="shared" ca="1" si="76"/>
        <v>0.99999913465560275</v>
      </c>
      <c r="AK199" s="42">
        <f t="shared" ca="1" si="76"/>
        <v>0.99999912753768572</v>
      </c>
      <c r="AL199" s="42">
        <f t="shared" ca="1" si="76"/>
        <v>0.99999915452433519</v>
      </c>
      <c r="AM199" s="42">
        <f t="shared" ca="1" si="76"/>
        <v>0.99999915452696142</v>
      </c>
      <c r="AN199" s="42">
        <f t="shared" ca="1" si="76"/>
        <v>0.99999904854891408</v>
      </c>
      <c r="AO199" s="42">
        <f t="shared" ca="1" si="76"/>
        <v>0.99999906495920565</v>
      </c>
      <c r="AP199" s="42">
        <f t="shared" ca="1" si="76"/>
        <v>0.9999991974197705</v>
      </c>
      <c r="AQ199" s="42">
        <f t="shared" ca="1" si="76"/>
        <v>0.99999918661359444</v>
      </c>
      <c r="AR199" s="42">
        <f t="shared" ca="1" si="76"/>
        <v>0.99999909111390473</v>
      </c>
      <c r="AS199" s="42">
        <f t="shared" ca="1" si="76"/>
        <v>0.99999912564493298</v>
      </c>
      <c r="AT199" s="42">
        <f t="shared" ca="1" si="76"/>
        <v>0.9999991105990037</v>
      </c>
      <c r="AU199" s="42">
        <f t="shared" ca="1" si="76"/>
        <v>0.9999991416657773</v>
      </c>
      <c r="AV199" s="42">
        <f t="shared" ca="1" si="76"/>
        <v>0.99999912239319844</v>
      </c>
      <c r="AW199" s="42">
        <f t="shared" ca="1" si="76"/>
        <v>0.99999916368849329</v>
      </c>
      <c r="AX199" s="42">
        <f t="shared" ca="1" si="76"/>
        <v>0.99999911187672885</v>
      </c>
      <c r="AY199" s="42">
        <f t="shared" ca="1" si="76"/>
        <v>0.99999911392861318</v>
      </c>
      <c r="AZ199" s="42">
        <f t="shared" ca="1" si="76"/>
        <v>0.99999909529439246</v>
      </c>
      <c r="BA199" s="42">
        <f t="shared" ca="1" si="76"/>
        <v>0.99999921495659327</v>
      </c>
      <c r="BB199" s="42">
        <f t="shared" ca="1" si="76"/>
        <v>0.99999917488482404</v>
      </c>
      <c r="BC199" s="42">
        <f t="shared" ca="1" si="76"/>
        <v>0.99999911565183486</v>
      </c>
      <c r="BD199" s="42">
        <f t="shared" ca="1" si="76"/>
        <v>0.99999911828451338</v>
      </c>
      <c r="BE199" s="42">
        <f t="shared" ca="1" si="76"/>
        <v>0.99999914043026583</v>
      </c>
      <c r="BF199" s="42">
        <f t="shared" ca="1" si="76"/>
        <v>0.99999915156744879</v>
      </c>
      <c r="BG199" s="42">
        <f t="shared" ca="1" si="76"/>
        <v>0.99999906160967211</v>
      </c>
      <c r="BH199" s="42">
        <f t="shared" ca="1" si="76"/>
        <v>0.99999914703429305</v>
      </c>
      <c r="BI199" s="42">
        <f t="shared" ca="1" si="76"/>
        <v>0.99999910580289064</v>
      </c>
      <c r="BJ199" s="42">
        <f t="shared" ca="1" si="76"/>
        <v>0.99999922134272889</v>
      </c>
    </row>
    <row r="200" spans="2:62" hidden="1" outlineLevel="2">
      <c r="B200" s="25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</row>
    <row r="201" spans="2:62" hidden="1" outlineLevel="2">
      <c r="B201" s="17" t="s">
        <v>137</v>
      </c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</row>
    <row r="202" spans="2:62" hidden="1" outlineLevel="2">
      <c r="B202" s="78" t="s">
        <v>5</v>
      </c>
      <c r="C202" s="15" cm="1">
        <f t="array" aca="1" ref="C202:C211" ca="1">D172:D181-C188:C197</f>
        <v>-8.4939828669228779E-3</v>
      </c>
      <c r="D202" s="15" cm="1">
        <f t="array" aca="1" ref="D202:D211" ca="1">E172:E181-D188:D197</f>
        <v>2.6255579467324153E-5</v>
      </c>
      <c r="E202" s="15" cm="1">
        <f t="array" aca="1" ref="E202:E211" ca="1">F172:F181-E188:E197</f>
        <v>5.6084209826691156E-3</v>
      </c>
      <c r="F202" s="15" cm="1">
        <f t="array" aca="1" ref="F202:F211" ca="1">G172:G181-F188:F197</f>
        <v>-1.573578991512517E-3</v>
      </c>
      <c r="G202" s="15" cm="1">
        <f t="array" aca="1" ref="G202:G211" ca="1">H172:H181-G188:G197</f>
        <v>9.5330818417918572E-3</v>
      </c>
      <c r="H202" s="15" cm="1">
        <f t="array" aca="1" ref="H202:H211" ca="1">I172:I181-H188:H197</f>
        <v>-5.4495976725915662E-4</v>
      </c>
      <c r="I202" s="15" cm="1">
        <f t="array" aca="1" ref="I202:I211" ca="1">J172:J181-I188:I197</f>
        <v>8.9596088501912863E-4</v>
      </c>
      <c r="J202" s="15" cm="1">
        <f t="array" aca="1" ref="J202:J211" ca="1">K172:K181-J188:J197</f>
        <v>-9.084264658418828E-4</v>
      </c>
      <c r="K202" s="15" cm="1">
        <f t="array" aca="1" ref="K202:K211" ca="1">L172:L181-K188:K197</f>
        <v>5.7606983841829856E-3</v>
      </c>
      <c r="L202" s="15" cm="1">
        <f t="array" aca="1" ref="L202:L211" ca="1">M172:M181-L188:L197</f>
        <v>3.1997024525881879E-3</v>
      </c>
      <c r="M202" s="15" cm="1">
        <f t="array" aca="1" ref="M202:M211" ca="1">N172:N181-M188:M197</f>
        <v>-1.5904528737997747E-4</v>
      </c>
      <c r="N202" s="15" cm="1">
        <f t="array" aca="1" ref="N202:N211" ca="1">O172:O181-N188:N197</f>
        <v>1.1964924702732999E-3</v>
      </c>
      <c r="O202" s="15" cm="1">
        <f t="array" aca="1" ref="O202:O211" ca="1">P172:P181-O188:O197</f>
        <v>-4.7097817369906314E-3</v>
      </c>
      <c r="P202" s="15" cm="1">
        <f t="array" aca="1" ref="P202:P211" ca="1">Q172:Q181-P188:P197</f>
        <v>1.9176271252556998E-3</v>
      </c>
      <c r="Q202" s="15" cm="1">
        <f t="array" aca="1" ref="Q202:Q211" ca="1">R172:R181-Q188:Q197</f>
        <v>8.0827434938058329E-3</v>
      </c>
      <c r="R202" s="15" cm="1">
        <f t="array" aca="1" ref="R202:R211" ca="1">S172:S181-R188:R197</f>
        <v>5.9658069561670801E-3</v>
      </c>
      <c r="S202" s="15" cm="1">
        <f t="array" aca="1" ref="S202:S211" ca="1">T172:T181-S188:S197</f>
        <v>-7.0730468216760045E-3</v>
      </c>
      <c r="T202" s="15" cm="1">
        <f t="array" aca="1" ref="T202:T211" ca="1">U172:U181-T188:T197</f>
        <v>1.3361685518398461E-2</v>
      </c>
      <c r="U202" s="15" cm="1">
        <f t="array" aca="1" ref="U202:U211" ca="1">V172:V181-U188:U197</f>
        <v>-1.0283309909972504E-3</v>
      </c>
      <c r="V202" s="15" cm="1">
        <f t="array" aca="1" ref="V202:V211" ca="1">W172:W181-V188:V197</f>
        <v>2.1650903998735871E-3</v>
      </c>
      <c r="W202" s="15" cm="1">
        <f t="array" aca="1" ref="W202:W211" ca="1">X172:X181-W188:W197</f>
        <v>-6.4000461767271671E-3</v>
      </c>
      <c r="X202" s="15" cm="1">
        <f t="array" aca="1" ref="X202:X211" ca="1">Y172:Y181-X188:X197</f>
        <v>-2.6268488619804534E-2</v>
      </c>
      <c r="Y202" s="15" cm="1">
        <f t="array" aca="1" ref="Y202:Y211" ca="1">Z172:Z181-Y188:Y197</f>
        <v>-7.2078274560413019E-3</v>
      </c>
      <c r="Z202" s="15" cm="1">
        <f t="array" aca="1" ref="Z202:Z211" ca="1">AA172:AA181-Z188:Z197</f>
        <v>-2.6690841180220526E-3</v>
      </c>
      <c r="AA202" s="15" cm="1">
        <f t="array" aca="1" ref="AA202:AA211" ca="1">AB172:AB181-AA188:AA197</f>
        <v>-2.5806369820852056E-2</v>
      </c>
      <c r="AB202" s="15" cm="1">
        <f t="array" aca="1" ref="AB202:AB211" ca="1">AC172:AC181-AB188:AB197</f>
        <v>2.3498662950002802E-3</v>
      </c>
      <c r="AC202" s="15" cm="1">
        <f t="array" aca="1" ref="AC202:AC211" ca="1">AD172:AD181-AC188:AC197</f>
        <v>9.8242553867884663E-4</v>
      </c>
      <c r="AD202" s="15" cm="1">
        <f t="array" aca="1" ref="AD202:AD211" ca="1">AE172:AE181-AD188:AD197</f>
        <v>3.5756440674522376E-3</v>
      </c>
      <c r="AE202" s="15" cm="1">
        <f t="array" aca="1" ref="AE202:AE211" ca="1">AF172:AF181-AE188:AE197</f>
        <v>3.5275175060595423E-4</v>
      </c>
      <c r="AF202" s="15" cm="1">
        <f t="array" aca="1" ref="AF202:AF211" ca="1">AG172:AG181-AF188:AF197</f>
        <v>-7.6791769154966952E-3</v>
      </c>
      <c r="AG202" s="15" cm="1">
        <f t="array" aca="1" ref="AG202:AG211" ca="1">AH172:AH181-AG188:AG197</f>
        <v>-4.8824575669788838E-3</v>
      </c>
      <c r="AH202" s="15" cm="1">
        <f t="array" aca="1" ref="AH202:AH211" ca="1">AI172:AI181-AH188:AH197</f>
        <v>4.1030819997509918E-3</v>
      </c>
      <c r="AI202" s="15" cm="1">
        <f t="array" aca="1" ref="AI202:AI211" ca="1">AJ172:AJ181-AI188:AI197</f>
        <v>-2.4229763663507799E-3</v>
      </c>
      <c r="AJ202" s="15" cm="1">
        <f t="array" aca="1" ref="AJ202:AJ211" ca="1">AK172:AK181-AJ188:AJ197</f>
        <v>5.1252771315170725E-3</v>
      </c>
      <c r="AK202" s="15" cm="1">
        <f t="array" aca="1" ref="AK202:AK211" ca="1">AL172:AL181-AK188:AK197</f>
        <v>-3.3842639945842155E-3</v>
      </c>
      <c r="AL202" s="15" cm="1">
        <f t="array" aca="1" ref="AL202:AL211" ca="1">AM172:AM181-AL188:AL197</f>
        <v>-1.0321841542742551E-3</v>
      </c>
      <c r="AM202" s="15" cm="1">
        <f t="array" aca="1" ref="AM202:AM211" ca="1">AN172:AN181-AM188:AM197</f>
        <v>-2.5521181321367867E-4</v>
      </c>
      <c r="AN202" s="15" cm="1">
        <f t="array" aca="1" ref="AN202:AN211" ca="1">AO172:AO181-AN188:AN197</f>
        <v>-3.1253650937632764E-3</v>
      </c>
      <c r="AO202" s="15" cm="1">
        <f t="array" aca="1" ref="AO202:AO211" ca="1">AP172:AP181-AO188:AO197</f>
        <v>-5.3564323460161059E-3</v>
      </c>
      <c r="AP202" s="15" cm="1">
        <f t="array" aca="1" ref="AP202:AP211" ca="1">AQ172:AQ181-AP188:AP197</f>
        <v>-9.0033419823245617E-3</v>
      </c>
      <c r="AQ202" s="15" cm="1">
        <f t="array" aca="1" ref="AQ202:AQ211" ca="1">AR172:AR181-AQ188:AQ197</f>
        <v>2.2442385773656084E-3</v>
      </c>
      <c r="AR202" s="15" cm="1">
        <f t="array" aca="1" ref="AR202:AR211" ca="1">AS172:AS181-AR188:AR197</f>
        <v>5.1616963797108733E-4</v>
      </c>
      <c r="AS202" s="15" cm="1">
        <f t="array" aca="1" ref="AS202:AS211" ca="1">AT172:AT181-AS188:AS197</f>
        <v>2.2145136300332009E-3</v>
      </c>
      <c r="AT202" s="15" cm="1">
        <f t="array" aca="1" ref="AT202:AT211" ca="1">AU172:AU181-AT188:AT197</f>
        <v>7.7698360506207823E-3</v>
      </c>
      <c r="AU202" s="15" cm="1">
        <f t="array" aca="1" ref="AU202:AU211" ca="1">AV172:AV181-AU188:AU197</f>
        <v>1.1435512192289714E-3</v>
      </c>
      <c r="AV202" s="15" cm="1">
        <f t="array" aca="1" ref="AV202:AV211" ca="1">AW172:AW181-AV188:AV197</f>
        <v>-1.4752973176592899E-3</v>
      </c>
      <c r="AW202" s="15" cm="1">
        <f t="array" aca="1" ref="AW202:AW211" ca="1">AX172:AX181-AW188:AW197</f>
        <v>-8.5412132149866888E-3</v>
      </c>
      <c r="AX202" s="15" cm="1">
        <f t="array" aca="1" ref="AX202:AX211" ca="1">AY172:AY181-AX188:AX197</f>
        <v>1.0891842616886482E-3</v>
      </c>
      <c r="AY202" s="15" cm="1">
        <f t="array" aca="1" ref="AY202:AY211" ca="1">AZ172:AZ181-AY188:AY197</f>
        <v>1.5873798513252012E-3</v>
      </c>
      <c r="AZ202" s="15" cm="1">
        <f t="array" aca="1" ref="AZ202:AZ211" ca="1">BA172:BA181-AZ188:AZ197</f>
        <v>3.9758531950735967E-3</v>
      </c>
      <c r="BA202" s="15" cm="1">
        <f t="array" aca="1" ref="BA202:BA211" ca="1">BB172:BB181-BA188:BA197</f>
        <v>9.2536947616958867E-3</v>
      </c>
      <c r="BB202" s="15" cm="1">
        <f t="array" aca="1" ref="BB202:BB211" ca="1">BC172:BC181-BB188:BB197</f>
        <v>1.1163628180527775E-3</v>
      </c>
      <c r="BC202" s="15" cm="1">
        <f t="array" aca="1" ref="BC202:BC211" ca="1">BD172:BD181-BC188:BC197</f>
        <v>2.4934412851882436E-3</v>
      </c>
      <c r="BD202" s="15" cm="1">
        <f t="array" aca="1" ref="BD202:BD211" ca="1">BE172:BE181-BD188:BD197</f>
        <v>-6.2010177732298999E-3</v>
      </c>
      <c r="BE202" s="15" cm="1">
        <f t="array" aca="1" ref="BE202:BE211" ca="1">BF172:BF181-BE188:BE197</f>
        <v>7.7492463192201447E-4</v>
      </c>
      <c r="BF202" s="15" cm="1">
        <f t="array" aca="1" ref="BF202:BF211" ca="1">BG172:BG181-BF188:BF197</f>
        <v>-2.620112195091534E-4</v>
      </c>
      <c r="BG202" s="15" cm="1">
        <f t="array" aca="1" ref="BG202:BG211" ca="1">BH172:BH181-BG188:BG197</f>
        <v>3.7088655361381256E-3</v>
      </c>
      <c r="BH202" s="15" cm="1">
        <f t="array" aca="1" ref="BH202:BH211" ca="1">BI172:BI181-BH188:BH197</f>
        <v>-1.5191566182937745E-3</v>
      </c>
      <c r="BI202" s="15" cm="1">
        <f t="array" aca="1" ref="BI202:BI211" ca="1">BJ172:BJ181-BI188:BI197</f>
        <v>-3.1703128677255457E-3</v>
      </c>
      <c r="BJ202" s="15" cm="1">
        <f t="array" aca="1" ref="BJ202:BJ211" ca="1">BK172:BK181-BJ188:BJ197</f>
        <v>-1.7135399755302313E-2</v>
      </c>
    </row>
    <row r="203" spans="2:62" hidden="1" outlineLevel="2">
      <c r="B203" s="78" t="s">
        <v>7</v>
      </c>
      <c r="C203" s="42">
        <f ca="1"/>
        <v>-1.4751796750019155E-3</v>
      </c>
      <c r="D203" s="42">
        <f ca="1"/>
        <v>4.8244323252470619E-3</v>
      </c>
      <c r="E203" s="42">
        <f ca="1"/>
        <v>6.0274594063672304E-4</v>
      </c>
      <c r="F203" s="42">
        <f ca="1"/>
        <v>-1.3815156455013883E-4</v>
      </c>
      <c r="G203" s="42">
        <f ca="1"/>
        <v>1.0033153065139279E-2</v>
      </c>
      <c r="H203" s="42">
        <f ca="1"/>
        <v>4.3683989632321285E-3</v>
      </c>
      <c r="I203" s="42">
        <f ca="1"/>
        <v>-4.1698618934222637E-3</v>
      </c>
      <c r="J203" s="42">
        <f ca="1"/>
        <v>-5.7919439774706261E-6</v>
      </c>
      <c r="K203" s="42">
        <f ca="1"/>
        <v>-1.0731737445337938E-2</v>
      </c>
      <c r="L203" s="42">
        <f ca="1"/>
        <v>1.0628665875100592E-2</v>
      </c>
      <c r="M203" s="42">
        <f ca="1"/>
        <v>-2.0886528744828714E-3</v>
      </c>
      <c r="N203" s="42">
        <f ca="1"/>
        <v>-4.5776760056722293E-3</v>
      </c>
      <c r="O203" s="42">
        <f ca="1"/>
        <v>5.7389713501873191E-3</v>
      </c>
      <c r="P203" s="42">
        <f ca="1"/>
        <v>-2.5551590887406411E-3</v>
      </c>
      <c r="Q203" s="42">
        <f ca="1"/>
        <v>5.0236419561099088E-4</v>
      </c>
      <c r="R203" s="42">
        <f ca="1"/>
        <v>-1.2982155078590019E-2</v>
      </c>
      <c r="S203" s="42">
        <f ca="1"/>
        <v>-8.9569331139242245E-3</v>
      </c>
      <c r="T203" s="42">
        <f ca="1"/>
        <v>3.769947537738863E-3</v>
      </c>
      <c r="U203" s="42">
        <f ca="1"/>
        <v>5.698953589534636E-3</v>
      </c>
      <c r="V203" s="42">
        <f ca="1"/>
        <v>3.7740310580087269E-3</v>
      </c>
      <c r="W203" s="42">
        <f ca="1"/>
        <v>-3.9112103561783074E-3</v>
      </c>
      <c r="X203" s="42">
        <f ca="1"/>
        <v>1.8724347202670466E-3</v>
      </c>
      <c r="Y203" s="42">
        <f ca="1"/>
        <v>-3.8074277332880158E-3</v>
      </c>
      <c r="Z203" s="42">
        <f ca="1"/>
        <v>-3.9410677432622915E-3</v>
      </c>
      <c r="AA203" s="42">
        <f ca="1"/>
        <v>9.2313082138504171E-3</v>
      </c>
      <c r="AB203" s="42">
        <f ca="1"/>
        <v>5.9162379427447898E-4</v>
      </c>
      <c r="AC203" s="42">
        <f ca="1"/>
        <v>1.4789943087967355E-3</v>
      </c>
      <c r="AD203" s="42">
        <f ca="1"/>
        <v>6.1204046430753528E-3</v>
      </c>
      <c r="AE203" s="42">
        <f ca="1"/>
        <v>2.1572737916798063E-3</v>
      </c>
      <c r="AF203" s="42">
        <f ca="1"/>
        <v>-8.8918844005329845E-3</v>
      </c>
      <c r="AG203" s="42">
        <f ca="1"/>
        <v>-1.4120695567592517E-3</v>
      </c>
      <c r="AH203" s="42">
        <f ca="1"/>
        <v>7.4324364631151232E-3</v>
      </c>
      <c r="AI203" s="42">
        <f ca="1"/>
        <v>1.102929657736039E-2</v>
      </c>
      <c r="AJ203" s="42">
        <f ca="1"/>
        <v>-2.392154967270757E-3</v>
      </c>
      <c r="AK203" s="42">
        <f ca="1"/>
        <v>4.666127481992785E-3</v>
      </c>
      <c r="AL203" s="42">
        <f ca="1"/>
        <v>-1.6160037543408307E-3</v>
      </c>
      <c r="AM203" s="42">
        <f ca="1"/>
        <v>7.0330491463513195E-3</v>
      </c>
      <c r="AN203" s="42">
        <f ca="1"/>
        <v>-5.5216289494402632E-3</v>
      </c>
      <c r="AO203" s="42">
        <f ca="1"/>
        <v>-2.5951968513371289E-2</v>
      </c>
      <c r="AP203" s="42">
        <f ca="1"/>
        <v>-3.2452409286250553E-2</v>
      </c>
      <c r="AQ203" s="42">
        <f ca="1"/>
        <v>0</v>
      </c>
      <c r="AR203" s="42">
        <f ca="1"/>
        <v>0</v>
      </c>
      <c r="AS203" s="42">
        <f ca="1"/>
        <v>0</v>
      </c>
      <c r="AT203" s="42">
        <f ca="1"/>
        <v>4.581648298008425E-3</v>
      </c>
      <c r="AU203" s="42">
        <f ca="1"/>
        <v>-3.8683657928091455E-3</v>
      </c>
      <c r="AV203" s="42">
        <f ca="1"/>
        <v>6.3800047234860019E-3</v>
      </c>
      <c r="AW203" s="42">
        <f ca="1"/>
        <v>-7.7881513007989961E-3</v>
      </c>
      <c r="AX203" s="42">
        <f ca="1"/>
        <v>0</v>
      </c>
      <c r="AY203" s="42">
        <f ca="1"/>
        <v>0</v>
      </c>
      <c r="AZ203" s="42">
        <f ca="1"/>
        <v>0</v>
      </c>
      <c r="BA203" s="42">
        <f ca="1"/>
        <v>0</v>
      </c>
      <c r="BB203" s="42">
        <f ca="1"/>
        <v>0</v>
      </c>
      <c r="BC203" s="42">
        <f ca="1"/>
        <v>0</v>
      </c>
      <c r="BD203" s="42">
        <f ca="1"/>
        <v>0</v>
      </c>
      <c r="BE203" s="42">
        <f ca="1"/>
        <v>0</v>
      </c>
      <c r="BF203" s="42">
        <f ca="1"/>
        <v>0</v>
      </c>
      <c r="BG203" s="42">
        <f ca="1"/>
        <v>0</v>
      </c>
      <c r="BH203" s="42">
        <f ca="1"/>
        <v>0</v>
      </c>
      <c r="BI203" s="42">
        <f ca="1"/>
        <v>0</v>
      </c>
      <c r="BJ203" s="42">
        <f ca="1"/>
        <v>0</v>
      </c>
    </row>
    <row r="204" spans="2:62" hidden="1" outlineLevel="2">
      <c r="B204" s="78" t="s">
        <v>9</v>
      </c>
      <c r="C204" s="42">
        <f ca="1"/>
        <v>-7.3098109939731815E-3</v>
      </c>
      <c r="D204" s="42">
        <f ca="1"/>
        <v>2.3342745031038892E-3</v>
      </c>
      <c r="E204" s="42">
        <f ca="1"/>
        <v>2.4420031933290731E-3</v>
      </c>
      <c r="F204" s="42">
        <f ca="1"/>
        <v>7.1671552925223203E-4</v>
      </c>
      <c r="G204" s="42">
        <f ca="1"/>
        <v>-1.0995048905347804E-2</v>
      </c>
      <c r="H204" s="42">
        <f ca="1"/>
        <v>-6.4479398717238456E-3</v>
      </c>
      <c r="I204" s="42">
        <f ca="1"/>
        <v>3.6375868031779668E-3</v>
      </c>
      <c r="J204" s="42">
        <f ca="1"/>
        <v>9.8308939039370991E-3</v>
      </c>
      <c r="K204" s="42">
        <f ca="1"/>
        <v>5.7745672096046197E-4</v>
      </c>
      <c r="L204" s="42">
        <f ca="1"/>
        <v>-3.7140099056658937E-3</v>
      </c>
      <c r="M204" s="42">
        <f ca="1"/>
        <v>2.5118672510361817E-2</v>
      </c>
      <c r="N204" s="42">
        <f ca="1"/>
        <v>-1.8210885113619235E-3</v>
      </c>
      <c r="O204" s="42">
        <f ca="1"/>
        <v>1.7644238234398868E-4</v>
      </c>
      <c r="P204" s="42">
        <f ca="1"/>
        <v>3.2201745245426516E-3</v>
      </c>
      <c r="Q204" s="42">
        <f ca="1"/>
        <v>-5.0505221650378185E-3</v>
      </c>
      <c r="R204" s="42">
        <f ca="1"/>
        <v>-8.9947218889980529E-3</v>
      </c>
      <c r="S204" s="42">
        <f ca="1"/>
        <v>1.7021677282471892E-2</v>
      </c>
      <c r="T204" s="42">
        <f ca="1"/>
        <v>-4.3646369003413343E-3</v>
      </c>
      <c r="U204" s="42">
        <f ca="1"/>
        <v>-9.0759484310841687E-3</v>
      </c>
      <c r="V204" s="42">
        <f ca="1"/>
        <v>-3.2089011707725212E-3</v>
      </c>
      <c r="W204" s="42">
        <f ca="1"/>
        <v>-2.7404300741515064E-3</v>
      </c>
      <c r="X204" s="42">
        <f ca="1"/>
        <v>-1.4586385495935494E-3</v>
      </c>
      <c r="Y204" s="42">
        <f ca="1"/>
        <v>-1.4360130226339085E-3</v>
      </c>
      <c r="Z204" s="42">
        <f ca="1"/>
        <v>3.6032389363602479E-3</v>
      </c>
      <c r="AA204" s="42">
        <f ca="1"/>
        <v>-3.4969479416673221E-2</v>
      </c>
      <c r="AB204" s="42">
        <f ca="1"/>
        <v>4.5617069865598048E-3</v>
      </c>
      <c r="AC204" s="42">
        <f ca="1"/>
        <v>3.2041829080990958E-3</v>
      </c>
      <c r="AD204" s="42">
        <f ca="1"/>
        <v>-2.3398359352067855E-3</v>
      </c>
      <c r="AE204" s="42">
        <f ca="1"/>
        <v>7.6341359596761027E-3</v>
      </c>
      <c r="AF204" s="42">
        <f ca="1"/>
        <v>7.8532890161559232E-3</v>
      </c>
      <c r="AG204" s="42">
        <f ca="1"/>
        <v>3.0427557689369222E-4</v>
      </c>
      <c r="AH204" s="42">
        <f ca="1"/>
        <v>-6.123639413075338E-3</v>
      </c>
      <c r="AI204" s="42">
        <f ca="1"/>
        <v>-8.4906714856389509E-3</v>
      </c>
      <c r="AJ204" s="42">
        <f ca="1"/>
        <v>9.0845937853241687E-3</v>
      </c>
      <c r="AK204" s="42">
        <f ca="1"/>
        <v>-2.4135753085300637E-3</v>
      </c>
      <c r="AL204" s="42">
        <f ca="1"/>
        <v>4.0368746083610518E-4</v>
      </c>
      <c r="AM204" s="42">
        <f ca="1"/>
        <v>-4.4277188013874758E-2</v>
      </c>
      <c r="AN204" s="42">
        <f ca="1"/>
        <v>3.1293348001970589E-4</v>
      </c>
      <c r="AO204" s="42">
        <f ca="1"/>
        <v>-4.3181985497549036E-3</v>
      </c>
      <c r="AP204" s="42">
        <f ca="1"/>
        <v>3.0500055994510389E-2</v>
      </c>
      <c r="AQ204" s="42">
        <f ca="1"/>
        <v>2.4634403722688408E-2</v>
      </c>
      <c r="AR204" s="42">
        <f ca="1"/>
        <v>-1.2963184195850602E-2</v>
      </c>
      <c r="AS204" s="42">
        <f ca="1"/>
        <v>-5.5410950888791777E-3</v>
      </c>
      <c r="AT204" s="42">
        <f ca="1"/>
        <v>-1.3382880543497677E-3</v>
      </c>
      <c r="AU204" s="42">
        <f ca="1"/>
        <v>-7.1532257732958016E-3</v>
      </c>
      <c r="AV204" s="42">
        <f ca="1"/>
        <v>-2.1788488054165667E-2</v>
      </c>
      <c r="AW204" s="42">
        <f ca="1"/>
        <v>4.8493015102411274E-3</v>
      </c>
      <c r="AX204" s="42">
        <f ca="1"/>
        <v>-2.8514699374078412E-3</v>
      </c>
      <c r="AY204" s="42">
        <f ca="1"/>
        <v>-4.8660343521907123E-3</v>
      </c>
      <c r="AZ204" s="42">
        <f ca="1"/>
        <v>-2.0994829032610629E-3</v>
      </c>
      <c r="BA204" s="42">
        <f ca="1"/>
        <v>1.0737432376860923E-2</v>
      </c>
      <c r="BB204" s="42">
        <f ca="1"/>
        <v>-1.7929676738929756E-3</v>
      </c>
      <c r="BC204" s="42">
        <f ca="1"/>
        <v>1.2399454012824995E-3</v>
      </c>
      <c r="BD204" s="42">
        <f ca="1"/>
        <v>1.7070712667987542E-3</v>
      </c>
      <c r="BE204" s="42">
        <f ca="1"/>
        <v>-1.48248287251255E-2</v>
      </c>
      <c r="BF204" s="42">
        <f ca="1"/>
        <v>-1.3459548237342855E-3</v>
      </c>
      <c r="BG204" s="42">
        <f ca="1"/>
        <v>3.6711185599052343E-3</v>
      </c>
      <c r="BH204" s="42">
        <f ca="1"/>
        <v>1.8685028102474188E-3</v>
      </c>
      <c r="BI204" s="42">
        <f ca="1"/>
        <v>1.481530877836873E-2</v>
      </c>
      <c r="BJ204" s="42">
        <f ca="1"/>
        <v>-0.21215565128683081</v>
      </c>
    </row>
    <row r="205" spans="2:62" hidden="1" outlineLevel="2">
      <c r="B205" s="78" t="s">
        <v>11</v>
      </c>
      <c r="C205" s="42">
        <f ca="1"/>
        <v>-5.039283901346614E-4</v>
      </c>
      <c r="D205" s="42">
        <f ca="1"/>
        <v>-1.4040695444095308E-2</v>
      </c>
      <c r="E205" s="42">
        <f ca="1"/>
        <v>-5.3638088848587395E-3</v>
      </c>
      <c r="F205" s="42">
        <f ca="1"/>
        <v>-3.9852355339853041E-3</v>
      </c>
      <c r="G205" s="42">
        <f ca="1"/>
        <v>4.4358484293968714E-4</v>
      </c>
      <c r="H205" s="42">
        <f ca="1"/>
        <v>-1.2137089237865273E-3</v>
      </c>
      <c r="I205" s="42">
        <f ca="1"/>
        <v>-1.8824823139693414E-3</v>
      </c>
      <c r="J205" s="42">
        <f ca="1"/>
        <v>-1.5793607943119514E-3</v>
      </c>
      <c r="K205" s="42">
        <f ca="1"/>
        <v>-4.0705556380463137E-4</v>
      </c>
      <c r="L205" s="42">
        <f ca="1"/>
        <v>-3.0391450871479486E-3</v>
      </c>
      <c r="M205" s="42">
        <f ca="1"/>
        <v>-1.057309028948869E-2</v>
      </c>
      <c r="N205" s="42">
        <f ca="1"/>
        <v>-1.9359908559390682E-3</v>
      </c>
      <c r="O205" s="42">
        <f ca="1"/>
        <v>-5.7881471103390092E-3</v>
      </c>
      <c r="P205" s="42">
        <f ca="1"/>
        <v>-3.0472772609130283E-3</v>
      </c>
      <c r="Q205" s="42">
        <f ca="1"/>
        <v>-4.9769725261984421E-3</v>
      </c>
      <c r="R205" s="42">
        <f ca="1"/>
        <v>-1.5537508460198829E-2</v>
      </c>
      <c r="S205" s="42">
        <f ca="1"/>
        <v>-9.9474588553818133E-3</v>
      </c>
      <c r="T205" s="42">
        <f ca="1"/>
        <v>5.2931255648992204E-3</v>
      </c>
      <c r="U205" s="42">
        <f ca="1"/>
        <v>-5.9939710654162703E-3</v>
      </c>
      <c r="V205" s="42">
        <f ca="1"/>
        <v>8.7389958359723741E-4</v>
      </c>
      <c r="W205" s="42">
        <f ca="1"/>
        <v>-1.8281315993678993E-4</v>
      </c>
      <c r="X205" s="42">
        <f ca="1"/>
        <v>2.8045271650428694E-4</v>
      </c>
      <c r="Y205" s="42">
        <f ca="1"/>
        <v>-8.7271962527729341E-3</v>
      </c>
      <c r="Z205" s="42">
        <f ca="1"/>
        <v>1.4915061070404356E-4</v>
      </c>
      <c r="AA205" s="42">
        <f ca="1"/>
        <v>1.9702466763036205E-2</v>
      </c>
      <c r="AB205" s="42">
        <f ca="1"/>
        <v>5.5118527783203919E-3</v>
      </c>
      <c r="AC205" s="42">
        <f ca="1"/>
        <v>7.5359297453564955E-3</v>
      </c>
      <c r="AD205" s="42">
        <f ca="1"/>
        <v>-3.8572211576586579E-3</v>
      </c>
      <c r="AE205" s="42">
        <f ca="1"/>
        <v>-1.6810424737512694E-2</v>
      </c>
      <c r="AF205" s="42">
        <f ca="1"/>
        <v>-1.2454542718184372E-2</v>
      </c>
      <c r="AG205" s="42">
        <f ca="1"/>
        <v>-2.1496049618202756E-3</v>
      </c>
      <c r="AH205" s="42">
        <f ca="1"/>
        <v>6.43277980797409E-3</v>
      </c>
      <c r="AI205" s="42">
        <f ca="1"/>
        <v>4.048297279861196E-3</v>
      </c>
      <c r="AJ205" s="42">
        <f ca="1"/>
        <v>5.0461682859455625E-3</v>
      </c>
      <c r="AK205" s="42">
        <f ca="1"/>
        <v>-5.696275298428366E-3</v>
      </c>
      <c r="AL205" s="42">
        <f ca="1"/>
        <v>-3.4102505104381536E-3</v>
      </c>
      <c r="AM205" s="42">
        <f ca="1"/>
        <v>1.2629742903343122E-4</v>
      </c>
      <c r="AN205" s="42">
        <f ca="1"/>
        <v>3.6870284987268881E-3</v>
      </c>
      <c r="AO205" s="42">
        <f ca="1"/>
        <v>4.1276727298727167E-3</v>
      </c>
      <c r="AP205" s="42">
        <f ca="1"/>
        <v>-4.8367179913330755E-3</v>
      </c>
      <c r="AQ205" s="42">
        <f ca="1"/>
        <v>7.9702881461547054E-3</v>
      </c>
      <c r="AR205" s="42">
        <f ca="1"/>
        <v>-1.7411573113414319E-3</v>
      </c>
      <c r="AS205" s="42">
        <f ca="1"/>
        <v>3.1380825549622987E-3</v>
      </c>
      <c r="AT205" s="42">
        <f ca="1"/>
        <v>-1.3782686623636534E-2</v>
      </c>
      <c r="AU205" s="42">
        <f ca="1"/>
        <v>1.881627023804372E-3</v>
      </c>
      <c r="AV205" s="42">
        <f ca="1"/>
        <v>1.4821175941839404E-2</v>
      </c>
      <c r="AW205" s="42">
        <f ca="1"/>
        <v>-9.2354572880049141E-3</v>
      </c>
      <c r="AX205" s="42">
        <f ca="1"/>
        <v>2.0250626875472216E-3</v>
      </c>
      <c r="AY205" s="42">
        <f ca="1"/>
        <v>-6.6957560680279277E-3</v>
      </c>
      <c r="AZ205" s="42">
        <f ca="1"/>
        <v>9.350341878497509E-4</v>
      </c>
      <c r="BA205" s="42">
        <f ca="1"/>
        <v>2.311244734795076E-3</v>
      </c>
      <c r="BB205" s="42">
        <f ca="1"/>
        <v>6.0207326649677761E-3</v>
      </c>
      <c r="BC205" s="42">
        <f ca="1"/>
        <v>-5.0689545515944373E-3</v>
      </c>
      <c r="BD205" s="42">
        <f ca="1"/>
        <v>-7.5964317766991224E-3</v>
      </c>
      <c r="BE205" s="42">
        <f ca="1"/>
        <v>1.1468567477949942E-3</v>
      </c>
      <c r="BF205" s="42">
        <f ca="1"/>
        <v>2.258519023056127E-3</v>
      </c>
      <c r="BG205" s="42">
        <f ca="1"/>
        <v>-1.0416781165042549E-3</v>
      </c>
      <c r="BH205" s="42">
        <f ca="1"/>
        <v>6.9131285729251701E-3</v>
      </c>
      <c r="BI205" s="42">
        <f ca="1"/>
        <v>-3.601572277703538E-3</v>
      </c>
      <c r="BJ205" s="42">
        <f ca="1"/>
        <v>-8.6493669670548765E-2</v>
      </c>
    </row>
    <row r="206" spans="2:62" hidden="1" outlineLevel="2">
      <c r="B206" s="78" t="s">
        <v>13</v>
      </c>
      <c r="C206" s="42">
        <f ca="1"/>
        <v>1.0774036110696578E-3</v>
      </c>
      <c r="D206" s="42">
        <f ca="1"/>
        <v>1.5877669274634437E-3</v>
      </c>
      <c r="E206" s="42">
        <f ca="1"/>
        <v>9.0247261241081789E-4</v>
      </c>
      <c r="F206" s="42">
        <f ca="1"/>
        <v>-9.1777515858993547E-4</v>
      </c>
      <c r="G206" s="42">
        <f ca="1"/>
        <v>1.0274578583146309E-2</v>
      </c>
      <c r="H206" s="42">
        <f ca="1"/>
        <v>8.9141802589760843E-4</v>
      </c>
      <c r="I206" s="42">
        <f ca="1"/>
        <v>-2.1878510996906977E-3</v>
      </c>
      <c r="J206" s="42">
        <f ca="1"/>
        <v>-1.2318899547395998E-3</v>
      </c>
      <c r="K206" s="42">
        <f ca="1"/>
        <v>9.5681652829979202E-4</v>
      </c>
      <c r="L206" s="42">
        <f ca="1"/>
        <v>-2.0539669283176628E-2</v>
      </c>
      <c r="M206" s="42">
        <f ca="1"/>
        <v>3.8470840198655092E-3</v>
      </c>
      <c r="N206" s="42">
        <f ca="1"/>
        <v>4.9389472897364006E-4</v>
      </c>
      <c r="O206" s="42">
        <f ca="1"/>
        <v>1.4793819763308097E-3</v>
      </c>
      <c r="P206" s="42">
        <f ca="1"/>
        <v>-1.0280073159641412E-3</v>
      </c>
      <c r="Q206" s="42">
        <f ca="1"/>
        <v>-9.361358032774561E-4</v>
      </c>
      <c r="R206" s="42">
        <f ca="1"/>
        <v>5.6450329452872108E-3</v>
      </c>
      <c r="S206" s="42">
        <f ca="1"/>
        <v>-1.3518752958314867E-2</v>
      </c>
      <c r="T206" s="42">
        <f ca="1"/>
        <v>-6.5576609449238127E-4</v>
      </c>
      <c r="U206" s="42">
        <f ca="1"/>
        <v>2.6561595519998052E-3</v>
      </c>
      <c r="V206" s="42">
        <f ca="1"/>
        <v>5.1234623378067293E-3</v>
      </c>
      <c r="W206" s="42">
        <f ca="1"/>
        <v>-6.7113355405663822E-5</v>
      </c>
      <c r="X206" s="42">
        <f ca="1"/>
        <v>3.1280787776366767E-3</v>
      </c>
      <c r="Y206" s="42">
        <f ca="1"/>
        <v>-7.4792585113087062E-4</v>
      </c>
      <c r="Z206" s="42">
        <f ca="1"/>
        <v>-1.1856726151901267E-3</v>
      </c>
      <c r="AA206" s="42">
        <f ca="1"/>
        <v>4.9334824928902662E-3</v>
      </c>
      <c r="AB206" s="42">
        <f ca="1"/>
        <v>-1.1086767483781068E-2</v>
      </c>
      <c r="AC206" s="42">
        <f ca="1"/>
        <v>1.2999520732865782E-3</v>
      </c>
      <c r="AD206" s="42">
        <f ca="1"/>
        <v>2.3263155666781443E-3</v>
      </c>
      <c r="AE206" s="42">
        <f ca="1"/>
        <v>-7.6555143871739409E-3</v>
      </c>
      <c r="AF206" s="42">
        <f ca="1"/>
        <v>1.6340820540899671E-3</v>
      </c>
      <c r="AG206" s="42">
        <f ca="1"/>
        <v>-7.1674053291496953E-5</v>
      </c>
      <c r="AH206" s="42">
        <f ca="1"/>
        <v>5.1499401134866424E-3</v>
      </c>
      <c r="AI206" s="42">
        <f ca="1"/>
        <v>-3.7062164357123534E-3</v>
      </c>
      <c r="AJ206" s="42">
        <f ca="1"/>
        <v>-9.3885729748873353E-3</v>
      </c>
      <c r="AK206" s="42">
        <f ca="1"/>
        <v>8.430169275791613E-4</v>
      </c>
      <c r="AL206" s="42">
        <f ca="1"/>
        <v>-1.0934892831150136E-3</v>
      </c>
      <c r="AM206" s="42">
        <f ca="1"/>
        <v>6.0945975176242943E-3</v>
      </c>
      <c r="AN206" s="42">
        <f ca="1"/>
        <v>-1.1607404378483573E-2</v>
      </c>
      <c r="AO206" s="42">
        <f ca="1"/>
        <v>8.7980418259884022E-3</v>
      </c>
      <c r="AP206" s="42">
        <f ca="1"/>
        <v>-5.3048382242380336E-3</v>
      </c>
      <c r="AQ206" s="42">
        <f ca="1"/>
        <v>4.8016307537468716E-3</v>
      </c>
      <c r="AR206" s="42">
        <f ca="1"/>
        <v>1.2309291845913777E-2</v>
      </c>
      <c r="AS206" s="42">
        <f ca="1"/>
        <v>-2.2907523096125822E-2</v>
      </c>
      <c r="AT206" s="42">
        <f ca="1"/>
        <v>1.4595134024113898E-3</v>
      </c>
      <c r="AU206" s="42">
        <f ca="1"/>
        <v>1.392554876232353E-3</v>
      </c>
      <c r="AV206" s="42">
        <f ca="1"/>
        <v>-3.4730042339234058E-3</v>
      </c>
      <c r="AW206" s="42">
        <f ca="1"/>
        <v>-4.733195868401225E-3</v>
      </c>
      <c r="AX206" s="42">
        <f ca="1"/>
        <v>9.3305041998753557E-4</v>
      </c>
      <c r="AY206" s="42">
        <f ca="1"/>
        <v>-9.7074849658171413E-4</v>
      </c>
      <c r="AZ206" s="42">
        <f ca="1"/>
        <v>-6.3767297606111533E-4</v>
      </c>
      <c r="BA206" s="42">
        <f ca="1"/>
        <v>5.4172210188053998E-3</v>
      </c>
      <c r="BB206" s="42">
        <f ca="1"/>
        <v>-3.9095587997626385E-4</v>
      </c>
      <c r="BC206" s="42">
        <f ca="1"/>
        <v>1.5944992053896906E-3</v>
      </c>
      <c r="BD206" s="42">
        <f ca="1"/>
        <v>-4.7751966112656689E-3</v>
      </c>
      <c r="BE206" s="42">
        <f ca="1"/>
        <v>-9.6212533300799692E-4</v>
      </c>
      <c r="BF206" s="42">
        <f ca="1"/>
        <v>-4.5766099580163227E-4</v>
      </c>
      <c r="BG206" s="42">
        <f ca="1"/>
        <v>4.3952116341749786E-3</v>
      </c>
      <c r="BH206" s="42">
        <f ca="1"/>
        <v>2.2942373077864363E-3</v>
      </c>
      <c r="BI206" s="42">
        <f ca="1"/>
        <v>-5.6518490359538202E-3</v>
      </c>
      <c r="BJ206" s="42">
        <f ca="1"/>
        <v>-2.4676957106503803E-3</v>
      </c>
    </row>
    <row r="207" spans="2:62" hidden="1" outlineLevel="2">
      <c r="B207" s="78" t="s">
        <v>15</v>
      </c>
      <c r="C207" s="42">
        <f ca="1"/>
        <v>1.2413620155179411E-2</v>
      </c>
      <c r="D207" s="42">
        <f ca="1"/>
        <v>9.7420533289692135E-3</v>
      </c>
      <c r="E207" s="42">
        <f ca="1"/>
        <v>-2.1335068289966563E-3</v>
      </c>
      <c r="F207" s="42">
        <f ca="1"/>
        <v>4.9632221964701628E-4</v>
      </c>
      <c r="G207" s="42">
        <f ca="1"/>
        <v>-2.438253924625336E-2</v>
      </c>
      <c r="H207" s="42">
        <f ca="1"/>
        <v>-5.9303218946834546E-3</v>
      </c>
      <c r="I207" s="42">
        <f ca="1"/>
        <v>-2.1467183065205231E-3</v>
      </c>
      <c r="J207" s="42">
        <f ca="1"/>
        <v>-1.0427610061100601E-4</v>
      </c>
      <c r="K207" s="42">
        <f ca="1"/>
        <v>5.2435255931758407E-3</v>
      </c>
      <c r="L207" s="42">
        <f ca="1"/>
        <v>2.8996238247256945E-3</v>
      </c>
      <c r="M207" s="42">
        <f ca="1"/>
        <v>-4.5868489196292106E-3</v>
      </c>
      <c r="N207" s="42">
        <f ca="1"/>
        <v>-9.6377649240503294E-4</v>
      </c>
      <c r="O207" s="42">
        <f ca="1"/>
        <v>-1.0628361424172283E-3</v>
      </c>
      <c r="P207" s="42">
        <f ca="1"/>
        <v>5.9866365841383662E-3</v>
      </c>
      <c r="Q207" s="42">
        <f ca="1"/>
        <v>-2.5962313097536716E-3</v>
      </c>
      <c r="R207" s="42">
        <f ca="1"/>
        <v>1.0535526857384625E-2</v>
      </c>
      <c r="S207" s="42">
        <f ca="1"/>
        <v>1.7393045308253224E-2</v>
      </c>
      <c r="T207" s="42">
        <f ca="1"/>
        <v>-1.8646037587871339E-2</v>
      </c>
      <c r="U207" s="42">
        <f ca="1"/>
        <v>-4.343624235222221E-3</v>
      </c>
      <c r="V207" s="42">
        <f ca="1"/>
        <v>-3.4140600300796575E-3</v>
      </c>
      <c r="W207" s="42">
        <f ca="1"/>
        <v>1.3928880004473732E-2</v>
      </c>
      <c r="X207" s="42">
        <f ca="1"/>
        <v>5.1736252148424644E-3</v>
      </c>
      <c r="Y207" s="42">
        <f ca="1"/>
        <v>1.0873296125607168E-2</v>
      </c>
      <c r="Z207" s="42">
        <f ca="1"/>
        <v>1.4494548637392246E-2</v>
      </c>
      <c r="AA207" s="42">
        <f ca="1"/>
        <v>3.886245336123173E-2</v>
      </c>
      <c r="AB207" s="42">
        <f ca="1"/>
        <v>-1.7039676243193469E-2</v>
      </c>
      <c r="AC207" s="42">
        <f ca="1"/>
        <v>3.6291711822855066E-3</v>
      </c>
      <c r="AD207" s="42">
        <f ca="1"/>
        <v>-3.166701543779793E-3</v>
      </c>
      <c r="AE207" s="42">
        <f ca="1"/>
        <v>2.0486732017298837E-2</v>
      </c>
      <c r="AF207" s="42">
        <f ca="1"/>
        <v>7.1411156014549726E-3</v>
      </c>
      <c r="AG207" s="42">
        <f ca="1"/>
        <v>1.7562185365116778E-2</v>
      </c>
      <c r="AH207" s="42">
        <f ca="1"/>
        <v>-1.8510886534205961E-3</v>
      </c>
      <c r="AI207" s="42">
        <f ca="1"/>
        <v>-1.1263608464408104E-2</v>
      </c>
      <c r="AJ207" s="42">
        <f ca="1"/>
        <v>-6.572240296653209E-3</v>
      </c>
      <c r="AK207" s="42">
        <f ca="1"/>
        <v>-3.2574183622435804E-3</v>
      </c>
      <c r="AL207" s="42">
        <f ca="1"/>
        <v>2.1817594144248054E-2</v>
      </c>
      <c r="AM207" s="42">
        <f ca="1"/>
        <v>-7.2051728308275553E-4</v>
      </c>
      <c r="AN207" s="42">
        <f ca="1"/>
        <v>2.1676810178056394E-2</v>
      </c>
      <c r="AO207" s="42">
        <f ca="1"/>
        <v>-8.1739681615916604E-4</v>
      </c>
      <c r="AP207" s="42">
        <f ca="1"/>
        <v>3.1901793829354097E-2</v>
      </c>
      <c r="AQ207" s="42">
        <f ca="1"/>
        <v>-4.0564162154876349E-2</v>
      </c>
      <c r="AR207" s="42">
        <f ca="1"/>
        <v>6.5960805867710803E-3</v>
      </c>
      <c r="AS207" s="42">
        <f ca="1"/>
        <v>2.3781653700449823E-2</v>
      </c>
      <c r="AT207" s="42">
        <f ca="1"/>
        <v>-5.6513215775722547E-3</v>
      </c>
      <c r="AU207" s="42">
        <f ca="1"/>
        <v>-4.0710599243014012E-3</v>
      </c>
      <c r="AV207" s="42">
        <f ca="1"/>
        <v>-1.2622582027555618E-2</v>
      </c>
      <c r="AW207" s="42">
        <f ca="1"/>
        <v>5.6318718099755249E-2</v>
      </c>
      <c r="AX207" s="42">
        <f ca="1"/>
        <v>-6.2356874648727967E-5</v>
      </c>
      <c r="AY207" s="42">
        <f ca="1"/>
        <v>9.0605567892728667E-3</v>
      </c>
      <c r="AZ207" s="42">
        <f ca="1"/>
        <v>-5.7271103289585068E-3</v>
      </c>
      <c r="BA207" s="42">
        <f ca="1"/>
        <v>-1.3469516329823128E-2</v>
      </c>
      <c r="BB207" s="42">
        <f ca="1"/>
        <v>9.6950285911761025E-3</v>
      </c>
      <c r="BC207" s="42">
        <f ca="1"/>
        <v>7.2132988998468983E-4</v>
      </c>
      <c r="BD207" s="42">
        <f ca="1"/>
        <v>1.9207047920004272E-2</v>
      </c>
      <c r="BE207" s="42">
        <f ca="1"/>
        <v>-3.0056988926314698E-3</v>
      </c>
      <c r="BF207" s="42">
        <f ca="1"/>
        <v>-9.2973175283667109E-4</v>
      </c>
      <c r="BG207" s="42">
        <f ca="1"/>
        <v>4.2397930259231442E-3</v>
      </c>
      <c r="BH207" s="42">
        <f ca="1"/>
        <v>-1.7235159993626403E-2</v>
      </c>
      <c r="BI207" s="42">
        <f ca="1"/>
        <v>-9.3590464879830804E-3</v>
      </c>
      <c r="BJ207" s="42">
        <f ca="1"/>
        <v>-0.34204640100172473</v>
      </c>
    </row>
    <row r="208" spans="2:62" hidden="1" outlineLevel="2">
      <c r="B208" s="78" t="s">
        <v>18</v>
      </c>
      <c r="C208" s="42">
        <f ca="1"/>
        <v>0</v>
      </c>
      <c r="D208" s="42">
        <f ca="1"/>
        <v>0</v>
      </c>
      <c r="E208" s="42">
        <f ca="1"/>
        <v>0</v>
      </c>
      <c r="F208" s="42">
        <f ca="1"/>
        <v>0</v>
      </c>
      <c r="G208" s="42">
        <f ca="1"/>
        <v>0</v>
      </c>
      <c r="H208" s="42">
        <f ca="1"/>
        <v>0</v>
      </c>
      <c r="I208" s="42">
        <f ca="1"/>
        <v>0</v>
      </c>
      <c r="J208" s="42">
        <f ca="1"/>
        <v>0</v>
      </c>
      <c r="K208" s="42">
        <f ca="1"/>
        <v>0</v>
      </c>
      <c r="L208" s="42">
        <f ca="1"/>
        <v>0</v>
      </c>
      <c r="M208" s="42">
        <f ca="1"/>
        <v>0</v>
      </c>
      <c r="N208" s="42">
        <f ca="1"/>
        <v>0</v>
      </c>
      <c r="O208" s="42">
        <f ca="1"/>
        <v>9.3569063108775389E-3</v>
      </c>
      <c r="P208" s="42">
        <f ca="1"/>
        <v>1.9875992336714984E-4</v>
      </c>
      <c r="Q208" s="42">
        <f ca="1"/>
        <v>1.6583666239869503E-3</v>
      </c>
      <c r="R208" s="42">
        <f ca="1"/>
        <v>1.6750823714346639E-3</v>
      </c>
      <c r="S208" s="42">
        <f ca="1"/>
        <v>3.6384646763935359E-4</v>
      </c>
      <c r="T208" s="42">
        <f ca="1"/>
        <v>3.214015303313035E-3</v>
      </c>
      <c r="U208" s="42">
        <f ca="1"/>
        <v>2.0952815354174873E-3</v>
      </c>
      <c r="V208" s="42">
        <f ca="1"/>
        <v>5.6827094106953746E-3</v>
      </c>
      <c r="W208" s="42">
        <f ca="1"/>
        <v>-3.9075832540376443E-5</v>
      </c>
      <c r="X208" s="42">
        <f ca="1"/>
        <v>2.4497585009076658E-3</v>
      </c>
      <c r="Y208" s="42">
        <f ca="1"/>
        <v>2.3910061631316933E-3</v>
      </c>
      <c r="Z208" s="42">
        <f ca="1"/>
        <v>-8.4723703686147879E-3</v>
      </c>
      <c r="AA208" s="42">
        <f ca="1"/>
        <v>-2.3136018153427553E-3</v>
      </c>
      <c r="AB208" s="42">
        <f ca="1"/>
        <v>2.5483846186611873E-3</v>
      </c>
      <c r="AC208" s="42">
        <f ca="1"/>
        <v>1.5847722283709835E-4</v>
      </c>
      <c r="AD208" s="42">
        <f ca="1"/>
        <v>-7.38839725225824E-3</v>
      </c>
      <c r="AE208" s="42">
        <f ca="1"/>
        <v>-8.4932412138864887E-3</v>
      </c>
      <c r="AF208" s="42">
        <f ca="1"/>
        <v>0</v>
      </c>
      <c r="AG208" s="42">
        <f ca="1"/>
        <v>0</v>
      </c>
      <c r="AH208" s="42">
        <f ca="1"/>
        <v>0</v>
      </c>
      <c r="AI208" s="42">
        <f ca="1"/>
        <v>0</v>
      </c>
      <c r="AJ208" s="42">
        <f ca="1"/>
        <v>0</v>
      </c>
      <c r="AK208" s="42">
        <f ca="1"/>
        <v>0</v>
      </c>
      <c r="AL208" s="42">
        <f ca="1"/>
        <v>0</v>
      </c>
      <c r="AM208" s="42">
        <f ca="1"/>
        <v>0</v>
      </c>
      <c r="AN208" s="42">
        <f ca="1"/>
        <v>0</v>
      </c>
      <c r="AO208" s="42">
        <f ca="1"/>
        <v>0</v>
      </c>
      <c r="AP208" s="42">
        <f ca="1"/>
        <v>0</v>
      </c>
      <c r="AQ208" s="42">
        <f ca="1"/>
        <v>0</v>
      </c>
      <c r="AR208" s="42">
        <f ca="1"/>
        <v>0</v>
      </c>
      <c r="AS208" s="42">
        <f ca="1"/>
        <v>0</v>
      </c>
      <c r="AT208" s="42">
        <f ca="1"/>
        <v>0</v>
      </c>
      <c r="AU208" s="42">
        <f ca="1"/>
        <v>0</v>
      </c>
      <c r="AV208" s="42">
        <f ca="1"/>
        <v>0</v>
      </c>
      <c r="AW208" s="42">
        <f ca="1"/>
        <v>0</v>
      </c>
      <c r="AX208" s="42">
        <f ca="1"/>
        <v>0</v>
      </c>
      <c r="AY208" s="42">
        <f ca="1"/>
        <v>0</v>
      </c>
      <c r="AZ208" s="42">
        <f ca="1"/>
        <v>0</v>
      </c>
      <c r="BA208" s="42">
        <f ca="1"/>
        <v>0</v>
      </c>
      <c r="BB208" s="42">
        <f ca="1"/>
        <v>0</v>
      </c>
      <c r="BC208" s="42">
        <f ca="1"/>
        <v>0</v>
      </c>
      <c r="BD208" s="42">
        <f ca="1"/>
        <v>0</v>
      </c>
      <c r="BE208" s="42">
        <f ca="1"/>
        <v>0</v>
      </c>
      <c r="BF208" s="42">
        <f ca="1"/>
        <v>0</v>
      </c>
      <c r="BG208" s="42">
        <f ca="1"/>
        <v>0</v>
      </c>
      <c r="BH208" s="42">
        <f ca="1"/>
        <v>0</v>
      </c>
      <c r="BI208" s="42">
        <f ca="1"/>
        <v>0</v>
      </c>
      <c r="BJ208" s="42">
        <f ca="1"/>
        <v>0</v>
      </c>
    </row>
    <row r="209" spans="2:62" hidden="1" outlineLevel="2">
      <c r="B209" s="78" t="s">
        <v>20</v>
      </c>
      <c r="C209" s="42">
        <f ca="1"/>
        <v>6.0735646993259184E-4</v>
      </c>
      <c r="D209" s="42">
        <f ca="1"/>
        <v>-4.3523296060488433E-3</v>
      </c>
      <c r="E209" s="42">
        <f ca="1"/>
        <v>5.3912934058679331E-4</v>
      </c>
      <c r="F209" s="42">
        <f ca="1"/>
        <v>5.4905042399737251E-4</v>
      </c>
      <c r="G209" s="42">
        <f ca="1"/>
        <v>1.774005605653348E-2</v>
      </c>
      <c r="H209" s="42">
        <f ca="1"/>
        <v>2.3761296141360175E-3</v>
      </c>
      <c r="I209" s="42">
        <f ca="1"/>
        <v>2.4266976756676072E-3</v>
      </c>
      <c r="J209" s="42">
        <f ca="1"/>
        <v>1.440381452012239E-2</v>
      </c>
      <c r="K209" s="42">
        <f ca="1"/>
        <v>-7.9337477145884072E-4</v>
      </c>
      <c r="L209" s="42">
        <f ca="1"/>
        <v>1.1748383293288776E-2</v>
      </c>
      <c r="M209" s="42">
        <f ca="1"/>
        <v>-3.0134252909389675E-3</v>
      </c>
      <c r="N209" s="42">
        <f ca="1"/>
        <v>2.6235182853023842E-5</v>
      </c>
      <c r="O209" s="42">
        <f ca="1"/>
        <v>-6.0343688000214571E-3</v>
      </c>
      <c r="P209" s="42">
        <f ca="1"/>
        <v>-6.878232036471435E-3</v>
      </c>
      <c r="Q209" s="42">
        <f ca="1"/>
        <v>1.7134155398647877E-3</v>
      </c>
      <c r="R209" s="42">
        <f ca="1"/>
        <v>-9.373291963421515E-4</v>
      </c>
      <c r="S209" s="42">
        <f ca="1"/>
        <v>6.2611810223293582E-3</v>
      </c>
      <c r="T209" s="42">
        <f ca="1"/>
        <v>3.0240374482481611E-3</v>
      </c>
      <c r="U209" s="42">
        <f ca="1"/>
        <v>4.5697211452012942E-3</v>
      </c>
      <c r="V209" s="42">
        <f ca="1"/>
        <v>-8.4686167992562567E-3</v>
      </c>
      <c r="W209" s="42">
        <f ca="1"/>
        <v>-2.2260927178592432E-3</v>
      </c>
      <c r="X209" s="42">
        <f ca="1"/>
        <v>3.875948384362532E-3</v>
      </c>
      <c r="Y209" s="42">
        <f ca="1"/>
        <v>6.1240524036268729E-3</v>
      </c>
      <c r="Z209" s="42">
        <f ca="1"/>
        <v>-5.5843707143231891E-3</v>
      </c>
      <c r="AA209" s="42">
        <f ca="1"/>
        <v>-7.122231417075936E-3</v>
      </c>
      <c r="AB209" s="42">
        <f ca="1"/>
        <v>-5.9239424150223097E-3</v>
      </c>
      <c r="AC209" s="42">
        <f ca="1"/>
        <v>-5.9129579251943065E-5</v>
      </c>
      <c r="AD209" s="42">
        <f ca="1"/>
        <v>4.6776409410907716E-4</v>
      </c>
      <c r="AE209" s="42">
        <f ca="1"/>
        <v>-5.1818915061153936E-5</v>
      </c>
      <c r="AF209" s="42">
        <f ca="1"/>
        <v>-2.7803384336832701E-3</v>
      </c>
      <c r="AG209" s="42">
        <f ca="1"/>
        <v>-3.0018924865624769E-3</v>
      </c>
      <c r="AH209" s="42">
        <f ca="1"/>
        <v>-7.8720336786858094E-3</v>
      </c>
      <c r="AI209" s="42">
        <f ca="1"/>
        <v>-3.838328932330784E-4</v>
      </c>
      <c r="AJ209" s="42">
        <f ca="1"/>
        <v>-1.9356428149240705E-3</v>
      </c>
      <c r="AK209" s="42">
        <f ca="1"/>
        <v>4.9590813617560354E-3</v>
      </c>
      <c r="AL209" s="42">
        <f ca="1"/>
        <v>-4.140453099886289E-3</v>
      </c>
      <c r="AM209" s="42">
        <f ca="1"/>
        <v>4.8745862209331123E-3</v>
      </c>
      <c r="AN209" s="42">
        <f ca="1"/>
        <v>-3.4702142397946487E-3</v>
      </c>
      <c r="AO209" s="42">
        <f ca="1"/>
        <v>9.4235892054724824E-3</v>
      </c>
      <c r="AP209" s="42">
        <f ca="1"/>
        <v>-3.6441143222164935E-4</v>
      </c>
      <c r="AQ209" s="42">
        <f ca="1"/>
        <v>-9.8898877647228961E-3</v>
      </c>
      <c r="AR209" s="42">
        <f ca="1"/>
        <v>3.0604369704239978E-3</v>
      </c>
      <c r="AS209" s="42">
        <f ca="1"/>
        <v>2.2558871468467551E-3</v>
      </c>
      <c r="AT209" s="42">
        <f ca="1"/>
        <v>4.1893826612583035E-3</v>
      </c>
      <c r="AU209" s="42">
        <f ca="1"/>
        <v>-1.7726610116242381E-3</v>
      </c>
      <c r="AV209" s="42">
        <f ca="1"/>
        <v>4.8123509108300641E-3</v>
      </c>
      <c r="AW209" s="42">
        <f ca="1"/>
        <v>-2.6560012159651633E-2</v>
      </c>
      <c r="AX209" s="42">
        <f ca="1"/>
        <v>7.9296690294401034E-5</v>
      </c>
      <c r="AY209" s="42">
        <f ca="1"/>
        <v>8.7834686136454634E-3</v>
      </c>
      <c r="AZ209" s="42">
        <f ca="1"/>
        <v>6.6401971102640692E-3</v>
      </c>
      <c r="BA209" s="42">
        <f ca="1"/>
        <v>-6.9029177332400535E-3</v>
      </c>
      <c r="BB209" s="42">
        <f ca="1"/>
        <v>5.0961742237649113E-3</v>
      </c>
      <c r="BC209" s="42">
        <f ca="1"/>
        <v>7.8449804501197484E-4</v>
      </c>
      <c r="BD209" s="42">
        <f ca="1"/>
        <v>-5.8515265642174324E-3</v>
      </c>
      <c r="BE209" s="42">
        <f ca="1"/>
        <v>-5.0677371786835707E-4</v>
      </c>
      <c r="BF209" s="42">
        <f ca="1"/>
        <v>-3.5564999667622478E-3</v>
      </c>
      <c r="BG209" s="42">
        <f ca="1"/>
        <v>-7.0156392762965591E-4</v>
      </c>
      <c r="BH209" s="42">
        <f ca="1"/>
        <v>2.3131748402424462E-3</v>
      </c>
      <c r="BI209" s="42">
        <f ca="1"/>
        <v>-4.9146364502780267E-3</v>
      </c>
      <c r="BJ209" s="42">
        <f ca="1"/>
        <v>-2.3627437827294692E-2</v>
      </c>
    </row>
    <row r="210" spans="2:62" hidden="1" outlineLevel="2">
      <c r="B210" s="78" t="s">
        <v>22</v>
      </c>
      <c r="C210" s="42">
        <f ca="1"/>
        <v>0</v>
      </c>
      <c r="D210" s="42">
        <f ca="1"/>
        <v>0</v>
      </c>
      <c r="E210" s="42">
        <f ca="1"/>
        <v>0</v>
      </c>
      <c r="F210" s="42">
        <f ca="1"/>
        <v>0</v>
      </c>
      <c r="G210" s="42">
        <f ca="1"/>
        <v>0</v>
      </c>
      <c r="H210" s="42">
        <f ca="1"/>
        <v>0</v>
      </c>
      <c r="I210" s="42">
        <f ca="1"/>
        <v>0</v>
      </c>
      <c r="J210" s="42">
        <f ca="1"/>
        <v>0</v>
      </c>
      <c r="K210" s="42">
        <f ca="1"/>
        <v>0</v>
      </c>
      <c r="L210" s="42">
        <f ca="1"/>
        <v>0</v>
      </c>
      <c r="M210" s="42">
        <f ca="1"/>
        <v>0</v>
      </c>
      <c r="N210" s="42">
        <f ca="1"/>
        <v>0</v>
      </c>
      <c r="O210" s="42">
        <f ca="1"/>
        <v>0</v>
      </c>
      <c r="P210" s="42">
        <f ca="1"/>
        <v>0</v>
      </c>
      <c r="Q210" s="42">
        <f ca="1"/>
        <v>0</v>
      </c>
      <c r="R210" s="42">
        <f ca="1"/>
        <v>0</v>
      </c>
      <c r="S210" s="42">
        <f ca="1"/>
        <v>0</v>
      </c>
      <c r="T210" s="42">
        <f ca="1"/>
        <v>0</v>
      </c>
      <c r="U210" s="42">
        <f ca="1"/>
        <v>0</v>
      </c>
      <c r="V210" s="42">
        <f ca="1"/>
        <v>4.8183542091271543E-3</v>
      </c>
      <c r="W210" s="42">
        <f ca="1"/>
        <v>2.6353973077196911E-4</v>
      </c>
      <c r="X210" s="42">
        <f ca="1"/>
        <v>1.2387518204469497E-3</v>
      </c>
      <c r="Y210" s="42">
        <f ca="1"/>
        <v>-2.5992603822617552E-3</v>
      </c>
      <c r="Z210" s="42">
        <f ca="1"/>
        <v>-3.1700239216916931E-3</v>
      </c>
      <c r="AA210" s="42">
        <f ca="1"/>
        <v>0</v>
      </c>
      <c r="AB210" s="42">
        <f ca="1"/>
        <v>0</v>
      </c>
      <c r="AC210" s="42">
        <f ca="1"/>
        <v>0</v>
      </c>
      <c r="AD210" s="42">
        <f ca="1"/>
        <v>0</v>
      </c>
      <c r="AE210" s="42">
        <f ca="1"/>
        <v>0</v>
      </c>
      <c r="AF210" s="42">
        <f ca="1"/>
        <v>0</v>
      </c>
      <c r="AG210" s="42">
        <f ca="1"/>
        <v>0</v>
      </c>
      <c r="AH210" s="42">
        <f ca="1"/>
        <v>9.287723090910513E-3</v>
      </c>
      <c r="AI210" s="42">
        <f ca="1"/>
        <v>1.184936293582569E-3</v>
      </c>
      <c r="AJ210" s="42">
        <f ca="1"/>
        <v>-1.2504909331396887E-3</v>
      </c>
      <c r="AK210" s="42">
        <f ca="1"/>
        <v>-3.4031344088745336E-4</v>
      </c>
      <c r="AL210" s="42">
        <f ca="1"/>
        <v>3.0338807095107306E-5</v>
      </c>
      <c r="AM210" s="42">
        <f ca="1"/>
        <v>8.5683970026536674E-3</v>
      </c>
      <c r="AN210" s="42">
        <f ca="1"/>
        <v>-1.0284042595126578E-2</v>
      </c>
      <c r="AO210" s="42">
        <f ca="1"/>
        <v>1.3410126486079667E-3</v>
      </c>
      <c r="AP210" s="42">
        <f ca="1"/>
        <v>-1.0224474481546127E-2</v>
      </c>
      <c r="AQ210" s="42">
        <f ca="1"/>
        <v>7.9604017575105653E-3</v>
      </c>
      <c r="AR210" s="42">
        <f ca="1"/>
        <v>1.6006563566789821E-3</v>
      </c>
      <c r="AS210" s="42">
        <f ca="1"/>
        <v>-2.076128706264193E-3</v>
      </c>
      <c r="AT210" s="42">
        <f ca="1"/>
        <v>1.0576286849172225E-2</v>
      </c>
      <c r="AU210" s="42">
        <f ca="1"/>
        <v>2.6870622576355037E-3</v>
      </c>
      <c r="AV210" s="42">
        <f ca="1"/>
        <v>6.504110618313734E-3</v>
      </c>
      <c r="AW210" s="42">
        <f ca="1"/>
        <v>-5.9778306584794966E-4</v>
      </c>
      <c r="AX210" s="42">
        <f ca="1"/>
        <v>2.2650432166585223E-3</v>
      </c>
      <c r="AY210" s="42">
        <f ca="1"/>
        <v>5.4467635109495954E-3</v>
      </c>
      <c r="AZ210" s="42">
        <f ca="1"/>
        <v>2.3366983210909228E-3</v>
      </c>
      <c r="BA210" s="42">
        <f ca="1"/>
        <v>6.2774541295198827E-3</v>
      </c>
      <c r="BB210" s="42">
        <f ca="1"/>
        <v>6.8921222542424124E-3</v>
      </c>
      <c r="BC210" s="42">
        <f ca="1"/>
        <v>-2.3621162228891282E-3</v>
      </c>
      <c r="BD210" s="42">
        <f ca="1"/>
        <v>-1.0751064177115355E-2</v>
      </c>
      <c r="BE210" s="42">
        <f ca="1"/>
        <v>1.9300959138468868E-3</v>
      </c>
      <c r="BF210" s="42">
        <f ca="1"/>
        <v>-5.1714217999930048E-3</v>
      </c>
      <c r="BG210" s="42">
        <f ca="1"/>
        <v>3.8769179004226051E-3</v>
      </c>
      <c r="BH210" s="42">
        <f ca="1"/>
        <v>5.3702689223917091E-3</v>
      </c>
      <c r="BI210" s="42">
        <f ca="1"/>
        <v>-1.2037456342125427E-2</v>
      </c>
      <c r="BJ210" s="42">
        <f ca="1"/>
        <v>-3.3655611487276034E-2</v>
      </c>
    </row>
    <row r="211" spans="2:62" hidden="1" outlineLevel="2">
      <c r="B211" s="78" t="s">
        <v>24</v>
      </c>
      <c r="C211" s="42">
        <f ca="1"/>
        <v>3.6845223459038012E-3</v>
      </c>
      <c r="D211" s="42">
        <f ca="1"/>
        <v>-1.2179236566298157E-4</v>
      </c>
      <c r="E211" s="42">
        <f ca="1"/>
        <v>-2.5974560208377739E-3</v>
      </c>
      <c r="F211" s="42">
        <f ca="1"/>
        <v>4.8526554471589323E-3</v>
      </c>
      <c r="G211" s="42">
        <f ca="1"/>
        <v>-1.2646896761283527E-2</v>
      </c>
      <c r="H211" s="42">
        <f ca="1"/>
        <v>6.5010046439865354E-3</v>
      </c>
      <c r="I211" s="42">
        <f ca="1"/>
        <v>3.4266710907480402E-3</v>
      </c>
      <c r="J211" s="42">
        <f ca="1"/>
        <v>-2.0404985984781382E-2</v>
      </c>
      <c r="K211" s="42">
        <f ca="1"/>
        <v>-6.0633563256165535E-4</v>
      </c>
      <c r="L211" s="42">
        <f ca="1"/>
        <v>-1.1836064376578026E-3</v>
      </c>
      <c r="M211" s="42">
        <f ca="1"/>
        <v>-8.5447234645959491E-3</v>
      </c>
      <c r="N211" s="42">
        <f ca="1"/>
        <v>7.5819308063019009E-3</v>
      </c>
      <c r="O211" s="42">
        <f ca="1"/>
        <v>8.4343204569484187E-4</v>
      </c>
      <c r="P211" s="42">
        <f ca="1"/>
        <v>2.185506732335224E-3</v>
      </c>
      <c r="Q211" s="42">
        <f ca="1"/>
        <v>1.6029900685996801E-3</v>
      </c>
      <c r="R211" s="42">
        <f ca="1"/>
        <v>1.4630285913568769E-2</v>
      </c>
      <c r="S211" s="42">
        <f ca="1"/>
        <v>-1.5435582750696619E-3</v>
      </c>
      <c r="T211" s="42">
        <f ca="1"/>
        <v>-4.9963910232592446E-3</v>
      </c>
      <c r="U211" s="42">
        <f ca="1"/>
        <v>5.4217249823556302E-3</v>
      </c>
      <c r="V211" s="42">
        <f ca="1"/>
        <v>-7.3459585560032015E-3</v>
      </c>
      <c r="W211" s="42">
        <f ca="1"/>
        <v>1.3743596638966793E-3</v>
      </c>
      <c r="X211" s="42">
        <f ca="1"/>
        <v>9.7081134873309716E-3</v>
      </c>
      <c r="Y211" s="42">
        <f ca="1"/>
        <v>5.1372459450131081E-3</v>
      </c>
      <c r="Z211" s="42">
        <f ca="1"/>
        <v>6.7757086341121153E-3</v>
      </c>
      <c r="AA211" s="42">
        <f ca="1"/>
        <v>-2.5180758462653163E-3</v>
      </c>
      <c r="AB211" s="42">
        <f ca="1"/>
        <v>1.8486910178402982E-2</v>
      </c>
      <c r="AC211" s="42">
        <f ca="1"/>
        <v>-1.8230036768683816E-2</v>
      </c>
      <c r="AD211" s="42">
        <f ca="1"/>
        <v>4.2620314461320197E-3</v>
      </c>
      <c r="AE211" s="42">
        <f ca="1"/>
        <v>2.3801372212158278E-3</v>
      </c>
      <c r="AF211" s="42">
        <f ca="1"/>
        <v>1.5177418830082501E-2</v>
      </c>
      <c r="AG211" s="42">
        <f ca="1"/>
        <v>-6.3487630309714549E-3</v>
      </c>
      <c r="AH211" s="42">
        <f ca="1"/>
        <v>-1.6559220790097723E-2</v>
      </c>
      <c r="AI211" s="42">
        <f ca="1"/>
        <v>1.0004747741614695E-2</v>
      </c>
      <c r="AJ211" s="42">
        <f ca="1"/>
        <v>2.2830560292341484E-3</v>
      </c>
      <c r="AK211" s="42">
        <f ca="1"/>
        <v>4.6236209964086727E-3</v>
      </c>
      <c r="AL211" s="42">
        <f ca="1"/>
        <v>-1.0959266233711379E-2</v>
      </c>
      <c r="AM211" s="42">
        <f ca="1"/>
        <v>1.855596316736266E-2</v>
      </c>
      <c r="AN211" s="42">
        <f ca="1"/>
        <v>8.3319624516400015E-3</v>
      </c>
      <c r="AO211" s="42">
        <f ca="1"/>
        <v>1.2753742756902942E-2</v>
      </c>
      <c r="AP211" s="42">
        <f ca="1"/>
        <v>-2.1572594497237807E-4</v>
      </c>
      <c r="AQ211" s="42">
        <f ca="1"/>
        <v>2.8430282492871717E-3</v>
      </c>
      <c r="AR211" s="42">
        <f ca="1"/>
        <v>-9.3782571037229756E-3</v>
      </c>
      <c r="AS211" s="42">
        <f ca="1"/>
        <v>-8.6538788520718057E-4</v>
      </c>
      <c r="AT211" s="42">
        <f ca="1"/>
        <v>-7.8043537041677657E-3</v>
      </c>
      <c r="AU211" s="42">
        <f ca="1"/>
        <v>9.760503360100703E-3</v>
      </c>
      <c r="AV211" s="42">
        <f ca="1"/>
        <v>6.8417349463849586E-3</v>
      </c>
      <c r="AW211" s="42">
        <f ca="1"/>
        <v>-3.7122425000496451E-3</v>
      </c>
      <c r="AX211" s="42">
        <f ca="1"/>
        <v>-3.477794440100046E-3</v>
      </c>
      <c r="AY211" s="42">
        <f ca="1"/>
        <v>-1.2345615876257265E-2</v>
      </c>
      <c r="AZ211" s="42">
        <f ca="1"/>
        <v>-5.4234839996414319E-3</v>
      </c>
      <c r="BA211" s="42">
        <f ca="1"/>
        <v>-1.3624700014458563E-2</v>
      </c>
      <c r="BB211" s="42">
        <f ca="1"/>
        <v>-2.6636543982409916E-2</v>
      </c>
      <c r="BC211" s="42">
        <f ca="1"/>
        <v>5.9736919654040932E-4</v>
      </c>
      <c r="BD211" s="42">
        <f ca="1"/>
        <v>1.4261127331959972E-2</v>
      </c>
      <c r="BE211" s="42">
        <f ca="1"/>
        <v>1.5447536845552251E-2</v>
      </c>
      <c r="BF211" s="42">
        <f ca="1"/>
        <v>9.464737868880857E-3</v>
      </c>
      <c r="BG211" s="42">
        <f ca="1"/>
        <v>-1.8148598321353432E-2</v>
      </c>
      <c r="BH211" s="42">
        <f ca="1"/>
        <v>-5.0149752171269046E-6</v>
      </c>
      <c r="BI211" s="42">
        <f ca="1"/>
        <v>2.3919586781258828E-2</v>
      </c>
      <c r="BJ211" s="42">
        <f ca="1"/>
        <v>-0.28241735460310108</v>
      </c>
    </row>
    <row r="212" spans="2:62" hidden="1" outlineLevel="2"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</row>
    <row r="213" spans="2:62" hidden="1" outlineLevel="2">
      <c r="B213" s="78" t="s">
        <v>56</v>
      </c>
      <c r="C213" s="42">
        <f ca="1">SUM(C202:C211)</f>
        <v>6.5605282578012902E-10</v>
      </c>
      <c r="D213" s="42">
        <f t="shared" ref="D213:BJ213" ca="1" si="77">SUM(D202:D211)</f>
        <v>-3.475155620040471E-8</v>
      </c>
      <c r="E213" s="42">
        <f t="shared" ca="1" si="77"/>
        <v>3.3493935316236678E-10</v>
      </c>
      <c r="F213" s="42">
        <f t="shared" ca="1" si="77"/>
        <v>2.3714176577288582E-9</v>
      </c>
      <c r="G213" s="42">
        <f t="shared" ca="1" si="77"/>
        <v>-3.0523334079018971E-8</v>
      </c>
      <c r="H213" s="42">
        <f t="shared" ca="1" si="77"/>
        <v>2.0789799305698242E-8</v>
      </c>
      <c r="I213" s="42">
        <f t="shared" ca="1" si="77"/>
        <v>2.8410099169040581E-9</v>
      </c>
      <c r="J213" s="42">
        <f t="shared" ca="1" si="77"/>
        <v>-2.2820203803008976E-8</v>
      </c>
      <c r="K213" s="42">
        <f t="shared" ca="1" si="77"/>
        <v>-6.1865439854313919E-9</v>
      </c>
      <c r="L213" s="42">
        <f t="shared" ca="1" si="77"/>
        <v>-5.5267945022613452E-8</v>
      </c>
      <c r="M213" s="42">
        <f t="shared" ca="1" si="77"/>
        <v>-2.9596288340233423E-8</v>
      </c>
      <c r="N213" s="42">
        <f t="shared" ca="1" si="77"/>
        <v>2.1323023610686498E-8</v>
      </c>
      <c r="O213" s="42">
        <f t="shared" ca="1" si="77"/>
        <v>2.756661721808884E-10</v>
      </c>
      <c r="P213" s="42">
        <f t="shared" ca="1" si="77"/>
        <v>2.9187549845793859E-8</v>
      </c>
      <c r="Q213" s="42">
        <f t="shared" ca="1" si="77"/>
        <v>1.8117600853601035E-8</v>
      </c>
      <c r="R213" s="42">
        <f t="shared" ca="1" si="77"/>
        <v>2.0419713296984665E-8</v>
      </c>
      <c r="S213" s="42">
        <f t="shared" ca="1" si="77"/>
        <v>5.6327257094701544E-11</v>
      </c>
      <c r="T213" s="42">
        <f t="shared" ca="1" si="77"/>
        <v>-2.0233366558597421E-8</v>
      </c>
      <c r="U213" s="42">
        <f t="shared" ca="1" si="77"/>
        <v>-3.3918211057512582E-8</v>
      </c>
      <c r="V213" s="42">
        <f t="shared" ca="1" si="77"/>
        <v>1.044299717273961E-8</v>
      </c>
      <c r="W213" s="42">
        <f t="shared" ca="1" si="77"/>
        <v>-2.2736566743924991E-9</v>
      </c>
      <c r="X213" s="42">
        <f t="shared" ca="1" si="77"/>
        <v>3.6452900510630659E-8</v>
      </c>
      <c r="Y213" s="42">
        <f t="shared" ca="1" si="77"/>
        <v>-5.0060749943840743E-8</v>
      </c>
      <c r="Z213" s="42">
        <f t="shared" ca="1" si="77"/>
        <v>5.7337464512419167E-8</v>
      </c>
      <c r="AA213" s="42">
        <f t="shared" ca="1" si="77"/>
        <v>-4.7485200665650651E-8</v>
      </c>
      <c r="AB213" s="42">
        <f t="shared" ca="1" si="77"/>
        <v>-4.1490777723252048E-8</v>
      </c>
      <c r="AC213" s="42">
        <f t="shared" ca="1" si="77"/>
        <v>-3.3368595400706802E-8</v>
      </c>
      <c r="AD213" s="42">
        <f t="shared" ca="1" si="77"/>
        <v>3.9285433552083138E-9</v>
      </c>
      <c r="AE213" s="42">
        <f t="shared" ca="1" si="77"/>
        <v>3.1486842249836555E-8</v>
      </c>
      <c r="AF213" s="42">
        <f t="shared" ca="1" si="77"/>
        <v>-3.6966113958064595E-8</v>
      </c>
      <c r="AG213" s="42">
        <f t="shared" ca="1" si="77"/>
        <v>-7.1437336948698693E-10</v>
      </c>
      <c r="AH213" s="42">
        <f t="shared" ca="1" si="77"/>
        <v>-2.1060042106058052E-8</v>
      </c>
      <c r="AI213" s="42">
        <f t="shared" ca="1" si="77"/>
        <v>-2.7752924416923896E-8</v>
      </c>
      <c r="AJ213" s="42">
        <f t="shared" ca="1" si="77"/>
        <v>-6.7548541083511937E-9</v>
      </c>
      <c r="AK213" s="42">
        <f t="shared" ca="1" si="77"/>
        <v>3.6306297551691458E-10</v>
      </c>
      <c r="AL213" s="42">
        <f t="shared" ca="1" si="77"/>
        <v>-2.6623586654728193E-8</v>
      </c>
      <c r="AM213" s="42">
        <f t="shared" ca="1" si="77"/>
        <v>-2.6626212706881702E-8</v>
      </c>
      <c r="AN213" s="42">
        <f t="shared" ca="1" si="77"/>
        <v>7.9351834650007169E-8</v>
      </c>
      <c r="AO213" s="42">
        <f t="shared" ca="1" si="77"/>
        <v>6.2941543045244575E-8</v>
      </c>
      <c r="AP213" s="42">
        <f t="shared" ca="1" si="77"/>
        <v>-6.9519021889813404E-8</v>
      </c>
      <c r="AQ213" s="42">
        <f t="shared" ca="1" si="77"/>
        <v>-5.8712845913203027E-8</v>
      </c>
      <c r="AR213" s="42">
        <f t="shared" ca="1" si="77"/>
        <v>3.6786843914810019E-8</v>
      </c>
      <c r="AS213" s="42">
        <f t="shared" ca="1" si="77"/>
        <v>2.255815704371722E-9</v>
      </c>
      <c r="AT213" s="42">
        <f t="shared" ca="1" si="77"/>
        <v>1.7301744804215646E-8</v>
      </c>
      <c r="AU213" s="42">
        <f t="shared" ca="1" si="77"/>
        <v>-1.3765028682860558E-8</v>
      </c>
      <c r="AV213" s="42">
        <f t="shared" ca="1" si="77"/>
        <v>5.5075501832757556E-9</v>
      </c>
      <c r="AW213" s="42">
        <f t="shared" ca="1" si="77"/>
        <v>-3.5787744673970723E-8</v>
      </c>
      <c r="AX213" s="42">
        <f t="shared" ca="1" si="77"/>
        <v>1.6024019713553606E-8</v>
      </c>
      <c r="AY213" s="42">
        <f t="shared" ca="1" si="77"/>
        <v>1.397213550760612E-8</v>
      </c>
      <c r="AZ213" s="42">
        <f t="shared" ca="1" si="77"/>
        <v>3.2606356222680821E-8</v>
      </c>
      <c r="BA213" s="42">
        <f t="shared" ca="1" si="77"/>
        <v>-8.7055844574801533E-8</v>
      </c>
      <c r="BB213" s="42">
        <f t="shared" ca="1" si="77"/>
        <v>-4.6984075175587892E-8</v>
      </c>
      <c r="BC213" s="42">
        <f t="shared" ca="1" si="77"/>
        <v>1.224891394216443E-8</v>
      </c>
      <c r="BD213" s="42">
        <f t="shared" ca="1" si="77"/>
        <v>9.6162355196771632E-9</v>
      </c>
      <c r="BE213" s="42">
        <f t="shared" ca="1" si="77"/>
        <v>-1.2529517177256588E-8</v>
      </c>
      <c r="BF213" s="42">
        <f t="shared" ca="1" si="77"/>
        <v>-2.3666700011207298E-8</v>
      </c>
      <c r="BG213" s="42">
        <f t="shared" ca="1" si="77"/>
        <v>6.6291076745994548E-8</v>
      </c>
      <c r="BH213" s="42">
        <f t="shared" ca="1" si="77"/>
        <v>-1.9133544124083635E-8</v>
      </c>
      <c r="BI213" s="42">
        <f t="shared" ca="1" si="77"/>
        <v>2.2097858119740632E-8</v>
      </c>
      <c r="BJ213" s="42">
        <f t="shared" ca="1" si="77"/>
        <v>-0.99999922134272889</v>
      </c>
    </row>
    <row r="214" spans="2:62" hidden="1" outlineLevel="2">
      <c r="B214" s="78" t="s">
        <v>138</v>
      </c>
      <c r="C214" s="42" cm="1">
        <f t="array" aca="1" ref="C214" ca="1">SUM(ABS(C202:C211))</f>
        <v>3.5565804508118096E-2</v>
      </c>
      <c r="D214" s="42" cm="1">
        <f t="array" aca="1" ref="D214" ca="1">SUM(ABS(D202:D211))</f>
        <v>3.7029600080058067E-2</v>
      </c>
      <c r="E214" s="42" cm="1">
        <f t="array" aca="1" ref="E214" ca="1">SUM(ABS(E202:E211))</f>
        <v>2.0189543804325694E-2</v>
      </c>
      <c r="F214" s="42" cm="1">
        <f t="array" aca="1" ref="F214" ca="1">SUM(ABS(F202:F211))</f>
        <v>1.3229484868693448E-2</v>
      </c>
      <c r="G214" s="42" cm="1">
        <f t="array" aca="1" ref="G214" ca="1">SUM(ABS(G202:G211))</f>
        <v>9.6048939302435299E-2</v>
      </c>
      <c r="H214" s="42" cm="1">
        <f t="array" aca="1" ref="H214" ca="1">SUM(ABS(H202:H211))</f>
        <v>2.8273881704705274E-2</v>
      </c>
      <c r="I214" s="42" cm="1">
        <f t="array" aca="1" ref="I214" ca="1">SUM(ABS(I202:I211))</f>
        <v>2.0773830068215569E-2</v>
      </c>
      <c r="J214" s="42" cm="1">
        <f t="array" aca="1" ref="J214" ca="1">SUM(ABS(J202:J211))</f>
        <v>4.8469439668322782E-2</v>
      </c>
      <c r="K214" s="42" cm="1">
        <f t="array" aca="1" ref="K214" ca="1">SUM(ABS(K202:K211))</f>
        <v>2.5077000639782146E-2</v>
      </c>
      <c r="L214" s="42" cm="1">
        <f t="array" aca="1" ref="L214" ca="1">SUM(ABS(L202:L211))</f>
        <v>5.695280615935152E-2</v>
      </c>
      <c r="M214" s="42" cm="1">
        <f t="array" aca="1" ref="M214" ca="1">SUM(ABS(M202:M211))</f>
        <v>5.7931542656742996E-2</v>
      </c>
      <c r="N214" s="42" cm="1">
        <f t="array" aca="1" ref="N214" ca="1">SUM(ABS(N202:N211))</f>
        <v>1.8597085053780119E-2</v>
      </c>
      <c r="O214" s="42" cm="1">
        <f t="array" aca="1" ref="O214" ca="1">SUM(ABS(O202:O211))</f>
        <v>3.5190267855202823E-2</v>
      </c>
      <c r="P214" s="42" cm="1">
        <f t="array" aca="1" ref="P214" ca="1">SUM(ABS(P202:P211))</f>
        <v>2.7017380591728337E-2</v>
      </c>
      <c r="Q214" s="42" cm="1">
        <f t="array" aca="1" ref="Q214" ca="1">SUM(ABS(Q202:Q211))</f>
        <v>2.711974172613563E-2</v>
      </c>
      <c r="R214" s="42" cm="1">
        <f t="array" aca="1" ref="R214" ca="1">SUM(ABS(R202:R211))</f>
        <v>7.6903449667971399E-2</v>
      </c>
      <c r="S214" s="42" cm="1">
        <f t="array" aca="1" ref="S214" ca="1">SUM(ABS(S202:S211))</f>
        <v>8.2079500105060405E-2</v>
      </c>
      <c r="T214" s="42" cm="1">
        <f t="array" aca="1" ref="T214" ca="1">SUM(ABS(T202:T211))</f>
        <v>5.732564297856204E-2</v>
      </c>
      <c r="U214" s="42" cm="1">
        <f t="array" aca="1" ref="U214" ca="1">SUM(ABS(U202:U211))</f>
        <v>4.0883715527228762E-2</v>
      </c>
      <c r="V214" s="42" cm="1">
        <f t="array" aca="1" ref="V214" ca="1">SUM(ABS(V202:V211))</f>
        <v>4.4875083555220449E-2</v>
      </c>
      <c r="W214" s="42" cm="1">
        <f t="array" aca="1" ref="W214" ca="1">SUM(ABS(W202:W211))</f>
        <v>3.1133561071941436E-2</v>
      </c>
      <c r="X214" s="42" cm="1">
        <f t="array" aca="1" ref="X214" ca="1">SUM(ABS(X202:X211))</f>
        <v>5.5454290791696677E-2</v>
      </c>
      <c r="Y214" s="42" cm="1">
        <f t="array" aca="1" ref="Y214" ca="1">SUM(ABS(Y202:Y211))</f>
        <v>4.9051251335507626E-2</v>
      </c>
      <c r="Z214" s="42" cm="1">
        <f t="array" aca="1" ref="Z214" ca="1">SUM(ABS(Z202:Z211))</f>
        <v>5.00452362996728E-2</v>
      </c>
      <c r="AA214" s="42" cm="1">
        <f t="array" aca="1" ref="AA214" ca="1">SUM(ABS(AA202:AA211))</f>
        <v>0.14545946914721791</v>
      </c>
      <c r="AB214" s="42" cm="1">
        <f t="array" aca="1" ref="AB214" ca="1">SUM(ABS(AB202:AB211))</f>
        <v>6.8100730793215963E-2</v>
      </c>
      <c r="AC214" s="42" cm="1">
        <f t="array" aca="1" ref="AC214" ca="1">SUM(ABS(AC202:AC211))</f>
        <v>3.6578299327276118E-2</v>
      </c>
      <c r="AD214" s="42" cm="1">
        <f t="array" aca="1" ref="AD214" ca="1">SUM(ABS(AD202:AD211))</f>
        <v>3.3504315706350304E-2</v>
      </c>
      <c r="AE214" s="42" cm="1">
        <f t="array" aca="1" ref="AE214" ca="1">SUM(ABS(AE202:AE211))</f>
        <v>6.6022029994110804E-2</v>
      </c>
      <c r="AF214" s="42" cm="1">
        <f t="array" aca="1" ref="AF214" ca="1">SUM(ABS(AF202:AF211))</f>
        <v>6.3611847969680696E-2</v>
      </c>
      <c r="AG214" s="42" cm="1">
        <f t="array" aca="1" ref="AG214" ca="1">SUM(ABS(AG202:AG211))</f>
        <v>3.5732922598394307E-2</v>
      </c>
      <c r="AH214" s="42" cm="1">
        <f t="array" aca="1" ref="AH214" ca="1">SUM(ABS(AH202:AH211))</f>
        <v>6.481194401051682E-2</v>
      </c>
      <c r="AI214" s="42" cm="1">
        <f t="array" aca="1" ref="AI214" ca="1">SUM(ABS(AI202:AI211))</f>
        <v>5.2534583537762108E-2</v>
      </c>
      <c r="AJ214" s="42" cm="1">
        <f t="array" aca="1" ref="AJ214" ca="1">SUM(ABS(AJ202:AJ211))</f>
        <v>4.3078197218896018E-2</v>
      </c>
      <c r="AK214" s="42" cm="1">
        <f t="array" aca="1" ref="AK214" ca="1">SUM(ABS(AK202:AK211))</f>
        <v>3.0183693172410334E-2</v>
      </c>
      <c r="AL214" s="42" cm="1">
        <f t="array" aca="1" ref="AL214" ca="1">SUM(ABS(AL202:AL211))</f>
        <v>4.450326744794518E-2</v>
      </c>
      <c r="AM214" s="42" cm="1">
        <f t="array" aca="1" ref="AM214" ca="1">SUM(ABS(AM202:AM211))</f>
        <v>9.0505807594129684E-2</v>
      </c>
      <c r="AN214" s="42" cm="1">
        <f t="array" aca="1" ref="AN214" ca="1">SUM(ABS(AN202:AN211))</f>
        <v>6.801738986505132E-2</v>
      </c>
      <c r="AO214" s="42" cm="1">
        <f t="array" aca="1" ref="AO214" ca="1">SUM(ABS(AO202:AO211))</f>
        <v>7.2888055392145976E-2</v>
      </c>
      <c r="AP214" s="42" cm="1">
        <f t="array" aca="1" ref="AP214" ca="1">SUM(ABS(AP202:AP211))</f>
        <v>0.12480376916675087</v>
      </c>
      <c r="AQ214" s="42" cm="1">
        <f t="array" aca="1" ref="AQ214" ca="1">SUM(ABS(AQ202:AQ211))</f>
        <v>0.10090804112635257</v>
      </c>
      <c r="AR214" s="42" cm="1">
        <f t="array" aca="1" ref="AR214" ca="1">SUM(ABS(AR202:AR211))</f>
        <v>4.8165234008673938E-2</v>
      </c>
      <c r="AS214" s="42" cm="1">
        <f t="array" aca="1" ref="AS214" ca="1">SUM(ABS(AS202:AS211))</f>
        <v>6.2780271808768454E-2</v>
      </c>
      <c r="AT214" s="42" cm="1">
        <f t="array" aca="1" ref="AT214" ca="1">SUM(ABS(AT202:AT211))</f>
        <v>5.7153317221197444E-2</v>
      </c>
      <c r="AU214" s="42" cm="1">
        <f t="array" aca="1" ref="AU214" ca="1">SUM(ABS(AU202:AU211))</f>
        <v>3.3730611239032489E-2</v>
      </c>
      <c r="AV214" s="42" cm="1">
        <f t="array" aca="1" ref="AV214" ca="1">SUM(ABS(AV202:AV211))</f>
        <v>7.8718748774158132E-2</v>
      </c>
      <c r="AW214" s="42" cm="1">
        <f t="array" aca="1" ref="AW214" ca="1">SUM(ABS(AW202:AW211))</f>
        <v>0.12233607500773744</v>
      </c>
      <c r="AX214" s="42" cm="1">
        <f t="array" aca="1" ref="AX214" ca="1">SUM(ABS(AX202:AX211))</f>
        <v>1.2783258528332944E-2</v>
      </c>
      <c r="AY214" s="42" cm="1">
        <f t="array" aca="1" ref="AY214" ca="1">SUM(ABS(AY202:AY211))</f>
        <v>4.9756323558250742E-2</v>
      </c>
      <c r="AZ214" s="42" cm="1">
        <f t="array" aca="1" ref="AZ214" ca="1">SUM(ABS(AZ202:AZ211))</f>
        <v>2.7775533022200455E-2</v>
      </c>
      <c r="BA214" s="42" cm="1">
        <f t="array" aca="1" ref="BA214" ca="1">SUM(ABS(BA202:BA211))</f>
        <v>6.7994181099198914E-2</v>
      </c>
      <c r="BB214" s="42" cm="1">
        <f t="array" aca="1" ref="BB214" ca="1">SUM(ABS(BB202:BB211))</f>
        <v>5.7640888088483139E-2</v>
      </c>
      <c r="BC214" s="42" cm="1">
        <f t="array" aca="1" ref="BC214" ca="1">SUM(ABS(BC202:BC211))</f>
        <v>1.4862153797881073E-2</v>
      </c>
      <c r="BD214" s="42" cm="1">
        <f t="array" aca="1" ref="BD214" ca="1">SUM(ABS(BD202:BD211))</f>
        <v>7.035048342129048E-2</v>
      </c>
      <c r="BE214" s="42" cm="1">
        <f t="array" aca="1" ref="BE214" ca="1">SUM(ABS(BE202:BE211))</f>
        <v>3.8598840807749474E-2</v>
      </c>
      <c r="BF214" s="42" cm="1">
        <f t="array" aca="1" ref="BF214" ca="1">SUM(ABS(BF202:BF211))</f>
        <v>2.3446537450573977E-2</v>
      </c>
      <c r="BG214" s="42" cm="1">
        <f t="array" aca="1" ref="BG214" ca="1">SUM(ABS(BG202:BG211))</f>
        <v>3.9783747022051431E-2</v>
      </c>
      <c r="BH214" s="42" cm="1">
        <f t="array" aca="1" ref="BH214" ca="1">SUM(ABS(BH202:BH211))</f>
        <v>3.7518644040730485E-2</v>
      </c>
      <c r="BI214" s="42" cm="1">
        <f t="array" aca="1" ref="BI214" ca="1">SUM(ABS(BI202:BI211))</f>
        <v>7.7469769021396989E-2</v>
      </c>
      <c r="BJ214" s="42" cm="1">
        <f t="array" aca="1" ref="BJ214" ca="1">SUM(ABS(BJ202:BJ211))</f>
        <v>0.99999922134272889</v>
      </c>
    </row>
    <row r="215" spans="2:62" hidden="1" outlineLevel="2"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</row>
    <row r="216" spans="2:62" hidden="1" outlineLevel="2">
      <c r="B216" s="78" t="s">
        <v>157</v>
      </c>
      <c r="C216" s="109">
        <f ca="1">$C$5*(1+C185)</f>
        <v>99924829.701587543</v>
      </c>
      <c r="D216" s="109">
        <f ca="1">C216*(1+D185)</f>
        <v>104071904.2793923</v>
      </c>
      <c r="E216" s="109">
        <f t="shared" ref="E216:BJ216" ca="1" si="78">D216*(1+E185)</f>
        <v>104031949.65990722</v>
      </c>
      <c r="F216" s="109">
        <f t="shared" ca="1" si="78"/>
        <v>103749832.47712532</v>
      </c>
      <c r="G216" s="109">
        <f t="shared" ca="1" si="78"/>
        <v>107512761.92903598</v>
      </c>
      <c r="H216" s="109">
        <f t="shared" ca="1" si="78"/>
        <v>105009462.39128058</v>
      </c>
      <c r="I216" s="109">
        <f t="shared" ca="1" si="78"/>
        <v>104668487.2058482</v>
      </c>
      <c r="J216" s="109">
        <f t="shared" ca="1" si="78"/>
        <v>107480938.79865713</v>
      </c>
      <c r="K216" s="109">
        <f t="shared" ca="1" si="78"/>
        <v>108248840.17219715</v>
      </c>
      <c r="L216" s="109">
        <f t="shared" ca="1" si="78"/>
        <v>115573107.6366068</v>
      </c>
      <c r="M216" s="109">
        <f t="shared" ca="1" si="78"/>
        <v>119633075.55921727</v>
      </c>
      <c r="N216" s="109">
        <f t="shared" ca="1" si="78"/>
        <v>116777831.21954195</v>
      </c>
      <c r="O216" s="109">
        <f t="shared" ca="1" si="78"/>
        <v>116740930.00319144</v>
      </c>
      <c r="P216" s="109">
        <f t="shared" ca="1" si="78"/>
        <v>112960355.71607283</v>
      </c>
      <c r="Q216" s="109">
        <f t="shared" ca="1" si="78"/>
        <v>110661398.2891397</v>
      </c>
      <c r="R216" s="109">
        <f t="shared" ca="1" si="78"/>
        <v>108129604.44498856</v>
      </c>
      <c r="S216" s="109">
        <f t="shared" ca="1" si="78"/>
        <v>108122620.99991974</v>
      </c>
      <c r="T216" s="109">
        <f t="shared" ca="1" si="78"/>
        <v>110690730.21027984</v>
      </c>
      <c r="U216" s="109">
        <f t="shared" ca="1" si="78"/>
        <v>115169991.09858294</v>
      </c>
      <c r="V216" s="109">
        <f t="shared" ca="1" si="78"/>
        <v>113807200.93638143</v>
      </c>
      <c r="W216" s="109">
        <f t="shared" ca="1" si="78"/>
        <v>114104684.13771568</v>
      </c>
      <c r="X216" s="109">
        <f t="shared" ca="1" si="78"/>
        <v>109526579.63558428</v>
      </c>
      <c r="Y216" s="109">
        <f t="shared" ca="1" si="78"/>
        <v>116196562.50500986</v>
      </c>
      <c r="Z216" s="109">
        <f t="shared" ca="1" si="78"/>
        <v>109028332.37402683</v>
      </c>
      <c r="AA216" s="109">
        <f t="shared" ca="1" si="78"/>
        <v>115306702.52541952</v>
      </c>
      <c r="AB216" s="109">
        <f t="shared" ca="1" si="78"/>
        <v>121066533.93755133</v>
      </c>
      <c r="AC216" s="109">
        <f t="shared" ca="1" si="78"/>
        <v>125883122.16845569</v>
      </c>
      <c r="AD216" s="109">
        <f t="shared" ca="1" si="78"/>
        <v>125318599.77728295</v>
      </c>
      <c r="AE216" s="109">
        <f t="shared" ca="1" si="78"/>
        <v>120951681.08669761</v>
      </c>
      <c r="AF216" s="109">
        <f t="shared" ca="1" si="78"/>
        <v>126305454.54958028</v>
      </c>
      <c r="AG216" s="109">
        <f t="shared" ca="1" si="78"/>
        <v>126409001.49739949</v>
      </c>
      <c r="AH216" s="109">
        <f t="shared" ca="1" si="78"/>
        <v>129537152.18647204</v>
      </c>
      <c r="AI216" s="109">
        <f t="shared" ca="1" si="78"/>
        <v>133794924.95489651</v>
      </c>
      <c r="AJ216" s="109">
        <f t="shared" ca="1" si="78"/>
        <v>134839324.40856269</v>
      </c>
      <c r="AK216" s="109">
        <f t="shared" ca="1" si="78"/>
        <v>134783212.90625381</v>
      </c>
      <c r="AL216" s="109">
        <f t="shared" ca="1" si="78"/>
        <v>139027465.80879492</v>
      </c>
      <c r="AM216" s="109">
        <f t="shared" ca="1" si="78"/>
        <v>143405813.46938816</v>
      </c>
      <c r="AN216" s="109">
        <f t="shared" ca="1" si="78"/>
        <v>131445645.92411865</v>
      </c>
      <c r="AO216" s="109">
        <f t="shared" ca="1" si="78"/>
        <v>122597484.60403454</v>
      </c>
      <c r="AP216" s="109">
        <f t="shared" ca="1" si="78"/>
        <v>133216805.74893226</v>
      </c>
      <c r="AQ216" s="109">
        <f t="shared" ca="1" si="78"/>
        <v>142832823.11662588</v>
      </c>
      <c r="AR216" s="109">
        <f t="shared" ca="1" si="78"/>
        <v>137051714.99912977</v>
      </c>
      <c r="AS216" s="109">
        <f t="shared" ca="1" si="78"/>
        <v>136698124.76125446</v>
      </c>
      <c r="AT216" s="109">
        <f t="shared" ca="1" si="78"/>
        <v>134038901.21096154</v>
      </c>
      <c r="AU216" s="109">
        <f t="shared" ca="1" si="78"/>
        <v>136188471.0019615</v>
      </c>
      <c r="AV216" s="109">
        <f t="shared" ca="1" si="78"/>
        <v>135333800.27916941</v>
      </c>
      <c r="AW216" s="109">
        <f t="shared" ca="1" si="78"/>
        <v>141125053.24728817</v>
      </c>
      <c r="AX216" s="109">
        <f t="shared" ca="1" si="78"/>
        <v>138578795.64030716</v>
      </c>
      <c r="AY216" s="109">
        <f t="shared" ca="1" si="78"/>
        <v>136393597.30366281</v>
      </c>
      <c r="AZ216" s="109">
        <f t="shared" ca="1" si="78"/>
        <v>131477856.56394182</v>
      </c>
      <c r="BA216" s="109">
        <f t="shared" ca="1" si="78"/>
        <v>146057834.88514733</v>
      </c>
      <c r="BB216" s="109">
        <f t="shared" ca="1" si="78"/>
        <v>154374725.08078098</v>
      </c>
      <c r="BC216" s="109">
        <f t="shared" ca="1" si="78"/>
        <v>152236514.37941697</v>
      </c>
      <c r="BD216" s="109">
        <f t="shared" ca="1" si="78"/>
        <v>150576180.40839279</v>
      </c>
      <c r="BE216" s="109">
        <f t="shared" ca="1" si="78"/>
        <v>152771053.89433551</v>
      </c>
      <c r="BF216" s="109">
        <f t="shared" ca="1" si="78"/>
        <v>157032543.75842279</v>
      </c>
      <c r="BG216" s="109">
        <f t="shared" ca="1" si="78"/>
        <v>145939232.08333439</v>
      </c>
      <c r="BH216" s="109">
        <f t="shared" ca="1" si="78"/>
        <v>149212909.69611925</v>
      </c>
      <c r="BI216" s="109">
        <f t="shared" ca="1" si="78"/>
        <v>145525483.65339303</v>
      </c>
      <c r="BJ216" s="109">
        <f t="shared" ca="1" si="78"/>
        <v>162989122.4477537</v>
      </c>
    </row>
    <row r="217" spans="2:62" hidden="1" outlineLevel="2">
      <c r="B217" s="78" t="s">
        <v>156</v>
      </c>
      <c r="C217" s="109">
        <f ca="1">C214*C216*$C$6+($C$5*$C$6)</f>
        <v>31066.172087602092</v>
      </c>
      <c r="D217" s="109">
        <f ca="1">D214*D216*$C$6</f>
        <v>1156.1222985107941</v>
      </c>
      <c r="E217" s="109">
        <f t="shared" ref="E217" ca="1" si="79">E214*E216*$C$6</f>
        <v>630.10728141243067</v>
      </c>
      <c r="F217" s="109">
        <f t="shared" ref="F217" ca="1" si="80">F214*F216*$C$6</f>
        <v>411.7670516656828</v>
      </c>
      <c r="G217" s="109">
        <f t="shared" ref="G217" ca="1" si="81">G214*G216*$C$6</f>
        <v>3097.9460234277458</v>
      </c>
      <c r="H217" s="109">
        <f t="shared" ref="H217" ca="1" si="82">H214*H216*$C$6</f>
        <v>890.70753525772921</v>
      </c>
      <c r="I217" s="109">
        <f t="shared" ref="I217" ca="1" si="83">I214*I216*$C$6</f>
        <v>652.30961001344576</v>
      </c>
      <c r="J217" s="109">
        <f t="shared" ref="J217" ca="1" si="84">J214*J216*$C$6</f>
        <v>1562.8622635788615</v>
      </c>
      <c r="K217" s="109">
        <f t="shared" ref="K217" ca="1" si="85">K214*K216*$C$6</f>
        <v>814.36687027615892</v>
      </c>
      <c r="L217" s="109">
        <f t="shared" ref="L217" ca="1" si="86">L214*L216*$C$6</f>
        <v>1974.6638389384605</v>
      </c>
      <c r="M217" s="109">
        <f t="shared" ref="M217" ca="1" si="87">M214*M216*$C$6</f>
        <v>2079.1585859748457</v>
      </c>
      <c r="N217" s="109">
        <f t="shared" ref="N217" ca="1" si="88">N214*N216*$C$6</f>
        <v>651.51817787574021</v>
      </c>
      <c r="O217" s="109">
        <f t="shared" ref="O217" ca="1" si="89">O214*O216*$C$6</f>
        <v>1232.4433789433372</v>
      </c>
      <c r="P217" s="109">
        <f t="shared" ref="P217" ca="1" si="90">P214*P216*$C$6</f>
        <v>915.5678766474465</v>
      </c>
      <c r="Q217" s="109">
        <f t="shared" ref="Q217" ca="1" si="91">Q214*Q216*$C$6</f>
        <v>900.3325621963487</v>
      </c>
      <c r="R217" s="109">
        <f t="shared" ref="R217" ca="1" si="92">R214*R216*$C$6</f>
        <v>2494.6618779158503</v>
      </c>
      <c r="S217" s="109">
        <f t="shared" ref="S217" ca="1" si="93">S214*S216*$C$6</f>
        <v>2662.3952045166952</v>
      </c>
      <c r="T217" s="109">
        <f t="shared" ref="T217" ca="1" si="94">T214*T216*$C$6</f>
        <v>1903.6251843212497</v>
      </c>
      <c r="U217" s="109">
        <f t="shared" ref="U217" ca="1" si="95">U214*U216*$C$6</f>
        <v>1412.5731460043801</v>
      </c>
      <c r="V217" s="109">
        <f t="shared" ref="V217" ca="1" si="96">V214*V216*$C$6</f>
        <v>1532.1322953617637</v>
      </c>
      <c r="W217" s="109">
        <f t="shared" ref="W217" ca="1" si="97">W214*W216*$C$6</f>
        <v>1065.7455456588475</v>
      </c>
      <c r="X217" s="109">
        <f t="shared" ref="X217" ca="1" si="98">X214*X216*$C$6</f>
        <v>1822.1156389594839</v>
      </c>
      <c r="Y217" s="109">
        <f t="shared" ref="Y217" ca="1" si="99">Y214*Y216*$C$6</f>
        <v>1709.8760375265779</v>
      </c>
      <c r="Z217" s="109">
        <f t="shared" ref="Z217" ca="1" si="100">Z214*Z216*$C$6</f>
        <v>1636.9045971052315</v>
      </c>
      <c r="AA217" s="109">
        <f t="shared" ref="AA217" ca="1" si="101">AA214*AA216*$C$6</f>
        <v>5031.735521539108</v>
      </c>
      <c r="AB217" s="109">
        <f t="shared" ref="AB217" ca="1" si="102">AB214*AB216*$C$6</f>
        <v>2473.415830724678</v>
      </c>
      <c r="AC217" s="109">
        <f t="shared" ref="AC217" ca="1" si="103">AC214*AC216*$C$6</f>
        <v>1381.3771568789518</v>
      </c>
      <c r="AD217" s="109">
        <f t="shared" ref="AD217" ca="1" si="104">AD214*AD216*$C$6</f>
        <v>1259.6141792447547</v>
      </c>
      <c r="AE217" s="109">
        <f t="shared" ref="AE217" ca="1" si="105">AE214*AE216*$C$6</f>
        <v>2395.642654963222</v>
      </c>
      <c r="AF217" s="109">
        <f t="shared" ref="AF217" ca="1" si="106">AF214*AF216*$C$6</f>
        <v>2410.3570117647946</v>
      </c>
      <c r="AG217" s="109">
        <f t="shared" ref="AG217" ca="1" si="107">AG214*AG216*$C$6</f>
        <v>1355.0889198740656</v>
      </c>
      <c r="AH217" s="109">
        <f t="shared" ref="AH217" ca="1" si="108">AH214*AH216*$C$6</f>
        <v>2518.6663964374266</v>
      </c>
      <c r="AI217" s="109">
        <f t="shared" ref="AI217" ca="1" si="109">AI214*AI216*$C$6</f>
        <v>2108.6581985914868</v>
      </c>
      <c r="AJ217" s="109">
        <f t="shared" ref="AJ217" ca="1" si="110">AJ214*AJ216*$C$6</f>
        <v>1742.5905029204287</v>
      </c>
      <c r="AK217" s="109">
        <f t="shared" ref="AK217" ca="1" si="111">AK214*AK216*$C$6</f>
        <v>1220.4765429462063</v>
      </c>
      <c r="AL217" s="109">
        <f t="shared" ref="AL217" ca="1" si="112">AL214*AL216*$C$6</f>
        <v>1856.1529480496561</v>
      </c>
      <c r="AM217" s="109">
        <f t="shared" ref="AM217" ca="1" si="113">AM214*AM216*$C$6</f>
        <v>3893.7176885220283</v>
      </c>
      <c r="AN217" s="109">
        <f t="shared" ref="AN217" ca="1" si="114">AN214*AN216*$C$6</f>
        <v>2682.1769234652816</v>
      </c>
      <c r="AO217" s="109">
        <f t="shared" ref="AO217" ca="1" si="115">AO214*AO216*$C$6</f>
        <v>2680.7676746269899</v>
      </c>
      <c r="AP217" s="109">
        <f t="shared" ref="AP217" ca="1" si="116">AP214*AP216*$C$6</f>
        <v>4987.7878421464893</v>
      </c>
      <c r="AQ217" s="109">
        <f t="shared" ref="AQ217" ca="1" si="117">AQ214*AQ216*$C$6</f>
        <v>4323.8941167736575</v>
      </c>
      <c r="AR217" s="109">
        <f t="shared" ref="AR217" ca="1" si="118">AR214*AR216*$C$6</f>
        <v>1980.3383772669517</v>
      </c>
      <c r="AS217" s="109">
        <f t="shared" ref="AS217" ca="1" si="119">AS214*AS216*$C$6</f>
        <v>2574.5836284781485</v>
      </c>
      <c r="AT217" s="109">
        <f t="shared" ref="AT217" ca="1" si="120">AT214*AT216*$C$6</f>
        <v>2298.2303522672491</v>
      </c>
      <c r="AU217" s="109">
        <f t="shared" ref="AU217" ca="1" si="121">AU214*AU216*$C$6</f>
        <v>1378.1161111816236</v>
      </c>
      <c r="AV217" s="109">
        <f t="shared" ref="AV217" ca="1" si="122">AV214*AV216*$C$6</f>
        <v>3195.9922274484084</v>
      </c>
      <c r="AW217" s="109">
        <f t="shared" ref="AW217" ca="1" si="123">AW214*AW216*$C$6</f>
        <v>5179.4055298593548</v>
      </c>
      <c r="AX217" s="109">
        <f t="shared" ref="AX217" ca="1" si="124">AX214*AX216*$C$6</f>
        <v>531.4465713645194</v>
      </c>
      <c r="AY217" s="109">
        <f t="shared" ref="AY217" ca="1" si="125">AY214*AY216*$C$6</f>
        <v>2035.9331876144406</v>
      </c>
      <c r="AZ217" s="109">
        <f t="shared" ref="AZ217" ca="1" si="126">AZ214*AZ216*$C$6</f>
        <v>1095.5602640039701</v>
      </c>
      <c r="BA217" s="109">
        <f t="shared" ref="BA217" ca="1" si="127">BA214*BA216*$C$6</f>
        <v>2979.3248628412803</v>
      </c>
      <c r="BB217" s="109">
        <f t="shared" ref="BB217" ca="1" si="128">BB214*BB216*$C$6</f>
        <v>2669.4888756214937</v>
      </c>
      <c r="BC217" s="109">
        <f t="shared" ref="BC217" ca="1" si="129">BC214*BC216*$C$6</f>
        <v>678.7687471080684</v>
      </c>
      <c r="BD217" s="109">
        <f t="shared" ref="BD217" ca="1" si="130">BD214*BD216*$C$6</f>
        <v>3177.9321250385638</v>
      </c>
      <c r="BE217" s="109">
        <f t="shared" ref="BE217" ca="1" si="131">BE214*BE216*$C$6</f>
        <v>1769.0356767898713</v>
      </c>
      <c r="BF217" s="109">
        <f t="shared" ref="BF217" ca="1" si="132">BF214*BF216*$C$6</f>
        <v>1104.5608254572269</v>
      </c>
      <c r="BG217" s="109">
        <f t="shared" ref="BG217" ca="1" si="133">BG214*BG216*$C$6</f>
        <v>1741.802846938748</v>
      </c>
      <c r="BH217" s="109">
        <f t="shared" ref="BH217" ca="1" si="134">BH214*BH216*$C$6</f>
        <v>1679.479813551108</v>
      </c>
      <c r="BI217" s="109">
        <f t="shared" ref="BI217" ca="1" si="135">BI214*BI216*$C$6</f>
        <v>3382.147681606632</v>
      </c>
      <c r="BJ217" s="109">
        <f t="shared" ref="BJ217" ca="1" si="136">BJ214*BJ216*$C$6</f>
        <v>48896.698660526512</v>
      </c>
    </row>
    <row r="218" spans="2:62" hidden="1" outlineLevel="2"/>
    <row r="219" spans="2:62" outlineLevel="1" collapsed="1"/>
    <row r="220" spans="2:62" ht="18.5" outlineLevel="1">
      <c r="B220" s="94" t="s">
        <v>134</v>
      </c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 t="s">
        <v>27</v>
      </c>
    </row>
    <row r="221" spans="2:62" hidden="1" outlineLevel="2"/>
    <row r="222" spans="2:62" hidden="1" outlineLevel="2">
      <c r="B222" s="88" t="s">
        <v>130</v>
      </c>
      <c r="C222" s="89"/>
      <c r="D222" s="89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  <c r="AK222" s="89"/>
      <c r="AL222" s="89"/>
      <c r="AM222" s="89"/>
      <c r="AN222" s="89"/>
      <c r="AO222" s="89"/>
      <c r="AP222" s="89"/>
      <c r="AQ222" s="89"/>
      <c r="AR222" s="89"/>
      <c r="AS222" s="89"/>
      <c r="AT222" s="89"/>
      <c r="AU222" s="89"/>
      <c r="AV222" s="89"/>
      <c r="AW222" s="89"/>
      <c r="AX222" s="89"/>
      <c r="AY222" s="89"/>
      <c r="AZ222" s="89"/>
      <c r="BA222" s="89"/>
      <c r="BB222" s="89"/>
      <c r="BC222" s="89"/>
      <c r="BD222" s="89"/>
      <c r="BE222" s="89"/>
      <c r="BF222" s="89"/>
      <c r="BG222" s="89"/>
      <c r="BH222" s="89"/>
      <c r="BI222" s="89"/>
      <c r="BJ222" s="89" t="s">
        <v>27</v>
      </c>
    </row>
    <row r="223" spans="2:62" hidden="1" outlineLevel="2"/>
    <row r="224" spans="2:62" ht="21.5" hidden="1" outlineLevel="2">
      <c r="B224" s="86" t="s">
        <v>139</v>
      </c>
      <c r="C224" s="67">
        <v>42766</v>
      </c>
      <c r="D224" s="67">
        <v>42794</v>
      </c>
      <c r="E224" s="67">
        <v>42825</v>
      </c>
      <c r="F224" s="67">
        <v>42853</v>
      </c>
      <c r="G224" s="67">
        <v>42886</v>
      </c>
      <c r="H224" s="67">
        <v>42916</v>
      </c>
      <c r="I224" s="67">
        <v>42947</v>
      </c>
      <c r="J224" s="67">
        <v>42978</v>
      </c>
      <c r="K224" s="67">
        <v>43007</v>
      </c>
      <c r="L224" s="67">
        <v>43039</v>
      </c>
      <c r="M224" s="67">
        <v>43069</v>
      </c>
      <c r="N224" s="67">
        <v>43098</v>
      </c>
      <c r="O224" s="67">
        <v>43131</v>
      </c>
      <c r="P224" s="67">
        <v>43159</v>
      </c>
      <c r="Q224" s="67">
        <v>43188</v>
      </c>
      <c r="R224" s="67">
        <v>43220</v>
      </c>
      <c r="S224" s="67">
        <v>43251</v>
      </c>
      <c r="T224" s="67">
        <v>43280</v>
      </c>
      <c r="U224" s="67">
        <v>43312</v>
      </c>
      <c r="V224" s="67">
        <v>43343</v>
      </c>
      <c r="W224" s="67">
        <v>43371</v>
      </c>
      <c r="X224" s="67">
        <v>43404</v>
      </c>
      <c r="Y224" s="67">
        <v>43434</v>
      </c>
      <c r="Z224" s="67">
        <v>43465</v>
      </c>
      <c r="AA224" s="67">
        <v>43496</v>
      </c>
      <c r="AB224" s="67">
        <v>43524</v>
      </c>
      <c r="AC224" s="67">
        <v>43553</v>
      </c>
      <c r="AD224" s="67">
        <v>43585</v>
      </c>
      <c r="AE224" s="67">
        <v>43616</v>
      </c>
      <c r="AF224" s="67">
        <v>43644</v>
      </c>
      <c r="AG224" s="67">
        <v>43677</v>
      </c>
      <c r="AH224" s="67">
        <v>43707</v>
      </c>
      <c r="AI224" s="67">
        <v>43738</v>
      </c>
      <c r="AJ224" s="67">
        <v>43769</v>
      </c>
      <c r="AK224" s="67">
        <v>43798</v>
      </c>
      <c r="AL224" s="67">
        <v>43830</v>
      </c>
      <c r="AM224" s="67">
        <v>43861</v>
      </c>
      <c r="AN224" s="67">
        <v>43889</v>
      </c>
      <c r="AO224" s="67">
        <v>43921</v>
      </c>
      <c r="AP224" s="67">
        <v>43951</v>
      </c>
      <c r="AQ224" s="67">
        <v>43980</v>
      </c>
      <c r="AR224" s="67">
        <v>44012</v>
      </c>
      <c r="AS224" s="67">
        <v>44043</v>
      </c>
      <c r="AT224" s="67">
        <v>44074</v>
      </c>
      <c r="AU224" s="67">
        <v>44104</v>
      </c>
      <c r="AV224" s="67">
        <v>44134</v>
      </c>
      <c r="AW224" s="67">
        <v>44165</v>
      </c>
      <c r="AX224" s="67">
        <v>44196</v>
      </c>
      <c r="AY224" s="67">
        <v>44225</v>
      </c>
      <c r="AZ224" s="67">
        <v>44253</v>
      </c>
      <c r="BA224" s="67">
        <v>44286</v>
      </c>
      <c r="BB224" s="67">
        <v>44316</v>
      </c>
      <c r="BC224" s="67">
        <v>44344</v>
      </c>
      <c r="BD224" s="67">
        <v>44377</v>
      </c>
      <c r="BE224" s="67">
        <v>44407</v>
      </c>
      <c r="BF224" s="67">
        <v>44439</v>
      </c>
      <c r="BG224" s="67">
        <v>44469</v>
      </c>
      <c r="BH224" s="67">
        <v>44498</v>
      </c>
      <c r="BI224" s="67">
        <v>44530</v>
      </c>
      <c r="BJ224" s="67">
        <v>44561</v>
      </c>
    </row>
    <row r="225" spans="2:62" hidden="1" outlineLevel="2">
      <c r="B225" s="90" t="s">
        <v>5</v>
      </c>
      <c r="C225" s="15" cm="1">
        <f t="array" ref="C225:BJ225">'Scenario Summary 1'!E11:BL11</f>
        <v>7.4432199559598594E-2</v>
      </c>
      <c r="D225" s="15">
        <v>7.1175667444655602E-2</v>
      </c>
      <c r="E225" s="15">
        <v>7.2456355136262404E-2</v>
      </c>
      <c r="F225" s="15">
        <v>7.6028706630816498E-2</v>
      </c>
      <c r="G225" s="15">
        <v>7.1382157097225701E-2</v>
      </c>
      <c r="H225" s="15">
        <v>6.9200327981905493E-2</v>
      </c>
      <c r="I225" s="15">
        <v>6.8425358034686204E-2</v>
      </c>
      <c r="J225" s="15">
        <v>6.8405906589882007E-2</v>
      </c>
      <c r="K225" s="15">
        <v>6.6948701986785097E-2</v>
      </c>
      <c r="L225" s="15">
        <v>7.2328256679262098E-2</v>
      </c>
      <c r="M225" s="15">
        <v>7.5527718231487906E-2</v>
      </c>
      <c r="N225" s="15">
        <v>7.5599037324085905E-2</v>
      </c>
      <c r="O225" s="15">
        <v>7.7927278016061405E-2</v>
      </c>
      <c r="P225" s="15">
        <v>7.4946231476382297E-2</v>
      </c>
      <c r="Q225" s="15">
        <v>7.5542683910420294E-2</v>
      </c>
      <c r="R225" s="15">
        <v>8.5397507956424396E-2</v>
      </c>
      <c r="S225" s="15">
        <v>8.5423988332430603E-2</v>
      </c>
      <c r="T225" s="15">
        <v>8.1060246711869705E-2</v>
      </c>
      <c r="U225" s="15">
        <v>8.9787863618459501E-2</v>
      </c>
      <c r="V225" s="15">
        <v>8.6242986896291396E-2</v>
      </c>
      <c r="W225" s="15">
        <v>8.8290869408296599E-2</v>
      </c>
      <c r="X225" s="15">
        <v>8.6383894648647E-2</v>
      </c>
      <c r="Y225" s="15">
        <v>3.0273694525986199E-2</v>
      </c>
      <c r="Z225" s="15">
        <v>2.7125721669530499E-2</v>
      </c>
      <c r="AA225" s="15">
        <v>2.65438830378221E-2</v>
      </c>
      <c r="AB225" s="15">
        <v>-1.1096321532284999E-3</v>
      </c>
      <c r="AC225" s="15">
        <v>1.42290290341333E-3</v>
      </c>
      <c r="AD225" s="15">
        <v>8.3008068175505201E-4</v>
      </c>
      <c r="AE225" s="15">
        <v>3.76687115873061E-3</v>
      </c>
      <c r="AF225" s="15">
        <v>3.6619978989494198E-3</v>
      </c>
      <c r="AG225" s="15">
        <v>-2.2988691693301001E-3</v>
      </c>
      <c r="AH225" s="15">
        <v>-5.9750857797733403E-3</v>
      </c>
      <c r="AI225" s="15">
        <v>-4.5235684293474599E-3</v>
      </c>
      <c r="AJ225" s="15">
        <v>-5.5240008115920898E-3</v>
      </c>
      <c r="AK225" s="15">
        <v>-8.9260806631877194E-3</v>
      </c>
      <c r="AL225" s="15">
        <v>-9.9509697353896698E-3</v>
      </c>
      <c r="AM225" s="15">
        <v>-8.9337513039838608E-3</v>
      </c>
      <c r="AN225" s="15">
        <v>-5.7318974989517997E-3</v>
      </c>
      <c r="AO225" s="15">
        <v>-1.5006595654728901E-2</v>
      </c>
      <c r="AP225" s="15">
        <v>-2.5645264126051399E-2</v>
      </c>
      <c r="AQ225" s="15">
        <v>-2.7376336748408898E-2</v>
      </c>
      <c r="AR225" s="15">
        <v>-2.3626490165658699E-2</v>
      </c>
      <c r="AS225" s="15">
        <v>-2.01965013051917E-2</v>
      </c>
      <c r="AT225" s="15">
        <v>-2.0444841797825099E-2</v>
      </c>
      <c r="AU225" s="15">
        <v>-1.23063012013311E-2</v>
      </c>
      <c r="AV225" s="15">
        <v>-6.4189137793752198E-3</v>
      </c>
      <c r="AW225" s="15">
        <v>-2.92777163924491E-2</v>
      </c>
      <c r="AX225" s="15">
        <v>-1.84370220056383E-2</v>
      </c>
      <c r="AY225" s="15">
        <v>-1.8510047726954099E-2</v>
      </c>
      <c r="AZ225" s="15">
        <v>-2.0824310287054601E-2</v>
      </c>
      <c r="BA225" s="15">
        <v>-2.3078766587395001E-2</v>
      </c>
      <c r="BB225" s="15">
        <v>-1.2988657316466401E-2</v>
      </c>
      <c r="BC225" s="15">
        <v>-1.55422349650499E-2</v>
      </c>
      <c r="BD225" s="15">
        <v>-1.5801177732010799E-2</v>
      </c>
      <c r="BE225" s="15">
        <v>-1.9025826260164601E-2</v>
      </c>
      <c r="BF225" s="15">
        <v>-1.7057102812458799E-2</v>
      </c>
      <c r="BG225" s="15">
        <v>-1.4695132077416901E-2</v>
      </c>
      <c r="BH225" s="15">
        <v>-1.04864055023942E-2</v>
      </c>
      <c r="BI225" s="15">
        <v>1.06233452847361E-2</v>
      </c>
      <c r="BJ225" s="15">
        <v>1.2897754399413999E-2</v>
      </c>
    </row>
    <row r="226" spans="2:62" hidden="1" outlineLevel="2">
      <c r="B226" s="90" t="s">
        <v>7</v>
      </c>
      <c r="C226" s="15" cm="1">
        <f t="array" ref="C226:BJ226">'Scenario Summary 1'!E14:BL14</f>
        <v>3.4674564718189201E-2</v>
      </c>
      <c r="D226" s="15">
        <v>2.4319853924667002E-2</v>
      </c>
      <c r="E226" s="15">
        <v>3.25166017894747E-2</v>
      </c>
      <c r="F226" s="15">
        <v>2.7933886324760401E-2</v>
      </c>
      <c r="G226" s="15">
        <v>2.7223996466941999E-2</v>
      </c>
      <c r="H226" s="15">
        <v>2.3085881059205501E-2</v>
      </c>
      <c r="I226" s="15">
        <v>2.8703818568428501E-2</v>
      </c>
      <c r="J226" s="15">
        <v>2.9025931134018201E-2</v>
      </c>
      <c r="K226" s="15">
        <v>2.8130156167590299E-2</v>
      </c>
      <c r="L226" s="15">
        <v>2.5728508889025201E-2</v>
      </c>
      <c r="M226" s="15">
        <v>3.2228902128357301E-2</v>
      </c>
      <c r="N226" s="15">
        <v>3.1949317005742099E-2</v>
      </c>
      <c r="O226" s="15">
        <v>3.3533796864211401E-2</v>
      </c>
      <c r="P226" s="15">
        <v>4.5604216350834698E-2</v>
      </c>
      <c r="Q226" s="15">
        <v>3.1610501783312303E-2</v>
      </c>
      <c r="R226" s="15">
        <v>3.95307797785154E-2</v>
      </c>
      <c r="S226" s="15">
        <v>4.2333946149988803E-2</v>
      </c>
      <c r="T226" s="15">
        <v>3.6984136127686099E-2</v>
      </c>
      <c r="U226" s="15">
        <v>3.9001084565156198E-2</v>
      </c>
      <c r="V226" s="15">
        <v>4.3369439427002103E-2</v>
      </c>
      <c r="W226" s="15">
        <v>4.6835293146096302E-2</v>
      </c>
      <c r="X226" s="15">
        <v>4.5546711139954302E-2</v>
      </c>
      <c r="Y226" s="15">
        <v>4.13047103630865E-2</v>
      </c>
      <c r="Z226" s="15">
        <v>4.0386045675889999E-2</v>
      </c>
      <c r="AA226" s="15">
        <v>3.67326765496006E-2</v>
      </c>
      <c r="AB226" s="15">
        <v>5.0194597743300401E-2</v>
      </c>
      <c r="AC226" s="15">
        <v>5.0596201111113501E-2</v>
      </c>
      <c r="AD226" s="15">
        <v>5.0727908514711997E-2</v>
      </c>
      <c r="AE226" s="15">
        <v>5.5062577928784801E-2</v>
      </c>
      <c r="AF226" s="15">
        <v>6.24636321766842E-2</v>
      </c>
      <c r="AG226" s="15">
        <v>5.7660359519979901E-2</v>
      </c>
      <c r="AH226" s="15">
        <v>5.8676533870979403E-2</v>
      </c>
      <c r="AI226" s="15">
        <v>5.98599964817172E-2</v>
      </c>
      <c r="AJ226" s="15">
        <v>6.8020832648997401E-2</v>
      </c>
      <c r="AK226" s="15">
        <v>6.7211406498214901E-2</v>
      </c>
      <c r="AL226" s="15">
        <v>6.6827355538337296E-2</v>
      </c>
      <c r="AM226" s="15">
        <v>6.5364464091292401E-2</v>
      </c>
      <c r="AN226" s="15">
        <v>6.5918471955942595E-2</v>
      </c>
      <c r="AO226" s="15">
        <v>5.4165280968253599E-2</v>
      </c>
      <c r="AP226" s="15">
        <v>2.2627911155398799E-3</v>
      </c>
      <c r="AQ226" s="15">
        <v>-4.6786933426788198E-2</v>
      </c>
      <c r="AR226" s="15">
        <v>-4.6019661527750499E-2</v>
      </c>
      <c r="AS226" s="15">
        <v>-4.03335133695314E-2</v>
      </c>
      <c r="AT226" s="15">
        <v>-3.09185313798035E-2</v>
      </c>
      <c r="AU226" s="15">
        <v>-2.2286268625265199E-2</v>
      </c>
      <c r="AV226" s="15">
        <v>-3.0480390949520299E-2</v>
      </c>
      <c r="AW226" s="15">
        <v>-1.3067370886549501E-2</v>
      </c>
      <c r="AX226" s="15">
        <v>-3.3053186041011297E-2</v>
      </c>
      <c r="AY226" s="15">
        <v>-2.9580639220064101E-2</v>
      </c>
      <c r="AZ226" s="15">
        <v>-3.5622604778239801E-2</v>
      </c>
      <c r="BA226" s="15">
        <v>-3.2941836084864597E-2</v>
      </c>
      <c r="BB226" s="15">
        <v>-2.5907132464093301E-2</v>
      </c>
      <c r="BC226" s="15">
        <v>-2.3383945620739199E-2</v>
      </c>
      <c r="BD226" s="15">
        <v>-2.4092557107113801E-2</v>
      </c>
      <c r="BE226" s="15">
        <v>-2.6901842318579401E-2</v>
      </c>
      <c r="BF226" s="15">
        <v>-2.9776471892235201E-2</v>
      </c>
      <c r="BG226" s="15">
        <v>-2.6014449947437901E-2</v>
      </c>
      <c r="BH226" s="15">
        <v>-1.76623092737484E-2</v>
      </c>
      <c r="BI226" s="15">
        <v>-2.7444913996759301E-2</v>
      </c>
      <c r="BJ226" s="15">
        <v>-2.5968668791691799E-2</v>
      </c>
    </row>
    <row r="227" spans="2:62" hidden="1" outlineLevel="2">
      <c r="B227" s="90" t="s">
        <v>9</v>
      </c>
      <c r="C227" s="15" cm="1">
        <f t="array" ref="C227:BJ227">'Scenario Summary 1'!E17:BL17</f>
        <v>0.297584324410124</v>
      </c>
      <c r="D227" s="15">
        <v>0.29293015818850598</v>
      </c>
      <c r="E227" s="15">
        <v>0.28918381049007202</v>
      </c>
      <c r="F227" s="15">
        <v>0.28646172446782298</v>
      </c>
      <c r="G227" s="15">
        <v>0.28820037491885597</v>
      </c>
      <c r="H227" s="15">
        <v>0.28186440435761201</v>
      </c>
      <c r="I227" s="15">
        <v>0.26928019143744197</v>
      </c>
      <c r="J227" s="15">
        <v>0.27143249666376101</v>
      </c>
      <c r="K227" s="15">
        <v>0.27664778673367102</v>
      </c>
      <c r="L227" s="15">
        <v>0.27893076196240102</v>
      </c>
      <c r="M227" s="15">
        <v>0.27309160817533701</v>
      </c>
      <c r="N227" s="15">
        <v>0.28851463612177097</v>
      </c>
      <c r="O227" s="15">
        <v>0.28009830962426602</v>
      </c>
      <c r="P227" s="15">
        <v>0.278227377743755</v>
      </c>
      <c r="Q227" s="15">
        <v>0.28054032940760998</v>
      </c>
      <c r="R227" s="15">
        <v>0.29423134620889202</v>
      </c>
      <c r="S227" s="15">
        <v>0.29340571857189002</v>
      </c>
      <c r="T227" s="15">
        <v>0.30272775362375398</v>
      </c>
      <c r="U227" s="15">
        <v>0.30234231781041099</v>
      </c>
      <c r="V227" s="15">
        <v>0.29793213863346701</v>
      </c>
      <c r="W227" s="15">
        <v>0.29060550683946201</v>
      </c>
      <c r="X227" s="15">
        <v>0.28259672805531399</v>
      </c>
      <c r="Y227" s="15">
        <v>0.29611704604396799</v>
      </c>
      <c r="Z227" s="15">
        <v>0.29245075985977598</v>
      </c>
      <c r="AA227" s="15">
        <v>0.28475468755189098</v>
      </c>
      <c r="AB227" s="15">
        <v>0.25375039989624798</v>
      </c>
      <c r="AC227" s="15">
        <v>0.25514129576254901</v>
      </c>
      <c r="AD227" s="15">
        <v>0.25742669117653799</v>
      </c>
      <c r="AE227" s="15">
        <v>0.25484098267495298</v>
      </c>
      <c r="AF227" s="15">
        <v>0.26932604656875803</v>
      </c>
      <c r="AG227" s="15">
        <v>0.27312202465639401</v>
      </c>
      <c r="AH227" s="15">
        <v>0.274996313497269</v>
      </c>
      <c r="AI227" s="15">
        <v>0.26968033867422903</v>
      </c>
      <c r="AJ227" s="15">
        <v>0.26821685089591402</v>
      </c>
      <c r="AK227" s="15">
        <v>0.276043816806058</v>
      </c>
      <c r="AL227" s="15">
        <v>0.27306294153083599</v>
      </c>
      <c r="AM227" s="15">
        <v>0.27249086077176898</v>
      </c>
      <c r="AN227" s="15">
        <v>0.25714606925782202</v>
      </c>
      <c r="AO227" s="15">
        <v>0.24158584913488099</v>
      </c>
      <c r="AP227" s="15">
        <v>0.21727722023596199</v>
      </c>
      <c r="AQ227" s="15">
        <v>0.241049486314836</v>
      </c>
      <c r="AR227" s="15">
        <v>0.252435666359207</v>
      </c>
      <c r="AS227" s="15">
        <v>0.236313518816124</v>
      </c>
      <c r="AT227" s="15">
        <v>0.23046358981686399</v>
      </c>
      <c r="AU227" s="15">
        <v>0.22480949873422201</v>
      </c>
      <c r="AV227" s="15">
        <v>0.222402049946402</v>
      </c>
      <c r="AW227" s="15">
        <v>0.216036033652314</v>
      </c>
      <c r="AX227" s="15">
        <v>0.217730412127878</v>
      </c>
      <c r="AY227" s="15">
        <v>0.21850532188599001</v>
      </c>
      <c r="AZ227" s="15">
        <v>0.208252952260019</v>
      </c>
      <c r="BA227" s="15">
        <v>0.208788699901543</v>
      </c>
      <c r="BB227" s="15">
        <v>0.21304922431671799</v>
      </c>
      <c r="BC227" s="15">
        <v>0.2117836435722</v>
      </c>
      <c r="BD227" s="15">
        <v>0.211508911806497</v>
      </c>
      <c r="BE227" s="15">
        <v>0.20839507447906899</v>
      </c>
      <c r="BF227" s="15">
        <v>0.204357762725171</v>
      </c>
      <c r="BG227" s="15">
        <v>0.20451061906267301</v>
      </c>
      <c r="BH227" s="15">
        <v>0.21016011277839</v>
      </c>
      <c r="BI227" s="15">
        <v>0.20524947114932299</v>
      </c>
      <c r="BJ227" s="15">
        <v>0.215383176544792</v>
      </c>
    </row>
    <row r="228" spans="2:62" hidden="1" outlineLevel="2">
      <c r="B228" s="90" t="s">
        <v>11</v>
      </c>
      <c r="C228" s="15" cm="1">
        <f t="array" ref="C228:BJ228">'Scenario Summary 1'!E20:BL20</f>
        <v>0.15300878871632201</v>
      </c>
      <c r="D228" s="15">
        <v>0.145782562071575</v>
      </c>
      <c r="E228" s="15">
        <v>0.13734457273345099</v>
      </c>
      <c r="F228" s="15">
        <v>0.136730331005738</v>
      </c>
      <c r="G228" s="15">
        <v>0.13652450244012099</v>
      </c>
      <c r="H228" s="15">
        <v>0.124019923086642</v>
      </c>
      <c r="I228" s="15">
        <v>0.130160359989935</v>
      </c>
      <c r="J228" s="15">
        <v>0.126506122014616</v>
      </c>
      <c r="K228" s="15">
        <v>0.122980423802466</v>
      </c>
      <c r="L228" s="15">
        <v>0.12408460938532</v>
      </c>
      <c r="M228" s="15">
        <v>0.124747081902637</v>
      </c>
      <c r="N228" s="15">
        <v>0.117929688231069</v>
      </c>
      <c r="O228" s="15">
        <v>0.116168330439628</v>
      </c>
      <c r="P228" s="15">
        <v>0.12479920713411</v>
      </c>
      <c r="Q228" s="15">
        <v>0.110433503803425</v>
      </c>
      <c r="R228" s="15">
        <v>9.34185890721555E-2</v>
      </c>
      <c r="S228" s="15">
        <v>7.1597428722127904E-2</v>
      </c>
      <c r="T228" s="15">
        <v>6.4606326502671396E-2</v>
      </c>
      <c r="U228" s="15">
        <v>6.4218626792173897E-2</v>
      </c>
      <c r="V228" s="15">
        <v>5.8647571278457197E-2</v>
      </c>
      <c r="W228" s="15">
        <v>6.3669092256228896E-2</v>
      </c>
      <c r="X228" s="15">
        <v>6.5234394053338599E-2</v>
      </c>
      <c r="Y228" s="15">
        <v>6.1325745011483898E-2</v>
      </c>
      <c r="Z228" s="15">
        <v>5.9143226212343698E-2</v>
      </c>
      <c r="AA228" s="15">
        <v>5.1616855461580499E-2</v>
      </c>
      <c r="AB228" s="15">
        <v>7.4427601579194702E-2</v>
      </c>
      <c r="AC228" s="15">
        <v>8.0279453669163101E-2</v>
      </c>
      <c r="AD228" s="15">
        <v>8.1939954169069795E-2</v>
      </c>
      <c r="AE228" s="15">
        <v>8.4369696843863598E-2</v>
      </c>
      <c r="AF228" s="15">
        <v>5.4745617159485498E-2</v>
      </c>
      <c r="AG228" s="15">
        <v>4.7401502328738299E-2</v>
      </c>
      <c r="AH228" s="15">
        <v>5.0360329936818202E-2</v>
      </c>
      <c r="AI228" s="15">
        <v>5.0487412490970503E-2</v>
      </c>
      <c r="AJ228" s="15">
        <v>5.2685371074687799E-2</v>
      </c>
      <c r="AK228" s="15">
        <v>5.9129115694757102E-2</v>
      </c>
      <c r="AL228" s="15">
        <v>5.86434361035989E-2</v>
      </c>
      <c r="AM228" s="15">
        <v>5.5642694961095501E-2</v>
      </c>
      <c r="AN228" s="15">
        <v>4.5349791393937501E-2</v>
      </c>
      <c r="AO228" s="15">
        <v>5.1581915045450101E-2</v>
      </c>
      <c r="AP228" s="15">
        <v>6.2376064261790397E-2</v>
      </c>
      <c r="AQ228" s="15">
        <v>6.7918334385624099E-2</v>
      </c>
      <c r="AR228" s="15">
        <v>7.1438683229052502E-2</v>
      </c>
      <c r="AS228" s="15">
        <v>7.1949328036638102E-2</v>
      </c>
      <c r="AT228" s="15">
        <v>7.3209774401740493E-2</v>
      </c>
      <c r="AU228" s="15">
        <v>5.9281652205777503E-2</v>
      </c>
      <c r="AV228" s="15">
        <v>6.1314333858127297E-2</v>
      </c>
      <c r="AW228" s="15">
        <v>7.9835500534462603E-2</v>
      </c>
      <c r="AX228" s="15">
        <v>9.1052849436442193E-2</v>
      </c>
      <c r="AY228" s="15">
        <v>9.4232349235444504E-2</v>
      </c>
      <c r="AZ228" s="15">
        <v>8.3188828310714696E-2</v>
      </c>
      <c r="BA228" s="15">
        <v>8.5335005814436204E-2</v>
      </c>
      <c r="BB228" s="15">
        <v>8.3610766091744906E-2</v>
      </c>
      <c r="BC228" s="15">
        <v>8.5253741276273401E-2</v>
      </c>
      <c r="BD228" s="15">
        <v>8.4843596501875299E-2</v>
      </c>
      <c r="BE228" s="15">
        <v>7.9704300409744105E-2</v>
      </c>
      <c r="BF228" s="15">
        <v>7.8440806591679194E-2</v>
      </c>
      <c r="BG228" s="15">
        <v>7.99175853398503E-2</v>
      </c>
      <c r="BH228" s="15">
        <v>7.0247655657905E-2</v>
      </c>
      <c r="BI228" s="15">
        <v>7.5710328421157602E-2</v>
      </c>
      <c r="BJ228" s="15">
        <v>7.4876896461283204E-2</v>
      </c>
    </row>
    <row r="229" spans="2:62" hidden="1" outlineLevel="2">
      <c r="B229" s="90" t="s">
        <v>13</v>
      </c>
      <c r="C229" s="15" cm="1">
        <f t="array" ref="C229:BJ229">'Scenario Summary 1'!E23:BL23</f>
        <v>3.7698653526233798E-2</v>
      </c>
      <c r="D229" s="15">
        <v>4.0231624370373198E-2</v>
      </c>
      <c r="E229" s="15">
        <v>4.3848921935520202E-2</v>
      </c>
      <c r="F229" s="15">
        <v>4.51152266262232E-2</v>
      </c>
      <c r="G229" s="15">
        <v>4.4623215236279198E-2</v>
      </c>
      <c r="H229" s="15">
        <v>4.8673961944704303E-2</v>
      </c>
      <c r="I229" s="15">
        <v>4.58132280023376E-2</v>
      </c>
      <c r="J229" s="15">
        <v>4.5387862386249603E-2</v>
      </c>
      <c r="K229" s="15">
        <v>4.3412874296525399E-2</v>
      </c>
      <c r="L229" s="15">
        <v>4.0465723076776698E-2</v>
      </c>
      <c r="M229" s="15">
        <v>3.2291373408678901E-2</v>
      </c>
      <c r="N229" s="15">
        <v>3.7386089607986797E-2</v>
      </c>
      <c r="O229" s="15">
        <v>3.8884008964235099E-2</v>
      </c>
      <c r="P229" s="15">
        <v>3.7052546618740398E-2</v>
      </c>
      <c r="Q229" s="15">
        <v>4.2953740445105901E-2</v>
      </c>
      <c r="R229" s="15">
        <v>5.0148118857630201E-2</v>
      </c>
      <c r="S229" s="15">
        <v>5.45570993841695E-2</v>
      </c>
      <c r="T229" s="15">
        <v>4.7891418437655001E-2</v>
      </c>
      <c r="U229" s="15">
        <v>4.3611918166726299E-2</v>
      </c>
      <c r="V229" s="15">
        <v>4.0011922451275599E-2</v>
      </c>
      <c r="W229" s="15">
        <v>4.3352454126707601E-2</v>
      </c>
      <c r="X229" s="15">
        <v>4.2198716572882301E-2</v>
      </c>
      <c r="Y229" s="15">
        <v>5.3616276905107299E-2</v>
      </c>
      <c r="Z229" s="15">
        <v>5.3149238432408701E-2</v>
      </c>
      <c r="AA229" s="15">
        <v>6.0848386702915203E-2</v>
      </c>
      <c r="AB229" s="15">
        <v>7.6174056614681102E-2</v>
      </c>
      <c r="AC229" s="15">
        <v>6.6954947276409202E-2</v>
      </c>
      <c r="AD229" s="15">
        <v>6.82535348442464E-2</v>
      </c>
      <c r="AE229" s="15">
        <v>7.0579623697613003E-2</v>
      </c>
      <c r="AF229" s="15">
        <v>5.71120517315203E-2</v>
      </c>
      <c r="AG229" s="15">
        <v>5.9835907009124598E-2</v>
      </c>
      <c r="AH229" s="15">
        <v>5.7571965266368999E-2</v>
      </c>
      <c r="AI229" s="15">
        <v>5.6673690812578198E-2</v>
      </c>
      <c r="AJ229" s="15">
        <v>5.4937096847437902E-2</v>
      </c>
      <c r="AK229" s="15">
        <v>5.0093196989857001E-2</v>
      </c>
      <c r="AL229" s="15">
        <v>5.3098379923099202E-2</v>
      </c>
      <c r="AM229" s="15">
        <v>5.3601046820571201E-2</v>
      </c>
      <c r="AN229" s="15">
        <v>6.2343036859678E-2</v>
      </c>
      <c r="AO229" s="15">
        <v>4.8578337206743302E-2</v>
      </c>
      <c r="AP229" s="15">
        <v>6.7545468006295406E-2</v>
      </c>
      <c r="AQ229" s="15">
        <v>7.2561965909015605E-2</v>
      </c>
      <c r="AR229" s="15">
        <v>7.6192239833255904E-2</v>
      </c>
      <c r="AS229" s="15">
        <v>8.6493608882837497E-2</v>
      </c>
      <c r="AT229" s="15">
        <v>7.9048867397640596E-2</v>
      </c>
      <c r="AU229" s="15">
        <v>7.0727975760567593E-2</v>
      </c>
      <c r="AV229" s="15">
        <v>7.0121532762642394E-2</v>
      </c>
      <c r="AW229" s="15">
        <v>6.6626840706828894E-2</v>
      </c>
      <c r="AX229" s="15">
        <v>6.69994184485702E-2</v>
      </c>
      <c r="AY229" s="15">
        <v>6.7056226902514601E-2</v>
      </c>
      <c r="AZ229" s="15">
        <v>7.2173743293282397E-2</v>
      </c>
      <c r="BA229" s="15">
        <v>7.1438265571012002E-2</v>
      </c>
      <c r="BB229" s="15">
        <v>7.8331159282726603E-2</v>
      </c>
      <c r="BC229" s="15">
        <v>8.2747800661735496E-2</v>
      </c>
      <c r="BD229" s="15">
        <v>8.3661408956353697E-2</v>
      </c>
      <c r="BE229" s="15">
        <v>8.0898983143275593E-2</v>
      </c>
      <c r="BF229" s="15">
        <v>8.1953948457551495E-2</v>
      </c>
      <c r="BG229" s="15">
        <v>8.1700939471173295E-2</v>
      </c>
      <c r="BH229" s="15">
        <v>8.7544996150017707E-2</v>
      </c>
      <c r="BI229" s="15">
        <v>9.2779249677624007E-2</v>
      </c>
      <c r="BJ229" s="15">
        <v>9.2808746927203395E-2</v>
      </c>
    </row>
    <row r="230" spans="2:62" hidden="1" outlineLevel="2">
      <c r="B230" s="90" t="s">
        <v>15</v>
      </c>
      <c r="C230" s="15" cm="1">
        <f t="array" ref="C230:BJ230">'Scenario Summary 1'!E26:BL26</f>
        <v>0.26303850081784402</v>
      </c>
      <c r="D230" s="15">
        <v>0.266497511156364</v>
      </c>
      <c r="E230" s="15">
        <v>0.27139339310152899</v>
      </c>
      <c r="F230" s="15">
        <v>0.27113294228171098</v>
      </c>
      <c r="G230" s="15">
        <v>0.272082611903538</v>
      </c>
      <c r="H230" s="15">
        <v>0.25970009840688801</v>
      </c>
      <c r="I230" s="15">
        <v>0.25081966931885202</v>
      </c>
      <c r="J230" s="15">
        <v>0.24930279849035999</v>
      </c>
      <c r="K230" s="15">
        <v>0.24940928137729801</v>
      </c>
      <c r="L230" s="15">
        <v>0.24897779452553101</v>
      </c>
      <c r="M230" s="15">
        <v>0.250225479837757</v>
      </c>
      <c r="N230" s="15">
        <v>0.247068515104444</v>
      </c>
      <c r="O230" s="15">
        <v>0.24468066233305799</v>
      </c>
      <c r="P230" s="15">
        <v>0.240923680566454</v>
      </c>
      <c r="Q230" s="15">
        <v>0.24606529795488899</v>
      </c>
      <c r="R230" s="15">
        <v>0.22594573831557599</v>
      </c>
      <c r="S230" s="15">
        <v>0.23272645354003299</v>
      </c>
      <c r="T230" s="15">
        <v>0.23993839921562801</v>
      </c>
      <c r="U230" s="15">
        <v>0.232760141318095</v>
      </c>
      <c r="V230" s="15">
        <v>0.23474151769670901</v>
      </c>
      <c r="W230" s="15">
        <v>0.22670999149971399</v>
      </c>
      <c r="X230" s="15">
        <v>0.240164917239274</v>
      </c>
      <c r="Y230" s="15">
        <v>0.25564411771216999</v>
      </c>
      <c r="Z230" s="15">
        <v>0.26044239963013199</v>
      </c>
      <c r="AA230" s="15">
        <v>0.28735941338964999</v>
      </c>
      <c r="AB230" s="15">
        <v>0.31307561795021699</v>
      </c>
      <c r="AC230" s="15">
        <v>0.30251174082212401</v>
      </c>
      <c r="AD230" s="15">
        <v>0.30404676064692299</v>
      </c>
      <c r="AE230" s="15">
        <v>0.30101246265811399</v>
      </c>
      <c r="AF230" s="15">
        <v>0.30526675299953998</v>
      </c>
      <c r="AG230" s="15">
        <v>0.30776218617865397</v>
      </c>
      <c r="AH230" s="15">
        <v>0.31168320439108799</v>
      </c>
      <c r="AI230" s="15">
        <v>0.311662228523229</v>
      </c>
      <c r="AJ230" s="15">
        <v>0.30808162833206298</v>
      </c>
      <c r="AK230" s="15">
        <v>0.30497069343521299</v>
      </c>
      <c r="AL230" s="15">
        <v>0.30209594275759799</v>
      </c>
      <c r="AM230" s="15">
        <v>0.31083819229265702</v>
      </c>
      <c r="AN230" s="15">
        <v>0.31516674661668798</v>
      </c>
      <c r="AO230" s="15">
        <v>0.34221796644697799</v>
      </c>
      <c r="AP230" s="15">
        <v>0.32572285850036797</v>
      </c>
      <c r="AQ230" s="15">
        <v>0.34379315119839399</v>
      </c>
      <c r="AR230" s="15">
        <v>0.321773263008238</v>
      </c>
      <c r="AS230" s="15">
        <v>0.324384031891578</v>
      </c>
      <c r="AT230" s="15">
        <v>0.33122753425096202</v>
      </c>
      <c r="AU230" s="15">
        <v>0.31937177076138601</v>
      </c>
      <c r="AV230" s="15">
        <v>0.31550690779546903</v>
      </c>
      <c r="AW230" s="15">
        <v>0.310304639947312</v>
      </c>
      <c r="AX230" s="15">
        <v>0.33312859584447502</v>
      </c>
      <c r="AY230" s="15">
        <v>0.32932491082934801</v>
      </c>
      <c r="AZ230" s="15">
        <v>0.32734218168671098</v>
      </c>
      <c r="BA230" s="15">
        <v>0.31997797698013802</v>
      </c>
      <c r="BB230" s="15">
        <v>0.311364955200437</v>
      </c>
      <c r="BC230" s="15">
        <v>0.31630262650887803</v>
      </c>
      <c r="BD230" s="15">
        <v>0.310024797743636</v>
      </c>
      <c r="BE230" s="15">
        <v>0.31980616665507</v>
      </c>
      <c r="BF230" s="15">
        <v>0.319521695956481</v>
      </c>
      <c r="BG230" s="15">
        <v>0.320628045744907</v>
      </c>
      <c r="BH230" s="15">
        <v>0.33069337582570202</v>
      </c>
      <c r="BI230" s="15">
        <v>0.31572595527306901</v>
      </c>
      <c r="BJ230" s="15">
        <v>0.30180490906562801</v>
      </c>
    </row>
    <row r="231" spans="2:62" hidden="1" outlineLevel="2">
      <c r="B231" s="90" t="s">
        <v>18</v>
      </c>
      <c r="C231" s="15" cm="1">
        <f t="array" ref="C231:BJ231">'Scenario Summary 1'!E29:BL29</f>
        <v>-4.0201646114439903E-2</v>
      </c>
      <c r="D231" s="15">
        <v>-3.6821985032251502E-2</v>
      </c>
      <c r="E231" s="15">
        <v>-4.1315902980057703E-2</v>
      </c>
      <c r="F231" s="15">
        <v>-4.0950777923651802E-2</v>
      </c>
      <c r="G231" s="15">
        <v>-4.03609847806101E-2</v>
      </c>
      <c r="H231" s="15">
        <v>-2.5274709412038899E-2</v>
      </c>
      <c r="I231" s="15">
        <v>-2.2721730473073399E-2</v>
      </c>
      <c r="J231" s="15">
        <v>-2.31886627218169E-2</v>
      </c>
      <c r="K231" s="15">
        <v>-2.37282141368425E-2</v>
      </c>
      <c r="L231" s="15">
        <v>-2.2316755563752701E-2</v>
      </c>
      <c r="M231" s="15">
        <v>-2.74813065314823E-2</v>
      </c>
      <c r="N231" s="15">
        <v>-2.6425890091351802E-2</v>
      </c>
      <c r="O231" s="15">
        <v>-2.88185798680719E-2</v>
      </c>
      <c r="P231" s="15">
        <v>-1.6210387124560501E-2</v>
      </c>
      <c r="Q231" s="15">
        <v>-1.5867178792939401E-2</v>
      </c>
      <c r="R231" s="15">
        <v>-2.0558503052879599E-2</v>
      </c>
      <c r="S231" s="15">
        <v>-1.8220804659959199E-2</v>
      </c>
      <c r="T231" s="15">
        <v>-1.72006494265124E-2</v>
      </c>
      <c r="U231" s="15">
        <v>-1.5020551210445E-2</v>
      </c>
      <c r="V231" s="15">
        <v>-1.3634075601767799E-2</v>
      </c>
      <c r="W231" s="15">
        <v>-4.4552788887132098E-3</v>
      </c>
      <c r="X231" s="15">
        <v>-4.3525738635274104E-3</v>
      </c>
      <c r="Y231" s="15">
        <v>1.2149379265734599E-2</v>
      </c>
      <c r="Z231" s="15">
        <v>1.69047288755442E-2</v>
      </c>
      <c r="AA231" s="15">
        <v>6.5543667453367097E-3</v>
      </c>
      <c r="AB231" s="15">
        <v>7.0366481304120097E-3</v>
      </c>
      <c r="AC231" s="15">
        <v>1.05482351564686E-2</v>
      </c>
      <c r="AD231" s="15">
        <v>1.09220341096331E-2</v>
      </c>
      <c r="AE231" s="15">
        <v>1.99696943605849E-3</v>
      </c>
      <c r="AF231" s="15">
        <v>-9.9578253290448608E-3</v>
      </c>
      <c r="AG231" s="15">
        <v>-1.0261123183707799E-2</v>
      </c>
      <c r="AH231" s="15">
        <v>-9.0321046399360495E-3</v>
      </c>
      <c r="AI231" s="15">
        <v>-5.2525621932904103E-3</v>
      </c>
      <c r="AJ231" s="15">
        <v>-5.6733011591869002E-3</v>
      </c>
      <c r="AK231" s="15">
        <v>-7.1056323596861704E-3</v>
      </c>
      <c r="AL231" s="15">
        <v>-9.9577711530223594E-3</v>
      </c>
      <c r="AM231" s="15">
        <v>-1.3702082798076901E-2</v>
      </c>
      <c r="AN231" s="15">
        <v>-6.0402662888637496E-3</v>
      </c>
      <c r="AO231" s="15">
        <v>-2.8980794915404801E-2</v>
      </c>
      <c r="AP231" s="15">
        <v>-6.3775005175566293E-2</v>
      </c>
      <c r="AQ231" s="15">
        <v>-7.1691462527502803E-2</v>
      </c>
      <c r="AR231" s="15">
        <v>-7.8419260109071798E-2</v>
      </c>
      <c r="AS231" s="15">
        <v>-8.0441139275964399E-2</v>
      </c>
      <c r="AT231" s="15">
        <v>-7.6686158183321307E-2</v>
      </c>
      <c r="AU231" s="15">
        <v>-6.9047647948916796E-2</v>
      </c>
      <c r="AV231" s="15">
        <v>-6.4865046189843706E-2</v>
      </c>
      <c r="AW231" s="15">
        <v>-6.4387593743898006E-2</v>
      </c>
      <c r="AX231" s="15">
        <v>-7.3543161030443796E-2</v>
      </c>
      <c r="AY231" s="15">
        <v>-7.3511182417985294E-2</v>
      </c>
      <c r="AZ231" s="15">
        <v>-6.9515092532472594E-2</v>
      </c>
      <c r="BA231" s="15">
        <v>-6.6384003420003404E-2</v>
      </c>
      <c r="BB231" s="15">
        <v>-7.3567437861118107E-2</v>
      </c>
      <c r="BC231" s="15">
        <v>-7.84743481168267E-2</v>
      </c>
      <c r="BD231" s="15">
        <v>-7.5843602077731304E-2</v>
      </c>
      <c r="BE231" s="15">
        <v>-7.6063965982449896E-2</v>
      </c>
      <c r="BF231" s="15">
        <v>-7.6629617399321406E-2</v>
      </c>
      <c r="BG231" s="15">
        <v>-8.3431706905576705E-2</v>
      </c>
      <c r="BH231" s="15">
        <v>-9.4648367565378699E-2</v>
      </c>
      <c r="BI231" s="15">
        <v>-9.8041516434418205E-2</v>
      </c>
      <c r="BJ231" s="15">
        <v>-0.112518409628001</v>
      </c>
    </row>
    <row r="232" spans="2:62" hidden="1" outlineLevel="2">
      <c r="B232" s="90" t="s">
        <v>20</v>
      </c>
      <c r="C232" s="15" cm="1">
        <f t="array" ref="C232:BJ232">'Scenario Summary 1'!E32:BL32</f>
        <v>-3.0859548799041601E-3</v>
      </c>
      <c r="D232" s="15">
        <v>-2.3302411916618299E-3</v>
      </c>
      <c r="E232" s="15">
        <v>-7.5298318253910401E-3</v>
      </c>
      <c r="F232" s="15">
        <v>-6.20170219856151E-3</v>
      </c>
      <c r="G232" s="15">
        <v>-5.1633931895731901E-3</v>
      </c>
      <c r="H232" s="15">
        <v>1.44687095893321E-2</v>
      </c>
      <c r="I232" s="15">
        <v>1.46408471844219E-2</v>
      </c>
      <c r="J232" s="15">
        <v>1.5808362096348099E-2</v>
      </c>
      <c r="K232" s="15">
        <v>2.4459818180074099E-2</v>
      </c>
      <c r="L232" s="15">
        <v>2.3466847612455901E-2</v>
      </c>
      <c r="M232" s="15">
        <v>3.3932780003656203E-2</v>
      </c>
      <c r="N232" s="15">
        <v>2.87476327050377E-2</v>
      </c>
      <c r="O232" s="15">
        <v>3.0430538471238201E-2</v>
      </c>
      <c r="P232" s="15">
        <v>2.4689341513970901E-2</v>
      </c>
      <c r="Q232" s="15">
        <v>3.78549980402808E-2</v>
      </c>
      <c r="R232" s="15">
        <v>3.4410366764911902E-2</v>
      </c>
      <c r="S232" s="15">
        <v>3.7319413892093201E-2</v>
      </c>
      <c r="T232" s="15">
        <v>4.3180048957648202E-2</v>
      </c>
      <c r="U232" s="15">
        <v>4.2104117070578997E-2</v>
      </c>
      <c r="V232" s="15">
        <v>4.5605554447753903E-2</v>
      </c>
      <c r="W232" s="15">
        <v>4.5490732760690697E-2</v>
      </c>
      <c r="X232" s="15">
        <v>4.33802392086928E-2</v>
      </c>
      <c r="Y232" s="15">
        <v>4.2715798209476297E-2</v>
      </c>
      <c r="Z232" s="15">
        <v>4.0644593556010702E-2</v>
      </c>
      <c r="AA232" s="15">
        <v>2.9621885646886999E-2</v>
      </c>
      <c r="AB232" s="15">
        <v>2.0785802998410201E-2</v>
      </c>
      <c r="AC232" s="15">
        <v>1.0183850572920899E-2</v>
      </c>
      <c r="AD232" s="15">
        <v>9.5205398734982197E-3</v>
      </c>
      <c r="AE232" s="15">
        <v>9.6417594918506103E-3</v>
      </c>
      <c r="AF232" s="15">
        <v>1.3090612300910799E-2</v>
      </c>
      <c r="AG232" s="15">
        <v>1.7159159464428201E-2</v>
      </c>
      <c r="AH232" s="15">
        <v>1.7958191982616101E-2</v>
      </c>
      <c r="AI232" s="15">
        <v>5.6768968392861196E-3</v>
      </c>
      <c r="AJ232" s="15">
        <v>4.6522231484054204E-3</v>
      </c>
      <c r="AK232" s="15">
        <v>4.4780153919725604E-3</v>
      </c>
      <c r="AL232" s="15">
        <v>1.58450589195646E-2</v>
      </c>
      <c r="AM232" s="15">
        <v>1.35391779450775E-2</v>
      </c>
      <c r="AN232" s="15">
        <v>1.49528904983587E-2</v>
      </c>
      <c r="AO232" s="15">
        <v>-1.27317504123134E-3</v>
      </c>
      <c r="AP232" s="15">
        <v>3.7601402949697001E-2</v>
      </c>
      <c r="AQ232" s="15">
        <v>5.2297127267458499E-2</v>
      </c>
      <c r="AR232" s="15">
        <v>4.3645932491568902E-2</v>
      </c>
      <c r="AS232" s="15">
        <v>4.8366252452786099E-2</v>
      </c>
      <c r="AT232" s="15">
        <v>4.8017571906271497E-2</v>
      </c>
      <c r="AU232" s="15">
        <v>6.5459282050844406E-2</v>
      </c>
      <c r="AV232" s="15">
        <v>5.8936706502506299E-2</v>
      </c>
      <c r="AW232" s="15">
        <v>6.1632735736383601E-2</v>
      </c>
      <c r="AX232" s="15">
        <v>4.7416671727072E-2</v>
      </c>
      <c r="AY232" s="15">
        <v>4.6920830705563903E-2</v>
      </c>
      <c r="AZ232" s="15">
        <v>5.4783590919850397E-2</v>
      </c>
      <c r="BA232" s="15">
        <v>5.6580920723849799E-2</v>
      </c>
      <c r="BB232" s="15">
        <v>5.3538163099757598E-2</v>
      </c>
      <c r="BC232" s="15">
        <v>5.7683454310379197E-2</v>
      </c>
      <c r="BD232" s="15">
        <v>5.85898113795068E-2</v>
      </c>
      <c r="BE232" s="15">
        <v>5.6279963146196897E-2</v>
      </c>
      <c r="BF232" s="15">
        <v>5.7183954182338799E-2</v>
      </c>
      <c r="BG232" s="15">
        <v>5.5693717472275799E-2</v>
      </c>
      <c r="BH232" s="15">
        <v>5.2101739524621597E-2</v>
      </c>
      <c r="BI232" s="15">
        <v>5.2268611454943402E-2</v>
      </c>
      <c r="BJ232" s="15">
        <v>4.9905015562316697E-2</v>
      </c>
    </row>
    <row r="233" spans="2:62" hidden="1" outlineLevel="2">
      <c r="B233" s="90" t="s">
        <v>22</v>
      </c>
      <c r="C233" s="15" cm="1">
        <f t="array" ref="C233:BJ233">'Scenario Summary 1'!E35:BL35</f>
        <v>9.8053754685880797E-3</v>
      </c>
      <c r="D233" s="15">
        <v>1.5537434077963401E-2</v>
      </c>
      <c r="E233" s="15">
        <v>1.47582927668993E-2</v>
      </c>
      <c r="F233" s="15">
        <v>1.52824677791502E-2</v>
      </c>
      <c r="G233" s="15">
        <v>1.40025471388901E-2</v>
      </c>
      <c r="H233" s="15">
        <v>1.14517919530862E-2</v>
      </c>
      <c r="I233" s="15">
        <v>1.09395824201133E-2</v>
      </c>
      <c r="J233" s="15">
        <v>1.08523439059806E-2</v>
      </c>
      <c r="K233" s="15">
        <v>1.17112388009718E-2</v>
      </c>
      <c r="L233" s="15">
        <v>1.56200881599895E-2</v>
      </c>
      <c r="M233" s="15">
        <v>1.6526452312440699E-2</v>
      </c>
      <c r="N233" s="15">
        <v>1.6774858524424899E-2</v>
      </c>
      <c r="O233" s="15">
        <v>1.7627453659752899E-2</v>
      </c>
      <c r="P233" s="15">
        <v>1.0869538593546399E-2</v>
      </c>
      <c r="Q233" s="15">
        <v>8.1465240709632809E-3</v>
      </c>
      <c r="R233" s="15">
        <v>1.3299162450775601E-2</v>
      </c>
      <c r="S233" s="15">
        <v>1.4387207199159801E-2</v>
      </c>
      <c r="T233" s="15">
        <v>1.43867437430219E-2</v>
      </c>
      <c r="U233" s="15">
        <v>1.6312494473180599E-2</v>
      </c>
      <c r="V233" s="15">
        <v>2.3833860986717501E-2</v>
      </c>
      <c r="W233" s="15">
        <v>2.4401429284559399E-2</v>
      </c>
      <c r="X233" s="15">
        <v>2.4734546362697601E-2</v>
      </c>
      <c r="Y233" s="15">
        <v>2.6367676206111999E-2</v>
      </c>
      <c r="Z233" s="15">
        <v>2.7667937749889002E-2</v>
      </c>
      <c r="AA233" s="15">
        <v>2.0464919775601501E-2</v>
      </c>
      <c r="AB233" s="15">
        <v>6.2031061239543901E-3</v>
      </c>
      <c r="AC233" s="15">
        <v>9.8906170783582808E-3</v>
      </c>
      <c r="AD233" s="15">
        <v>1.11058178252674E-2</v>
      </c>
      <c r="AE233" s="15">
        <v>1.26037259390453E-2</v>
      </c>
      <c r="AF233" s="15">
        <v>1.89403319690657E-2</v>
      </c>
      <c r="AG233" s="15">
        <v>1.4883351695667599E-2</v>
      </c>
      <c r="AH233" s="15">
        <v>1.2292704734797899E-2</v>
      </c>
      <c r="AI233" s="15">
        <v>2.5626695159638099E-2</v>
      </c>
      <c r="AJ233" s="15">
        <v>2.6003383674659399E-2</v>
      </c>
      <c r="AK233" s="15">
        <v>2.7161324835719598E-2</v>
      </c>
      <c r="AL233" s="15">
        <v>2.2259370767923801E-2</v>
      </c>
      <c r="AM233" s="15">
        <v>2.4666521077127398E-2</v>
      </c>
      <c r="AN233" s="15">
        <v>1.4747630649824799E-2</v>
      </c>
      <c r="AO233" s="15">
        <v>4.00849744313026E-2</v>
      </c>
      <c r="AP233" s="15">
        <v>7.7744357161803307E-2</v>
      </c>
      <c r="AQ233" s="15">
        <v>7.4598622037867296E-2</v>
      </c>
      <c r="AR233" s="15">
        <v>8.6272050710697407E-2</v>
      </c>
      <c r="AS233" s="15">
        <v>8.3484986660353602E-2</v>
      </c>
      <c r="AT233" s="15">
        <v>8.3451413294611698E-2</v>
      </c>
      <c r="AU233" s="15">
        <v>9.2921344954898094E-2</v>
      </c>
      <c r="AV233" s="15">
        <v>9.3343880434943002E-2</v>
      </c>
      <c r="AW233" s="15">
        <v>9.7832972931923695E-2</v>
      </c>
      <c r="AX233" s="15">
        <v>0.10082408283024399</v>
      </c>
      <c r="AY233" s="15">
        <v>0.102682900684558</v>
      </c>
      <c r="AZ233" s="15">
        <v>0.120088600078193</v>
      </c>
      <c r="BA233" s="15">
        <v>0.12018497828670401</v>
      </c>
      <c r="BB233" s="15">
        <v>0.125877640969663</v>
      </c>
      <c r="BC233" s="15">
        <v>0.12957808424561801</v>
      </c>
      <c r="BD233" s="15">
        <v>0.13008410047541699</v>
      </c>
      <c r="BE233" s="15">
        <v>0.12593829707546</v>
      </c>
      <c r="BF233" s="15">
        <v>0.126244094333475</v>
      </c>
      <c r="BG233" s="15">
        <v>0.12301653519756101</v>
      </c>
      <c r="BH233" s="15">
        <v>0.13056184079191899</v>
      </c>
      <c r="BI233" s="15">
        <v>0.13413919424210299</v>
      </c>
      <c r="BJ233" s="15">
        <v>0.133892626720888</v>
      </c>
    </row>
    <row r="234" spans="2:62" hidden="1" outlineLevel="2">
      <c r="B234" s="90" t="s">
        <v>24</v>
      </c>
      <c r="C234" s="15" cm="1">
        <f t="array" ref="C234:BJ234">'Scenario Summary 1'!E38:BL38</f>
        <v>0.17304519377744401</v>
      </c>
      <c r="D234" s="15">
        <v>0.18267741498980899</v>
      </c>
      <c r="E234" s="15">
        <v>0.18734378685224001</v>
      </c>
      <c r="F234" s="15">
        <v>0.18846719500599099</v>
      </c>
      <c r="G234" s="15">
        <v>0.19148497276833201</v>
      </c>
      <c r="H234" s="15">
        <v>0.192809611032663</v>
      </c>
      <c r="I234" s="15">
        <v>0.20393867551685699</v>
      </c>
      <c r="J234" s="15">
        <v>0.20646683944060101</v>
      </c>
      <c r="K234" s="15">
        <v>0.200027932791461</v>
      </c>
      <c r="L234" s="15">
        <v>0.19271416527299101</v>
      </c>
      <c r="M234" s="15">
        <v>0.18890991053113099</v>
      </c>
      <c r="N234" s="15">
        <v>0.18245611546679</v>
      </c>
      <c r="O234" s="15">
        <v>0.18946820149562099</v>
      </c>
      <c r="P234" s="15">
        <v>0.179098247126767</v>
      </c>
      <c r="Q234" s="15">
        <v>0.182719599376933</v>
      </c>
      <c r="R234" s="15">
        <v>0.184176893647998</v>
      </c>
      <c r="S234" s="15">
        <v>0.18646954886806599</v>
      </c>
      <c r="T234" s="15">
        <v>0.18642557610657801</v>
      </c>
      <c r="U234" s="15">
        <v>0.184881987395663</v>
      </c>
      <c r="V234" s="15">
        <v>0.18324908378409499</v>
      </c>
      <c r="W234" s="15">
        <v>0.17509990956695801</v>
      </c>
      <c r="X234" s="15">
        <v>0.17411242658272799</v>
      </c>
      <c r="Y234" s="15">
        <v>0.180485555756874</v>
      </c>
      <c r="Z234" s="15">
        <v>0.18208534833847501</v>
      </c>
      <c r="AA234" s="15">
        <v>0.19550292513871501</v>
      </c>
      <c r="AB234" s="15">
        <v>0.19946180111681</v>
      </c>
      <c r="AC234" s="15">
        <v>0.21247075564748</v>
      </c>
      <c r="AD234" s="15">
        <v>0.20522667815835699</v>
      </c>
      <c r="AE234" s="15">
        <v>0.206125330170986</v>
      </c>
      <c r="AF234" s="15">
        <v>0.22535078252413099</v>
      </c>
      <c r="AG234" s="15">
        <v>0.23473550150005101</v>
      </c>
      <c r="AH234" s="15">
        <v>0.231467946739771</v>
      </c>
      <c r="AI234" s="15">
        <v>0.23010887164099</v>
      </c>
      <c r="AJ234" s="15">
        <v>0.22859991534861401</v>
      </c>
      <c r="AK234" s="15">
        <v>0.22694414337108099</v>
      </c>
      <c r="AL234" s="15">
        <v>0.22807625534745499</v>
      </c>
      <c r="AM234" s="15">
        <v>0.22649287614247099</v>
      </c>
      <c r="AN234" s="15">
        <v>0.23614752655556401</v>
      </c>
      <c r="AO234" s="15">
        <v>0.26704624237775598</v>
      </c>
      <c r="AP234" s="15">
        <v>0.298890107070161</v>
      </c>
      <c r="AQ234" s="15">
        <v>0.29363604558950501</v>
      </c>
      <c r="AR234" s="15">
        <v>0.296307576170461</v>
      </c>
      <c r="AS234" s="15">
        <v>0.28997942721037101</v>
      </c>
      <c r="AT234" s="15">
        <v>0.28263078029285998</v>
      </c>
      <c r="AU234" s="15">
        <v>0.27106869330781802</v>
      </c>
      <c r="AV234" s="15">
        <v>0.28013893961865</v>
      </c>
      <c r="AW234" s="15">
        <v>0.27446395751367197</v>
      </c>
      <c r="AX234" s="15">
        <v>0.26788133866241198</v>
      </c>
      <c r="AY234" s="15">
        <v>0.26287932912158402</v>
      </c>
      <c r="AZ234" s="15">
        <v>0.26013211104899597</v>
      </c>
      <c r="BA234" s="15">
        <v>0.26009875881458</v>
      </c>
      <c r="BB234" s="15">
        <v>0.24669131868062999</v>
      </c>
      <c r="BC234" s="15">
        <v>0.23405117812753201</v>
      </c>
      <c r="BD234" s="15">
        <v>0.23702471005357001</v>
      </c>
      <c r="BE234" s="15">
        <v>0.25096884965237798</v>
      </c>
      <c r="BF234" s="15">
        <v>0.25576092985731902</v>
      </c>
      <c r="BG234" s="15">
        <v>0.258673846641991</v>
      </c>
      <c r="BH234" s="15">
        <v>0.24148736161296699</v>
      </c>
      <c r="BI234" s="15">
        <v>0.238990274928222</v>
      </c>
      <c r="BJ234" s="15">
        <v>0.25691795273816798</v>
      </c>
    </row>
    <row r="235" spans="2:62" hidden="1" outlineLevel="2">
      <c r="D235" s="65"/>
    </row>
    <row r="236" spans="2:62" hidden="1" outlineLevel="2">
      <c r="B236" s="90" t="s">
        <v>56</v>
      </c>
      <c r="C236" s="42">
        <f>SUM(C225:C234)</f>
        <v>0.99999999999999967</v>
      </c>
      <c r="D236" s="42">
        <f t="shared" ref="D236:BJ236" si="137">SUM(D225:D234)</f>
        <v>0.99999999999999978</v>
      </c>
      <c r="E236" s="42">
        <f t="shared" si="137"/>
        <v>1</v>
      </c>
      <c r="F236" s="42">
        <f t="shared" si="137"/>
        <v>0.99999999999999989</v>
      </c>
      <c r="G236" s="42">
        <f t="shared" si="137"/>
        <v>1.0000000000000009</v>
      </c>
      <c r="H236" s="42">
        <f t="shared" si="137"/>
        <v>0.99999999999999978</v>
      </c>
      <c r="I236" s="42">
        <f t="shared" si="137"/>
        <v>1.0000000000000002</v>
      </c>
      <c r="J236" s="42">
        <f t="shared" si="137"/>
        <v>0.99999999999999956</v>
      </c>
      <c r="K236" s="42">
        <f t="shared" si="137"/>
        <v>1.0000000000000002</v>
      </c>
      <c r="L236" s="42">
        <f t="shared" si="137"/>
        <v>0.99999999999999967</v>
      </c>
      <c r="M236" s="42">
        <f t="shared" si="137"/>
        <v>1.0000000000000007</v>
      </c>
      <c r="N236" s="42">
        <f t="shared" si="137"/>
        <v>0.99999999999999967</v>
      </c>
      <c r="O236" s="42">
        <f t="shared" si="137"/>
        <v>1</v>
      </c>
      <c r="P236" s="42">
        <f t="shared" si="137"/>
        <v>1.0000000000000002</v>
      </c>
      <c r="Q236" s="42">
        <f t="shared" si="137"/>
        <v>1</v>
      </c>
      <c r="R236" s="42">
        <f t="shared" si="137"/>
        <v>0.99999999999999933</v>
      </c>
      <c r="S236" s="42">
        <f t="shared" si="137"/>
        <v>0.99999999999999944</v>
      </c>
      <c r="T236" s="42">
        <f t="shared" si="137"/>
        <v>0.99999999999999978</v>
      </c>
      <c r="U236" s="42">
        <f t="shared" si="137"/>
        <v>0.99999999999999944</v>
      </c>
      <c r="V236" s="42">
        <f t="shared" si="137"/>
        <v>1.0000000000000009</v>
      </c>
      <c r="W236" s="42">
        <f t="shared" si="137"/>
        <v>1.0000000000000004</v>
      </c>
      <c r="X236" s="42">
        <f t="shared" si="137"/>
        <v>1.0000000000000011</v>
      </c>
      <c r="Y236" s="42">
        <f t="shared" si="137"/>
        <v>0.99999999999999878</v>
      </c>
      <c r="Z236" s="42">
        <f t="shared" si="137"/>
        <v>0.99999999999999978</v>
      </c>
      <c r="AA236" s="42">
        <f t="shared" si="137"/>
        <v>0.99999999999999956</v>
      </c>
      <c r="AB236" s="42">
        <f t="shared" si="137"/>
        <v>0.99999999999999922</v>
      </c>
      <c r="AC236" s="42">
        <f t="shared" si="137"/>
        <v>1</v>
      </c>
      <c r="AD236" s="42">
        <f t="shared" si="137"/>
        <v>1</v>
      </c>
      <c r="AE236" s="42">
        <f t="shared" si="137"/>
        <v>0.99999999999999944</v>
      </c>
      <c r="AF236" s="42">
        <f t="shared" si="137"/>
        <v>1</v>
      </c>
      <c r="AG236" s="42">
        <f t="shared" si="137"/>
        <v>0.99999999999999978</v>
      </c>
      <c r="AH236" s="42">
        <f t="shared" si="137"/>
        <v>0.99999999999999911</v>
      </c>
      <c r="AI236" s="42">
        <f t="shared" si="137"/>
        <v>1.0000000000000002</v>
      </c>
      <c r="AJ236" s="42">
        <f t="shared" si="137"/>
        <v>1</v>
      </c>
      <c r="AK236" s="42">
        <f t="shared" si="137"/>
        <v>0.99999999999999911</v>
      </c>
      <c r="AL236" s="42">
        <f t="shared" si="137"/>
        <v>1.0000000000000007</v>
      </c>
      <c r="AM236" s="42">
        <f t="shared" si="137"/>
        <v>1.0000000000000002</v>
      </c>
      <c r="AN236" s="42">
        <f t="shared" si="137"/>
        <v>1</v>
      </c>
      <c r="AO236" s="42">
        <f t="shared" si="137"/>
        <v>0.99999999999999956</v>
      </c>
      <c r="AP236" s="42">
        <f t="shared" si="137"/>
        <v>0.99999999999999911</v>
      </c>
      <c r="AQ236" s="42">
        <f t="shared" si="137"/>
        <v>1.0000000000000004</v>
      </c>
      <c r="AR236" s="42">
        <f t="shared" si="137"/>
        <v>0.99999999999999978</v>
      </c>
      <c r="AS236" s="42">
        <f t="shared" si="137"/>
        <v>1.0000000000000009</v>
      </c>
      <c r="AT236" s="42">
        <f t="shared" si="137"/>
        <v>1.0000000000000004</v>
      </c>
      <c r="AU236" s="42">
        <f t="shared" si="137"/>
        <v>1.0000000000000004</v>
      </c>
      <c r="AV236" s="42">
        <f t="shared" si="137"/>
        <v>1.0000000000000009</v>
      </c>
      <c r="AW236" s="42">
        <f t="shared" si="137"/>
        <v>1.0000000000000002</v>
      </c>
      <c r="AX236" s="42">
        <f t="shared" si="137"/>
        <v>1</v>
      </c>
      <c r="AY236" s="42">
        <f t="shared" si="137"/>
        <v>0.99999999999999956</v>
      </c>
      <c r="AZ236" s="42">
        <f t="shared" si="137"/>
        <v>0.99999999999999956</v>
      </c>
      <c r="BA236" s="42">
        <f t="shared" si="137"/>
        <v>1</v>
      </c>
      <c r="BB236" s="42">
        <f t="shared" si="137"/>
        <v>0.99999999999999922</v>
      </c>
      <c r="BC236" s="42">
        <f t="shared" si="137"/>
        <v>1.0000000000000002</v>
      </c>
      <c r="BD236" s="42">
        <f t="shared" si="137"/>
        <v>0.99999999999999978</v>
      </c>
      <c r="BE236" s="42">
        <f t="shared" si="137"/>
        <v>0.99999999999999967</v>
      </c>
      <c r="BF236" s="42">
        <f t="shared" si="137"/>
        <v>1</v>
      </c>
      <c r="BG236" s="42">
        <f t="shared" si="137"/>
        <v>0.99999999999999989</v>
      </c>
      <c r="BH236" s="42">
        <f t="shared" si="137"/>
        <v>1.0000000000000011</v>
      </c>
      <c r="BI236" s="42">
        <f t="shared" si="137"/>
        <v>1.0000000000000007</v>
      </c>
      <c r="BJ236" s="42">
        <f t="shared" si="137"/>
        <v>1.0000000000000004</v>
      </c>
    </row>
    <row r="237" spans="2:62" hidden="1" outlineLevel="2">
      <c r="B237" s="81"/>
    </row>
    <row r="238" spans="2:62" ht="20.5" hidden="1" outlineLevel="2">
      <c r="B238" s="79" t="s">
        <v>136</v>
      </c>
      <c r="C238" s="42" cm="1">
        <f t="array" aca="1" ref="C238" ca="1">SUMPRODUCT(TRANSPOSE(C225:C234),OFFSET('Static Returns and Covariance'!$B$12,MATCH(C$16,'Static Returns and Covariance'!$B$13:$B$132),1,1,10))</f>
        <v>1.4327001882873001E-3</v>
      </c>
      <c r="D238" s="42" cm="1">
        <f t="array" aca="1" ref="D238" ca="1">SUMPRODUCT(TRANSPOSE(D225:D234),OFFSET('Static Returns and Covariance'!$B$12,MATCH(D$16,'Static Returns and Covariance'!$B$13:$B$132),1,1,10))</f>
        <v>3.8143005378035728E-2</v>
      </c>
      <c r="E238" s="42" cm="1">
        <f t="array" aca="1" ref="E238" ca="1">SUMPRODUCT(TRANSPOSE(E225:E234),OFFSET('Static Returns and Covariance'!$B$12,MATCH(E$16,'Static Returns and Covariance'!$B$13:$B$132),1,1,10))</f>
        <v>2.1803358304319353E-3</v>
      </c>
      <c r="F238" s="42" cm="1">
        <f t="array" aca="1" ref="F238" ca="1">SUMPRODUCT(TRANSPOSE(F225:F234),OFFSET('Static Returns and Covariance'!$B$12,MATCH(F$16,'Static Returns and Covariance'!$B$13:$B$132),1,1,10))</f>
        <v>-3.638992370493655E-3</v>
      </c>
      <c r="G238" s="42" cm="1">
        <f t="array" aca="1" ref="G238" ca="1">SUMPRODUCT(TRANSPOSE(G225:G234),OFFSET('Static Returns and Covariance'!$B$12,MATCH(G$16,'Static Returns and Covariance'!$B$13:$B$132),1,1,10))</f>
        <v>4.1698513344766645E-2</v>
      </c>
      <c r="H238" s="42" cm="1">
        <f t="array" aca="1" ref="H238" ca="1">SUMPRODUCT(TRANSPOSE(H225:H234),OFFSET('Static Returns and Covariance'!$B$12,MATCH(H$16,'Static Returns and Covariance'!$B$13:$B$132),1,1,10))</f>
        <v>-3.0388461697850762E-2</v>
      </c>
      <c r="I238" s="42" cm="1">
        <f t="array" aca="1" ref="I238" ca="1">SUMPRODUCT(TRANSPOSE(I225:I234),OFFSET('Static Returns and Covariance'!$B$12,MATCH(I$16,'Static Returns and Covariance'!$B$13:$B$132),1,1,10))</f>
        <v>-2.1756646148520828E-3</v>
      </c>
      <c r="J238" s="42" cm="1">
        <f t="array" aca="1" ref="J238" ca="1">SUMPRODUCT(TRANSPOSE(J225:J234),OFFSET('Static Returns and Covariance'!$B$12,MATCH(J$16,'Static Returns and Covariance'!$B$13:$B$132),1,1,10))</f>
        <v>3.3384010239639453E-2</v>
      </c>
      <c r="K238" s="42" cm="1">
        <f t="array" aca="1" ref="K238" ca="1">SUMPRODUCT(TRANSPOSE(K225:K234),OFFSET('Static Returns and Covariance'!$B$12,MATCH(K$16,'Static Returns and Covariance'!$B$13:$B$132),1,1,10))</f>
        <v>-4.6253037382630261E-3</v>
      </c>
      <c r="L238" s="42" cm="1">
        <f t="array" aca="1" ref="L238" ca="1">SUMPRODUCT(TRANSPOSE(L225:L234),OFFSET('Static Returns and Covariance'!$B$12,MATCH(L$16,'Static Returns and Covariance'!$B$13:$B$132),1,1,10))</f>
        <v>6.7106578533136618E-2</v>
      </c>
      <c r="M238" s="42" cm="1">
        <f t="array" aca="1" ref="M238" ca="1">SUMPRODUCT(TRANSPOSE(M225:M234),OFFSET('Static Returns and Covariance'!$B$12,MATCH(M$16,'Static Returns and Covariance'!$B$13:$B$132),1,1,10))</f>
        <v>3.1287979158103038E-2</v>
      </c>
      <c r="N238" s="42" cm="1">
        <f t="array" aca="1" ref="N238" ca="1">SUMPRODUCT(TRANSPOSE(N225:N234),OFFSET('Static Returns and Covariance'!$B$12,MATCH(N$16,'Static Returns and Covariance'!$B$13:$B$132),1,1,10))</f>
        <v>-2.9589377489874526E-2</v>
      </c>
      <c r="O238" s="42" cm="1">
        <f t="array" aca="1" ref="O238" ca="1">SUMPRODUCT(TRANSPOSE(O225:O234),OFFSET('Static Returns and Covariance'!$B$12,MATCH(O$16,'Static Returns and Covariance'!$B$13:$B$132),1,1,10))</f>
        <v>-1.0480140709386125E-2</v>
      </c>
      <c r="P238" s="42" cm="1">
        <f t="array" aca="1" ref="P238" ca="1">SUMPRODUCT(TRANSPOSE(P225:P234),OFFSET('Static Returns and Covariance'!$B$12,MATCH(P$16,'Static Returns and Covariance'!$B$13:$B$132),1,1,10))</f>
        <v>-3.2489664143800515E-2</v>
      </c>
      <c r="Q238" s="42" cm="1">
        <f t="array" aca="1" ref="Q238" ca="1">SUMPRODUCT(TRANSPOSE(Q225:Q234),OFFSET('Static Returns and Covariance'!$B$12,MATCH(Q$16,'Static Returns and Covariance'!$B$13:$B$132),1,1,10))</f>
        <v>-1.4796433468936779E-2</v>
      </c>
      <c r="R238" s="42" cm="1">
        <f t="array" aca="1" ref="R238" ca="1">SUMPRODUCT(TRANSPOSE(R225:R234),OFFSET('Static Returns and Covariance'!$B$12,MATCH(R$16,'Static Returns and Covariance'!$B$13:$B$132),1,1,10))</f>
        <v>-1.8369553631624357E-2</v>
      </c>
      <c r="S238" s="42" cm="1">
        <f t="array" aca="1" ref="S238" ca="1">SUMPRODUCT(TRANSPOSE(S225:S234),OFFSET('Static Returns and Covariance'!$B$12,MATCH(S$16,'Static Returns and Covariance'!$B$13:$B$132),1,1,10))</f>
        <v>-4.9207042274290996E-4</v>
      </c>
      <c r="T238" s="42" cm="1">
        <f t="array" aca="1" ref="T238" ca="1">SUMPRODUCT(TRANSPOSE(T225:T234),OFFSET('Static Returns and Covariance'!$B$12,MATCH(T$16,'Static Returns and Covariance'!$B$13:$B$132),1,1,10))</f>
        <v>2.9769096047224719E-2</v>
      </c>
      <c r="U238" s="42" cm="1">
        <f t="array" aca="1" ref="U238" ca="1">SUMPRODUCT(TRANSPOSE(U225:U234),OFFSET('Static Returns and Covariance'!$B$12,MATCH(U$16,'Static Returns and Covariance'!$B$13:$B$132),1,1,10))</f>
        <v>3.9267165382505326E-2</v>
      </c>
      <c r="V238" s="42" cm="1">
        <f t="array" aca="1" ref="V238" ca="1">SUMPRODUCT(TRANSPOSE(V225:V234),OFFSET('Static Returns and Covariance'!$B$12,MATCH(V$16,'Static Returns and Covariance'!$B$13:$B$132),1,1,10))</f>
        <v>-1.7851050706453642E-2</v>
      </c>
      <c r="W238" s="42" cm="1">
        <f t="array" aca="1" ref="W238" ca="1">SUMPRODUCT(TRANSPOSE(W225:W234),OFFSET('Static Returns and Covariance'!$B$12,MATCH(W$16,'Static Returns and Covariance'!$B$13:$B$132),1,1,10))</f>
        <v>2.3589330036187049E-3</v>
      </c>
      <c r="X238" s="42" cm="1">
        <f t="array" aca="1" ref="X238" ca="1">SUMPRODUCT(TRANSPOSE(X225:X234),OFFSET('Static Returns and Covariance'!$B$12,MATCH(X$16,'Static Returns and Covariance'!$B$13:$B$132),1,1,10))</f>
        <v>-2.7110710375827206E-2</v>
      </c>
      <c r="Y238" s="42" cm="1">
        <f t="array" aca="1" ref="Y238" ca="1">SUMPRODUCT(TRANSPOSE(Y225:Y234),OFFSET('Static Returns and Covariance'!$B$12,MATCH(Y$16,'Static Returns and Covariance'!$B$13:$B$132),1,1,10))</f>
        <v>5.8509425822342163E-2</v>
      </c>
      <c r="Z238" s="42" cm="1">
        <f t="array" aca="1" ref="Z238" ca="1">SUMPRODUCT(TRANSPOSE(Z225:Z234),OFFSET('Static Returns and Covariance'!$B$12,MATCH(Z$16,'Static Returns and Covariance'!$B$13:$B$132),1,1,10))</f>
        <v>-5.9253426604229581E-2</v>
      </c>
      <c r="AA238" s="42" cm="1">
        <f t="array" aca="1" ref="AA238" ca="1">SUMPRODUCT(TRANSPOSE(AA225:AA234),OFFSET('Static Returns and Covariance'!$B$12,MATCH(AA$16,'Static Returns and Covariance'!$B$13:$B$132),1,1,10))</f>
        <v>5.6183951354201352E-2</v>
      </c>
      <c r="AB238" s="42" cm="1">
        <f t="array" aca="1" ref="AB238" ca="1">SUMPRODUCT(TRANSPOSE(AB225:AB234),OFFSET('Static Returns and Covariance'!$B$12,MATCH(AB$16,'Static Returns and Covariance'!$B$13:$B$132),1,1,10))</f>
        <v>5.0182600801804388E-2</v>
      </c>
      <c r="AC238" s="42" cm="1">
        <f t="array" aca="1" ref="AC238" ca="1">SUMPRODUCT(TRANSPOSE(AC225:AC234),OFFSET('Static Returns and Covariance'!$B$12,MATCH(AC$16,'Static Returns and Covariance'!$B$13:$B$132),1,1,10))</f>
        <v>4.2501262279681873E-2</v>
      </c>
      <c r="AD238" s="42" cm="1">
        <f t="array" aca="1" ref="AD238" ca="1">SUMPRODUCT(TRANSPOSE(AD225:AD234),OFFSET('Static Returns and Covariance'!$B$12,MATCH(AD$16,'Static Returns and Covariance'!$B$13:$B$132),1,1,10))</f>
        <v>-9.0899322836387802E-4</v>
      </c>
      <c r="AE238" s="42" cm="1">
        <f t="array" aca="1" ref="AE238" ca="1">SUMPRODUCT(TRANSPOSE(AE225:AE234),OFFSET('Static Returns and Covariance'!$B$12,MATCH(AE$16,'Static Returns and Covariance'!$B$13:$B$132),1,1,10))</f>
        <v>-2.5153553569885079E-2</v>
      </c>
      <c r="AF238" s="42" cm="1">
        <f t="array" aca="1" ref="AF238" ca="1">SUMPRODUCT(TRANSPOSE(AF225:AF234),OFFSET('Static Returns and Covariance'!$B$12,MATCH(AF$16,'Static Returns and Covariance'!$B$13:$B$132),1,1,10))</f>
        <v>4.1386962098443197E-2</v>
      </c>
      <c r="AG238" s="42" cm="1">
        <f t="array" aca="1" ref="AG238" ca="1">SUMPRODUCT(TRANSPOSE(AG225:AG234),OFFSET('Static Returns and Covariance'!$B$12,MATCH(AG$16,'Static Returns and Covariance'!$B$13:$B$132),1,1,10))</f>
        <v>2.7666605921375636E-4</v>
      </c>
      <c r="AH238" s="42" cm="1">
        <f t="array" aca="1" ref="AH238" ca="1">SUMPRODUCT(TRANSPOSE(AH225:AH234),OFFSET('Static Returns and Covariance'!$B$12,MATCH(AH$16,'Static Returns and Covariance'!$B$13:$B$132),1,1,10))</f>
        <v>3.7175972777523075E-2</v>
      </c>
      <c r="AI238" s="42" cm="1">
        <f t="array" aca="1" ref="AI238" ca="1">SUMPRODUCT(TRANSPOSE(AI225:AI234),OFFSET('Static Returns and Covariance'!$B$12,MATCH(AI$16,'Static Returns and Covariance'!$B$13:$B$132),1,1,10))</f>
        <v>3.1874755495381331E-2</v>
      </c>
      <c r="AJ238" s="42" cm="1">
        <f t="array" aca="1" ref="AJ238" ca="1">SUMPRODUCT(TRANSPOSE(AJ225:AJ234),OFFSET('Static Returns and Covariance'!$B$12,MATCH(AJ$16,'Static Returns and Covariance'!$B$13:$B$132),1,1,10))</f>
        <v>1.3289545759718063E-2</v>
      </c>
      <c r="AK238" s="42" cm="1">
        <f t="array" aca="1" ref="AK238" ca="1">SUMPRODUCT(TRANSPOSE(AK225:AK234),OFFSET('Static Returns and Covariance'!$B$12,MATCH(AK$16,'Static Returns and Covariance'!$B$13:$B$132),1,1,10))</f>
        <v>-8.1088823264982048E-4</v>
      </c>
      <c r="AL238" s="42" cm="1">
        <f t="array" aca="1" ref="AL238" ca="1">SUMPRODUCT(TRANSPOSE(AL225:AL234),OFFSET('Static Returns and Covariance'!$B$12,MATCH(AL$16,'Static Returns and Covariance'!$B$13:$B$132),1,1,10))</f>
        <v>3.2307668681268123E-2</v>
      </c>
      <c r="AM238" s="42" cm="1">
        <f t="array" aca="1" ref="AM238" ca="1">SUMPRODUCT(TRANSPOSE(AM225:AM234),OFFSET('Static Returns and Covariance'!$B$12,MATCH(AM$16,'Static Returns and Covariance'!$B$13:$B$132),1,1,10))</f>
        <v>4.0527089344355824E-2</v>
      </c>
      <c r="AN238" s="42" cm="1">
        <f t="array" aca="1" ref="AN238" ca="1">SUMPRODUCT(TRANSPOSE(AN225:AN234),OFFSET('Static Returns and Covariance'!$B$12,MATCH(AN$16,'Static Returns and Covariance'!$B$13:$B$132),1,1,10))</f>
        <v>-8.6161929283417468E-2</v>
      </c>
      <c r="AO238" s="42" cm="1">
        <f t="array" aca="1" ref="AO238" ca="1">SUMPRODUCT(TRANSPOSE(AO225:AO234),OFFSET('Static Returns and Covariance'!$B$12,MATCH(AO$16,'Static Returns and Covariance'!$B$13:$B$132),1,1,10))</f>
        <v>-5.1703074841097527E-2</v>
      </c>
      <c r="AP238" s="42" cm="1">
        <f t="array" aca="1" ref="AP238" ca="1">SUMPRODUCT(TRANSPOSE(AP225:AP234),OFFSET('Static Returns and Covariance'!$B$12,MATCH(AP$16,'Static Returns and Covariance'!$B$13:$B$132),1,1,10))</f>
        <v>7.7424939146484711E-2</v>
      </c>
      <c r="AQ238" s="42" cm="1">
        <f t="array" aca="1" ref="AQ238" ca="1">SUMPRODUCT(TRANSPOSE(AQ225:AQ234),OFFSET('Static Returns and Covariance'!$B$12,MATCH(AQ$16,'Static Returns and Covariance'!$B$13:$B$132),1,1,10))</f>
        <v>6.1225521740150418E-2</v>
      </c>
      <c r="AR238" s="42" cm="1">
        <f t="array" aca="1" ref="AR238" ca="1">SUMPRODUCT(TRANSPOSE(AR225:AR234),OFFSET('Static Returns and Covariance'!$B$12,MATCH(AR$16,'Static Returns and Covariance'!$B$13:$B$132),1,1,10))</f>
        <v>-5.0763634163953991E-2</v>
      </c>
      <c r="AS238" s="42" cm="1">
        <f t="array" aca="1" ref="AS238" ca="1">SUMPRODUCT(TRANSPOSE(AS225:AS234),OFFSET('Static Returns and Covariance'!$B$12,MATCH(AS$16,'Static Returns and Covariance'!$B$13:$B$132),1,1,10))</f>
        <v>-1.5895703041841007E-2</v>
      </c>
      <c r="AT238" s="42" cm="1">
        <f t="array" aca="1" ref="AT238" ca="1">SUMPRODUCT(TRANSPOSE(AT225:AT234),OFFSET('Static Returns and Covariance'!$B$12,MATCH(AT$16,'Static Returns and Covariance'!$B$13:$B$132),1,1,10))</f>
        <v>-2.5708376696165169E-2</v>
      </c>
      <c r="AU238" s="42" cm="1">
        <f t="array" aca="1" ref="AU238" ca="1">SUMPRODUCT(TRANSPOSE(AU225:AU234),OFFSET('Static Returns and Covariance'!$B$12,MATCH(AU$16,'Static Returns and Covariance'!$B$13:$B$132),1,1,10))</f>
        <v>2.2220358340187065E-2</v>
      </c>
      <c r="AV238" s="42" cm="1">
        <f t="array" aca="1" ref="AV238" ca="1">SUMPRODUCT(TRANSPOSE(AV225:AV234),OFFSET('Static Returns and Covariance'!$B$12,MATCH(AV$16,'Static Returns and Covariance'!$B$13:$B$132),1,1,10))</f>
        <v>-1.9428711387234898E-2</v>
      </c>
      <c r="AW238" s="42" cm="1">
        <f t="array" aca="1" ref="AW238" ca="1">SUMPRODUCT(TRANSPOSE(AW225:AW234),OFFSET('Static Returns and Covariance'!$B$12,MATCH(AW$16,'Static Returns and Covariance'!$B$13:$B$132),1,1,10))</f>
        <v>2.905860756273904E-2</v>
      </c>
      <c r="AX238" s="42" cm="1">
        <f t="array" aca="1" ref="AX238" ca="1">SUMPRODUCT(TRANSPOSE(AX225:AX234),OFFSET('Static Returns and Covariance'!$B$12,MATCH(AX$16,'Static Returns and Covariance'!$B$13:$B$132),1,1,10))</f>
        <v>-2.1943721591836766E-2</v>
      </c>
      <c r="AY238" s="42" cm="1">
        <f t="array" aca="1" ref="AY238" ca="1">SUMPRODUCT(TRANSPOSE(AY225:AY234),OFFSET('Static Returns and Covariance'!$B$12,MATCH(AY$16,'Static Returns and Covariance'!$B$13:$B$132),1,1,10))</f>
        <v>4.2797839910784369E-3</v>
      </c>
      <c r="AZ238" s="42" cm="1">
        <f t="array" aca="1" ref="AZ238" ca="1">SUMPRODUCT(TRANSPOSE(AZ225:AZ234),OFFSET('Static Returns and Covariance'!$B$12,MATCH(AZ$16,'Static Returns and Covariance'!$B$13:$B$132),1,1,10))</f>
        <v>-4.8543909063596666E-2</v>
      </c>
      <c r="BA238" s="42" cm="1">
        <f t="array" aca="1" ref="BA238" ca="1">SUMPRODUCT(TRANSPOSE(BA225:BA234),OFFSET('Static Returns and Covariance'!$B$12,MATCH(BA$16,'Static Returns and Covariance'!$B$13:$B$132),1,1,10))</f>
        <v>0.11200303721411202</v>
      </c>
      <c r="BB238" s="42" cm="1">
        <f t="array" aca="1" ref="BB238" ca="1">SUMPRODUCT(TRANSPOSE(BB225:BB234),OFFSET('Static Returns and Covariance'!$B$12,MATCH(BB$16,'Static Returns and Covariance'!$B$13:$B$132),1,1,10))</f>
        <v>4.0091133549865356E-2</v>
      </c>
      <c r="BC238" s="42" cm="1">
        <f t="array" aca="1" ref="BC238" ca="1">SUMPRODUCT(TRANSPOSE(BC225:BC234),OFFSET('Static Returns and Covariance'!$B$12,MATCH(BC$16,'Static Returns and Covariance'!$B$13:$B$132),1,1,10))</f>
        <v>-1.7519020521366103E-2</v>
      </c>
      <c r="BD238" s="42" cm="1">
        <f t="array" aca="1" ref="BD238" ca="1">SUMPRODUCT(TRANSPOSE(BD225:BD234),OFFSET('Static Returns and Covariance'!$B$12,MATCH(BD$16,'Static Returns and Covariance'!$B$13:$B$132),1,1,10))</f>
        <v>-8.0249157476467072E-3</v>
      </c>
      <c r="BE238" s="42" cm="1">
        <f t="array" aca="1" ref="BE238" ca="1">SUMPRODUCT(TRANSPOSE(BE225:BE234),OFFSET('Static Returns and Covariance'!$B$12,MATCH(BE$16,'Static Returns and Covariance'!$B$13:$B$132),1,1,10))</f>
        <v>1.0083853784534547E-2</v>
      </c>
      <c r="BF238" s="42" cm="1">
        <f t="array" aca="1" ref="BF238" ca="1">SUMPRODUCT(TRANSPOSE(BF225:BF234),OFFSET('Static Returns and Covariance'!$B$12,MATCH(BF$16,'Static Returns and Covariance'!$B$13:$B$132),1,1,10))</f>
        <v>2.9506832056510092E-2</v>
      </c>
      <c r="BG238" s="42" cm="1">
        <f t="array" aca="1" ref="BG238" ca="1">SUMPRODUCT(TRANSPOSE(BG225:BG234),OFFSET('Static Returns and Covariance'!$B$12,MATCH(BG$16,'Static Returns and Covariance'!$B$13:$B$132),1,1,10))</f>
        <v>-6.8196869986382372E-2</v>
      </c>
      <c r="BH238" s="42" cm="1">
        <f t="array" aca="1" ref="BH238" ca="1">SUMPRODUCT(TRANSPOSE(BH225:BH234),OFFSET('Static Returns and Covariance'!$B$12,MATCH(BH$16,'Static Returns and Covariance'!$B$13:$B$132),1,1,10))</f>
        <v>3.6749107298736502E-3</v>
      </c>
      <c r="BI238" s="42" cm="1">
        <f t="array" aca="1" ref="BI238" ca="1">SUMPRODUCT(TRANSPOSE(BI225:BI234),OFFSET('Static Returns and Covariance'!$B$12,MATCH(BI$16,'Static Returns and Covariance'!$B$13:$B$132),1,1,10))</f>
        <v>-6.8416442272651954E-3</v>
      </c>
      <c r="BJ238" s="42" cm="1">
        <f t="array" aca="1" ref="BJ238" ca="1">SUMPRODUCT(TRANSPOSE(BJ225:BJ234),OFFSET('Static Returns and Covariance'!$B$12,MATCH(BJ$16,'Static Returns and Covariance'!$B$13:$B$132),1,1,10))</f>
        <v>0.12143044067112949</v>
      </c>
    </row>
    <row r="239" spans="2:62" ht="18.5" hidden="1" outlineLevel="2">
      <c r="B239" s="79"/>
    </row>
    <row r="240" spans="2:62" ht="20" hidden="1" outlineLevel="2">
      <c r="B240" s="87" t="s">
        <v>140</v>
      </c>
    </row>
    <row r="241" spans="2:62" hidden="1" outlineLevel="2">
      <c r="B241" s="90" t="s">
        <v>5</v>
      </c>
      <c r="C241" s="15" cm="1">
        <f t="array" aca="1" ref="C241:C250" ca="1">TRANSPOSE(TRANSPOSE(C225:C234)*(1+(OFFSET('Static Returns and Covariance'!$B$12,MATCH(C$16,'Static Returns and Covariance'!$B$13:$B$132),1,1,10)))/(1+C238))</f>
        <v>7.8145209575635588E-2</v>
      </c>
      <c r="D241" s="15" cm="1">
        <f t="array" aca="1" ref="D241:D250" ca="1">TRANSPOSE(TRANSPOSE(D225:D234)*(1+(OFFSET('Static Returns and Covariance'!$B$12,MATCH(D$16,'Static Returns and Covariance'!$B$13:$B$132),1,1,10)))/(1+D238))</f>
        <v>7.1192672242855456E-2</v>
      </c>
      <c r="E241" s="15" cm="1">
        <f t="array" aca="1" ref="E241:E250" ca="1">TRANSPOSE(TRANSPOSE(E225:E234)*(1+(OFFSET('Static Returns and Covariance'!$B$12,MATCH(E$16,'Static Returns and Covariance'!$B$13:$B$132),1,1,10)))/(1+E238))</f>
        <v>7.001500645544402E-2</v>
      </c>
      <c r="F241" s="15" cm="1">
        <f t="array" aca="1" ref="F241:F250" ca="1">TRANSPOSE(TRANSPOSE(F225:F234)*(1+(OFFSET('Static Returns and Covariance'!$B$12,MATCH(F$16,'Static Returns and Covariance'!$B$13:$B$132),1,1,10)))/(1+F238))</f>
        <v>7.0237452732961822E-2</v>
      </c>
      <c r="G241" s="15" cm="1">
        <f t="array" aca="1" ref="G241:G250" ca="1">TRANSPOSE(TRANSPOSE(G225:G234)*(1+(OFFSET('Static Returns and Covariance'!$B$12,MATCH(G$16,'Static Returns and Covariance'!$B$13:$B$132),1,1,10)))/(1+G238))</f>
        <v>6.5891349939841998E-2</v>
      </c>
      <c r="H241" s="15" cm="1">
        <f t="array" aca="1" ref="H241:H250" ca="1">TRANSPOSE(TRANSPOSE(H225:H234)*(1+(OFFSET('Static Returns and Covariance'!$B$12,MATCH(H$16,'Static Returns and Covariance'!$B$13:$B$132),1,1,10)))/(1+H238))</f>
        <v>7.1930239290597595E-2</v>
      </c>
      <c r="I241" s="15" cm="1">
        <f t="array" aca="1" ref="I241:I250" ca="1">TRANSPOSE(TRANSPOSE(I225:I234)*(1+(OFFSET('Static Returns and Covariance'!$B$12,MATCH(I$16,'Static Returns and Covariance'!$B$13:$B$132),1,1,10)))/(1+I238))</f>
        <v>6.4491193924916049E-2</v>
      </c>
      <c r="J241" s="15" cm="1">
        <f t="array" aca="1" ref="J241:J250" ca="1">TRANSPOSE(TRANSPOSE(J225:J234)*(1+(OFFSET('Static Returns and Covariance'!$B$12,MATCH(J$16,'Static Returns and Covariance'!$B$13:$B$132),1,1,10)))/(1+J238))</f>
        <v>6.6131959135609417E-2</v>
      </c>
      <c r="K241" s="15" cm="1">
        <f t="array" aca="1" ref="K241:K250" ca="1">TRANSPOSE(TRANSPOSE(K225:K234)*(1+(OFFSET('Static Returns and Covariance'!$B$12,MATCH(K$16,'Static Returns and Covariance'!$B$13:$B$132),1,1,10)))/(1+K238))</f>
        <v>6.8223812101698159E-2</v>
      </c>
      <c r="L241" s="15" cm="1">
        <f t="array" aca="1" ref="L241:L250" ca="1">TRANSPOSE(TRANSPOSE(L225:L234)*(1+(OFFSET('Static Returns and Covariance'!$B$12,MATCH(L$16,'Static Returns and Covariance'!$B$13:$B$132),1,1,10)))/(1+L238))</f>
        <v>7.1975142602002065E-2</v>
      </c>
      <c r="M241" s="15" cm="1">
        <f t="array" aca="1" ref="M241:M250" ca="1">TRANSPOSE(TRANSPOSE(M225:M234)*(1+(OFFSET('Static Returns and Covariance'!$B$12,MATCH(M$16,'Static Returns and Covariance'!$B$13:$B$132),1,1,10)))/(1+M238))</f>
        <v>7.3906583124817626E-2</v>
      </c>
      <c r="N241" s="15" cm="1">
        <f t="array" aca="1" ref="N241:N250" ca="1">TRANSPOSE(TRANSPOSE(N225:N234)*(1+(OFFSET('Static Returns and Covariance'!$B$12,MATCH(N$16,'Static Returns and Covariance'!$B$13:$B$132),1,1,10)))/(1+N238))</f>
        <v>7.7625888366726653E-2</v>
      </c>
      <c r="O241" s="15" cm="1">
        <f t="array" aca="1" ref="O241:O250" ca="1">TRANSPOSE(TRANSPOSE(O225:O234)*(1+(OFFSET('Static Returns and Covariance'!$B$12,MATCH(O$16,'Static Returns and Covariance'!$B$13:$B$132),1,1,10)))/(1+O238))</f>
        <v>8.4029482607862638E-2</v>
      </c>
      <c r="P241" s="15" cm="1">
        <f t="array" aca="1" ref="P241:P250" ca="1">TRANSPOSE(TRANSPOSE(P225:P234)*(1+(OFFSET('Static Returns and Covariance'!$B$12,MATCH(P$16,'Static Returns and Covariance'!$B$13:$B$132),1,1,10)))/(1+P238))</f>
        <v>7.4448690448694746E-2</v>
      </c>
      <c r="Q241" s="15" cm="1">
        <f t="array" aca="1" ref="Q241:Q250" ca="1">TRANSPOSE(TRANSPOSE(Q225:Q234)*(1+(OFFSET('Static Returns and Covariance'!$B$12,MATCH(Q$16,'Static Returns and Covariance'!$B$13:$B$132),1,1,10)))/(1+Q238))</f>
        <v>7.5496292346398722E-2</v>
      </c>
      <c r="R241" s="15" cm="1">
        <f t="array" aca="1" ref="R241:R250" ca="1">TRANSPOSE(TRANSPOSE(R225:R234)*(1+(OFFSET('Static Returns and Covariance'!$B$12,MATCH(R$16,'Static Returns and Covariance'!$B$13:$B$132),1,1,10)))/(1+R238))</f>
        <v>8.2193053238792668E-2</v>
      </c>
      <c r="S241" s="15" cm="1">
        <f t="array" aca="1" ref="S241:S250" ca="1">TRANSPOSE(TRANSPOSE(S225:S234)*(1+(OFFSET('Static Returns and Covariance'!$B$12,MATCH(S$16,'Static Returns and Covariance'!$B$13:$B$132),1,1,10)))/(1+S238))</f>
        <v>8.4239704393053616E-2</v>
      </c>
      <c r="T241" s="15" cm="1">
        <f t="array" aca="1" ref="T241:T250" ca="1">TRANSPOSE(TRANSPOSE(T225:T234)*(1+(OFFSET('Static Returns and Covariance'!$B$12,MATCH(T$16,'Static Returns and Covariance'!$B$13:$B$132),1,1,10)))/(1+T238))</f>
        <v>7.7820062370699744E-2</v>
      </c>
      <c r="U241" s="15" cm="1">
        <f t="array" aca="1" ref="U241:U250" ca="1">TRANSPOSE(TRANSPOSE(U225:U234)*(1+(OFFSET('Static Returns and Covariance'!$B$12,MATCH(U$16,'Static Returns and Covariance'!$B$13:$B$132),1,1,10)))/(1+U238))</f>
        <v>8.9629774729360775E-2</v>
      </c>
      <c r="V241" s="15" cm="1">
        <f t="array" aca="1" ref="V241:V250" ca="1">TRANSPOSE(TRANSPOSE(V225:V234)*(1+(OFFSET('Static Returns and Covariance'!$B$12,MATCH(V$16,'Static Returns and Covariance'!$B$13:$B$132),1,1,10)))/(1+V238))</f>
        <v>8.9700850797455614E-2</v>
      </c>
      <c r="W241" s="15" cm="1">
        <f t="array" aca="1" ref="W241:W250" ca="1">TRANSPOSE(TRANSPOSE(W225:W234)*(1+(OFFSET('Static Returns and Covariance'!$B$12,MATCH(W$16,'Static Returns and Covariance'!$B$13:$B$132),1,1,10)))/(1+W238))</f>
        <v>9.0927393599531711E-2</v>
      </c>
      <c r="X241" s="15" cm="1">
        <f t="array" aca="1" ref="X241:X250" ca="1">TRANSPOSE(TRANSPOSE(X225:X234)*(1+(OFFSET('Static Returns and Covariance'!$B$12,MATCH(X$16,'Static Returns and Covariance'!$B$13:$B$132),1,1,10)))/(1+X238))</f>
        <v>6.7780929406417487E-2</v>
      </c>
      <c r="Y241" s="15" cm="1">
        <f t="array" aca="1" ref="Y241:Y250" ca="1">TRANSPOSE(TRANSPOSE(Y225:Y234)*(1+(OFFSET('Static Returns and Covariance'!$B$12,MATCH(Y$16,'Static Returns and Covariance'!$B$13:$B$132),1,1,10)))/(1+Y238))</f>
        <v>3.1179611224063101E-2</v>
      </c>
      <c r="Z241" s="15" cm="1">
        <f t="array" aca="1" ref="Z241:Z250" ca="1">TRANSPOSE(TRANSPOSE(Z225:Z234)*(1+(OFFSET('Static Returns and Covariance'!$B$12,MATCH(Z$16,'Static Returns and Covariance'!$B$13:$B$132),1,1,10)))/(1+Z238))</f>
        <v>2.6374742231959829E-2</v>
      </c>
      <c r="AA241" s="15" cm="1">
        <f t="array" aca="1" ref="AA241:AA250" ca="1">TRANSPOSE(TRANSPOSE(AA225:AA234)*(1+(OFFSET('Static Returns and Covariance'!$B$12,MATCH(AA$16,'Static Returns and Covariance'!$B$13:$B$132),1,1,10)))/(1+AA238))</f>
        <v>2.9719597616529557E-2</v>
      </c>
      <c r="AB241" s="15" cm="1">
        <f t="array" aca="1" ref="AB241:AB250" ca="1">TRANSPOSE(TRANSPOSE(AB225:AB234)*(1+(OFFSET('Static Returns and Covariance'!$B$12,MATCH(AB$16,'Static Returns and Covariance'!$B$13:$B$132),1,1,10)))/(1+AB238))</f>
        <v>-1.0981122840706286E-3</v>
      </c>
      <c r="AC241" s="15" cm="1">
        <f t="array" aca="1" ref="AC241:AC250" ca="1">TRANSPOSE(TRANSPOSE(AC225:AC234)*(1+(OFFSET('Static Returns and Covariance'!$B$12,MATCH(AC$16,'Static Returns and Covariance'!$B$13:$B$132),1,1,10)))/(1+AC238))</f>
        <v>1.3942404603310985E-3</v>
      </c>
      <c r="AD241" s="15" cm="1">
        <f t="array" aca="1" ref="AD241:AD250" ca="1">TRANSPOSE(TRANSPOSE(AD225:AD234)*(1+(OFFSET('Static Returns and Covariance'!$B$12,MATCH(AD$16,'Static Returns and Covariance'!$B$13:$B$132),1,1,10)))/(1+AD238))</f>
        <v>8.2594862539079196E-4</v>
      </c>
      <c r="AE241" s="15" cm="1">
        <f t="array" aca="1" ref="AE241:AE250" ca="1">TRANSPOSE(TRANSPOSE(AE225:AE234)*(1+(OFFSET('Static Returns and Covariance'!$B$12,MATCH(AE$16,'Static Returns and Covariance'!$B$13:$B$132),1,1,10)))/(1+AE238))</f>
        <v>3.5428639457505914E-3</v>
      </c>
      <c r="AF241" s="15" cm="1">
        <f t="array" aca="1" ref="AF241:AF250" ca="1">TRANSPOSE(TRANSPOSE(AF225:AF234)*(1+(OFFSET('Static Returns and Covariance'!$B$12,MATCH(AF$16,'Static Returns and Covariance'!$B$13:$B$132),1,1,10)))/(1+AF238))</f>
        <v>3.8185693912143638E-3</v>
      </c>
      <c r="AG241" s="15" cm="1">
        <f t="array" aca="1" ref="AG241:AG250" ca="1">TRANSPOSE(TRANSPOSE(AG225:AG234)*(1+(OFFSET('Static Returns and Covariance'!$B$12,MATCH(AG$16,'Static Returns and Covariance'!$B$13:$B$132),1,1,10)))/(1+AG238))</f>
        <v>-2.4705593601607049E-3</v>
      </c>
      <c r="AH241" s="15" cm="1">
        <f t="array" aca="1" ref="AH241:AH250" ca="1">TRANSPOSE(TRANSPOSE(AH225:AH234)*(1+(OFFSET('Static Returns and Covariance'!$B$12,MATCH(AH$16,'Static Returns and Covariance'!$B$13:$B$132),1,1,10)))/(1+AH238))</f>
        <v>-5.3299370822412085E-3</v>
      </c>
      <c r="AI241" s="15" cm="1">
        <f t="array" aca="1" ref="AI241:AI250" ca="1">TRANSPOSE(TRANSPOSE(AI225:AI234)*(1+(OFFSET('Static Returns and Covariance'!$B$12,MATCH(AI$16,'Static Returns and Covariance'!$B$13:$B$132),1,1,10)))/(1+AI238))</f>
        <v>-4.703735321317749E-3</v>
      </c>
      <c r="AJ241" s="15" cm="1">
        <f t="array" aca="1" ref="AJ241:AJ250" ca="1">TRANSPOSE(TRANSPOSE(AJ225:AJ234)*(1+(OFFSET('Static Returns and Covariance'!$B$12,MATCH(AJ$16,'Static Returns and Covariance'!$B$13:$B$132),1,1,10)))/(1+AJ238))</f>
        <v>-5.013313544982044E-3</v>
      </c>
      <c r="AK241" s="15" cm="1">
        <f t="array" aca="1" ref="AK241:AK250" ca="1">TRANSPOSE(TRANSPOSE(AK225:AK234)*(1+(OFFSET('Static Returns and Covariance'!$B$12,MATCH(AK$16,'Static Returns and Covariance'!$B$13:$B$132),1,1,10)))/(1+AK238))</f>
        <v>-9.0896394850491918E-3</v>
      </c>
      <c r="AL241" s="15" cm="1">
        <f t="array" aca="1" ref="AL241:AL250" ca="1">TRANSPOSE(TRANSPOSE(AL225:AL234)*(1+(OFFSET('Static Returns and Covariance'!$B$12,MATCH(AL$16,'Static Returns and Covariance'!$B$13:$B$132),1,1,10)))/(1+AL238))</f>
        <v>-9.6101430530699979E-3</v>
      </c>
      <c r="AM241" s="15" cm="1">
        <f t="array" aca="1" ref="AM241:AM250" ca="1">TRANSPOSE(TRANSPOSE(AM225:AM234)*(1+(OFFSET('Static Returns and Covariance'!$B$12,MATCH(AM$16,'Static Returns and Covariance'!$B$13:$B$132),1,1,10)))/(1+AM238))</f>
        <v>-9.206477198238066E-3</v>
      </c>
      <c r="AN241" s="15" cm="1">
        <f t="array" aca="1" ref="AN241:AN250" ca="1">TRANSPOSE(TRANSPOSE(AN225:AN234)*(1+(OFFSET('Static Returns and Covariance'!$B$12,MATCH(AN$16,'Static Returns and Covariance'!$B$13:$B$132),1,1,10)))/(1+AN238))</f>
        <v>-5.7504029911335129E-3</v>
      </c>
      <c r="AO241" s="15" cm="1">
        <f t="array" aca="1" ref="AO241:AO250" ca="1">TRANSPOSE(TRANSPOSE(AO225:AO234)*(1+(OFFSET('Static Returns and Covariance'!$B$12,MATCH(AO$16,'Static Returns and Covariance'!$B$13:$B$132),1,1,10)))/(1+AO238))</f>
        <v>-1.348784906367196E-2</v>
      </c>
      <c r="AP241" s="15" cm="1">
        <f t="array" aca="1" ref="AP241:AP250" ca="1">TRANSPOSE(TRANSPOSE(AP225:AP234)*(1+(OFFSET('Static Returns and Covariance'!$B$12,MATCH(AP$16,'Static Returns and Covariance'!$B$13:$B$132),1,1,10)))/(1+AP238))</f>
        <v>-2.6941541245426661E-2</v>
      </c>
      <c r="AQ241" s="15" cm="1">
        <f t="array" aca="1" ref="AQ241:AQ250" ca="1">TRANSPOSE(TRANSPOSE(AQ225:AQ234)*(1+(OFFSET('Static Returns and Covariance'!$B$12,MATCH(AQ$16,'Static Returns and Covariance'!$B$13:$B$132),1,1,10)))/(1+AQ238))</f>
        <v>-2.5996199612714734E-2</v>
      </c>
      <c r="AR241" s="15" cm="1">
        <f t="array" aca="1" ref="AR241:AR250" ca="1">TRANSPOSE(TRANSPOSE(AR225:AR234)*(1+(OFFSET('Static Returns and Covariance'!$B$12,MATCH(AR$16,'Static Returns and Covariance'!$B$13:$B$132),1,1,10)))/(1+AR238))</f>
        <v>-2.4066971965426676E-2</v>
      </c>
      <c r="AS241" s="15" cm="1">
        <f t="array" aca="1" ref="AS241:AS250" ca="1">TRANSPOSE(TRANSPOSE(AS225:AS234)*(1+(OFFSET('Static Returns and Covariance'!$B$12,MATCH(AS$16,'Static Returns and Covariance'!$B$13:$B$132),1,1,10)))/(1+AS238))</f>
        <v>-2.0891478526930865E-2</v>
      </c>
      <c r="AT241" s="15" cm="1">
        <f t="array" aca="1" ref="AT241:AT250" ca="1">TRANSPOSE(TRANSPOSE(AT225:AT234)*(1+(OFFSET('Static Returns and Covariance'!$B$12,MATCH(AT$16,'Static Returns and Covariance'!$B$13:$B$132),1,1,10)))/(1+AT238))</f>
        <v>-2.1325688498068061E-2</v>
      </c>
      <c r="AU241" s="15" cm="1">
        <f t="array" aca="1" ref="AU241:AU250" ca="1">TRANSPOSE(TRANSPOSE(AU225:AU234)*(1+(OFFSET('Static Returns and Covariance'!$B$12,MATCH(AU$16,'Static Returns and Covariance'!$B$13:$B$132),1,1,10)))/(1+AU238))</f>
        <v>-1.1878681195093214E-2</v>
      </c>
      <c r="AV241" s="15" cm="1">
        <f t="array" aca="1" ref="AV241:AV250" ca="1">TRANSPOSE(TRANSPOSE(AV225:AV234)*(1+(OFFSET('Static Returns and Covariance'!$B$12,MATCH(AV$16,'Static Returns and Covariance'!$B$13:$B$132),1,1,10)))/(1+AV238))</f>
        <v>-6.0075377218268226E-3</v>
      </c>
      <c r="AW241" s="15" cm="1">
        <f t="array" aca="1" ref="AW241:AW250" ca="1">TRANSPOSE(TRANSPOSE(AW225:AW234)*(1+(OFFSET('Static Returns and Covariance'!$B$12,MATCH(AW$16,'Static Returns and Covariance'!$B$13:$B$132),1,1,10)))/(1+AW238))</f>
        <v>-3.1888221244784763E-2</v>
      </c>
      <c r="AX241" s="15" cm="1">
        <f t="array" aca="1" ref="AX241:AX250" ca="1">TRANSPOSE(TRANSPOSE(AX225:AX234)*(1+(OFFSET('Static Returns and Covariance'!$B$12,MATCH(AX$16,'Static Returns and Covariance'!$B$13:$B$132),1,1,10)))/(1+AX238))</f>
        <v>-1.9210841197722296E-2</v>
      </c>
      <c r="AY241" s="15" cm="1">
        <f t="array" aca="1" ref="AY241:AY250" ca="1">TRANSPOSE(TRANSPOSE(AY225:AY234)*(1+(OFFSET('Static Returns and Covariance'!$B$12,MATCH(AY$16,'Static Returns and Covariance'!$B$13:$B$132),1,1,10)))/(1+AY238))</f>
        <v>-1.743991325570839E-2</v>
      </c>
      <c r="AZ241" s="15" cm="1">
        <f t="array" aca="1" ref="AZ241:AZ250" ca="1">TRANSPOSE(TRANSPOSE(AZ225:AZ234)*(1+(OFFSET('Static Returns and Covariance'!$B$12,MATCH(AZ$16,'Static Returns and Covariance'!$B$13:$B$132),1,1,10)))/(1+AZ238))</f>
        <v>-2.2153221457455536E-2</v>
      </c>
      <c r="BA241" s="15" cm="1">
        <f t="array" aca="1" ref="BA241:BA250" ca="1">TRANSPOSE(TRANSPOSE(BA225:BA234)*(1+(OFFSET('Static Returns and Covariance'!$B$12,MATCH(BA$16,'Static Returns and Covariance'!$B$13:$B$132),1,1,10)))/(1+BA238))</f>
        <v>-2.325492767680792E-2</v>
      </c>
      <c r="BB241" s="15" cm="1">
        <f t="array" aca="1" ref="BB241:BB250" ca="1">TRANSPOSE(TRANSPOSE(BB225:BB234)*(1+(OFFSET('Static Returns and Covariance'!$B$12,MATCH(BB$16,'Static Returns and Covariance'!$B$13:$B$132),1,1,10)))/(1+BB238))</f>
        <v>-1.3295793715104715E-2</v>
      </c>
      <c r="BC241" s="15" cm="1">
        <f t="array" aca="1" ref="BC241:BC250" ca="1">TRANSPOSE(TRANSPOSE(BC225:BC234)*(1+(OFFSET('Static Returns and Covariance'!$B$12,MATCH(BC$16,'Static Returns and Covariance'!$B$13:$B$132),1,1,10)))/(1+BC238))</f>
        <v>-1.6209618937977947E-2</v>
      </c>
      <c r="BD241" s="15" cm="1">
        <f t="array" aca="1" ref="BD241:BD250" ca="1">TRANSPOSE(TRANSPOSE(BD225:BD234)*(1+(OFFSET('Static Returns and Covariance'!$B$12,MATCH(BD$16,'Static Returns and Covariance'!$B$13:$B$132),1,1,10)))/(1+BD238))</f>
        <v>-1.6244837475445556E-2</v>
      </c>
      <c r="BE241" s="15" cm="1">
        <f t="array" aca="1" ref="BE241:BE250" ca="1">TRANSPOSE(TRANSPOSE(BE225:BE234)*(1+(OFFSET('Static Returns and Covariance'!$B$12,MATCH(BE$16,'Static Returns and Covariance'!$B$13:$B$132),1,1,10)))/(1+BE238))</f>
        <v>-1.8112469870893447E-2</v>
      </c>
      <c r="BF241" s="15" cm="1">
        <f t="array" aca="1" ref="BF241:BF250" ca="1">TRANSPOSE(TRANSPOSE(BF225:BF234)*(1+(OFFSET('Static Returns and Covariance'!$B$12,MATCH(BF$16,'Static Returns and Covariance'!$B$13:$B$132),1,1,10)))/(1+BF238))</f>
        <v>-1.6688114962854633E-2</v>
      </c>
      <c r="BG241" s="15" cm="1">
        <f t="array" aca="1" ref="BG241:BG250" ca="1">TRANSPOSE(TRANSPOSE(BG225:BG234)*(1+(OFFSET('Static Returns and Covariance'!$B$12,MATCH(BG$16,'Static Returns and Covariance'!$B$13:$B$132),1,1,10)))/(1+BG238))</f>
        <v>-1.5612191900665639E-2</v>
      </c>
      <c r="BH241" s="15" cm="1">
        <f t="array" aca="1" ref="BH241:BH250" ca="1">TRANSPOSE(TRANSPOSE(BH225:BH234)*(1+(OFFSET('Static Returns and Covariance'!$B$12,MATCH(BH$16,'Static Returns and Covariance'!$B$13:$B$132),1,1,10)))/(1+BH238))</f>
        <v>-9.407947175743182E-3</v>
      </c>
      <c r="BI241" s="15" cm="1">
        <f t="array" aca="1" ref="BI241:BI250" ca="1">TRANSPOSE(TRANSPOSE(BI225:BI234)*(1+(OFFSET('Static Returns and Covariance'!$B$12,MATCH(BI$16,'Static Returns and Covariance'!$B$13:$B$132),1,1,10)))/(1+BI238))</f>
        <v>1.0595964602248724E-2</v>
      </c>
      <c r="BJ241" s="15" cm="1">
        <f t="array" aca="1" ref="BJ241:BJ250" ca="1">TRANSPOSE(TRANSPOSE(BJ225:BJ234)*(1+(OFFSET('Static Returns and Covariance'!$B$12,MATCH(BJ$16,'Static Returns and Covariance'!$B$13:$B$132),1,1,10)))/(1+BJ238))</f>
        <v>1.3127630409607349E-2</v>
      </c>
    </row>
    <row r="242" spans="2:62" hidden="1" outlineLevel="2">
      <c r="B242" s="90" t="s">
        <v>7</v>
      </c>
      <c r="C242" s="15">
        <f ca="1"/>
        <v>3.2756916420090675E-2</v>
      </c>
      <c r="D242" s="15">
        <f ca="1"/>
        <v>2.3895461833908064E-2</v>
      </c>
      <c r="E242" s="15">
        <f ca="1"/>
        <v>3.0966328575079933E-2</v>
      </c>
      <c r="F242" s="15">
        <f ca="1"/>
        <v>2.7860960272858917E-2</v>
      </c>
      <c r="G242" s="15">
        <f ca="1"/>
        <v>2.5610084815038004E-2</v>
      </c>
      <c r="H242" s="15">
        <f ca="1"/>
        <v>2.400498615577518E-2</v>
      </c>
      <c r="I242" s="15">
        <f ca="1"/>
        <v>3.010642898810657E-2</v>
      </c>
      <c r="J242" s="15">
        <f ca="1"/>
        <v>2.796218487265207E-2</v>
      </c>
      <c r="K242" s="15">
        <f ca="1"/>
        <v>3.0855345510099975E-2</v>
      </c>
      <c r="L242" s="15">
        <f ca="1"/>
        <v>2.3780167750376193E-2</v>
      </c>
      <c r="M242" s="15">
        <f ca="1"/>
        <v>3.2378304191584224E-2</v>
      </c>
      <c r="N242" s="15">
        <f ca="1"/>
        <v>3.4638990617242113E-2</v>
      </c>
      <c r="O242" s="15">
        <f ca="1"/>
        <v>3.3932268870106641E-2</v>
      </c>
      <c r="P242" s="15">
        <f ca="1"/>
        <v>4.2506680697319534E-2</v>
      </c>
      <c r="Q242" s="15">
        <f ca="1"/>
        <v>3.2693011898211416E-2</v>
      </c>
      <c r="R242" s="15">
        <f ca="1"/>
        <v>4.4179640304635941E-2</v>
      </c>
      <c r="S242" s="15">
        <f ca="1"/>
        <v>4.2459736038271502E-2</v>
      </c>
      <c r="T242" s="15">
        <f ca="1"/>
        <v>3.6530416536126424E-2</v>
      </c>
      <c r="U242" s="15">
        <f ca="1"/>
        <v>3.7479993580386506E-2</v>
      </c>
      <c r="V242" s="15">
        <f ca="1"/>
        <v>4.1818151187655507E-2</v>
      </c>
      <c r="W242" s="15">
        <f ca="1"/>
        <v>4.8231823204342897E-2</v>
      </c>
      <c r="X242" s="15">
        <f ca="1"/>
        <v>4.2746140508336236E-2</v>
      </c>
      <c r="Y242" s="15">
        <f ca="1"/>
        <v>4.1960868322120468E-2</v>
      </c>
      <c r="Z242" s="15">
        <f ca="1"/>
        <v>3.9266276910632406E-2</v>
      </c>
      <c r="AA242" s="15">
        <f ca="1"/>
        <v>3.6652035199765627E-2</v>
      </c>
      <c r="AB242" s="15">
        <f ca="1"/>
        <v>5.0347413790675956E-2</v>
      </c>
      <c r="AC242" s="15">
        <f ca="1"/>
        <v>4.9994584802963531E-2</v>
      </c>
      <c r="AD242" s="15">
        <f ca="1"/>
        <v>4.9488015259670129E-2</v>
      </c>
      <c r="AE242" s="15">
        <f ca="1"/>
        <v>5.4121629609805585E-2</v>
      </c>
      <c r="AF242" s="15">
        <f ca="1"/>
        <v>6.5560473086024626E-2</v>
      </c>
      <c r="AG242" s="15">
        <f ca="1"/>
        <v>5.7028313792354624E-2</v>
      </c>
      <c r="AH242" s="15">
        <f ca="1"/>
        <v>5.4643317051543322E-2</v>
      </c>
      <c r="AI242" s="15">
        <f ca="1"/>
        <v>5.8444564213457825E-2</v>
      </c>
      <c r="AJ242" s="15">
        <f ca="1"/>
        <v>6.5736339642587224E-2</v>
      </c>
      <c r="AK242" s="15">
        <f ca="1"/>
        <v>6.8528562645264426E-2</v>
      </c>
      <c r="AL242" s="15">
        <f ca="1"/>
        <v>6.6603964880617691E-2</v>
      </c>
      <c r="AM242" s="15">
        <f ca="1"/>
        <v>5.5849187335313258E-2</v>
      </c>
      <c r="AN242" s="15">
        <f ca="1"/>
        <v>6.3711094711578237E-2</v>
      </c>
      <c r="AO242" s="15">
        <f ca="1"/>
        <v>4.434117544841084E-2</v>
      </c>
      <c r="AP242" s="15">
        <f ca="1"/>
        <v>2.6665329007981827E-3</v>
      </c>
      <c r="AQ242" s="15">
        <f ca="1"/>
        <v>-4.4562064320672841E-2</v>
      </c>
      <c r="AR242" s="15">
        <f ca="1"/>
        <v>-4.7174862220560922E-2</v>
      </c>
      <c r="AS242" s="15">
        <f ca="1"/>
        <v>-3.855520293711729E-2</v>
      </c>
      <c r="AT242" s="15">
        <f ca="1"/>
        <v>-3.2218286704384279E-2</v>
      </c>
      <c r="AU242" s="15">
        <f ca="1"/>
        <v>-1.8702863570871111E-2</v>
      </c>
      <c r="AV242" s="15">
        <f ca="1"/>
        <v>-3.0005002525322681E-2</v>
      </c>
      <c r="AW242" s="15">
        <f ca="1"/>
        <v>-1.6164390337959973E-2</v>
      </c>
      <c r="AX242" s="15">
        <f ca="1"/>
        <v>-3.2736500745559872E-2</v>
      </c>
      <c r="AY242" s="15">
        <f ca="1"/>
        <v>-2.9716165964035014E-2</v>
      </c>
      <c r="AZ242" s="15">
        <f ca="1"/>
        <v>-4.4510647639167115E-2</v>
      </c>
      <c r="BA242" s="15">
        <f ca="1"/>
        <v>-3.1042856183150926E-2</v>
      </c>
      <c r="BB242" s="15">
        <f ca="1"/>
        <v>-2.4499678327920781E-2</v>
      </c>
      <c r="BC242" s="15">
        <f ca="1"/>
        <v>-2.4276609595427916E-2</v>
      </c>
      <c r="BD242" s="15">
        <f ca="1"/>
        <v>-2.4509766735235351E-2</v>
      </c>
      <c r="BE242" s="15">
        <f ca="1"/>
        <v>-2.5888236086769125E-2</v>
      </c>
      <c r="BF242" s="15">
        <f ca="1"/>
        <v>-2.7871916981485171E-2</v>
      </c>
      <c r="BG242" s="15">
        <f ca="1"/>
        <v>-2.9268589641058926E-2</v>
      </c>
      <c r="BH242" s="15">
        <f ca="1"/>
        <v>-1.9859573923254714E-2</v>
      </c>
      <c r="BI242" s="15">
        <f ca="1"/>
        <v>-2.7566394575707316E-2</v>
      </c>
      <c r="BJ242" s="15">
        <f ca="1"/>
        <v>-2.4075864998392923E-2</v>
      </c>
    </row>
    <row r="243" spans="2:62" hidden="1" outlineLevel="2">
      <c r="B243" s="90" t="s">
        <v>9</v>
      </c>
      <c r="C243" s="15">
        <f ca="1"/>
        <v>0.29860844416549659</v>
      </c>
      <c r="D243" s="15">
        <f ca="1"/>
        <v>0.29329886885528117</v>
      </c>
      <c r="E243" s="15">
        <f ca="1"/>
        <v>0.28264956585344969</v>
      </c>
      <c r="F243" s="15">
        <f ca="1"/>
        <v>0.28762347783649506</v>
      </c>
      <c r="G243" s="15">
        <f ca="1"/>
        <v>0.28438605421996999</v>
      </c>
      <c r="H243" s="15">
        <f ca="1"/>
        <v>0.27501746097344665</v>
      </c>
      <c r="I243" s="15">
        <f ca="1"/>
        <v>0.27014914427722692</v>
      </c>
      <c r="J243" s="15">
        <f ca="1"/>
        <v>0.26765065616943501</v>
      </c>
      <c r="K243" s="15">
        <f ca="1"/>
        <v>0.28300131171251003</v>
      </c>
      <c r="L243" s="15">
        <f ca="1"/>
        <v>0.2776668151870702</v>
      </c>
      <c r="M243" s="15">
        <f ca="1"/>
        <v>0.26267572671918243</v>
      </c>
      <c r="N243" s="15">
        <f ca="1"/>
        <v>0.27925253111682424</v>
      </c>
      <c r="O243" s="15">
        <f ca="1"/>
        <v>0.26552415046396316</v>
      </c>
      <c r="P243" s="15">
        <f ca="1"/>
        <v>0.27819938919010984</v>
      </c>
      <c r="Q243" s="15">
        <f ca="1"/>
        <v>0.29533437871434071</v>
      </c>
      <c r="R243" s="15">
        <f ca="1"/>
        <v>0.30953623105692862</v>
      </c>
      <c r="S243" s="15">
        <f ca="1"/>
        <v>0.28960393122362499</v>
      </c>
      <c r="T243" s="15">
        <f ca="1"/>
        <v>0.30320811599895997</v>
      </c>
      <c r="U243" s="15">
        <f ca="1"/>
        <v>0.30530449138700205</v>
      </c>
      <c r="V243" s="15">
        <f ca="1"/>
        <v>0.27700718141243885</v>
      </c>
      <c r="W243" s="15">
        <f ca="1"/>
        <v>0.28872959624038907</v>
      </c>
      <c r="X243" s="15">
        <f ca="1"/>
        <v>0.29999855897671435</v>
      </c>
      <c r="Y243" s="15">
        <f ca="1"/>
        <v>0.29776537132579911</v>
      </c>
      <c r="Z243" s="15">
        <f ca="1"/>
        <v>0.28847348394597522</v>
      </c>
      <c r="AA243" s="15">
        <f ca="1"/>
        <v>0.29833572446798479</v>
      </c>
      <c r="AB243" s="15">
        <f ca="1"/>
        <v>0.2500272156990479</v>
      </c>
      <c r="AC243" s="15">
        <f ca="1"/>
        <v>0.25454096736813492</v>
      </c>
      <c r="AD243" s="15">
        <f ca="1"/>
        <v>0.2653388836679681</v>
      </c>
      <c r="AE243" s="15">
        <f ca="1"/>
        <v>0.26583732974100616</v>
      </c>
      <c r="AF243" s="15">
        <f ca="1"/>
        <v>0.26722707748322522</v>
      </c>
      <c r="AG243" s="15">
        <f ca="1"/>
        <v>0.27759068084700206</v>
      </c>
      <c r="AH243" s="15">
        <f ca="1"/>
        <v>0.27778314605000315</v>
      </c>
      <c r="AI243" s="15">
        <f ca="1"/>
        <v>0.27709547486592268</v>
      </c>
      <c r="AJ243" s="15">
        <f ca="1"/>
        <v>0.26851297865561552</v>
      </c>
      <c r="AK243" s="15">
        <f ca="1"/>
        <v>0.27604739731211231</v>
      </c>
      <c r="AL243" s="15">
        <f ca="1"/>
        <v>0.27181373595600622</v>
      </c>
      <c r="AM243" s="15">
        <f ca="1"/>
        <v>0.28942216069768401</v>
      </c>
      <c r="AN243" s="15">
        <f ca="1"/>
        <v>0.243739210903924</v>
      </c>
      <c r="AO243" s="15">
        <f ca="1"/>
        <v>0.22850523753647931</v>
      </c>
      <c r="AP243" s="15">
        <f ca="1"/>
        <v>0.21131080609927677</v>
      </c>
      <c r="AQ243" s="15">
        <f ca="1"/>
        <v>0.23106640979356929</v>
      </c>
      <c r="AR243" s="15">
        <f ca="1"/>
        <v>0.24161129056935951</v>
      </c>
      <c r="AS243" s="15">
        <f ca="1"/>
        <v>0.25291283685535332</v>
      </c>
      <c r="AT243" s="15">
        <f ca="1"/>
        <v>0.22879133415285161</v>
      </c>
      <c r="AU243" s="15">
        <f ca="1"/>
        <v>0.22852071675533084</v>
      </c>
      <c r="AV243" s="15">
        <f ca="1"/>
        <v>0.24032011829562944</v>
      </c>
      <c r="AW243" s="15">
        <f ca="1"/>
        <v>0.22104445293275732</v>
      </c>
      <c r="AX243" s="15">
        <f ca="1"/>
        <v>0.22849232831570004</v>
      </c>
      <c r="AY243" s="15">
        <f ca="1"/>
        <v>0.20868416954120036</v>
      </c>
      <c r="AZ243" s="15">
        <f ca="1"/>
        <v>0.21308301976993232</v>
      </c>
      <c r="BA243" s="15">
        <f ca="1"/>
        <v>0.2057670306000948</v>
      </c>
      <c r="BB243" s="15">
        <f ca="1"/>
        <v>0.21805130021729641</v>
      </c>
      <c r="BC243" s="15">
        <f ca="1"/>
        <v>0.21038034855104304</v>
      </c>
      <c r="BD243" s="15">
        <f ca="1"/>
        <v>0.20184513856214509</v>
      </c>
      <c r="BE243" s="15">
        <f ca="1"/>
        <v>0.21777087120834379</v>
      </c>
      <c r="BF243" s="15">
        <f ca="1"/>
        <v>0.20633252261803281</v>
      </c>
      <c r="BG243" s="15">
        <f ca="1"/>
        <v>0.20692337318504861</v>
      </c>
      <c r="BH243" s="15">
        <f ca="1"/>
        <v>0.21057323180161572</v>
      </c>
      <c r="BI243" s="15">
        <f ca="1"/>
        <v>0.20480633230424294</v>
      </c>
      <c r="BJ243" s="15">
        <f ca="1"/>
        <v>0.21557367706517333</v>
      </c>
    </row>
    <row r="244" spans="2:62" hidden="1" outlineLevel="2">
      <c r="B244" s="90" t="s">
        <v>11</v>
      </c>
      <c r="C244" s="15">
        <f ca="1"/>
        <v>0.14958127342789798</v>
      </c>
      <c r="D244" s="15">
        <f ca="1"/>
        <v>0.15063172570163622</v>
      </c>
      <c r="E244" s="15">
        <f ca="1"/>
        <v>0.1407081618667613</v>
      </c>
      <c r="F244" s="15">
        <f ca="1"/>
        <v>0.14045729312545749</v>
      </c>
      <c r="G244" s="15">
        <f ca="1"/>
        <v>0.13762821837410069</v>
      </c>
      <c r="H244" s="15">
        <f ca="1"/>
        <v>0.13023387228927175</v>
      </c>
      <c r="I244" s="15">
        <f ca="1"/>
        <v>0.12604568741347499</v>
      </c>
      <c r="J244" s="15">
        <f ca="1"/>
        <v>0.12505120124926908</v>
      </c>
      <c r="K244" s="15">
        <f ca="1"/>
        <v>0.12692609513213737</v>
      </c>
      <c r="L244" s="15">
        <f ca="1"/>
        <v>0.12752171711765692</v>
      </c>
      <c r="M244" s="15">
        <f ca="1"/>
        <v>0.1283849488192903</v>
      </c>
      <c r="N244" s="15">
        <f ca="1"/>
        <v>0.11764197194701806</v>
      </c>
      <c r="O244" s="15">
        <f ca="1"/>
        <v>0.12494528297644665</v>
      </c>
      <c r="P244" s="15">
        <f ca="1"/>
        <v>0.12197154725201854</v>
      </c>
      <c r="Q244" s="15">
        <f ca="1"/>
        <v>0.10448155707512319</v>
      </c>
      <c r="R244" s="15">
        <f ca="1"/>
        <v>8.4272349011981829E-2</v>
      </c>
      <c r="S244" s="15">
        <f ca="1"/>
        <v>7.3180374942308585E-2</v>
      </c>
      <c r="T244" s="15">
        <f ca="1"/>
        <v>6.2576424787908216E-2</v>
      </c>
      <c r="U244" s="15">
        <f ca="1"/>
        <v>6.6692379179885894E-2</v>
      </c>
      <c r="V244" s="15">
        <f ca="1"/>
        <v>5.9702268066886277E-2</v>
      </c>
      <c r="W244" s="15">
        <f ca="1"/>
        <v>6.3456014967344196E-2</v>
      </c>
      <c r="X244" s="15">
        <f ca="1"/>
        <v>6.0544615803303933E-2</v>
      </c>
      <c r="Y244" s="15">
        <f ca="1"/>
        <v>6.372771485915861E-2</v>
      </c>
      <c r="Z244" s="15">
        <f ca="1"/>
        <v>5.7613233304704192E-2</v>
      </c>
      <c r="AA244" s="15">
        <f ca="1"/>
        <v>5.1374403223529104E-2</v>
      </c>
      <c r="AB244" s="15">
        <f ca="1"/>
        <v>7.3889229390132247E-2</v>
      </c>
      <c r="AC244" s="15">
        <f ca="1"/>
        <v>7.715138873646836E-2</v>
      </c>
      <c r="AD244" s="15">
        <f ca="1"/>
        <v>7.4803005335774581E-2</v>
      </c>
      <c r="AE244" s="15">
        <f ca="1"/>
        <v>7.3613294561165735E-2</v>
      </c>
      <c r="AF244" s="15">
        <f ca="1"/>
        <v>5.7042051561778377E-2</v>
      </c>
      <c r="AG244" s="15">
        <f ca="1"/>
        <v>4.7765662882792277E-2</v>
      </c>
      <c r="AH244" s="15">
        <f ca="1"/>
        <v>4.5342680979962684E-2</v>
      </c>
      <c r="AI244" s="15">
        <f ca="1"/>
        <v>4.973867212123316E-2</v>
      </c>
      <c r="AJ244" s="15">
        <f ca="1"/>
        <v>5.2180990807691098E-2</v>
      </c>
      <c r="AK244" s="15">
        <f ca="1"/>
        <v>6.1408033760993165E-2</v>
      </c>
      <c r="AL244" s="15">
        <f ca="1"/>
        <v>5.9033306423017712E-2</v>
      </c>
      <c r="AM244" s="15">
        <f ca="1"/>
        <v>4.8092174380027712E-2</v>
      </c>
      <c r="AN244" s="15">
        <f ca="1"/>
        <v>4.7139033447609779E-2</v>
      </c>
      <c r="AO244" s="15">
        <f ca="1"/>
        <v>4.9754493811230559E-2</v>
      </c>
      <c r="AP244" s="15">
        <f ca="1"/>
        <v>6.4429007636862351E-2</v>
      </c>
      <c r="AQ244" s="15">
        <f ca="1"/>
        <v>6.6523338143579122E-2</v>
      </c>
      <c r="AR244" s="15">
        <f ca="1"/>
        <v>7.5042627588289806E-2</v>
      </c>
      <c r="AS244" s="15">
        <f ca="1"/>
        <v>7.0524297009727996E-2</v>
      </c>
      <c r="AT244" s="15">
        <f ca="1"/>
        <v>8.2142835093768019E-2</v>
      </c>
      <c r="AU244" s="15">
        <f ca="1"/>
        <v>5.6982715624244132E-2</v>
      </c>
      <c r="AV244" s="15">
        <f ca="1"/>
        <v>6.2443320001334804E-2</v>
      </c>
      <c r="AW244" s="15">
        <f ca="1"/>
        <v>8.4487540698274952E-2</v>
      </c>
      <c r="AX244" s="15">
        <f ca="1"/>
        <v>9.4205985993895333E-2</v>
      </c>
      <c r="AY244" s="15">
        <f ca="1"/>
        <v>9.4297812804414419E-2</v>
      </c>
      <c r="AZ244" s="15">
        <f ca="1"/>
        <v>8.7871185502778282E-2</v>
      </c>
      <c r="BA244" s="15">
        <f ca="1"/>
        <v>8.4463865558259479E-2</v>
      </c>
      <c r="BB244" s="15">
        <f ca="1"/>
        <v>8.2248680354529494E-2</v>
      </c>
      <c r="BC244" s="15">
        <f ca="1"/>
        <v>9.0022343357812729E-2</v>
      </c>
      <c r="BD244" s="15">
        <f ca="1"/>
        <v>8.3672273314139151E-2</v>
      </c>
      <c r="BE244" s="15">
        <f ca="1"/>
        <v>7.8634484363130017E-2</v>
      </c>
      <c r="BF244" s="15">
        <f ca="1"/>
        <v>7.5530529615397149E-2</v>
      </c>
      <c r="BG244" s="15">
        <f ca="1"/>
        <v>7.7257760343255003E-2</v>
      </c>
      <c r="BH244" s="15">
        <f ca="1"/>
        <v>7.1291145174628007E-2</v>
      </c>
      <c r="BI244" s="15">
        <f ca="1"/>
        <v>7.3177143932431424E-2</v>
      </c>
      <c r="BJ244" s="15">
        <f ca="1"/>
        <v>6.9749442883521251E-2</v>
      </c>
    </row>
    <row r="245" spans="2:62" hidden="1" outlineLevel="2">
      <c r="B245" s="90" t="s">
        <v>13</v>
      </c>
      <c r="C245" s="15">
        <f ca="1"/>
        <v>3.8215565442897205E-2</v>
      </c>
      <c r="D245" s="15">
        <f ca="1"/>
        <v>3.8374548448047816E-2</v>
      </c>
      <c r="E245" s="15">
        <f ca="1"/>
        <v>4.3596397354697385E-2</v>
      </c>
      <c r="F245" s="15">
        <f ca="1"/>
        <v>4.5380429444825891E-2</v>
      </c>
      <c r="G245" s="15">
        <f ca="1"/>
        <v>4.3112483414735107E-2</v>
      </c>
      <c r="H245" s="15">
        <f ca="1"/>
        <v>4.690471767305282E-2</v>
      </c>
      <c r="I245" s="15">
        <f ca="1"/>
        <v>4.8267288757799155E-2</v>
      </c>
      <c r="J245" s="15">
        <f ca="1"/>
        <v>4.3763701953969482E-2</v>
      </c>
      <c r="K245" s="15">
        <f ca="1"/>
        <v>4.7357977239261585E-2</v>
      </c>
      <c r="L245" s="15">
        <f ca="1"/>
        <v>4.5300031375908122E-2</v>
      </c>
      <c r="M245" s="15">
        <f ca="1"/>
        <v>3.1051851815079457E-2</v>
      </c>
      <c r="N245" s="15">
        <f ca="1"/>
        <v>3.9660181183763341E-2</v>
      </c>
      <c r="O245" s="15">
        <f ca="1"/>
        <v>4.0981401002948101E-2</v>
      </c>
      <c r="P245" s="15">
        <f ca="1"/>
        <v>3.9450315894016957E-2</v>
      </c>
      <c r="Q245" s="15">
        <f ca="1"/>
        <v>4.6066707898732476E-2</v>
      </c>
      <c r="R245" s="15">
        <f ca="1"/>
        <v>5.0635327929187617E-2</v>
      </c>
      <c r="S245" s="15">
        <f ca="1"/>
        <v>5.8686745704896577E-2</v>
      </c>
      <c r="T245" s="15">
        <f ca="1"/>
        <v>4.1881528017773451E-2</v>
      </c>
      <c r="U245" s="15">
        <f ca="1"/>
        <v>4.0604978878176587E-2</v>
      </c>
      <c r="V245" s="15">
        <f ca="1"/>
        <v>4.1272750648633963E-2</v>
      </c>
      <c r="W245" s="15">
        <f ca="1"/>
        <v>4.2232352364045725E-2</v>
      </c>
      <c r="X245" s="15">
        <f ca="1"/>
        <v>4.2998579735471776E-2</v>
      </c>
      <c r="Y245" s="15">
        <f ca="1"/>
        <v>5.3602315421971053E-2</v>
      </c>
      <c r="Z245" s="15">
        <f ca="1"/>
        <v>5.3769988552973352E-2</v>
      </c>
      <c r="AA245" s="15">
        <f ca="1"/>
        <v>5.7844786023707663E-2</v>
      </c>
      <c r="AB245" s="15">
        <f ca="1"/>
        <v>8.200879811744792E-2</v>
      </c>
      <c r="AC245" s="15">
        <f ca="1"/>
        <v>6.5122701121735724E-2</v>
      </c>
      <c r="AD245" s="15">
        <f ca="1"/>
        <v>6.4931656142157082E-2</v>
      </c>
      <c r="AE245" s="15">
        <f ca="1"/>
        <v>6.2918019255506358E-2</v>
      </c>
      <c r="AF245" s="15">
        <f ca="1"/>
        <v>5.96117300384282E-2</v>
      </c>
      <c r="AG245" s="15">
        <f ca="1"/>
        <v>6.3168341719777352E-2</v>
      </c>
      <c r="AH245" s="15">
        <f ca="1"/>
        <v>5.2406286809876065E-2</v>
      </c>
      <c r="AI245" s="15">
        <f ca="1"/>
        <v>5.9695925311144031E-2</v>
      </c>
      <c r="AJ245" s="15">
        <f ca="1"/>
        <v>5.9477264536339197E-2</v>
      </c>
      <c r="AK245" s="15">
        <f ca="1"/>
        <v>5.1761227222979059E-2</v>
      </c>
      <c r="AL245" s="15">
        <f ca="1"/>
        <v>5.3031515969982318E-2</v>
      </c>
      <c r="AM245" s="15">
        <f ca="1"/>
        <v>5.5025049633150171E-2</v>
      </c>
      <c r="AN245" s="15">
        <f ca="1"/>
        <v>5.9598753974554997E-2</v>
      </c>
      <c r="AO245" s="15">
        <f ca="1"/>
        <v>4.9935180151721104E-2</v>
      </c>
      <c r="AP245" s="15">
        <f ca="1"/>
        <v>6.9479689822209659E-2</v>
      </c>
      <c r="AQ245" s="15">
        <f ca="1"/>
        <v>7.2114747255004372E-2</v>
      </c>
      <c r="AR245" s="15">
        <f ca="1"/>
        <v>7.6312846801917772E-2</v>
      </c>
      <c r="AS245" s="15">
        <f ca="1"/>
        <v>7.0115705183450949E-2</v>
      </c>
      <c r="AT245" s="15">
        <f ca="1"/>
        <v>8.7169243582078948E-2</v>
      </c>
      <c r="AU245" s="15">
        <f ca="1"/>
        <v>7.0317681604827612E-2</v>
      </c>
      <c r="AV245" s="15">
        <f ca="1"/>
        <v>6.1153003086135485E-2</v>
      </c>
      <c r="AW245" s="15">
        <f ca="1"/>
        <v>7.1179030177514133E-2</v>
      </c>
      <c r="AX245" s="15">
        <f ca="1"/>
        <v>7.0585328996818811E-2</v>
      </c>
      <c r="AY245" s="15">
        <f ca="1"/>
        <v>7.4396394163154647E-2</v>
      </c>
      <c r="AZ245" s="15">
        <f ca="1"/>
        <v>8.3532579360233658E-2</v>
      </c>
      <c r="BA245" s="15">
        <f ca="1"/>
        <v>6.7646326254327135E-2</v>
      </c>
      <c r="BB245" s="15">
        <f ca="1"/>
        <v>6.7698266895729067E-2</v>
      </c>
      <c r="BC245" s="15">
        <f ca="1"/>
        <v>8.4131811451112981E-2</v>
      </c>
      <c r="BD245" s="15">
        <f ca="1"/>
        <v>8.2891237552283906E-2</v>
      </c>
      <c r="BE245" s="15">
        <f ca="1"/>
        <v>7.6638896598219403E-2</v>
      </c>
      <c r="BF245" s="15">
        <f ca="1"/>
        <v>8.0623828435894856E-2</v>
      </c>
      <c r="BG245" s="15">
        <f ca="1"/>
        <v>8.6415379104459261E-2</v>
      </c>
      <c r="BH245" s="15">
        <f ca="1"/>
        <v>8.0217686436571345E-2</v>
      </c>
      <c r="BI245" s="15">
        <f ca="1"/>
        <v>9.4462193941885597E-2</v>
      </c>
      <c r="BJ245" s="15">
        <f ca="1"/>
        <v>8.6628079919546741E-2</v>
      </c>
    </row>
    <row r="246" spans="2:62" hidden="1" outlineLevel="2">
      <c r="B246" s="90" t="s">
        <v>15</v>
      </c>
      <c r="C246" s="15">
        <f ca="1"/>
        <v>0.26159906106206937</v>
      </c>
      <c r="D246" s="15">
        <f ca="1"/>
        <v>0.26128279969023244</v>
      </c>
      <c r="E246" s="15">
        <f ca="1"/>
        <v>0.27319218535603307</v>
      </c>
      <c r="F246" s="15">
        <f ca="1"/>
        <v>0.27163206486458691</v>
      </c>
      <c r="G246" s="15">
        <f ca="1"/>
        <v>0.27500479869145411</v>
      </c>
      <c r="H246" s="15">
        <f ca="1"/>
        <v>0.2541107771861742</v>
      </c>
      <c r="I246" s="15">
        <f ca="1"/>
        <v>0.25317071345650927</v>
      </c>
      <c r="J246" s="15">
        <f ca="1"/>
        <v>0.24857892167167286</v>
      </c>
      <c r="K246" s="15">
        <f ca="1"/>
        <v>0.24471518678525558</v>
      </c>
      <c r="L246" s="15">
        <f ca="1"/>
        <v>0.24608893345401198</v>
      </c>
      <c r="M246" s="15">
        <f ca="1"/>
        <v>0.25387752255806656</v>
      </c>
      <c r="N246" s="15">
        <f ca="1"/>
        <v>0.24531131216981783</v>
      </c>
      <c r="O246" s="15">
        <f ca="1"/>
        <v>0.23317889468922598</v>
      </c>
      <c r="P246" s="15">
        <f ca="1"/>
        <v>0.24129344665299871</v>
      </c>
      <c r="Q246" s="15">
        <f ca="1"/>
        <v>0.2301866591048389</v>
      </c>
      <c r="R246" s="15">
        <f ca="1"/>
        <v>0.22720415524507234</v>
      </c>
      <c r="S246" s="15">
        <f ca="1"/>
        <v>0.22747128826384119</v>
      </c>
      <c r="T246" s="15">
        <f ca="1"/>
        <v>0.24748535811909722</v>
      </c>
      <c r="U246" s="15">
        <f ca="1"/>
        <v>0.23556139837527867</v>
      </c>
      <c r="V246" s="15">
        <f ca="1"/>
        <v>0.23587505242055037</v>
      </c>
      <c r="W246" s="15">
        <f ca="1"/>
        <v>0.22727906147899071</v>
      </c>
      <c r="X246" s="15">
        <f ca="1"/>
        <v>0.25086162674292745</v>
      </c>
      <c r="Y246" s="15">
        <f ca="1"/>
        <v>0.25192862261955168</v>
      </c>
      <c r="Z246" s="15">
        <f ca="1"/>
        <v>0.26865258708502365</v>
      </c>
      <c r="AA246" s="15">
        <f ca="1"/>
        <v>0.26742828997421192</v>
      </c>
      <c r="AB246" s="15">
        <f ca="1"/>
        <v>0.31834981870441525</v>
      </c>
      <c r="AC246" s="15">
        <f ca="1"/>
        <v>0.3002443940514154</v>
      </c>
      <c r="AD246" s="15">
        <f ca="1"/>
        <v>0.30912681957235949</v>
      </c>
      <c r="AE246" s="15">
        <f ca="1"/>
        <v>0.29811264435051915</v>
      </c>
      <c r="AF246" s="15">
        <f ca="1"/>
        <v>0.3050563090960301</v>
      </c>
      <c r="AG246" s="15">
        <f ca="1"/>
        <v>0.29561988317370663</v>
      </c>
      <c r="AH246" s="15">
        <f ca="1"/>
        <v>0.31402206071199196</v>
      </c>
      <c r="AI246" s="15">
        <f ca="1"/>
        <v>0.31887195231373022</v>
      </c>
      <c r="AJ246" s="15">
        <f ca="1"/>
        <v>0.30970619683271133</v>
      </c>
      <c r="AK246" s="15">
        <f ca="1"/>
        <v>0.30728871145661762</v>
      </c>
      <c r="AL246" s="15">
        <f ca="1"/>
        <v>0.29485088985372432</v>
      </c>
      <c r="AM246" s="15">
        <f ca="1"/>
        <v>0.30929997657999592</v>
      </c>
      <c r="AN246" s="15">
        <f ca="1"/>
        <v>0.31821693821535713</v>
      </c>
      <c r="AO246" s="15">
        <f ca="1"/>
        <v>0.33322674725101542</v>
      </c>
      <c r="AP246" s="15">
        <f ca="1"/>
        <v>0.32300368108354899</v>
      </c>
      <c r="AQ246" s="15">
        <f ca="1"/>
        <v>0.35705592712607276</v>
      </c>
      <c r="AR246" s="15">
        <f ca="1"/>
        <v>0.32745716880185821</v>
      </c>
      <c r="AS246" s="15">
        <f ca="1"/>
        <v>0.32901456437447335</v>
      </c>
      <c r="AT246" s="15">
        <f ca="1"/>
        <v>0.32910102026556409</v>
      </c>
      <c r="AU246" s="15">
        <f ca="1"/>
        <v>0.31812521084260464</v>
      </c>
      <c r="AV246" s="15">
        <f ca="1"/>
        <v>0.32750610663718005</v>
      </c>
      <c r="AW246" s="15">
        <f ca="1"/>
        <v>0.29459859394366777</v>
      </c>
      <c r="AX246" s="15">
        <f ca="1"/>
        <v>0.32905976994446862</v>
      </c>
      <c r="AY246" s="15">
        <f ca="1"/>
        <v>0.31784836787355558</v>
      </c>
      <c r="AZ246" s="15">
        <f ca="1"/>
        <v>0.32247283221262318</v>
      </c>
      <c r="BA246" s="15">
        <f ca="1"/>
        <v>0.32258065871427005</v>
      </c>
      <c r="BB246" s="15">
        <f ca="1"/>
        <v>0.31489094522040956</v>
      </c>
      <c r="BC246" s="15">
        <f ca="1"/>
        <v>0.306792492457931</v>
      </c>
      <c r="BD246" s="15">
        <f ca="1"/>
        <v>0.30456970548037787</v>
      </c>
      <c r="BE246" s="15">
        <f ca="1"/>
        <v>0.32220813363865841</v>
      </c>
      <c r="BF246" s="15">
        <f ca="1"/>
        <v>0.32267556357887395</v>
      </c>
      <c r="BG246" s="15">
        <f ca="1"/>
        <v>0.32557216448922682</v>
      </c>
      <c r="BH246" s="15">
        <f ca="1"/>
        <v>0.34261314382151703</v>
      </c>
      <c r="BI246" s="15">
        <f ca="1"/>
        <v>0.29809751660905121</v>
      </c>
      <c r="BJ246" s="15">
        <f ca="1"/>
        <v>0.29932591221793042</v>
      </c>
    </row>
    <row r="247" spans="2:62" hidden="1" outlineLevel="2">
      <c r="B247" s="90" t="s">
        <v>18</v>
      </c>
      <c r="C247" s="15">
        <f ca="1"/>
        <v>-4.0562202266096602E-2</v>
      </c>
      <c r="D247" s="15">
        <f ca="1"/>
        <v>-3.8123631267157482E-2</v>
      </c>
      <c r="E247" s="15">
        <f ca="1"/>
        <v>-3.8671395174890363E-2</v>
      </c>
      <c r="F247" s="15">
        <f ca="1"/>
        <v>-4.1800696527233956E-2</v>
      </c>
      <c r="G247" s="15">
        <f ca="1"/>
        <v>-3.7289173694141593E-2</v>
      </c>
      <c r="H247" s="15">
        <f ca="1"/>
        <v>-2.7827944568499019E-2</v>
      </c>
      <c r="I247" s="15">
        <f ca="1"/>
        <v>-2.4094827853181643E-2</v>
      </c>
      <c r="J247" s="15">
        <f ca="1"/>
        <v>-2.1769703124426967E-2</v>
      </c>
      <c r="K247" s="15">
        <f ca="1"/>
        <v>-2.5237346493846208E-2</v>
      </c>
      <c r="L247" s="15">
        <f ca="1"/>
        <v>-2.1816380323559315E-2</v>
      </c>
      <c r="M247" s="15">
        <f ca="1"/>
        <v>-2.7505609989280703E-2</v>
      </c>
      <c r="N247" s="15">
        <f ca="1"/>
        <v>-2.7685431235942127E-2</v>
      </c>
      <c r="O247" s="15">
        <f ca="1"/>
        <v>-3.1527193858466765E-2</v>
      </c>
      <c r="P247" s="15">
        <f ca="1"/>
        <v>-1.6597714034078379E-2</v>
      </c>
      <c r="Q247" s="15">
        <f ca="1"/>
        <v>-1.5513241946568742E-2</v>
      </c>
      <c r="R247" s="15">
        <f ca="1"/>
        <v>-2.013203950352975E-2</v>
      </c>
      <c r="S247" s="15">
        <f ca="1"/>
        <v>-1.7707108228589258E-2</v>
      </c>
      <c r="T247" s="15">
        <f ca="1"/>
        <v>-1.5790614148480982E-2</v>
      </c>
      <c r="U247" s="15">
        <f ca="1"/>
        <v>-1.5508031539468621E-2</v>
      </c>
      <c r="V247" s="15">
        <f ca="1"/>
        <v>-1.3406888738094532E-2</v>
      </c>
      <c r="W247" s="15">
        <f ca="1"/>
        <v>-4.2390752261875012E-3</v>
      </c>
      <c r="X247" s="15">
        <f ca="1"/>
        <v>-4.4152623226542259E-3</v>
      </c>
      <c r="Y247" s="15">
        <f ca="1"/>
        <v>1.1158571312436206E-2</v>
      </c>
      <c r="Z247" s="15">
        <f ca="1"/>
        <v>1.6050687300704806E-2</v>
      </c>
      <c r="AA247" s="15">
        <f ca="1"/>
        <v>6.6674160555604076E-3</v>
      </c>
      <c r="AB247" s="15">
        <f ca="1"/>
        <v>6.6497158194603005E-3</v>
      </c>
      <c r="AC247" s="15">
        <f ca="1"/>
        <v>1.0171224566777673E-2</v>
      </c>
      <c r="AD247" s="15">
        <f ca="1"/>
        <v>1.2576947621161025E-2</v>
      </c>
      <c r="AE247" s="15">
        <f ca="1"/>
        <v>1.7275298586457556E-3</v>
      </c>
      <c r="AF247" s="15">
        <f ca="1"/>
        <v>-1.0295275214700752E-2</v>
      </c>
      <c r="AG247" s="15">
        <f ca="1"/>
        <v>-1.0515854406810759E-2</v>
      </c>
      <c r="AH247" s="15">
        <f ca="1"/>
        <v>-8.1083926260168693E-3</v>
      </c>
      <c r="AI247" s="15">
        <f ca="1"/>
        <v>-5.2350807766868906E-3</v>
      </c>
      <c r="AJ247" s="15">
        <f ca="1"/>
        <v>-6.0883221794786413E-3</v>
      </c>
      <c r="AK247" s="15">
        <f ca="1"/>
        <v>-7.6410862398008806E-3</v>
      </c>
      <c r="AL247" s="15">
        <f ca="1"/>
        <v>-9.9658452040541426E-3</v>
      </c>
      <c r="AM247" s="15">
        <f ca="1"/>
        <v>-1.3552226404655966E-2</v>
      </c>
      <c r="AN247" s="15">
        <f ca="1"/>
        <v>-5.6953364564386808E-3</v>
      </c>
      <c r="AO247" s="15">
        <f ca="1"/>
        <v>-2.3075065030818999E-2</v>
      </c>
      <c r="AP247" s="15">
        <f ca="1"/>
        <v>-6.9254714141442755E-2</v>
      </c>
      <c r="AQ247" s="15">
        <f ca="1"/>
        <v>-7.5727784178488633E-2</v>
      </c>
      <c r="AR247" s="15">
        <f ca="1"/>
        <v>-9.0276189560220044E-2</v>
      </c>
      <c r="AS247" s="15">
        <f ca="1"/>
        <v>-8.3314349080487696E-2</v>
      </c>
      <c r="AT247" s="15">
        <f ca="1"/>
        <v>-8.4152339862082953E-2</v>
      </c>
      <c r="AU247" s="15">
        <f ca="1"/>
        <v>-6.2493009037565828E-2</v>
      </c>
      <c r="AV247" s="15">
        <f ca="1"/>
        <v>-6.6355487826297549E-2</v>
      </c>
      <c r="AW247" s="15">
        <f ca="1"/>
        <v>-8.0346144697952163E-2</v>
      </c>
      <c r="AX247" s="15">
        <f ca="1"/>
        <v>-8.3341231447434508E-2</v>
      </c>
      <c r="AY247" s="15">
        <f ca="1"/>
        <v>-7.1990945967807252E-2</v>
      </c>
      <c r="AZ247" s="15">
        <f ca="1"/>
        <v>-8.3762271692177717E-2</v>
      </c>
      <c r="BA247" s="15">
        <f ca="1"/>
        <v>-6.0311200955798505E-2</v>
      </c>
      <c r="BB247" s="15">
        <f ca="1"/>
        <v>-7.5504246209842654E-2</v>
      </c>
      <c r="BC247" s="15">
        <f ca="1"/>
        <v>-8.8001314554576257E-2</v>
      </c>
      <c r="BD247" s="15">
        <f ca="1"/>
        <v>-7.7079250382895384E-2</v>
      </c>
      <c r="BE247" s="15">
        <f ca="1"/>
        <v>-7.9402871751284812E-2</v>
      </c>
      <c r="BF247" s="15">
        <f ca="1"/>
        <v>-8.0986371551965156E-2</v>
      </c>
      <c r="BG247" s="15">
        <f ca="1"/>
        <v>-8.3433247225420101E-2</v>
      </c>
      <c r="BH247" s="15">
        <f ca="1"/>
        <v>-0.10028108248946677</v>
      </c>
      <c r="BI247" s="15">
        <f ca="1"/>
        <v>-9.1071577644325968E-2</v>
      </c>
      <c r="BJ247" s="15">
        <f ca="1"/>
        <v>-0.10386897872641301</v>
      </c>
    </row>
    <row r="248" spans="2:62" hidden="1" outlineLevel="2">
      <c r="B248" s="90" t="s">
        <v>20</v>
      </c>
      <c r="C248" s="15">
        <f ca="1"/>
        <v>-3.1590373209077474E-3</v>
      </c>
      <c r="D248" s="15">
        <f ca="1"/>
        <v>-2.4974370624741742E-3</v>
      </c>
      <c r="E248" s="15">
        <f ca="1"/>
        <v>-7.4299181215133686E-3</v>
      </c>
      <c r="F248" s="15">
        <f ca="1"/>
        <v>-6.3274780229198666E-3</v>
      </c>
      <c r="G248" s="15">
        <f ca="1"/>
        <v>-4.5871717742432677E-3</v>
      </c>
      <c r="H248" s="15">
        <f ca="1"/>
        <v>1.4813318868446272E-2</v>
      </c>
      <c r="I248" s="15">
        <f ca="1"/>
        <v>1.4879033516413171E-2</v>
      </c>
      <c r="J248" s="15">
        <f ca="1"/>
        <v>1.5667337168644616E-2</v>
      </c>
      <c r="K248" s="15">
        <f ca="1"/>
        <v>2.565681824100375E-2</v>
      </c>
      <c r="L248" s="15">
        <f ca="1"/>
        <v>2.2520770070467089E-2</v>
      </c>
      <c r="M248" s="15">
        <f ca="1"/>
        <v>3.5938304177687487E-2</v>
      </c>
      <c r="N248" s="15">
        <f ca="1"/>
        <v>3.0418408487959223E-2</v>
      </c>
      <c r="O248" s="15">
        <f ca="1"/>
        <v>3.3587233299730297E-2</v>
      </c>
      <c r="P248" s="15">
        <f ca="1"/>
        <v>2.7508788842052954E-2</v>
      </c>
      <c r="Q248" s="15">
        <f ca="1"/>
        <v>3.680181314254112E-2</v>
      </c>
      <c r="R248" s="15">
        <f ca="1"/>
        <v>3.6468240993478389E-2</v>
      </c>
      <c r="S248" s="15">
        <f ca="1"/>
        <v>3.6005798155731954E-2</v>
      </c>
      <c r="T248" s="15">
        <f ca="1"/>
        <v>4.2245946795213665E-2</v>
      </c>
      <c r="U248" s="15">
        <f ca="1"/>
        <v>4.0127257546103218E-2</v>
      </c>
      <c r="V248" s="15">
        <f ca="1"/>
        <v>5.2451502822235402E-2</v>
      </c>
      <c r="W248" s="15">
        <f ca="1"/>
        <v>4.6219716797894821E-2</v>
      </c>
      <c r="X248" s="15">
        <f ca="1"/>
        <v>4.2233602864499391E-2</v>
      </c>
      <c r="Y248" s="15">
        <f ca="1"/>
        <v>4.2224655586304907E-2</v>
      </c>
      <c r="Z248" s="15">
        <f ca="1"/>
        <v>3.9107083661719243E-2</v>
      </c>
      <c r="AA248" s="15">
        <f ca="1"/>
        <v>3.0822923565396995E-2</v>
      </c>
      <c r="AB248" s="15">
        <f ca="1"/>
        <v>2.1667601185371824E-2</v>
      </c>
      <c r="AC248" s="15">
        <f ca="1"/>
        <v>1.018756990221472E-2</v>
      </c>
      <c r="AD248" s="15">
        <f ca="1"/>
        <v>9.9369152516135973E-3</v>
      </c>
      <c r="AE248" s="15">
        <f ca="1"/>
        <v>9.1975847654912381E-3</v>
      </c>
      <c r="AF248" s="15">
        <f ca="1"/>
        <v>1.3222678973929397E-2</v>
      </c>
      <c r="AG248" s="15">
        <f ca="1"/>
        <v>1.7474119897887126E-2</v>
      </c>
      <c r="AH248" s="15">
        <f ca="1"/>
        <v>1.4629821892663503E-2</v>
      </c>
      <c r="AI248" s="15">
        <f ca="1"/>
        <v>5.8071121512744319E-3</v>
      </c>
      <c r="AJ248" s="15">
        <f ca="1"/>
        <v>4.4471809618920385E-3</v>
      </c>
      <c r="AK248" s="15">
        <f ca="1"/>
        <v>4.2741223506047041E-3</v>
      </c>
      <c r="AL248" s="15">
        <f ca="1"/>
        <v>1.6246873366509033E-2</v>
      </c>
      <c r="AM248" s="15">
        <f ca="1"/>
        <v>1.256690411642045E-2</v>
      </c>
      <c r="AN248" s="15">
        <f ca="1"/>
        <v>1.4212834728092183E-2</v>
      </c>
      <c r="AO248" s="15">
        <f ca="1"/>
        <v>-1.3217445225319675E-3</v>
      </c>
      <c r="AP248" s="15">
        <f ca="1"/>
        <v>3.7944470414352026E-2</v>
      </c>
      <c r="AQ248" s="15">
        <f ca="1"/>
        <v>5.5605628538953039E-2</v>
      </c>
      <c r="AR248" s="15">
        <f ca="1"/>
        <v>4.484544892206719E-2</v>
      </c>
      <c r="AS248" s="15">
        <f ca="1"/>
        <v>5.0011570639146602E-2</v>
      </c>
      <c r="AT248" s="15">
        <f ca="1"/>
        <v>4.4178256821823213E-2</v>
      </c>
      <c r="AU248" s="15">
        <f ca="1"/>
        <v>5.9744020300986377E-2</v>
      </c>
      <c r="AV248" s="15">
        <f ca="1"/>
        <v>5.5328453906741043E-2</v>
      </c>
      <c r="AW248" s="15">
        <f ca="1"/>
        <v>7.177071647708172E-2</v>
      </c>
      <c r="AX248" s="15">
        <f ca="1"/>
        <v>5.0430102396291282E-2</v>
      </c>
      <c r="AY248" s="15">
        <f ca="1"/>
        <v>4.6919245335339539E-2</v>
      </c>
      <c r="AZ248" s="15">
        <f ca="1"/>
        <v>5.7953240148302172E-2</v>
      </c>
      <c r="BA248" s="15">
        <f ca="1"/>
        <v>5.8638453156696364E-2</v>
      </c>
      <c r="BB248" s="15">
        <f ca="1"/>
        <v>5.1046451519820846E-2</v>
      </c>
      <c r="BC248" s="15">
        <f ca="1"/>
        <v>6.100700399118749E-2</v>
      </c>
      <c r="BD248" s="15">
        <f ca="1"/>
        <v>5.917544341866697E-2</v>
      </c>
      <c r="BE248" s="15">
        <f ca="1"/>
        <v>5.8598629864054959E-2</v>
      </c>
      <c r="BF248" s="15">
        <f ca="1"/>
        <v>5.9206534823543273E-2</v>
      </c>
      <c r="BG248" s="15">
        <f ca="1"/>
        <v>5.5121518263815755E-2</v>
      </c>
      <c r="BH248" s="15">
        <f ca="1"/>
        <v>5.3732577187055153E-2</v>
      </c>
      <c r="BI248" s="15">
        <f ca="1"/>
        <v>5.1566136378190172E-2</v>
      </c>
      <c r="BJ248" s="15">
        <f ca="1"/>
        <v>5.1423082406991172E-2</v>
      </c>
    </row>
    <row r="249" spans="2:62" hidden="1" outlineLevel="2">
      <c r="B249" s="90" t="s">
        <v>22</v>
      </c>
      <c r="C249" s="15">
        <f ca="1"/>
        <v>9.9062014166680871E-3</v>
      </c>
      <c r="D249" s="15">
        <f ca="1"/>
        <v>1.4559607311532574E-2</v>
      </c>
      <c r="E249" s="15">
        <f ca="1"/>
        <v>1.4299943373323715E-2</v>
      </c>
      <c r="F249" s="15">
        <f ca="1"/>
        <v>1.5480556850946917E-2</v>
      </c>
      <c r="G249" s="15">
        <f ca="1"/>
        <v>1.2724340746299141E-2</v>
      </c>
      <c r="H249" s="15">
        <f ca="1"/>
        <v>1.2977392110946354E-2</v>
      </c>
      <c r="I249" s="15">
        <f ca="1"/>
        <v>1.178592483155669E-2</v>
      </c>
      <c r="J249" s="15">
        <f ca="1"/>
        <v>1.1553447250638798E-2</v>
      </c>
      <c r="K249" s="15">
        <f ca="1"/>
        <v>1.1460659036879369E-2</v>
      </c>
      <c r="L249" s="15">
        <f ca="1"/>
        <v>1.3542942526799396E-2</v>
      </c>
      <c r="M249" s="15">
        <f ca="1"/>
        <v>1.5986579816386019E-2</v>
      </c>
      <c r="N249" s="15">
        <f ca="1"/>
        <v>1.6680704598842931E-2</v>
      </c>
      <c r="O249" s="15">
        <f ca="1"/>
        <v>2.0837879639077579E-2</v>
      </c>
      <c r="P249" s="15">
        <f ca="1"/>
        <v>1.055484186239267E-2</v>
      </c>
      <c r="Q249" s="15">
        <f ca="1"/>
        <v>7.9779452757346141E-3</v>
      </c>
      <c r="R249" s="15">
        <f ca="1"/>
        <v>1.298016361444428E-2</v>
      </c>
      <c r="S249" s="15">
        <f ca="1"/>
        <v>1.3431747714618199E-2</v>
      </c>
      <c r="T249" s="15">
        <f ca="1"/>
        <v>1.4802046306002703E-2</v>
      </c>
      <c r="U249" s="15">
        <f ca="1"/>
        <v>1.7244939783781738E-2</v>
      </c>
      <c r="V249" s="15">
        <f ca="1"/>
        <v>2.3612283050032056E-2</v>
      </c>
      <c r="W249" s="15">
        <f ca="1"/>
        <v>2.500299061464311E-2</v>
      </c>
      <c r="X249" s="15">
        <f ca="1"/>
        <v>2.2450394670457549E-2</v>
      </c>
      <c r="Y249" s="15">
        <f ca="1"/>
        <v>2.6283946653145759E-2</v>
      </c>
      <c r="Z249" s="15">
        <f ca="1"/>
        <v>2.5804810920791493E-2</v>
      </c>
      <c r="AA249" s="15">
        <f ca="1"/>
        <v>2.1687188942479091E-2</v>
      </c>
      <c r="AB249" s="15">
        <f ca="1"/>
        <v>5.4856897903540819E-3</v>
      </c>
      <c r="AC249" s="15">
        <f ca="1"/>
        <v>9.5778590701648438E-3</v>
      </c>
      <c r="AD249" s="15">
        <f ca="1"/>
        <v>1.1121051550822629E-2</v>
      </c>
      <c r="AE249" s="15">
        <f ca="1"/>
        <v>1.2374326066652579E-2</v>
      </c>
      <c r="AF249" s="15">
        <f ca="1"/>
        <v>1.9923093377432022E-2</v>
      </c>
      <c r="AG249" s="15">
        <f ca="1"/>
        <v>1.442995071395381E-2</v>
      </c>
      <c r="AH249" s="15">
        <f ca="1"/>
        <v>1.1493924840181519E-2</v>
      </c>
      <c r="AI249" s="15">
        <f ca="1"/>
        <v>2.5018786017921919E-2</v>
      </c>
      <c r="AJ249" s="15">
        <f ca="1"/>
        <v>2.5795957851146759E-2</v>
      </c>
      <c r="AK249" s="15">
        <f ca="1"/>
        <v>2.8689524421925079E-2</v>
      </c>
      <c r="AL249" s="15">
        <f ca="1"/>
        <v>2.1040017607678374E-2</v>
      </c>
      <c r="AM249" s="15">
        <f ca="1"/>
        <v>2.3056419467038163E-2</v>
      </c>
      <c r="AN249" s="15">
        <f ca="1"/>
        <v>1.7711078636873916E-2</v>
      </c>
      <c r="AO249" s="15">
        <f ca="1"/>
        <v>4.597586111720444E-2</v>
      </c>
      <c r="AP249" s="15">
        <f ca="1"/>
        <v>8.1075910561743098E-2</v>
      </c>
      <c r="AQ249" s="15">
        <f ca="1"/>
        <v>6.5131468958518346E-2</v>
      </c>
      <c r="AR249" s="15">
        <f ca="1"/>
        <v>9.064051511575473E-2</v>
      </c>
      <c r="AS249" s="15">
        <f ca="1"/>
        <v>7.6663259407284301E-2</v>
      </c>
      <c r="AT249" s="15">
        <f ca="1"/>
        <v>8.2228766495765715E-2</v>
      </c>
      <c r="AU249" s="15">
        <f ca="1"/>
        <v>8.6979438079203067E-2</v>
      </c>
      <c r="AV249" s="15">
        <f ca="1"/>
        <v>8.7600798086348033E-2</v>
      </c>
      <c r="AW249" s="15">
        <f ca="1"/>
        <v>9.9190343265972147E-2</v>
      </c>
      <c r="AX249" s="15">
        <f ca="1"/>
        <v>0.10014668370309929</v>
      </c>
      <c r="AY249" s="15">
        <f ca="1"/>
        <v>0.11512688932836687</v>
      </c>
      <c r="AZ249" s="15">
        <f ca="1"/>
        <v>0.11813472770486051</v>
      </c>
      <c r="BA249" s="15">
        <f ca="1"/>
        <v>0.11501512238685134</v>
      </c>
      <c r="BB249" s="15">
        <f ca="1"/>
        <v>0.11885338917621552</v>
      </c>
      <c r="BC249" s="15">
        <f ca="1"/>
        <v>0.13737447866348548</v>
      </c>
      <c r="BD249" s="15">
        <f ca="1"/>
        <v>0.13799975012511123</v>
      </c>
      <c r="BE249" s="15">
        <f ca="1"/>
        <v>0.12364896456234305</v>
      </c>
      <c r="BF249" s="15">
        <f ca="1"/>
        <v>0.13068831681986007</v>
      </c>
      <c r="BG249" s="15">
        <f ca="1"/>
        <v>0.12799288966846742</v>
      </c>
      <c r="BH249" s="15">
        <f ca="1"/>
        <v>0.12082800910783019</v>
      </c>
      <c r="BI249" s="15">
        <f ca="1"/>
        <v>0.14349429987905452</v>
      </c>
      <c r="BJ249" s="15">
        <f ca="1"/>
        <v>0.1269984731732173</v>
      </c>
    </row>
    <row r="250" spans="2:62" hidden="1" outlineLevel="2">
      <c r="B250" s="90" t="s">
        <v>24</v>
      </c>
      <c r="C250" s="15">
        <f ca="1"/>
        <v>0.17490856807624863</v>
      </c>
      <c r="D250" s="15">
        <f ca="1"/>
        <v>0.18738538424613763</v>
      </c>
      <c r="E250" s="15">
        <f ca="1"/>
        <v>0.19067372446161449</v>
      </c>
      <c r="F250" s="15">
        <f ca="1"/>
        <v>0.18945593942202082</v>
      </c>
      <c r="G250" s="15">
        <f ca="1"/>
        <v>0.1975190152669464</v>
      </c>
      <c r="H250" s="15">
        <f ca="1"/>
        <v>0.19783518002078801</v>
      </c>
      <c r="I250" s="15">
        <f ca="1"/>
        <v>0.20519941268717884</v>
      </c>
      <c r="J250" s="15">
        <f ca="1"/>
        <v>0.21541029365253531</v>
      </c>
      <c r="K250" s="15">
        <f ca="1"/>
        <v>0.18704014073500058</v>
      </c>
      <c r="L250" s="15">
        <f ca="1"/>
        <v>0.19341986023926711</v>
      </c>
      <c r="M250" s="15">
        <f ca="1"/>
        <v>0.19330578876718724</v>
      </c>
      <c r="N250" s="15">
        <f ca="1"/>
        <v>0.18645544274774731</v>
      </c>
      <c r="O250" s="15">
        <f ca="1"/>
        <v>0.19451060030910577</v>
      </c>
      <c r="P250" s="15">
        <f ca="1"/>
        <v>0.18066401319447462</v>
      </c>
      <c r="Q250" s="15">
        <f ca="1"/>
        <v>0.18647487649064767</v>
      </c>
      <c r="R250" s="15">
        <f ca="1"/>
        <v>0.17266287810900746</v>
      </c>
      <c r="S250" s="15">
        <f ca="1"/>
        <v>0.19262778179224227</v>
      </c>
      <c r="T250" s="15">
        <f ca="1"/>
        <v>0.18924071521669947</v>
      </c>
      <c r="U250" s="15">
        <f ca="1"/>
        <v>0.18286281807949259</v>
      </c>
      <c r="V250" s="15">
        <f ca="1"/>
        <v>0.19196684833220745</v>
      </c>
      <c r="W250" s="15">
        <f ca="1"/>
        <v>0.17216012595900559</v>
      </c>
      <c r="X250" s="15">
        <f ca="1"/>
        <v>0.17480081361452735</v>
      </c>
      <c r="Y250" s="15">
        <f ca="1"/>
        <v>0.18016832267544791</v>
      </c>
      <c r="Z250" s="15">
        <f ca="1"/>
        <v>0.18488710608551559</v>
      </c>
      <c r="AA250" s="15">
        <f ca="1"/>
        <v>0.19946763493083444</v>
      </c>
      <c r="AB250" s="15">
        <f ca="1"/>
        <v>0.19267262978716432</v>
      </c>
      <c r="AC250" s="15">
        <f ca="1"/>
        <v>0.22161506991979368</v>
      </c>
      <c r="AD250" s="15">
        <f ca="1"/>
        <v>0.20185075697308252</v>
      </c>
      <c r="AE250" s="15">
        <f ca="1"/>
        <v>0.21855477784545621</v>
      </c>
      <c r="AF250" s="15">
        <f ca="1"/>
        <v>0.21883329220663844</v>
      </c>
      <c r="AG250" s="15">
        <f ca="1"/>
        <v>0.23990946073949734</v>
      </c>
      <c r="AH250" s="15">
        <f ca="1"/>
        <v>0.24311709137203497</v>
      </c>
      <c r="AI250" s="15">
        <f ca="1"/>
        <v>0.21526632910332066</v>
      </c>
      <c r="AJ250" s="15">
        <f ca="1"/>
        <v>0.2252447264364775</v>
      </c>
      <c r="AK250" s="15">
        <f ca="1"/>
        <v>0.21873314655435303</v>
      </c>
      <c r="AL250" s="15">
        <f ca="1"/>
        <v>0.2369556841995891</v>
      </c>
      <c r="AM250" s="15">
        <f ca="1"/>
        <v>0.22944683139326452</v>
      </c>
      <c r="AN250" s="15">
        <f ca="1"/>
        <v>0.24711679482958207</v>
      </c>
      <c r="AO250" s="15">
        <f ca="1"/>
        <v>0.2861459633009607</v>
      </c>
      <c r="AP250" s="15">
        <f ca="1"/>
        <v>0.30628615686807759</v>
      </c>
      <c r="AQ250" s="15">
        <f ca="1"/>
        <v>0.29878852829617975</v>
      </c>
      <c r="AR250" s="15">
        <f ca="1"/>
        <v>0.30560812594696019</v>
      </c>
      <c r="AS250" s="15">
        <f ca="1"/>
        <v>0.29351879707510015</v>
      </c>
      <c r="AT250" s="15">
        <f ca="1"/>
        <v>0.28408485865268412</v>
      </c>
      <c r="AU250" s="15">
        <f ca="1"/>
        <v>0.27240477059633411</v>
      </c>
      <c r="AV250" s="15">
        <f ca="1"/>
        <v>0.26801622806007896</v>
      </c>
      <c r="AW250" s="15">
        <f ca="1"/>
        <v>0.28612807878542901</v>
      </c>
      <c r="AX250" s="15">
        <f ca="1"/>
        <v>0.26236837404044328</v>
      </c>
      <c r="AY250" s="15">
        <f ca="1"/>
        <v>0.26187414614151883</v>
      </c>
      <c r="AZ250" s="15">
        <f ca="1"/>
        <v>0.26737855609006955</v>
      </c>
      <c r="BA250" s="15">
        <f ca="1"/>
        <v>0.26049752814525806</v>
      </c>
      <c r="BB250" s="15">
        <f ca="1"/>
        <v>0.26051068486886669</v>
      </c>
      <c r="BC250" s="15">
        <f ca="1"/>
        <v>0.23877906461540979</v>
      </c>
      <c r="BD250" s="15">
        <f ca="1"/>
        <v>0.24768030614085201</v>
      </c>
      <c r="BE250" s="15">
        <f ca="1"/>
        <v>0.24590359747419754</v>
      </c>
      <c r="BF250" s="15">
        <f ca="1"/>
        <v>0.25048910760470283</v>
      </c>
      <c r="BG250" s="15">
        <f ca="1"/>
        <v>0.24903094371287174</v>
      </c>
      <c r="BH250" s="15">
        <f ca="1"/>
        <v>0.25029281005924814</v>
      </c>
      <c r="BI250" s="15">
        <f ca="1"/>
        <v>0.24243838457292938</v>
      </c>
      <c r="BJ250" s="15">
        <f ca="1"/>
        <v>0.26511854564881882</v>
      </c>
    </row>
    <row r="251" spans="2:62" hidden="1" outlineLevel="2"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</row>
    <row r="252" spans="2:62" hidden="1" outlineLevel="2">
      <c r="B252" s="90" t="s">
        <v>56</v>
      </c>
      <c r="C252" s="42">
        <f ca="1">SUM(C241:C250)</f>
        <v>0.99999999999999978</v>
      </c>
      <c r="D252" s="42">
        <f t="shared" ref="D252:BJ252" ca="1" si="138">SUM(D241:D250)</f>
        <v>0.99999999999999978</v>
      </c>
      <c r="E252" s="42">
        <f t="shared" ca="1" si="138"/>
        <v>0.99999999999999978</v>
      </c>
      <c r="F252" s="42">
        <f t="shared" ca="1" si="138"/>
        <v>1</v>
      </c>
      <c r="G252" s="42">
        <f t="shared" ca="1" si="138"/>
        <v>1.0000000000000004</v>
      </c>
      <c r="H252" s="42">
        <f t="shared" ca="1" si="138"/>
        <v>0.99999999999999978</v>
      </c>
      <c r="I252" s="42">
        <f t="shared" ca="1" si="138"/>
        <v>1</v>
      </c>
      <c r="J252" s="42">
        <f t="shared" ca="1" si="138"/>
        <v>0.99999999999999967</v>
      </c>
      <c r="K252" s="42">
        <f t="shared" ca="1" si="138"/>
        <v>1.0000000000000002</v>
      </c>
      <c r="L252" s="42">
        <f t="shared" ca="1" si="138"/>
        <v>0.99999999999999978</v>
      </c>
      <c r="M252" s="42">
        <f t="shared" ca="1" si="138"/>
        <v>1.0000000000000007</v>
      </c>
      <c r="N252" s="42">
        <f t="shared" ca="1" si="138"/>
        <v>0.99999999999999956</v>
      </c>
      <c r="O252" s="42">
        <f t="shared" ca="1" si="138"/>
        <v>1</v>
      </c>
      <c r="P252" s="42">
        <f t="shared" ca="1" si="138"/>
        <v>1.0000000000000002</v>
      </c>
      <c r="Q252" s="42">
        <f t="shared" ca="1" si="138"/>
        <v>1</v>
      </c>
      <c r="R252" s="42">
        <f t="shared" ca="1" si="138"/>
        <v>0.99999999999999933</v>
      </c>
      <c r="S252" s="42">
        <f t="shared" ca="1" si="138"/>
        <v>0.99999999999999967</v>
      </c>
      <c r="T252" s="42">
        <f t="shared" ca="1" si="138"/>
        <v>0.99999999999999989</v>
      </c>
      <c r="U252" s="42">
        <f t="shared" ca="1" si="138"/>
        <v>0.99999999999999933</v>
      </c>
      <c r="V252" s="42">
        <f t="shared" ca="1" si="138"/>
        <v>1.0000000000000011</v>
      </c>
      <c r="W252" s="42">
        <f t="shared" ca="1" si="138"/>
        <v>1.0000000000000002</v>
      </c>
      <c r="X252" s="42">
        <f t="shared" ca="1" si="138"/>
        <v>1.0000000000000013</v>
      </c>
      <c r="Y252" s="42">
        <f t="shared" ca="1" si="138"/>
        <v>0.99999999999999889</v>
      </c>
      <c r="Z252" s="42">
        <f t="shared" ca="1" si="138"/>
        <v>0.99999999999999978</v>
      </c>
      <c r="AA252" s="42">
        <f t="shared" ca="1" si="138"/>
        <v>0.99999999999999956</v>
      </c>
      <c r="AB252" s="42">
        <f t="shared" ca="1" si="138"/>
        <v>0.99999999999999933</v>
      </c>
      <c r="AC252" s="42">
        <f t="shared" ca="1" si="138"/>
        <v>1</v>
      </c>
      <c r="AD252" s="42">
        <f t="shared" ca="1" si="138"/>
        <v>0.99999999999999989</v>
      </c>
      <c r="AE252" s="42">
        <f t="shared" ca="1" si="138"/>
        <v>0.99999999999999933</v>
      </c>
      <c r="AF252" s="42">
        <f t="shared" ca="1" si="138"/>
        <v>1</v>
      </c>
      <c r="AG252" s="42">
        <f t="shared" ca="1" si="138"/>
        <v>0.99999999999999978</v>
      </c>
      <c r="AH252" s="42">
        <f t="shared" ca="1" si="138"/>
        <v>0.99999999999999922</v>
      </c>
      <c r="AI252" s="42">
        <f t="shared" ca="1" si="138"/>
        <v>1.0000000000000004</v>
      </c>
      <c r="AJ252" s="42">
        <f t="shared" ca="1" si="138"/>
        <v>0.99999999999999989</v>
      </c>
      <c r="AK252" s="42">
        <f t="shared" ca="1" si="138"/>
        <v>0.99999999999999944</v>
      </c>
      <c r="AL252" s="42">
        <f t="shared" ca="1" si="138"/>
        <v>1.0000000000000004</v>
      </c>
      <c r="AM252" s="42">
        <f t="shared" ca="1" si="138"/>
        <v>1.0000000000000002</v>
      </c>
      <c r="AN252" s="42">
        <f t="shared" ca="1" si="138"/>
        <v>1.0000000000000002</v>
      </c>
      <c r="AO252" s="42">
        <f t="shared" ca="1" si="138"/>
        <v>0.99999999999999933</v>
      </c>
      <c r="AP252" s="42">
        <f t="shared" ca="1" si="138"/>
        <v>0.99999999999999911</v>
      </c>
      <c r="AQ252" s="42">
        <f t="shared" ca="1" si="138"/>
        <v>1.0000000000000004</v>
      </c>
      <c r="AR252" s="42">
        <f t="shared" ca="1" si="138"/>
        <v>0.99999999999999978</v>
      </c>
      <c r="AS252" s="42">
        <f t="shared" ca="1" si="138"/>
        <v>1.0000000000000007</v>
      </c>
      <c r="AT252" s="42">
        <f t="shared" ca="1" si="138"/>
        <v>1.0000000000000004</v>
      </c>
      <c r="AU252" s="42">
        <f t="shared" ca="1" si="138"/>
        <v>1.0000000000000007</v>
      </c>
      <c r="AV252" s="42">
        <f t="shared" ca="1" si="138"/>
        <v>1.0000000000000007</v>
      </c>
      <c r="AW252" s="42">
        <f t="shared" ca="1" si="138"/>
        <v>1.0000000000000002</v>
      </c>
      <c r="AX252" s="42">
        <f t="shared" ca="1" si="138"/>
        <v>1</v>
      </c>
      <c r="AY252" s="42">
        <f t="shared" ca="1" si="138"/>
        <v>0.99999999999999967</v>
      </c>
      <c r="AZ252" s="42">
        <f t="shared" ca="1" si="138"/>
        <v>0.99999999999999933</v>
      </c>
      <c r="BA252" s="42">
        <f t="shared" ca="1" si="138"/>
        <v>0.99999999999999978</v>
      </c>
      <c r="BB252" s="42">
        <f t="shared" ca="1" si="138"/>
        <v>0.99999999999999956</v>
      </c>
      <c r="BC252" s="42">
        <f t="shared" ca="1" si="138"/>
        <v>1.0000000000000004</v>
      </c>
      <c r="BD252" s="42">
        <f t="shared" ca="1" si="138"/>
        <v>0.99999999999999989</v>
      </c>
      <c r="BE252" s="42">
        <f t="shared" ca="1" si="138"/>
        <v>0.99999999999999989</v>
      </c>
      <c r="BF252" s="42">
        <f t="shared" ca="1" si="138"/>
        <v>1</v>
      </c>
      <c r="BG252" s="42">
        <f t="shared" ca="1" si="138"/>
        <v>1</v>
      </c>
      <c r="BH252" s="42">
        <f t="shared" ca="1" si="138"/>
        <v>1.0000000000000009</v>
      </c>
      <c r="BI252" s="42">
        <f t="shared" ca="1" si="138"/>
        <v>1.0000000000000007</v>
      </c>
      <c r="BJ252" s="42">
        <f t="shared" ca="1" si="138"/>
        <v>1.0000000000000004</v>
      </c>
    </row>
    <row r="253" spans="2:62" hidden="1" outlineLevel="2">
      <c r="B253" s="25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</row>
    <row r="254" spans="2:62" hidden="1" outlineLevel="2">
      <c r="B254" s="17" t="s">
        <v>137</v>
      </c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</row>
    <row r="255" spans="2:62" hidden="1" outlineLevel="2">
      <c r="B255" s="90" t="s">
        <v>5</v>
      </c>
      <c r="C255" s="15" cm="1">
        <f t="array" aca="1" ref="C255:C264" ca="1">D225:D234-C241:C250</f>
        <v>-6.969542130979986E-3</v>
      </c>
      <c r="D255" s="15" cm="1">
        <f t="array" aca="1" ref="D255:D264" ca="1">E225:E234-D241:D250</f>
        <v>1.2636828934069477E-3</v>
      </c>
      <c r="E255" s="15" cm="1">
        <f t="array" aca="1" ref="E255:E264" ca="1">F225:F234-E241:E250</f>
        <v>6.0137001753724773E-3</v>
      </c>
      <c r="F255" s="15" cm="1">
        <f t="array" aca="1" ref="F255:F264" ca="1">G225:G234-F241:F250</f>
        <v>1.1447043642638793E-3</v>
      </c>
      <c r="G255" s="15" cm="1">
        <f t="array" aca="1" ref="G255:G264" ca="1">H225:H234-G241:G250</f>
        <v>3.3089780420634957E-3</v>
      </c>
      <c r="H255" s="15" cm="1">
        <f t="array" aca="1" ref="H255:H264" ca="1">I225:I234-H241:H250</f>
        <v>-3.5048812559113907E-3</v>
      </c>
      <c r="I255" s="15" cm="1">
        <f t="array" aca="1" ref="I255:I264" ca="1">J225:J234-I241:I250</f>
        <v>3.914712664965958E-3</v>
      </c>
      <c r="J255" s="15" cm="1">
        <f t="array" aca="1" ref="J255:J264" ca="1">K225:K234-J241:J250</f>
        <v>8.167428511756808E-4</v>
      </c>
      <c r="K255" s="15" cm="1">
        <f t="array" aca="1" ref="K255:K264" ca="1">L225:L234-K241:K250</f>
        <v>4.1044445775639399E-3</v>
      </c>
      <c r="L255" s="15" cm="1">
        <f t="array" aca="1" ref="L255:L264" ca="1">M225:M234-L241:L250</f>
        <v>3.5525756294858407E-3</v>
      </c>
      <c r="M255" s="15" cm="1">
        <f t="array" aca="1" ref="M255:M264" ca="1">N225:N234-M241:M250</f>
        <v>1.6924541992682784E-3</v>
      </c>
      <c r="N255" s="15" cm="1">
        <f t="array" aca="1" ref="N255:N264" ca="1">O225:O234-N241:N250</f>
        <v>3.0138964933475176E-4</v>
      </c>
      <c r="O255" s="15" cm="1">
        <f t="array" aca="1" ref="O255:O264" ca="1">P225:P234-O241:O250</f>
        <v>-9.083251131480341E-3</v>
      </c>
      <c r="P255" s="15" cm="1">
        <f t="array" aca="1" ref="P255:P264" ca="1">Q225:Q234-P241:P250</f>
        <v>1.0939934617255481E-3</v>
      </c>
      <c r="Q255" s="15" cm="1">
        <f t="array" aca="1" ref="Q255:Q264" ca="1">R225:R234-Q241:Q250</f>
        <v>9.9012156100256737E-3</v>
      </c>
      <c r="R255" s="15" cm="1">
        <f t="array" aca="1" ref="R255:R264" ca="1">S225:S234-R241:R250</f>
        <v>3.230935093637935E-3</v>
      </c>
      <c r="S255" s="15" cm="1">
        <f t="array" aca="1" ref="S255:S264" ca="1">T225:T234-S241:S250</f>
        <v>-3.1794576811839115E-3</v>
      </c>
      <c r="T255" s="15" cm="1">
        <f t="array" aca="1" ref="T255:T264" ca="1">U225:U234-T241:T250</f>
        <v>1.1967801247759757E-2</v>
      </c>
      <c r="U255" s="15" cm="1">
        <f t="array" aca="1" ref="U255:U264" ca="1">V225:V234-U241:U250</f>
        <v>-3.3867878330693796E-3</v>
      </c>
      <c r="V255" s="15" cm="1">
        <f t="array" aca="1" ref="V255:V264" ca="1">W225:W234-V241:V250</f>
        <v>-1.4099813891590152E-3</v>
      </c>
      <c r="W255" s="15" cm="1">
        <f t="array" aca="1" ref="W255:W264" ca="1">X225:X234-W241:W250</f>
        <v>-4.5434989508847112E-3</v>
      </c>
      <c r="X255" s="15" cm="1">
        <f t="array" aca="1" ref="X255:X264" ca="1">Y225:Y234-X241:X250</f>
        <v>-3.7507234880431284E-2</v>
      </c>
      <c r="Y255" s="15" cm="1">
        <f t="array" aca="1" ref="Y255:Y264" ca="1">Z225:Z234-Y241:Y250</f>
        <v>-4.0538895545326019E-3</v>
      </c>
      <c r="Z255" s="15" cm="1">
        <f t="array" aca="1" ref="Z255:Z264" ca="1">AA225:AA234-Z241:Z250</f>
        <v>1.6914080586227093E-4</v>
      </c>
      <c r="AA255" s="15" cm="1">
        <f t="array" aca="1" ref="AA255:AA264" ca="1">AB225:AB234-AA241:AA250</f>
        <v>-3.0829229769758056E-2</v>
      </c>
      <c r="AB255" s="15" cm="1">
        <f t="array" aca="1" ref="AB255:AB264" ca="1">AC225:AC234-AB241:AB250</f>
        <v>2.5210151874839586E-3</v>
      </c>
      <c r="AC255" s="15" cm="1">
        <f t="array" aca="1" ref="AC255:AC264" ca="1">AD225:AD234-AC241:AC250</f>
        <v>-5.6415977857604647E-4</v>
      </c>
      <c r="AD255" s="15" cm="1">
        <f t="array" aca="1" ref="AD255:AD264" ca="1">AE225:AE234-AD241:AD250</f>
        <v>2.9409225333398179E-3</v>
      </c>
      <c r="AE255" s="15" cm="1">
        <f t="array" aca="1" ref="AE255:AE264" ca="1">AF225:AF234-AE241:AE250</f>
        <v>1.1913395319882846E-4</v>
      </c>
      <c r="AF255" s="15" cm="1">
        <f t="array" aca="1" ref="AF255:AF264" ca="1">AG225:AG234-AF241:AF250</f>
        <v>-6.1174385605444644E-3</v>
      </c>
      <c r="AG255" s="15" cm="1">
        <f t="array" aca="1" ref="AG255:AG264" ca="1">AH225:AH234-AG241:AG250</f>
        <v>-3.5045264196126354E-3</v>
      </c>
      <c r="AH255" s="15" cm="1">
        <f t="array" aca="1" ref="AH255:AH264" ca="1">AI225:AI234-AH241:AH250</f>
        <v>8.0636865289374863E-4</v>
      </c>
      <c r="AI255" s="15" cm="1">
        <f t="array" aca="1" ref="AI255:AI264" ca="1">AJ225:AJ234-AI241:AI250</f>
        <v>-8.202654902743408E-4</v>
      </c>
      <c r="AJ255" s="15" cm="1">
        <f t="array" aca="1" ref="AJ255:AJ264" ca="1">AK225:AK234-AJ241:AJ250</f>
        <v>-3.9127671182056754E-3</v>
      </c>
      <c r="AK255" s="15" cm="1">
        <f t="array" aca="1" ref="AK255:AK264" ca="1">AL225:AL234-AK241:AK250</f>
        <v>-8.6133025034047794E-4</v>
      </c>
      <c r="AL255" s="15" cm="1">
        <f t="array" aca="1" ref="AL255:AL264" ca="1">AM225:AM234-AL241:AL250</f>
        <v>6.7639174908613701E-4</v>
      </c>
      <c r="AM255" s="15" cm="1">
        <f t="array" aca="1" ref="AM255:AM264" ca="1">AN225:AN234-AM241:AM250</f>
        <v>3.4745796992862663E-3</v>
      </c>
      <c r="AN255" s="15" cm="1">
        <f t="array" aca="1" ref="AN255:AN264" ca="1">AO225:AO234-AN241:AN250</f>
        <v>-9.2561926635953869E-3</v>
      </c>
      <c r="AO255" s="15" cm="1">
        <f t="array" aca="1" ref="AO255:AO264" ca="1">AP225:AP234-AO241:AO250</f>
        <v>-1.215741506237944E-2</v>
      </c>
      <c r="AP255" s="15" cm="1">
        <f t="array" aca="1" ref="AP255:AP264" ca="1">AQ225:AQ234-AP241:AP250</f>
        <v>-4.3479550298223743E-4</v>
      </c>
      <c r="AQ255" s="15" cm="1">
        <f t="array" aca="1" ref="AQ255:AQ264" ca="1">AR225:AR234-AQ241:AQ250</f>
        <v>2.3697094470560356E-3</v>
      </c>
      <c r="AR255" s="15" cm="1">
        <f t="array" aca="1" ref="AR255:AR264" ca="1">AS225:AS234-AR241:AR250</f>
        <v>3.8704706602349752E-3</v>
      </c>
      <c r="AS255" s="15" cm="1">
        <f t="array" aca="1" ref="AS255:AS264" ca="1">AT225:AT234-AS241:AS250</f>
        <v>4.466367291057656E-4</v>
      </c>
      <c r="AT255" s="15" cm="1">
        <f t="array" aca="1" ref="AT255:AT264" ca="1">AU225:AU234-AT241:AT250</f>
        <v>9.0193872967369616E-3</v>
      </c>
      <c r="AU255" s="15" cm="1">
        <f t="array" aca="1" ref="AU255:AU264" ca="1">AV225:AV234-AU241:AU250</f>
        <v>5.4597674157179947E-3</v>
      </c>
      <c r="AV255" s="15" cm="1">
        <f t="array" aca="1" ref="AV255:AV264" ca="1">AW225:AW234-AV241:AV250</f>
        <v>-2.3270178670622275E-2</v>
      </c>
      <c r="AW255" s="15" cm="1">
        <f t="array" aca="1" ref="AW255:AW264" ca="1">AX225:AX234-AW241:AW250</f>
        <v>1.3451199239146464E-2</v>
      </c>
      <c r="AX255" s="15" cm="1">
        <f t="array" aca="1" ref="AX255:AX264" ca="1">AY225:AY234-AX241:AX250</f>
        <v>7.007934707681969E-4</v>
      </c>
      <c r="AY255" s="15" cm="1">
        <f t="array" aca="1" ref="AY255:AY264" ca="1">AZ225:AZ234-AY241:AY250</f>
        <v>-3.3843970313462111E-3</v>
      </c>
      <c r="AZ255" s="15" cm="1">
        <f t="array" aca="1" ref="AZ255:AZ264" ca="1">BA225:BA234-AZ241:AZ250</f>
        <v>-9.2554512993946528E-4</v>
      </c>
      <c r="BA255" s="15" cm="1">
        <f t="array" aca="1" ref="BA255:BA264" ca="1">BB225:BB234-BA241:BA250</f>
        <v>1.026627036034152E-2</v>
      </c>
      <c r="BB255" s="15" cm="1">
        <f t="array" aca="1" ref="BB255:BB264" ca="1">BC225:BC234-BB241:BB250</f>
        <v>-2.2464412499451844E-3</v>
      </c>
      <c r="BC255" s="15" cm="1">
        <f t="array" aca="1" ref="BC255:BC264" ca="1">BD225:BD234-BC241:BC250</f>
        <v>4.0844120596714856E-4</v>
      </c>
      <c r="BD255" s="15" cm="1">
        <f t="array" aca="1" ref="BD255:BD264" ca="1">BE225:BE234-BD241:BD250</f>
        <v>-2.7809887847190448E-3</v>
      </c>
      <c r="BE255" s="15" cm="1">
        <f t="array" aca="1" ref="BE255:BE264" ca="1">BF225:BF234-BE241:BE250</f>
        <v>1.0553670584346475E-3</v>
      </c>
      <c r="BF255" s="15" cm="1">
        <f t="array" aca="1" ref="BF255:BF264" ca="1">BG225:BG234-BF241:BF250</f>
        <v>1.9929828854377326E-3</v>
      </c>
      <c r="BG255" s="15" cm="1">
        <f t="array" aca="1" ref="BG255:BG264" ca="1">BH225:BH234-BG241:BG250</f>
        <v>5.1257863982714386E-3</v>
      </c>
      <c r="BH255" s="15" cm="1">
        <f t="array" aca="1" ref="BH255:BH264" ca="1">BI225:BI234-BH241:BH250</f>
        <v>2.0031292460479282E-2</v>
      </c>
      <c r="BI255" s="15" cm="1">
        <f t="array" aca="1" ref="BI255:BI264" ca="1">BJ225:BJ234-BI241:BI250</f>
        <v>2.301789797165275E-3</v>
      </c>
      <c r="BJ255" s="15" cm="1">
        <f t="array" aca="1" ref="BJ255:BJ264" ca="1">BK225:BK234-BJ241:BJ250</f>
        <v>-1.3127630409607349E-2</v>
      </c>
    </row>
    <row r="256" spans="2:62" hidden="1" outlineLevel="2">
      <c r="B256" s="90" t="s">
        <v>7</v>
      </c>
      <c r="C256" s="42">
        <f ca="1"/>
        <v>-8.437062495423673E-3</v>
      </c>
      <c r="D256" s="42">
        <f ca="1"/>
        <v>8.6211399555666361E-3</v>
      </c>
      <c r="E256" s="42">
        <f ca="1"/>
        <v>-3.0324422503195322E-3</v>
      </c>
      <c r="F256" s="42">
        <f ca="1"/>
        <v>-6.3696380591691734E-4</v>
      </c>
      <c r="G256" s="42">
        <f ca="1"/>
        <v>-2.5242037558325034E-3</v>
      </c>
      <c r="H256" s="42">
        <f ca="1"/>
        <v>4.6988324126533212E-3</v>
      </c>
      <c r="I256" s="42">
        <f ca="1"/>
        <v>-1.0804978540883692E-3</v>
      </c>
      <c r="J256" s="42">
        <f ca="1"/>
        <v>1.6797129493822949E-4</v>
      </c>
      <c r="K256" s="42">
        <f ca="1"/>
        <v>-5.1268366210747741E-3</v>
      </c>
      <c r="L256" s="42">
        <f ca="1"/>
        <v>8.4487343779811076E-3</v>
      </c>
      <c r="M256" s="42">
        <f ca="1"/>
        <v>-4.2898718584212514E-4</v>
      </c>
      <c r="N256" s="42">
        <f ca="1"/>
        <v>-1.1051937530307115E-3</v>
      </c>
      <c r="O256" s="42">
        <f ca="1"/>
        <v>1.1671947480728057E-2</v>
      </c>
      <c r="P256" s="42">
        <f ca="1"/>
        <v>-1.089617891400723E-2</v>
      </c>
      <c r="Q256" s="42">
        <f ca="1"/>
        <v>6.837767880303984E-3</v>
      </c>
      <c r="R256" s="42">
        <f ca="1"/>
        <v>-1.8456941546471373E-3</v>
      </c>
      <c r="S256" s="42">
        <f ca="1"/>
        <v>-5.4755999105854034E-3</v>
      </c>
      <c r="T256" s="42">
        <f ca="1"/>
        <v>2.4706680290297739E-3</v>
      </c>
      <c r="U256" s="42">
        <f ca="1"/>
        <v>5.8894458466155972E-3</v>
      </c>
      <c r="V256" s="42">
        <f ca="1"/>
        <v>5.0171419584407947E-3</v>
      </c>
      <c r="W256" s="42">
        <f ca="1"/>
        <v>-2.6851120643885951E-3</v>
      </c>
      <c r="X256" s="42">
        <f ca="1"/>
        <v>-1.4414301452497363E-3</v>
      </c>
      <c r="Y256" s="42">
        <f ca="1"/>
        <v>-1.5748226462304685E-3</v>
      </c>
      <c r="Z256" s="42">
        <f ca="1"/>
        <v>-2.5336003610318056E-3</v>
      </c>
      <c r="AA256" s="42">
        <f ca="1"/>
        <v>1.3542562543534774E-2</v>
      </c>
      <c r="AB256" s="42">
        <f ca="1"/>
        <v>2.4878732043754487E-4</v>
      </c>
      <c r="AC256" s="42">
        <f ca="1"/>
        <v>7.3332371174846672E-4</v>
      </c>
      <c r="AD256" s="42">
        <f ca="1"/>
        <v>5.5745626691146716E-3</v>
      </c>
      <c r="AE256" s="42">
        <f ca="1"/>
        <v>8.3420025668786146E-3</v>
      </c>
      <c r="AF256" s="42">
        <f ca="1"/>
        <v>-7.9001135660447253E-3</v>
      </c>
      <c r="AG256" s="42">
        <f ca="1"/>
        <v>1.6482200786247792E-3</v>
      </c>
      <c r="AH256" s="42">
        <f ca="1"/>
        <v>5.2166794301738775E-3</v>
      </c>
      <c r="AI256" s="42">
        <f ca="1"/>
        <v>9.5762684355395755E-3</v>
      </c>
      <c r="AJ256" s="42">
        <f ca="1"/>
        <v>1.4750668556276769E-3</v>
      </c>
      <c r="AK256" s="42">
        <f ca="1"/>
        <v>-1.7012071069271301E-3</v>
      </c>
      <c r="AL256" s="42">
        <f ca="1"/>
        <v>-1.2395007893252902E-3</v>
      </c>
      <c r="AM256" s="42">
        <f ca="1"/>
        <v>1.0069284620629337E-2</v>
      </c>
      <c r="AN256" s="42">
        <f ca="1"/>
        <v>-9.5458137433246382E-3</v>
      </c>
      <c r="AO256" s="42">
        <f ca="1"/>
        <v>-4.2078384332870963E-2</v>
      </c>
      <c r="AP256" s="42">
        <f ca="1"/>
        <v>-4.9453466327586383E-2</v>
      </c>
      <c r="AQ256" s="42">
        <f ca="1"/>
        <v>-1.4575972070776586E-3</v>
      </c>
      <c r="AR256" s="42">
        <f ca="1"/>
        <v>6.8413488510295217E-3</v>
      </c>
      <c r="AS256" s="42">
        <f ca="1"/>
        <v>7.63667155731379E-3</v>
      </c>
      <c r="AT256" s="42">
        <f ca="1"/>
        <v>9.9320180791190801E-3</v>
      </c>
      <c r="AU256" s="42">
        <f ca="1"/>
        <v>-1.1777527378649188E-2</v>
      </c>
      <c r="AV256" s="42">
        <f ca="1"/>
        <v>1.6937631638773182E-2</v>
      </c>
      <c r="AW256" s="42">
        <f ca="1"/>
        <v>-1.6888795703051324E-2</v>
      </c>
      <c r="AX256" s="42">
        <f ca="1"/>
        <v>3.1558615254957713E-3</v>
      </c>
      <c r="AY256" s="42">
        <f ca="1"/>
        <v>-5.9064388142047869E-3</v>
      </c>
      <c r="AZ256" s="42">
        <f ca="1"/>
        <v>1.1568811554302519E-2</v>
      </c>
      <c r="BA256" s="42">
        <f ca="1"/>
        <v>5.1357237190576242E-3</v>
      </c>
      <c r="BB256" s="42">
        <f ca="1"/>
        <v>1.1157327071815819E-3</v>
      </c>
      <c r="BC256" s="42">
        <f ca="1"/>
        <v>1.8405248831411536E-4</v>
      </c>
      <c r="BD256" s="42">
        <f ca="1"/>
        <v>-2.3920755833440506E-3</v>
      </c>
      <c r="BE256" s="42">
        <f ca="1"/>
        <v>-3.8882358054660761E-3</v>
      </c>
      <c r="BF256" s="42">
        <f ca="1"/>
        <v>1.85746703404727E-3</v>
      </c>
      <c r="BG256" s="42">
        <f ca="1"/>
        <v>1.1606280367310526E-2</v>
      </c>
      <c r="BH256" s="42">
        <f ca="1"/>
        <v>-7.5853400735045873E-3</v>
      </c>
      <c r="BI256" s="42">
        <f ca="1"/>
        <v>1.5977257840155169E-3</v>
      </c>
      <c r="BJ256" s="42">
        <f ca="1"/>
        <v>2.4075864998392923E-2</v>
      </c>
    </row>
    <row r="257" spans="2:62" hidden="1" outlineLevel="2">
      <c r="B257" s="90" t="s">
        <v>9</v>
      </c>
      <c r="C257" s="42">
        <f ca="1"/>
        <v>-5.6782859769906047E-3</v>
      </c>
      <c r="D257" s="42">
        <f ca="1"/>
        <v>-4.1150583652091455E-3</v>
      </c>
      <c r="E257" s="42">
        <f ca="1"/>
        <v>3.8121586143732844E-3</v>
      </c>
      <c r="F257" s="42">
        <f ca="1"/>
        <v>5.7689708236091652E-4</v>
      </c>
      <c r="G257" s="42">
        <f ca="1"/>
        <v>-2.5216498623579775E-3</v>
      </c>
      <c r="H257" s="42">
        <f ca="1"/>
        <v>-5.7372695360046744E-3</v>
      </c>
      <c r="I257" s="42">
        <f ca="1"/>
        <v>1.2833523865340979E-3</v>
      </c>
      <c r="J257" s="42">
        <f ca="1"/>
        <v>8.9971305642360111E-3</v>
      </c>
      <c r="K257" s="42">
        <f ca="1"/>
        <v>-4.0705497501090093E-3</v>
      </c>
      <c r="L257" s="42">
        <f ca="1"/>
        <v>-4.5752070117331956E-3</v>
      </c>
      <c r="M257" s="42">
        <f ca="1"/>
        <v>2.5838909402588539E-2</v>
      </c>
      <c r="N257" s="42">
        <f ca="1"/>
        <v>8.4577850744177452E-4</v>
      </c>
      <c r="O257" s="42">
        <f ca="1"/>
        <v>1.270322727979184E-2</v>
      </c>
      <c r="P257" s="42">
        <f ca="1"/>
        <v>2.3409402175001426E-3</v>
      </c>
      <c r="Q257" s="42">
        <f ca="1"/>
        <v>-1.1030325054486867E-3</v>
      </c>
      <c r="R257" s="42">
        <f ca="1"/>
        <v>-1.6130512485038606E-2</v>
      </c>
      <c r="S257" s="42">
        <f ca="1"/>
        <v>1.3123822400128993E-2</v>
      </c>
      <c r="T257" s="42">
        <f ca="1"/>
        <v>-8.6579818854898294E-4</v>
      </c>
      <c r="U257" s="42">
        <f ca="1"/>
        <v>-7.3723527535350386E-3</v>
      </c>
      <c r="V257" s="42">
        <f ca="1"/>
        <v>1.3598325427023161E-2</v>
      </c>
      <c r="W257" s="42">
        <f ca="1"/>
        <v>-6.1328681850750799E-3</v>
      </c>
      <c r="X257" s="42">
        <f ca="1"/>
        <v>-3.881512932746356E-3</v>
      </c>
      <c r="Y257" s="42">
        <f ca="1"/>
        <v>-5.3146114660231336E-3</v>
      </c>
      <c r="Z257" s="42">
        <f ca="1"/>
        <v>-3.7187963940842339E-3</v>
      </c>
      <c r="AA257" s="42">
        <f ca="1"/>
        <v>-4.4585324571736806E-2</v>
      </c>
      <c r="AB257" s="42">
        <f ca="1"/>
        <v>5.1140800635011141E-3</v>
      </c>
      <c r="AC257" s="42">
        <f ca="1"/>
        <v>2.8857238084030734E-3</v>
      </c>
      <c r="AD257" s="42">
        <f ca="1"/>
        <v>-1.0497900993015119E-2</v>
      </c>
      <c r="AE257" s="42">
        <f ca="1"/>
        <v>3.4887168277518699E-3</v>
      </c>
      <c r="AF257" s="42">
        <f ca="1"/>
        <v>5.8949471731687964E-3</v>
      </c>
      <c r="AG257" s="42">
        <f ca="1"/>
        <v>-2.5943673497330622E-3</v>
      </c>
      <c r="AH257" s="42">
        <f ca="1"/>
        <v>-8.1028073757741237E-3</v>
      </c>
      <c r="AI257" s="42">
        <f ca="1"/>
        <v>-8.8786239700086589E-3</v>
      </c>
      <c r="AJ257" s="42">
        <f ca="1"/>
        <v>7.530838150442476E-3</v>
      </c>
      <c r="AK257" s="42">
        <f ca="1"/>
        <v>-2.9844557812763184E-3</v>
      </c>
      <c r="AL257" s="42">
        <f ca="1"/>
        <v>6.7712481576276407E-4</v>
      </c>
      <c r="AM257" s="42">
        <f ca="1"/>
        <v>-3.2276091439861987E-2</v>
      </c>
      <c r="AN257" s="42">
        <f ca="1"/>
        <v>-2.1533617690430162E-3</v>
      </c>
      <c r="AO257" s="42">
        <f ca="1"/>
        <v>-1.1228017300517312E-2</v>
      </c>
      <c r="AP257" s="42">
        <f ca="1"/>
        <v>2.9738680215559227E-2</v>
      </c>
      <c r="AQ257" s="42">
        <f ca="1"/>
        <v>2.1369256565637706E-2</v>
      </c>
      <c r="AR257" s="42">
        <f ca="1"/>
        <v>-5.2977717532355084E-3</v>
      </c>
      <c r="AS257" s="42">
        <f ca="1"/>
        <v>-2.2449247038489328E-2</v>
      </c>
      <c r="AT257" s="42">
        <f ca="1"/>
        <v>-3.9818354186295923E-3</v>
      </c>
      <c r="AU257" s="42">
        <f ca="1"/>
        <v>-6.1186668089288354E-3</v>
      </c>
      <c r="AV257" s="42">
        <f ca="1"/>
        <v>-2.428408464331544E-2</v>
      </c>
      <c r="AW257" s="42">
        <f ca="1"/>
        <v>-3.3140408048793202E-3</v>
      </c>
      <c r="AX257" s="42">
        <f ca="1"/>
        <v>-9.987006429710038E-3</v>
      </c>
      <c r="AY257" s="42">
        <f ca="1"/>
        <v>-4.3121728118136748E-4</v>
      </c>
      <c r="AZ257" s="42">
        <f ca="1"/>
        <v>-4.2943198683893236E-3</v>
      </c>
      <c r="BA257" s="42">
        <f ca="1"/>
        <v>7.2821937166231976E-3</v>
      </c>
      <c r="BB257" s="42">
        <f ca="1"/>
        <v>-6.2676566450964033E-3</v>
      </c>
      <c r="BC257" s="42">
        <f ca="1"/>
        <v>1.1285632554539626E-3</v>
      </c>
      <c r="BD257" s="42">
        <f ca="1"/>
        <v>6.5499359169239046E-3</v>
      </c>
      <c r="BE257" s="42">
        <f ca="1"/>
        <v>-1.3413108483172786E-2</v>
      </c>
      <c r="BF257" s="42">
        <f ca="1"/>
        <v>-1.8219035553597995E-3</v>
      </c>
      <c r="BG257" s="42">
        <f ca="1"/>
        <v>3.2367395933413923E-3</v>
      </c>
      <c r="BH257" s="42">
        <f ca="1"/>
        <v>-5.3237606522927305E-3</v>
      </c>
      <c r="BI257" s="42">
        <f ca="1"/>
        <v>1.0576844240549055E-2</v>
      </c>
      <c r="BJ257" s="42">
        <f ca="1"/>
        <v>-0.21557367706517333</v>
      </c>
    </row>
    <row r="258" spans="2:62" hidden="1" outlineLevel="2">
      <c r="B258" s="90" t="s">
        <v>11</v>
      </c>
      <c r="C258" s="42">
        <f ca="1"/>
        <v>-3.7987113563229813E-3</v>
      </c>
      <c r="D258" s="42">
        <f ca="1"/>
        <v>-1.3287152968185223E-2</v>
      </c>
      <c r="E258" s="42">
        <f ca="1"/>
        <v>-3.977830861023296E-3</v>
      </c>
      <c r="F258" s="42">
        <f ca="1"/>
        <v>-3.9327906853365013E-3</v>
      </c>
      <c r="G258" s="42">
        <f ca="1"/>
        <v>-1.3608295287458688E-2</v>
      </c>
      <c r="H258" s="42">
        <f ca="1"/>
        <v>-7.3512299336747633E-5</v>
      </c>
      <c r="I258" s="42">
        <f ca="1"/>
        <v>4.6043460114100765E-4</v>
      </c>
      <c r="J258" s="42">
        <f ca="1"/>
        <v>-2.0707774468030765E-3</v>
      </c>
      <c r="K258" s="42">
        <f ca="1"/>
        <v>-2.8414857468173765E-3</v>
      </c>
      <c r="L258" s="42">
        <f ca="1"/>
        <v>-2.7746352150199161E-3</v>
      </c>
      <c r="M258" s="42">
        <f ca="1"/>
        <v>-1.0455260588221299E-2</v>
      </c>
      <c r="N258" s="42">
        <f ca="1"/>
        <v>-1.4736415073900583E-3</v>
      </c>
      <c r="O258" s="42">
        <f ca="1"/>
        <v>-1.4607584233665427E-4</v>
      </c>
      <c r="P258" s="42">
        <f ca="1"/>
        <v>-1.1538043448593549E-2</v>
      </c>
      <c r="Q258" s="42">
        <f ca="1"/>
        <v>-1.1062968002967688E-2</v>
      </c>
      <c r="R258" s="42">
        <f ca="1"/>
        <v>-1.2674920289853925E-2</v>
      </c>
      <c r="S258" s="42">
        <f ca="1"/>
        <v>-8.5740484396371885E-3</v>
      </c>
      <c r="T258" s="42">
        <f ca="1"/>
        <v>1.6422020042656804E-3</v>
      </c>
      <c r="U258" s="42">
        <f ca="1"/>
        <v>-8.0448079014286966E-3</v>
      </c>
      <c r="V258" s="42">
        <f ca="1"/>
        <v>3.9668241893426187E-3</v>
      </c>
      <c r="W258" s="42">
        <f ca="1"/>
        <v>1.7783790859944026E-3</v>
      </c>
      <c r="X258" s="42">
        <f ca="1"/>
        <v>7.8112920817996478E-4</v>
      </c>
      <c r="Y258" s="42">
        <f ca="1"/>
        <v>-4.5844886468149118E-3</v>
      </c>
      <c r="Z258" s="42">
        <f ca="1"/>
        <v>-5.996377843123693E-3</v>
      </c>
      <c r="AA258" s="42">
        <f ca="1"/>
        <v>2.3053198355665598E-2</v>
      </c>
      <c r="AB258" s="42">
        <f ca="1"/>
        <v>6.3902242790308539E-3</v>
      </c>
      <c r="AC258" s="42">
        <f ca="1"/>
        <v>4.7885654326014354E-3</v>
      </c>
      <c r="AD258" s="42">
        <f ca="1"/>
        <v>9.5666915080890175E-3</v>
      </c>
      <c r="AE258" s="42">
        <f ca="1"/>
        <v>-1.8867677401680237E-2</v>
      </c>
      <c r="AF258" s="42">
        <f ca="1"/>
        <v>-9.6405492330400785E-3</v>
      </c>
      <c r="AG258" s="42">
        <f ca="1"/>
        <v>2.5946670540259245E-3</v>
      </c>
      <c r="AH258" s="42">
        <f ca="1"/>
        <v>5.144731511007819E-3</v>
      </c>
      <c r="AI258" s="42">
        <f ca="1"/>
        <v>2.9466989534546392E-3</v>
      </c>
      <c r="AJ258" s="42">
        <f ca="1"/>
        <v>6.948124887066004E-3</v>
      </c>
      <c r="AK258" s="42">
        <f ca="1"/>
        <v>-2.7645976573942646E-3</v>
      </c>
      <c r="AL258" s="42">
        <f ca="1"/>
        <v>-3.3906114619222105E-3</v>
      </c>
      <c r="AM258" s="42">
        <f ca="1"/>
        <v>-2.742382986090211E-3</v>
      </c>
      <c r="AN258" s="42">
        <f ca="1"/>
        <v>4.4428815978403216E-3</v>
      </c>
      <c r="AO258" s="42">
        <f ca="1"/>
        <v>1.2621570450559838E-2</v>
      </c>
      <c r="AP258" s="42">
        <f ca="1"/>
        <v>3.489326748761748E-3</v>
      </c>
      <c r="AQ258" s="42">
        <f ca="1"/>
        <v>4.9153450854733799E-3</v>
      </c>
      <c r="AR258" s="42">
        <f ca="1"/>
        <v>-3.0932995516517042E-3</v>
      </c>
      <c r="AS258" s="42">
        <f ca="1"/>
        <v>2.6854773920124975E-3</v>
      </c>
      <c r="AT258" s="42">
        <f ca="1"/>
        <v>-2.2861182887990515E-2</v>
      </c>
      <c r="AU258" s="42">
        <f ca="1"/>
        <v>4.3316182338831652E-3</v>
      </c>
      <c r="AV258" s="42">
        <f ca="1"/>
        <v>1.7392180533127799E-2</v>
      </c>
      <c r="AW258" s="42">
        <f ca="1"/>
        <v>6.5653087381672415E-3</v>
      </c>
      <c r="AX258" s="42">
        <f ca="1"/>
        <v>2.6363241549171024E-5</v>
      </c>
      <c r="AY258" s="42">
        <f ca="1"/>
        <v>-1.1108984493699722E-2</v>
      </c>
      <c r="AZ258" s="42">
        <f ca="1"/>
        <v>-2.5361796883420773E-3</v>
      </c>
      <c r="BA258" s="42">
        <f ca="1"/>
        <v>-8.5309946651457302E-4</v>
      </c>
      <c r="BB258" s="42">
        <f ca="1"/>
        <v>3.0050609217439073E-3</v>
      </c>
      <c r="BC258" s="42">
        <f ca="1"/>
        <v>-5.17874685593743E-3</v>
      </c>
      <c r="BD258" s="42">
        <f ca="1"/>
        <v>-3.9679729043950451E-3</v>
      </c>
      <c r="BE258" s="42">
        <f ca="1"/>
        <v>-1.936777714508231E-4</v>
      </c>
      <c r="BF258" s="42">
        <f ca="1"/>
        <v>4.3870557244531511E-3</v>
      </c>
      <c r="BG258" s="42">
        <f ca="1"/>
        <v>-7.0101046853500021E-3</v>
      </c>
      <c r="BH258" s="42">
        <f ca="1"/>
        <v>4.4191832465295955E-3</v>
      </c>
      <c r="BI258" s="42">
        <f ca="1"/>
        <v>1.6997525288517806E-3</v>
      </c>
      <c r="BJ258" s="42">
        <f ca="1"/>
        <v>-6.9749442883521251E-2</v>
      </c>
    </row>
    <row r="259" spans="2:62" hidden="1" outlineLevel="2">
      <c r="B259" s="90" t="s">
        <v>13</v>
      </c>
      <c r="C259" s="42">
        <f ca="1"/>
        <v>2.016058927475993E-3</v>
      </c>
      <c r="D259" s="42">
        <f ca="1"/>
        <v>5.4743734874723865E-3</v>
      </c>
      <c r="E259" s="42">
        <f ca="1"/>
        <v>1.518829271525815E-3</v>
      </c>
      <c r="F259" s="42">
        <f ca="1"/>
        <v>-7.5721420854669291E-4</v>
      </c>
      <c r="G259" s="42">
        <f ca="1"/>
        <v>5.5614785299691952E-3</v>
      </c>
      <c r="H259" s="42">
        <f ca="1"/>
        <v>-1.0914896707152205E-3</v>
      </c>
      <c r="I259" s="42">
        <f ca="1"/>
        <v>-2.8794263715495524E-3</v>
      </c>
      <c r="J259" s="42">
        <f ca="1"/>
        <v>-3.5082765744408329E-4</v>
      </c>
      <c r="K259" s="42">
        <f ca="1"/>
        <v>-6.8922541624848871E-3</v>
      </c>
      <c r="L259" s="42">
        <f ca="1"/>
        <v>-1.300865796722922E-2</v>
      </c>
      <c r="M259" s="42">
        <f ca="1"/>
        <v>6.33423779290734E-3</v>
      </c>
      <c r="N259" s="42">
        <f ca="1"/>
        <v>-7.7617221952824139E-4</v>
      </c>
      <c r="O259" s="42">
        <f ca="1"/>
        <v>-3.9288543842077028E-3</v>
      </c>
      <c r="P259" s="42">
        <f ca="1"/>
        <v>3.5034245510889434E-3</v>
      </c>
      <c r="Q259" s="42">
        <f ca="1"/>
        <v>4.0814109588977257E-3</v>
      </c>
      <c r="R259" s="42">
        <f ca="1"/>
        <v>3.921771454981883E-3</v>
      </c>
      <c r="S259" s="42">
        <f ca="1"/>
        <v>-1.0795327267241576E-2</v>
      </c>
      <c r="T259" s="42">
        <f ca="1"/>
        <v>1.7303901489528484E-3</v>
      </c>
      <c r="U259" s="42">
        <f ca="1"/>
        <v>-5.9305642690098831E-4</v>
      </c>
      <c r="V259" s="42">
        <f ca="1"/>
        <v>2.0797034780736384E-3</v>
      </c>
      <c r="W259" s="42">
        <f ca="1"/>
        <v>-3.3635791163423578E-5</v>
      </c>
      <c r="X259" s="42">
        <f ca="1"/>
        <v>1.0617697169635523E-2</v>
      </c>
      <c r="Y259" s="42">
        <f ca="1"/>
        <v>-4.5307698956235237E-4</v>
      </c>
      <c r="Z259" s="42">
        <f ca="1"/>
        <v>7.0783981499418502E-3</v>
      </c>
      <c r="AA259" s="42">
        <f ca="1"/>
        <v>1.8329270590973439E-2</v>
      </c>
      <c r="AB259" s="42">
        <f ca="1"/>
        <v>-1.5053850841038718E-2</v>
      </c>
      <c r="AC259" s="42">
        <f ca="1"/>
        <v>3.1308337225106758E-3</v>
      </c>
      <c r="AD259" s="42">
        <f ca="1"/>
        <v>5.6479675554559211E-3</v>
      </c>
      <c r="AE259" s="42">
        <f ca="1"/>
        <v>-5.8059675239860581E-3</v>
      </c>
      <c r="AF259" s="42">
        <f ca="1"/>
        <v>2.241769706963978E-4</v>
      </c>
      <c r="AG259" s="42">
        <f ca="1"/>
        <v>-5.5963764534083527E-3</v>
      </c>
      <c r="AH259" s="42">
        <f ca="1"/>
        <v>4.2674040027021326E-3</v>
      </c>
      <c r="AI259" s="42">
        <f ca="1"/>
        <v>-4.7588284637061287E-3</v>
      </c>
      <c r="AJ259" s="42">
        <f ca="1"/>
        <v>-9.3840675464821957E-3</v>
      </c>
      <c r="AK259" s="42">
        <f ca="1"/>
        <v>1.3371527001201436E-3</v>
      </c>
      <c r="AL259" s="42">
        <f ca="1"/>
        <v>5.695308505888827E-4</v>
      </c>
      <c r="AM259" s="42">
        <f ca="1"/>
        <v>7.3179872265278292E-3</v>
      </c>
      <c r="AN259" s="42">
        <f ca="1"/>
        <v>-1.1020416767811694E-2</v>
      </c>
      <c r="AO259" s="42">
        <f ca="1"/>
        <v>1.7610287854574302E-2</v>
      </c>
      <c r="AP259" s="42">
        <f ca="1"/>
        <v>3.0822760868059462E-3</v>
      </c>
      <c r="AQ259" s="42">
        <f ca="1"/>
        <v>4.077492578251532E-3</v>
      </c>
      <c r="AR259" s="42">
        <f ca="1"/>
        <v>1.0180762080919725E-2</v>
      </c>
      <c r="AS259" s="42">
        <f ca="1"/>
        <v>8.9331622141896466E-3</v>
      </c>
      <c r="AT259" s="42">
        <f ca="1"/>
        <v>-1.6441267821511354E-2</v>
      </c>
      <c r="AU259" s="42">
        <f ca="1"/>
        <v>-1.9614884218521755E-4</v>
      </c>
      <c r="AV259" s="42">
        <f ca="1"/>
        <v>5.4738376206934086E-3</v>
      </c>
      <c r="AW259" s="42">
        <f ca="1"/>
        <v>-4.1796117289439327E-3</v>
      </c>
      <c r="AX259" s="42">
        <f ca="1"/>
        <v>-3.5291020943042095E-3</v>
      </c>
      <c r="AY259" s="42">
        <f ca="1"/>
        <v>-2.2226508698722502E-3</v>
      </c>
      <c r="AZ259" s="42">
        <f ca="1"/>
        <v>-1.2094313789221656E-2</v>
      </c>
      <c r="BA259" s="42">
        <f ca="1"/>
        <v>1.0684833028399468E-2</v>
      </c>
      <c r="BB259" s="42">
        <f ca="1"/>
        <v>1.5049533766006429E-2</v>
      </c>
      <c r="BC259" s="42">
        <f ca="1"/>
        <v>-4.7040249475928386E-4</v>
      </c>
      <c r="BD259" s="42">
        <f ca="1"/>
        <v>-1.9922544090083122E-3</v>
      </c>
      <c r="BE259" s="42">
        <f ca="1"/>
        <v>5.3150518593320928E-3</v>
      </c>
      <c r="BF259" s="42">
        <f ca="1"/>
        <v>1.0771110352784385E-3</v>
      </c>
      <c r="BG259" s="42">
        <f ca="1"/>
        <v>1.1296170455584453E-3</v>
      </c>
      <c r="BH259" s="42">
        <f ca="1"/>
        <v>1.2561563241052662E-2</v>
      </c>
      <c r="BI259" s="42">
        <f ca="1"/>
        <v>-1.6534470146822022E-3</v>
      </c>
      <c r="BJ259" s="42">
        <f ca="1"/>
        <v>-8.6628079919546741E-2</v>
      </c>
    </row>
    <row r="260" spans="2:62" hidden="1" outlineLevel="2">
      <c r="B260" s="90" t="s">
        <v>15</v>
      </c>
      <c r="C260" s="42">
        <f ca="1"/>
        <v>4.8984500942946263E-3</v>
      </c>
      <c r="D260" s="42">
        <f ca="1"/>
        <v>1.0110593411296553E-2</v>
      </c>
      <c r="E260" s="42">
        <f ca="1"/>
        <v>-2.0592430743220924E-3</v>
      </c>
      <c r="F260" s="42">
        <f ca="1"/>
        <v>4.5054703895108794E-4</v>
      </c>
      <c r="G260" s="42">
        <f ca="1"/>
        <v>-1.5304700284566097E-2</v>
      </c>
      <c r="H260" s="42">
        <f ca="1"/>
        <v>-3.2911078673221739E-3</v>
      </c>
      <c r="I260" s="42">
        <f ca="1"/>
        <v>-3.8679149661492718E-3</v>
      </c>
      <c r="J260" s="42">
        <f ca="1"/>
        <v>8.3035970562514438E-4</v>
      </c>
      <c r="K260" s="42">
        <f ca="1"/>
        <v>4.2626077402754259E-3</v>
      </c>
      <c r="L260" s="42">
        <f ca="1"/>
        <v>4.1365463837450267E-3</v>
      </c>
      <c r="M260" s="42">
        <f ca="1"/>
        <v>-6.809007453622562E-3</v>
      </c>
      <c r="N260" s="42">
        <f ca="1"/>
        <v>-6.3064983675983899E-4</v>
      </c>
      <c r="O260" s="42">
        <f ca="1"/>
        <v>7.7447858772280165E-3</v>
      </c>
      <c r="P260" s="42">
        <f ca="1"/>
        <v>4.7718513018902842E-3</v>
      </c>
      <c r="Q260" s="42">
        <f ca="1"/>
        <v>-4.2409207892629142E-3</v>
      </c>
      <c r="R260" s="42">
        <f ca="1"/>
        <v>5.5222982949606481E-3</v>
      </c>
      <c r="S260" s="42">
        <f ca="1"/>
        <v>1.2467110951786819E-2</v>
      </c>
      <c r="T260" s="42">
        <f ca="1"/>
        <v>-1.4725216801002222E-2</v>
      </c>
      <c r="U260" s="42">
        <f ca="1"/>
        <v>-8.1988067856966773E-4</v>
      </c>
      <c r="V260" s="42">
        <f ca="1"/>
        <v>-9.165060920836382E-3</v>
      </c>
      <c r="W260" s="42">
        <f ca="1"/>
        <v>1.2885855760283282E-2</v>
      </c>
      <c r="X260" s="42">
        <f ca="1"/>
        <v>4.7824909692425477E-3</v>
      </c>
      <c r="Y260" s="42">
        <f ca="1"/>
        <v>8.5137770105803146E-3</v>
      </c>
      <c r="Z260" s="42">
        <f ca="1"/>
        <v>1.8706826304626334E-2</v>
      </c>
      <c r="AA260" s="42">
        <f ca="1"/>
        <v>4.564732797600507E-2</v>
      </c>
      <c r="AB260" s="42">
        <f ca="1"/>
        <v>-1.5838077882291246E-2</v>
      </c>
      <c r="AC260" s="42">
        <f ca="1"/>
        <v>3.8023665955075892E-3</v>
      </c>
      <c r="AD260" s="42">
        <f ca="1"/>
        <v>-8.1143569142455019E-3</v>
      </c>
      <c r="AE260" s="42">
        <f ca="1"/>
        <v>7.1541086490208294E-3</v>
      </c>
      <c r="AF260" s="42">
        <f ca="1"/>
        <v>2.7058770826238754E-3</v>
      </c>
      <c r="AG260" s="42">
        <f ca="1"/>
        <v>1.6063321217381354E-2</v>
      </c>
      <c r="AH260" s="42">
        <f ca="1"/>
        <v>-2.3598321887629559E-3</v>
      </c>
      <c r="AI260" s="42">
        <f ca="1"/>
        <v>-1.0790323981667238E-2</v>
      </c>
      <c r="AJ260" s="42">
        <f ca="1"/>
        <v>-4.7355033974983418E-3</v>
      </c>
      <c r="AK260" s="42">
        <f ca="1"/>
        <v>-5.1927686990196342E-3</v>
      </c>
      <c r="AL260" s="42">
        <f ca="1"/>
        <v>1.5987302438932705E-2</v>
      </c>
      <c r="AM260" s="42">
        <f ca="1"/>
        <v>5.8667700366920594E-3</v>
      </c>
      <c r="AN260" s="42">
        <f ca="1"/>
        <v>2.4001028231620869E-2</v>
      </c>
      <c r="AO260" s="42">
        <f ca="1"/>
        <v>-7.5038887506474472E-3</v>
      </c>
      <c r="AP260" s="42">
        <f ca="1"/>
        <v>2.0789470114844999E-2</v>
      </c>
      <c r="AQ260" s="42">
        <f ca="1"/>
        <v>-3.5282664117834761E-2</v>
      </c>
      <c r="AR260" s="42">
        <f ca="1"/>
        <v>-3.0731369102802164E-3</v>
      </c>
      <c r="AS260" s="42">
        <f ca="1"/>
        <v>2.2129698764886685E-3</v>
      </c>
      <c r="AT260" s="42">
        <f ca="1"/>
        <v>-9.7292495041780835E-3</v>
      </c>
      <c r="AU260" s="42">
        <f ca="1"/>
        <v>-2.6183030471356172E-3</v>
      </c>
      <c r="AV260" s="42">
        <f ca="1"/>
        <v>-1.720146668986805E-2</v>
      </c>
      <c r="AW260" s="42">
        <f ca="1"/>
        <v>3.8530001900807243E-2</v>
      </c>
      <c r="AX260" s="42">
        <f ca="1"/>
        <v>2.6514088487938903E-4</v>
      </c>
      <c r="AY260" s="42">
        <f ca="1"/>
        <v>9.493813813155394E-3</v>
      </c>
      <c r="AZ260" s="42">
        <f ca="1"/>
        <v>-2.4948552324851603E-3</v>
      </c>
      <c r="BA260" s="42">
        <f ca="1"/>
        <v>-1.1215703513833053E-2</v>
      </c>
      <c r="BB260" s="42">
        <f ca="1"/>
        <v>1.4116812884684693E-3</v>
      </c>
      <c r="BC260" s="42">
        <f ca="1"/>
        <v>3.2323052857050061E-3</v>
      </c>
      <c r="BD260" s="42">
        <f ca="1"/>
        <v>1.5236461174692129E-2</v>
      </c>
      <c r="BE260" s="42">
        <f ca="1"/>
        <v>-2.6864376821774116E-3</v>
      </c>
      <c r="BF260" s="42">
        <f ca="1"/>
        <v>-2.0475178339669498E-3</v>
      </c>
      <c r="BG260" s="42">
        <f ca="1"/>
        <v>5.1212113364751954E-3</v>
      </c>
      <c r="BH260" s="42">
        <f ca="1"/>
        <v>-2.6887188548448016E-2</v>
      </c>
      <c r="BI260" s="42">
        <f ca="1"/>
        <v>3.7073924565768079E-3</v>
      </c>
      <c r="BJ260" s="42">
        <f ca="1"/>
        <v>-0.29932591221793042</v>
      </c>
    </row>
    <row r="261" spans="2:62" hidden="1" outlineLevel="2">
      <c r="B261" s="90" t="s">
        <v>18</v>
      </c>
      <c r="C261" s="42">
        <f ca="1"/>
        <v>3.7402172338451001E-3</v>
      </c>
      <c r="D261" s="42">
        <f ca="1"/>
        <v>-3.1922717129002215E-3</v>
      </c>
      <c r="E261" s="42">
        <f ca="1"/>
        <v>-2.2793827487614382E-3</v>
      </c>
      <c r="F261" s="42">
        <f ca="1"/>
        <v>1.4397117466238563E-3</v>
      </c>
      <c r="G261" s="42">
        <f ca="1"/>
        <v>1.2014464282102694E-2</v>
      </c>
      <c r="H261" s="42">
        <f ca="1"/>
        <v>5.1062140954256201E-3</v>
      </c>
      <c r="I261" s="42">
        <f ca="1"/>
        <v>9.0616513136474244E-4</v>
      </c>
      <c r="J261" s="42">
        <f ca="1"/>
        <v>-1.9585110124155335E-3</v>
      </c>
      <c r="K261" s="42">
        <f ca="1"/>
        <v>2.9205909300935064E-3</v>
      </c>
      <c r="L261" s="42">
        <f ca="1"/>
        <v>-5.6649262079229851E-3</v>
      </c>
      <c r="M261" s="42">
        <f ca="1"/>
        <v>1.0797198979289012E-3</v>
      </c>
      <c r="N261" s="42">
        <f ca="1"/>
        <v>-1.1331486321297726E-3</v>
      </c>
      <c r="O261" s="42">
        <f ca="1"/>
        <v>1.5316806733906264E-2</v>
      </c>
      <c r="P261" s="42">
        <f ca="1"/>
        <v>7.3053524113897775E-4</v>
      </c>
      <c r="Q261" s="42">
        <f ca="1"/>
        <v>-5.0452611063108565E-3</v>
      </c>
      <c r="R261" s="42">
        <f ca="1"/>
        <v>1.9112348435705515E-3</v>
      </c>
      <c r="S261" s="42">
        <f ca="1"/>
        <v>5.0645880207685762E-4</v>
      </c>
      <c r="T261" s="42">
        <f ca="1"/>
        <v>7.700629380359824E-4</v>
      </c>
      <c r="U261" s="42">
        <f ca="1"/>
        <v>1.8739559377008216E-3</v>
      </c>
      <c r="V261" s="42">
        <f ca="1"/>
        <v>8.9516098493813215E-3</v>
      </c>
      <c r="W261" s="42">
        <f ca="1"/>
        <v>-1.1349863733990922E-4</v>
      </c>
      <c r="X261" s="42">
        <f ca="1"/>
        <v>1.6564641588388825E-2</v>
      </c>
      <c r="Y261" s="42">
        <f ca="1"/>
        <v>5.7461575631079943E-3</v>
      </c>
      <c r="Z261" s="42">
        <f ca="1"/>
        <v>-9.4963205553680961E-3</v>
      </c>
      <c r="AA261" s="42">
        <f ca="1"/>
        <v>3.6923207485160207E-4</v>
      </c>
      <c r="AB261" s="42">
        <f ca="1"/>
        <v>3.8985193370082993E-3</v>
      </c>
      <c r="AC261" s="42">
        <f ca="1"/>
        <v>7.5080954285542713E-4</v>
      </c>
      <c r="AD261" s="42">
        <f ca="1"/>
        <v>-1.0579978185102534E-2</v>
      </c>
      <c r="AE261" s="42">
        <f ca="1"/>
        <v>-1.1685355187690616E-2</v>
      </c>
      <c r="AF261" s="42">
        <f ca="1"/>
        <v>3.4152030992952095E-5</v>
      </c>
      <c r="AG261" s="42">
        <f ca="1"/>
        <v>1.4837497668747091E-3</v>
      </c>
      <c r="AH261" s="42">
        <f ca="1"/>
        <v>2.855830432726459E-3</v>
      </c>
      <c r="AI261" s="42">
        <f ca="1"/>
        <v>-4.3822038250000955E-4</v>
      </c>
      <c r="AJ261" s="42">
        <f ca="1"/>
        <v>-1.017310180207529E-3</v>
      </c>
      <c r="AK261" s="42">
        <f ca="1"/>
        <v>-2.3166849132214788E-3</v>
      </c>
      <c r="AL261" s="42">
        <f ca="1"/>
        <v>-3.736237594022758E-3</v>
      </c>
      <c r="AM261" s="42">
        <f ca="1"/>
        <v>7.5119601157922159E-3</v>
      </c>
      <c r="AN261" s="42">
        <f ca="1"/>
        <v>-2.3285458458966121E-2</v>
      </c>
      <c r="AO261" s="42">
        <f ca="1"/>
        <v>-4.0699940144747294E-2</v>
      </c>
      <c r="AP261" s="42">
        <f ca="1"/>
        <v>-2.4367483860600475E-3</v>
      </c>
      <c r="AQ261" s="42">
        <f ca="1"/>
        <v>-2.6914759305831648E-3</v>
      </c>
      <c r="AR261" s="42">
        <f ca="1"/>
        <v>9.8350502842556448E-3</v>
      </c>
      <c r="AS261" s="42">
        <f ca="1"/>
        <v>6.6281908971663889E-3</v>
      </c>
      <c r="AT261" s="42">
        <f ca="1"/>
        <v>1.5104691913166157E-2</v>
      </c>
      <c r="AU261" s="42">
        <f ca="1"/>
        <v>-2.3720371522778783E-3</v>
      </c>
      <c r="AV261" s="42">
        <f ca="1"/>
        <v>1.9678940823995433E-3</v>
      </c>
      <c r="AW261" s="42">
        <f ca="1"/>
        <v>6.8029836675083666E-3</v>
      </c>
      <c r="AX261" s="42">
        <f ca="1"/>
        <v>9.8300490294492143E-3</v>
      </c>
      <c r="AY261" s="42">
        <f ca="1"/>
        <v>2.4758534353346573E-3</v>
      </c>
      <c r="AZ261" s="42">
        <f ca="1"/>
        <v>1.7378268272174313E-2</v>
      </c>
      <c r="BA261" s="42">
        <f ca="1"/>
        <v>-1.3256236905319602E-2</v>
      </c>
      <c r="BB261" s="42">
        <f ca="1"/>
        <v>-2.9701019069840462E-3</v>
      </c>
      <c r="BC261" s="42">
        <f ca="1"/>
        <v>1.2157712476844953E-2</v>
      </c>
      <c r="BD261" s="42">
        <f ca="1"/>
        <v>1.0152844004454875E-3</v>
      </c>
      <c r="BE261" s="42">
        <f ca="1"/>
        <v>2.7732543519634056E-3</v>
      </c>
      <c r="BF261" s="42">
        <f ca="1"/>
        <v>-2.4453353536115496E-3</v>
      </c>
      <c r="BG261" s="42">
        <f ca="1"/>
        <v>-1.1215120339958598E-2</v>
      </c>
      <c r="BH261" s="42">
        <f ca="1"/>
        <v>2.2395660550485613E-3</v>
      </c>
      <c r="BI261" s="42">
        <f ca="1"/>
        <v>-2.144683198367503E-2</v>
      </c>
      <c r="BJ261" s="42">
        <f ca="1"/>
        <v>0.10386897872641301</v>
      </c>
    </row>
    <row r="262" spans="2:62" hidden="1" outlineLevel="2">
      <c r="B262" s="90" t="s">
        <v>20</v>
      </c>
      <c r="C262" s="42">
        <f ca="1"/>
        <v>8.2879612924591749E-4</v>
      </c>
      <c r="D262" s="42">
        <f ca="1"/>
        <v>-5.0323947629168659E-3</v>
      </c>
      <c r="E262" s="42">
        <f ca="1"/>
        <v>1.2282159229518586E-3</v>
      </c>
      <c r="F262" s="42">
        <f ca="1"/>
        <v>1.1640848333466765E-3</v>
      </c>
      <c r="G262" s="42">
        <f ca="1"/>
        <v>1.9055881363575368E-2</v>
      </c>
      <c r="H262" s="42">
        <f ca="1"/>
        <v>-1.724716840243723E-4</v>
      </c>
      <c r="I262" s="42">
        <f ca="1"/>
        <v>9.293285799349283E-4</v>
      </c>
      <c r="J262" s="42">
        <f ca="1"/>
        <v>8.7924810114294837E-3</v>
      </c>
      <c r="K262" s="42">
        <f ca="1"/>
        <v>-2.1899706285478486E-3</v>
      </c>
      <c r="L262" s="42">
        <f ca="1"/>
        <v>1.1412009933189114E-2</v>
      </c>
      <c r="M262" s="42">
        <f ca="1"/>
        <v>-7.1906714726497865E-3</v>
      </c>
      <c r="N262" s="42">
        <f ca="1"/>
        <v>1.2129983278978684E-5</v>
      </c>
      <c r="O262" s="42">
        <f ca="1"/>
        <v>-8.8978917857593966E-3</v>
      </c>
      <c r="P262" s="42">
        <f ca="1"/>
        <v>1.0346209198227846E-2</v>
      </c>
      <c r="Q262" s="42">
        <f ca="1"/>
        <v>-2.391446377629218E-3</v>
      </c>
      <c r="R262" s="42">
        <f ca="1"/>
        <v>8.5117289861481177E-4</v>
      </c>
      <c r="S262" s="42">
        <f ca="1"/>
        <v>7.1742508019162488E-3</v>
      </c>
      <c r="T262" s="42">
        <f ca="1"/>
        <v>-1.4182972463466781E-4</v>
      </c>
      <c r="U262" s="42">
        <f ca="1"/>
        <v>5.4782969016506852E-3</v>
      </c>
      <c r="V262" s="42">
        <f ca="1"/>
        <v>-6.9607700615447049E-3</v>
      </c>
      <c r="W262" s="42">
        <f ca="1"/>
        <v>-2.8394775892020205E-3</v>
      </c>
      <c r="X262" s="42">
        <f ca="1"/>
        <v>4.8219534497690592E-4</v>
      </c>
      <c r="Y262" s="42">
        <f ca="1"/>
        <v>-1.5800620302942048E-3</v>
      </c>
      <c r="Z262" s="42">
        <f ca="1"/>
        <v>-9.4851980148322433E-3</v>
      </c>
      <c r="AA262" s="42">
        <f ca="1"/>
        <v>-1.0037120566986794E-2</v>
      </c>
      <c r="AB262" s="42">
        <f ca="1"/>
        <v>-1.1483750612450924E-2</v>
      </c>
      <c r="AC262" s="42">
        <f ca="1"/>
        <v>-6.6703002871650041E-4</v>
      </c>
      <c r="AD262" s="42">
        <f ca="1"/>
        <v>-2.9515575976298697E-4</v>
      </c>
      <c r="AE262" s="42">
        <f ca="1"/>
        <v>3.8930275354195614E-3</v>
      </c>
      <c r="AF262" s="42">
        <f ca="1"/>
        <v>3.9364804904988039E-3</v>
      </c>
      <c r="AG262" s="42">
        <f ca="1"/>
        <v>4.8407208472897589E-4</v>
      </c>
      <c r="AH262" s="42">
        <f ca="1"/>
        <v>-8.9529250533773828E-3</v>
      </c>
      <c r="AI262" s="42">
        <f ca="1"/>
        <v>-1.1548890028690115E-3</v>
      </c>
      <c r="AJ262" s="42">
        <f ca="1"/>
        <v>3.083443008052196E-5</v>
      </c>
      <c r="AK262" s="42">
        <f ca="1"/>
        <v>1.1570936568959897E-2</v>
      </c>
      <c r="AL262" s="42">
        <f ca="1"/>
        <v>-2.7076954214315333E-3</v>
      </c>
      <c r="AM262" s="42">
        <f ca="1"/>
        <v>2.3859863819382498E-3</v>
      </c>
      <c r="AN262" s="42">
        <f ca="1"/>
        <v>-1.5486009769323524E-2</v>
      </c>
      <c r="AO262" s="42">
        <f ca="1"/>
        <v>3.8923147472228969E-2</v>
      </c>
      <c r="AP262" s="42">
        <f ca="1"/>
        <v>1.4352656853106473E-2</v>
      </c>
      <c r="AQ262" s="42">
        <f ca="1"/>
        <v>-1.1959696047384137E-2</v>
      </c>
      <c r="AR262" s="42">
        <f ca="1"/>
        <v>3.5208035307189092E-3</v>
      </c>
      <c r="AS262" s="42">
        <f ca="1"/>
        <v>-1.9939987328751047E-3</v>
      </c>
      <c r="AT262" s="42">
        <f ca="1"/>
        <v>2.1281025229021193E-2</v>
      </c>
      <c r="AU262" s="42">
        <f ca="1"/>
        <v>-8.0731379848007767E-4</v>
      </c>
      <c r="AV262" s="42">
        <f ca="1"/>
        <v>6.3042818296425579E-3</v>
      </c>
      <c r="AW262" s="42">
        <f ca="1"/>
        <v>-2.4354044750009719E-2</v>
      </c>
      <c r="AX262" s="42">
        <f ca="1"/>
        <v>-3.5092716907273794E-3</v>
      </c>
      <c r="AY262" s="42">
        <f ca="1"/>
        <v>7.8643455845108581E-3</v>
      </c>
      <c r="AZ262" s="42">
        <f ca="1"/>
        <v>-1.3723194244523729E-3</v>
      </c>
      <c r="BA262" s="42">
        <f ca="1"/>
        <v>-5.1002900569387666E-3</v>
      </c>
      <c r="BB262" s="42">
        <f ca="1"/>
        <v>6.6370027905583509E-3</v>
      </c>
      <c r="BC262" s="42">
        <f ca="1"/>
        <v>-2.4171926116806908E-3</v>
      </c>
      <c r="BD262" s="42">
        <f ca="1"/>
        <v>-2.8954802724700732E-3</v>
      </c>
      <c r="BE262" s="42">
        <f ca="1"/>
        <v>-1.4146756817161599E-3</v>
      </c>
      <c r="BF262" s="42">
        <f ca="1"/>
        <v>-3.5128173512674749E-3</v>
      </c>
      <c r="BG262" s="42">
        <f ca="1"/>
        <v>-3.019778739194158E-3</v>
      </c>
      <c r="BH262" s="42">
        <f ca="1"/>
        <v>-1.4639657321117508E-3</v>
      </c>
      <c r="BI262" s="42">
        <f ca="1"/>
        <v>-1.661120815873475E-3</v>
      </c>
      <c r="BJ262" s="42">
        <f ca="1"/>
        <v>-5.1423082406991172E-2</v>
      </c>
    </row>
    <row r="263" spans="2:62" hidden="1" outlineLevel="2">
      <c r="B263" s="90" t="s">
        <v>22</v>
      </c>
      <c r="C263" s="42">
        <f ca="1"/>
        <v>5.6312326612953136E-3</v>
      </c>
      <c r="D263" s="42">
        <f ca="1"/>
        <v>1.9868545536672576E-4</v>
      </c>
      <c r="E263" s="42">
        <f ca="1"/>
        <v>9.8252440582648551E-4</v>
      </c>
      <c r="F263" s="42">
        <f ca="1"/>
        <v>-1.4780097120568169E-3</v>
      </c>
      <c r="G263" s="42">
        <f ca="1"/>
        <v>-1.2725487932129416E-3</v>
      </c>
      <c r="H263" s="42">
        <f ca="1"/>
        <v>-2.0378096908330538E-3</v>
      </c>
      <c r="I263" s="42">
        <f ca="1"/>
        <v>-9.3358092557608956E-4</v>
      </c>
      <c r="J263" s="42">
        <f ca="1"/>
        <v>1.5779155033300227E-4</v>
      </c>
      <c r="K263" s="42">
        <f ca="1"/>
        <v>4.1594291231101307E-3</v>
      </c>
      <c r="L263" s="42">
        <f ca="1"/>
        <v>2.9835097856413025E-3</v>
      </c>
      <c r="M263" s="42">
        <f ca="1"/>
        <v>7.8827870803888089E-4</v>
      </c>
      <c r="N263" s="42">
        <f ca="1"/>
        <v>9.4674906090996824E-4</v>
      </c>
      <c r="O263" s="42">
        <f ca="1"/>
        <v>-9.9683410455311799E-3</v>
      </c>
      <c r="P263" s="42">
        <f ca="1"/>
        <v>-2.4083177914293891E-3</v>
      </c>
      <c r="Q263" s="42">
        <f ca="1"/>
        <v>5.3212171750409865E-3</v>
      </c>
      <c r="R263" s="42">
        <f ca="1"/>
        <v>1.407043584715521E-3</v>
      </c>
      <c r="S263" s="42">
        <f ca="1"/>
        <v>9.5499602840370089E-4</v>
      </c>
      <c r="T263" s="42">
        <f ca="1"/>
        <v>1.5104481671778958E-3</v>
      </c>
      <c r="U263" s="42">
        <f ca="1"/>
        <v>6.588921202935763E-3</v>
      </c>
      <c r="V263" s="42">
        <f ca="1"/>
        <v>7.8914623452734298E-4</v>
      </c>
      <c r="W263" s="42">
        <f ca="1"/>
        <v>-2.6844425194550922E-4</v>
      </c>
      <c r="X263" s="42">
        <f ca="1"/>
        <v>3.9172815356544495E-3</v>
      </c>
      <c r="Y263" s="42">
        <f ca="1"/>
        <v>1.383991096743243E-3</v>
      </c>
      <c r="Z263" s="42">
        <f ca="1"/>
        <v>-5.3398911451899914E-3</v>
      </c>
      <c r="AA263" s="42">
        <f ca="1"/>
        <v>-1.5484082818524701E-2</v>
      </c>
      <c r="AB263" s="42">
        <f ca="1"/>
        <v>4.4049272880041989E-3</v>
      </c>
      <c r="AC263" s="42">
        <f ca="1"/>
        <v>1.5279587551025563E-3</v>
      </c>
      <c r="AD263" s="42">
        <f ca="1"/>
        <v>1.4826743882226708E-3</v>
      </c>
      <c r="AE263" s="42">
        <f ca="1"/>
        <v>6.5660059024131214E-3</v>
      </c>
      <c r="AF263" s="42">
        <f ca="1"/>
        <v>-5.0397416817644231E-3</v>
      </c>
      <c r="AG263" s="42">
        <f ca="1"/>
        <v>-2.1372459791559103E-3</v>
      </c>
      <c r="AH263" s="42">
        <f ca="1"/>
        <v>1.413277031945658E-2</v>
      </c>
      <c r="AI263" s="42">
        <f ca="1"/>
        <v>9.8459765673748062E-4</v>
      </c>
      <c r="AJ263" s="42">
        <f ca="1"/>
        <v>1.3653669845728397E-3</v>
      </c>
      <c r="AK263" s="42">
        <f ca="1"/>
        <v>-6.4301536540012777E-3</v>
      </c>
      <c r="AL263" s="42">
        <f ca="1"/>
        <v>3.6265034694490245E-3</v>
      </c>
      <c r="AM263" s="42">
        <f ca="1"/>
        <v>-8.3087888172133639E-3</v>
      </c>
      <c r="AN263" s="42">
        <f ca="1"/>
        <v>2.2373895794428684E-2</v>
      </c>
      <c r="AO263" s="42">
        <f ca="1"/>
        <v>3.1768496044598867E-2</v>
      </c>
      <c r="AP263" s="42">
        <f ca="1"/>
        <v>-6.4772885238758016E-3</v>
      </c>
      <c r="AQ263" s="42">
        <f ca="1"/>
        <v>2.1140581752179061E-2</v>
      </c>
      <c r="AR263" s="42">
        <f ca="1"/>
        <v>-7.1555284554011278E-3</v>
      </c>
      <c r="AS263" s="42">
        <f ca="1"/>
        <v>6.7881538873273972E-3</v>
      </c>
      <c r="AT263" s="42">
        <f ca="1"/>
        <v>1.0692578459132379E-2</v>
      </c>
      <c r="AU263" s="42">
        <f ca="1"/>
        <v>6.3644423557399354E-3</v>
      </c>
      <c r="AV263" s="42">
        <f ca="1"/>
        <v>1.0232174845575662E-2</v>
      </c>
      <c r="AW263" s="42">
        <f ca="1"/>
        <v>1.6337395642718466E-3</v>
      </c>
      <c r="AX263" s="42">
        <f ca="1"/>
        <v>2.5362169814587138E-3</v>
      </c>
      <c r="AY263" s="42">
        <f ca="1"/>
        <v>4.9617107498261259E-3</v>
      </c>
      <c r="AZ263" s="42">
        <f ca="1"/>
        <v>2.0502505818434935E-3</v>
      </c>
      <c r="BA263" s="42">
        <f ca="1"/>
        <v>1.0862518582811662E-2</v>
      </c>
      <c r="BB263" s="42">
        <f ca="1"/>
        <v>1.072469506940249E-2</v>
      </c>
      <c r="BC263" s="42">
        <f ca="1"/>
        <v>-7.2903781880684915E-3</v>
      </c>
      <c r="BD263" s="42">
        <f ca="1"/>
        <v>-1.2061453049651227E-2</v>
      </c>
      <c r="BE263" s="42">
        <f ca="1"/>
        <v>2.5951297711319515E-3</v>
      </c>
      <c r="BF263" s="42">
        <f ca="1"/>
        <v>-7.671781622299062E-3</v>
      </c>
      <c r="BG263" s="42">
        <f ca="1"/>
        <v>2.5689511234515683E-3</v>
      </c>
      <c r="BH263" s="42">
        <f ca="1"/>
        <v>1.3311185134272804E-2</v>
      </c>
      <c r="BI263" s="42">
        <f ca="1"/>
        <v>-9.6016731581665127E-3</v>
      </c>
      <c r="BJ263" s="42">
        <f ca="1"/>
        <v>-0.1269984731732173</v>
      </c>
    </row>
    <row r="264" spans="2:62" hidden="1" outlineLevel="2">
      <c r="B264" s="90" t="s">
        <v>24</v>
      </c>
      <c r="C264" s="42">
        <f ca="1"/>
        <v>7.7688469135603622E-3</v>
      </c>
      <c r="D264" s="42">
        <f ca="1"/>
        <v>-4.15973938976133E-5</v>
      </c>
      <c r="E264" s="42">
        <f ca="1"/>
        <v>-2.206529455623496E-3</v>
      </c>
      <c r="F264" s="42">
        <f ca="1"/>
        <v>2.0290333463111876E-3</v>
      </c>
      <c r="G264" s="42">
        <f ca="1"/>
        <v>-4.7094042342833986E-3</v>
      </c>
      <c r="H264" s="42">
        <f ca="1"/>
        <v>6.103495496068978E-3</v>
      </c>
      <c r="I264" s="42">
        <f ca="1"/>
        <v>1.2674267534221739E-3</v>
      </c>
      <c r="J264" s="42">
        <f ca="1"/>
        <v>-1.5382360861074307E-2</v>
      </c>
      <c r="K264" s="42">
        <f ca="1"/>
        <v>5.6740245379904297E-3</v>
      </c>
      <c r="L264" s="42">
        <f ca="1"/>
        <v>-4.5099497081361184E-3</v>
      </c>
      <c r="M264" s="42">
        <f ca="1"/>
        <v>-1.0849673300397239E-2</v>
      </c>
      <c r="N264" s="42">
        <f ca="1"/>
        <v>3.0127587478736839E-3</v>
      </c>
      <c r="O264" s="42">
        <f ca="1"/>
        <v>-1.5412353182338773E-2</v>
      </c>
      <c r="P264" s="42">
        <f ca="1"/>
        <v>2.0555861824583799E-3</v>
      </c>
      <c r="Q264" s="42">
        <f ca="1"/>
        <v>-2.2979828426496762E-3</v>
      </c>
      <c r="R264" s="42">
        <f ca="1"/>
        <v>1.3806670759058531E-2</v>
      </c>
      <c r="S264" s="42">
        <f ca="1"/>
        <v>-6.2022056856642638E-3</v>
      </c>
      <c r="T264" s="42">
        <f ca="1"/>
        <v>-4.3587278210364677E-3</v>
      </c>
      <c r="U264" s="42">
        <f ca="1"/>
        <v>3.8626570460240095E-4</v>
      </c>
      <c r="V264" s="42">
        <f ca="1"/>
        <v>-1.6866938765249445E-2</v>
      </c>
      <c r="W264" s="42">
        <f ca="1"/>
        <v>1.9523006237223972E-3</v>
      </c>
      <c r="X264" s="42">
        <f ca="1"/>
        <v>5.6847421423466549E-3</v>
      </c>
      <c r="Y264" s="42">
        <f ca="1"/>
        <v>1.9170256630270943E-3</v>
      </c>
      <c r="Z264" s="42">
        <f ca="1"/>
        <v>1.0615819053199416E-2</v>
      </c>
      <c r="AA264" s="42">
        <f ca="1"/>
        <v>-5.8338140244418302E-6</v>
      </c>
      <c r="AB264" s="42">
        <f ca="1"/>
        <v>1.979812586031568E-2</v>
      </c>
      <c r="AC264" s="42">
        <f ca="1"/>
        <v>-1.6388391761436694E-2</v>
      </c>
      <c r="AD264" s="42">
        <f ca="1"/>
        <v>4.2745731979034751E-3</v>
      </c>
      <c r="AE264" s="42">
        <f ca="1"/>
        <v>6.7960046786747774E-3</v>
      </c>
      <c r="AF264" s="42">
        <f ca="1"/>
        <v>1.5902209293412572E-2</v>
      </c>
      <c r="AG264" s="42">
        <f ca="1"/>
        <v>-8.4415139997263411E-3</v>
      </c>
      <c r="AH264" s="42">
        <f ca="1"/>
        <v>-1.3008219731044962E-2</v>
      </c>
      <c r="AI264" s="42">
        <f ca="1"/>
        <v>1.333358624529335E-2</v>
      </c>
      <c r="AJ264" s="42">
        <f ca="1"/>
        <v>1.6994169346034871E-3</v>
      </c>
      <c r="AK264" s="42">
        <f ca="1"/>
        <v>9.3431087931019619E-3</v>
      </c>
      <c r="AL264" s="42">
        <f ca="1"/>
        <v>-1.0462808057118106E-2</v>
      </c>
      <c r="AM264" s="42">
        <f ca="1"/>
        <v>6.7006951622994859E-3</v>
      </c>
      <c r="AN264" s="42">
        <f ca="1"/>
        <v>1.9929447548173912E-2</v>
      </c>
      <c r="AO264" s="42">
        <f ca="1"/>
        <v>1.27441437692003E-2</v>
      </c>
      <c r="AP264" s="42">
        <f ca="1"/>
        <v>-1.2650111278572573E-2</v>
      </c>
      <c r="AQ264" s="42">
        <f ca="1"/>
        <v>-2.4809521257187495E-3</v>
      </c>
      <c r="AR264" s="42">
        <f ca="1"/>
        <v>-1.5628698736589175E-2</v>
      </c>
      <c r="AS264" s="42">
        <f ca="1"/>
        <v>-1.0888016782240162E-2</v>
      </c>
      <c r="AT264" s="42">
        <f ca="1"/>
        <v>-1.3016165344866104E-2</v>
      </c>
      <c r="AU264" s="42">
        <f ca="1"/>
        <v>7.7341690223158843E-3</v>
      </c>
      <c r="AV264" s="42">
        <f ca="1"/>
        <v>6.4477294535930096E-3</v>
      </c>
      <c r="AW264" s="42">
        <f ca="1"/>
        <v>-1.8246740123017025E-2</v>
      </c>
      <c r="AX264" s="42">
        <f ca="1"/>
        <v>5.109550811407404E-4</v>
      </c>
      <c r="AY264" s="42">
        <f ca="1"/>
        <v>-1.7420350925228534E-3</v>
      </c>
      <c r="AZ264" s="42">
        <f ca="1"/>
        <v>-7.2797972754895524E-3</v>
      </c>
      <c r="BA264" s="42">
        <f ca="1"/>
        <v>-1.3806209464628072E-2</v>
      </c>
      <c r="BB264" s="42">
        <f ca="1"/>
        <v>-2.6459506741334682E-2</v>
      </c>
      <c r="BC264" s="42">
        <f ca="1"/>
        <v>-1.7543545618397827E-3</v>
      </c>
      <c r="BD264" s="42">
        <f ca="1"/>
        <v>3.2885435115259654E-3</v>
      </c>
      <c r="BE264" s="42">
        <f ca="1"/>
        <v>9.8573323831214754E-3</v>
      </c>
      <c r="BF264" s="42">
        <f ca="1"/>
        <v>8.184739037288169E-3</v>
      </c>
      <c r="BG264" s="42">
        <f ca="1"/>
        <v>-7.5435820999047443E-3</v>
      </c>
      <c r="BH264" s="42">
        <f ca="1"/>
        <v>-1.1302535131026137E-2</v>
      </c>
      <c r="BI264" s="42">
        <f ca="1"/>
        <v>1.4479568165238599E-2</v>
      </c>
      <c r="BJ264" s="42">
        <f ca="1"/>
        <v>-0.26511854564881882</v>
      </c>
    </row>
    <row r="265" spans="2:62" hidden="1" outlineLevel="2"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</row>
    <row r="266" spans="2:62" hidden="1" outlineLevel="2">
      <c r="B266" s="90" t="s">
        <v>56</v>
      </c>
      <c r="C266" s="42">
        <f ca="1">SUM(C255:C264)</f>
        <v>6.7654215563095477E-17</v>
      </c>
      <c r="D266" s="42">
        <f t="shared" ref="D266:BJ266" ca="1" si="139">SUM(D255:D264)</f>
        <v>1.8041124150158794E-16</v>
      </c>
      <c r="E266" s="42">
        <f t="shared" ca="1" si="139"/>
        <v>6.591949208711867E-17</v>
      </c>
      <c r="F266" s="42">
        <f t="shared" ca="1" si="139"/>
        <v>6.7567479389296636E-16</v>
      </c>
      <c r="G266" s="42">
        <f t="shared" ca="1" si="139"/>
        <v>-8.5348395018058909E-16</v>
      </c>
      <c r="H266" s="42">
        <f t="shared" ca="1" si="139"/>
        <v>2.8622937353617317E-16</v>
      </c>
      <c r="I266" s="42">
        <f t="shared" ca="1" si="139"/>
        <v>-3.7470027081099033E-16</v>
      </c>
      <c r="J266" s="42">
        <f t="shared" ca="1" si="139"/>
        <v>5.5164206536062466E-16</v>
      </c>
      <c r="K266" s="42">
        <f t="shared" ca="1" si="139"/>
        <v>-4.6317116808580749E-16</v>
      </c>
      <c r="L266" s="42">
        <f t="shared" ca="1" si="139"/>
        <v>9.5583263526322071E-16</v>
      </c>
      <c r="M266" s="42">
        <f t="shared" ca="1" si="139"/>
        <v>-1.0720591081536668E-15</v>
      </c>
      <c r="N266" s="42">
        <f t="shared" ca="1" si="139"/>
        <v>5.3429483060085659E-16</v>
      </c>
      <c r="O266" s="42">
        <f t="shared" ca="1" si="139"/>
        <v>1.3010426069826053E-16</v>
      </c>
      <c r="P266" s="42">
        <f t="shared" ca="1" si="139"/>
        <v>-4.6837533851373792E-17</v>
      </c>
      <c r="Q266" s="42">
        <f t="shared" ca="1" si="139"/>
        <v>-6.6960326172704754E-16</v>
      </c>
      <c r="R266" s="42">
        <f t="shared" ca="1" si="139"/>
        <v>2.1337098754514727E-16</v>
      </c>
      <c r="S266" s="42">
        <f t="shared" ca="1" si="139"/>
        <v>2.7582103268031233E-16</v>
      </c>
      <c r="T266" s="42">
        <f t="shared" ca="1" si="139"/>
        <v>-4.0245584642661925E-16</v>
      </c>
      <c r="U266" s="42">
        <f t="shared" ca="1" si="139"/>
        <v>1.4970663597679845E-15</v>
      </c>
      <c r="V266" s="42">
        <f t="shared" ca="1" si="139"/>
        <v>-6.6960326172704754E-16</v>
      </c>
      <c r="W266" s="42">
        <f t="shared" ca="1" si="139"/>
        <v>8.3353463020685581E-16</v>
      </c>
      <c r="X266" s="42">
        <f t="shared" ca="1" si="139"/>
        <v>-2.5049406993105094E-15</v>
      </c>
      <c r="Y266" s="42">
        <f t="shared" ca="1" si="139"/>
        <v>9.7317987002298878E-16</v>
      </c>
      <c r="Z266" s="42">
        <f t="shared" ca="1" si="139"/>
        <v>-1.9255430583342559E-16</v>
      </c>
      <c r="AA266" s="42">
        <f t="shared" ca="1" si="139"/>
        <v>-3.174543961037557E-16</v>
      </c>
      <c r="AB266" s="42">
        <f t="shared" ca="1" si="139"/>
        <v>7.6327832942979512E-16</v>
      </c>
      <c r="AC266" s="42">
        <f t="shared" ca="1" si="139"/>
        <v>0</v>
      </c>
      <c r="AD266" s="42">
        <f t="shared" ca="1" si="139"/>
        <v>-5.6725457664441592E-16</v>
      </c>
      <c r="AE266" s="42">
        <f t="shared" ca="1" si="139"/>
        <v>6.9041994343876922E-16</v>
      </c>
      <c r="AF266" s="42">
        <f t="shared" ca="1" si="139"/>
        <v>-2.9143354396410359E-16</v>
      </c>
      <c r="AG266" s="42">
        <f t="shared" ca="1" si="139"/>
        <v>-5.5858095926453188E-16</v>
      </c>
      <c r="AH266" s="42">
        <f t="shared" ca="1" si="139"/>
        <v>1.1917550279960665E-15</v>
      </c>
      <c r="AI266" s="42">
        <f t="shared" ca="1" si="139"/>
        <v>-3.41740524767431E-16</v>
      </c>
      <c r="AJ266" s="42">
        <f t="shared" ca="1" si="139"/>
        <v>-7.3639011555215461E-16</v>
      </c>
      <c r="AK266" s="42">
        <f t="shared" ca="1" si="139"/>
        <v>1.420738526825005E-15</v>
      </c>
      <c r="AL266" s="42">
        <f t="shared" ca="1" si="139"/>
        <v>-3.8510861166685117E-16</v>
      </c>
      <c r="AM266" s="42">
        <f t="shared" ca="1" si="139"/>
        <v>-1.1796119636642288E-16</v>
      </c>
      <c r="AN266" s="42">
        <f t="shared" ca="1" si="139"/>
        <v>-5.9327542878406803E-16</v>
      </c>
      <c r="AO266" s="42">
        <f t="shared" ca="1" si="139"/>
        <v>-1.8735013540549517E-16</v>
      </c>
      <c r="AP266" s="42">
        <f t="shared" ca="1" si="139"/>
        <v>1.3530843112619095E-15</v>
      </c>
      <c r="AQ266" s="42">
        <f t="shared" ca="1" si="139"/>
        <v>-7.5633943552588789E-16</v>
      </c>
      <c r="AR266" s="42">
        <f t="shared" ca="1" si="139"/>
        <v>1.0443035325380379E-15</v>
      </c>
      <c r="AS266" s="42">
        <f t="shared" ca="1" si="139"/>
        <v>-4.40619762898109E-16</v>
      </c>
      <c r="AT266" s="42">
        <f t="shared" ca="1" si="139"/>
        <v>1.1796119636642288E-16</v>
      </c>
      <c r="AU266" s="42">
        <f t="shared" ca="1" si="139"/>
        <v>1.6653345369377348E-16</v>
      </c>
      <c r="AV266" s="42">
        <f t="shared" ca="1" si="139"/>
        <v>-6.0368376963992887E-16</v>
      </c>
      <c r="AW266" s="42">
        <f t="shared" ca="1" si="139"/>
        <v>-1.5959455978986625E-16</v>
      </c>
      <c r="AX266" s="42">
        <f t="shared" ca="1" si="139"/>
        <v>-4.3021142204224816E-16</v>
      </c>
      <c r="AY266" s="42">
        <f t="shared" ca="1" si="139"/>
        <v>-1.5612511283791264E-16</v>
      </c>
      <c r="AZ266" s="42">
        <f t="shared" ca="1" si="139"/>
        <v>7.1817551905439814E-16</v>
      </c>
      <c r="BA266" s="42">
        <f t="shared" ca="1" si="139"/>
        <v>-5.9674487573602164E-16</v>
      </c>
      <c r="BB266" s="42">
        <f t="shared" ca="1" si="139"/>
        <v>9.1246454836380053E-16</v>
      </c>
      <c r="BC266" s="42">
        <f t="shared" ca="1" si="139"/>
        <v>-4.9266146717741321E-16</v>
      </c>
      <c r="BD266" s="42">
        <f t="shared" ca="1" si="139"/>
        <v>-2.6714741530042829E-16</v>
      </c>
      <c r="BE266" s="42">
        <f t="shared" ca="1" si="139"/>
        <v>3.1571967262777889E-16</v>
      </c>
      <c r="BF266" s="42">
        <f t="shared" ca="1" si="139"/>
        <v>-7.4593109467002705E-17</v>
      </c>
      <c r="BG266" s="42">
        <f t="shared" ca="1" si="139"/>
        <v>1.0616507672978059E-15</v>
      </c>
      <c r="BH266" s="42">
        <f t="shared" ca="1" si="139"/>
        <v>-3.1571967262777889E-16</v>
      </c>
      <c r="BI266" s="42">
        <f t="shared" ca="1" si="139"/>
        <v>-1.8735013540549517E-16</v>
      </c>
      <c r="BJ266" s="42">
        <f t="shared" ca="1" si="139"/>
        <v>-1.0000000000000004</v>
      </c>
    </row>
    <row r="267" spans="2:62" hidden="1" outlineLevel="2">
      <c r="B267" s="90" t="s">
        <v>138</v>
      </c>
      <c r="C267" s="42" cm="1">
        <f t="array" aca="1" ref="C267" ca="1">SUM(ABS(C255:C264))</f>
        <v>4.9767203919434566E-2</v>
      </c>
      <c r="D267" s="42" cm="1">
        <f t="array" aca="1" ref="D267" ca="1">SUM(ABS(D255:D264))</f>
        <v>5.1336950406218322E-2</v>
      </c>
      <c r="E267" s="42" cm="1">
        <f t="array" aca="1" ref="E267" ca="1">SUM(ABS(E255:E264))</f>
        <v>2.7110856780099776E-2</v>
      </c>
      <c r="F267" s="42" cm="1">
        <f t="array" aca="1" ref="F267" ca="1">SUM(ABS(F255:F264))</f>
        <v>1.3609956823714532E-2</v>
      </c>
      <c r="G267" s="42" cm="1">
        <f t="array" aca="1" ref="G267" ca="1">SUM(ABS(G255:G264))</f>
        <v>7.9881604435422346E-2</v>
      </c>
      <c r="H267" s="42" cm="1">
        <f t="array" aca="1" ref="H267" ca="1">SUM(ABS(H255:H264))</f>
        <v>3.1817084008295554E-2</v>
      </c>
      <c r="I267" s="42" cm="1">
        <f t="array" aca="1" ref="I267" ca="1">SUM(ABS(I255:I264))</f>
        <v>1.7522840234726191E-2</v>
      </c>
      <c r="J267" s="42" cm="1">
        <f t="array" aca="1" ref="J267" ca="1">SUM(ABS(J255:J264))</f>
        <v>3.9524953955474548E-2</v>
      </c>
      <c r="K267" s="42" cm="1">
        <f t="array" aca="1" ref="K267" ca="1">SUM(ABS(K255:K264))</f>
        <v>4.2242193818067326E-2</v>
      </c>
      <c r="L267" s="42" cm="1">
        <f t="array" aca="1" ref="L267" ca="1">SUM(ABS(L255:L264))</f>
        <v>6.1066752220083821E-2</v>
      </c>
      <c r="M267" s="42" cm="1">
        <f t="array" aca="1" ref="M267" ca="1">SUM(ABS(M255:M264))</f>
        <v>7.1467200001464962E-2</v>
      </c>
      <c r="N267" s="42" cm="1">
        <f t="array" aca="1" ref="N267" ca="1">SUM(ABS(N255:N264))</f>
        <v>1.023761189767778E-2</v>
      </c>
      <c r="O267" s="42" cm="1">
        <f t="array" aca="1" ref="O267" ca="1">SUM(ABS(O255:O264))</f>
        <v>9.487353474330823E-2</v>
      </c>
      <c r="P267" s="42" cm="1">
        <f t="array" aca="1" ref="P267" ca="1">SUM(ABS(P255:P264))</f>
        <v>4.9685080308060292E-2</v>
      </c>
      <c r="Q267" s="42" cm="1">
        <f t="array" aca="1" ref="Q267" ca="1">SUM(ABS(Q255:Q264))</f>
        <v>5.228322324853741E-2</v>
      </c>
      <c r="R267" s="42" cm="1">
        <f t="array" aca="1" ref="R267" ca="1">SUM(ABS(R255:R264))</f>
        <v>6.1302253859079552E-2</v>
      </c>
      <c r="S267" s="42" cm="1">
        <f t="array" aca="1" ref="S267" ca="1">SUM(ABS(S255:S264))</f>
        <v>6.8453277968624965E-2</v>
      </c>
      <c r="T267" s="42" cm="1">
        <f t="array" aca="1" ref="T267" ca="1">SUM(ABS(T255:T264))</f>
        <v>4.0183145070444279E-2</v>
      </c>
      <c r="U267" s="42" cm="1">
        <f t="array" aca="1" ref="U267" ca="1">SUM(ABS(U255:U264))</f>
        <v>4.043377118700904E-2</v>
      </c>
      <c r="V267" s="42" cm="1">
        <f t="array" aca="1" ref="V267" ca="1">SUM(ABS(V255:V264))</f>
        <v>6.8805502273578428E-2</v>
      </c>
      <c r="W267" s="42" cm="1">
        <f t="array" aca="1" ref="W267" ca="1">SUM(ABS(W255:W264))</f>
        <v>3.3233070939999332E-2</v>
      </c>
      <c r="X267" s="42" cm="1">
        <f t="array" aca="1" ref="X267" ca="1">SUM(ABS(X255:X264))</f>
        <v>8.566035591685224E-2</v>
      </c>
      <c r="Y267" s="42" cm="1">
        <f t="array" aca="1" ref="Y267" ca="1">SUM(ABS(Y255:Y264))</f>
        <v>3.5121902666916324E-2</v>
      </c>
      <c r="Z267" s="42" cm="1">
        <f t="array" aca="1" ref="Z267" ca="1">SUM(ABS(Z255:Z264))</f>
        <v>7.3140368627259922E-2</v>
      </c>
      <c r="AA267" s="42" cm="1">
        <f t="array" aca="1" ref="AA267" ca="1">SUM(ABS(AA255:AA264))</f>
        <v>0.2018831830820613</v>
      </c>
      <c r="AB267" s="42" cm="1">
        <f t="array" aca="1" ref="AB267" ca="1">SUM(ABS(AB255:AB264))</f>
        <v>8.4751358671562541E-2</v>
      </c>
      <c r="AC267" s="42" cm="1">
        <f t="array" aca="1" ref="AC267" ca="1">SUM(ABS(AC255:AC264))</f>
        <v>3.5239163137458465E-2</v>
      </c>
      <c r="AD267" s="42" cm="1">
        <f t="array" aca="1" ref="AD267" ca="1">SUM(ABS(AD255:AD264))</f>
        <v>5.8974783704251715E-2</v>
      </c>
      <c r="AE267" s="42" cm="1">
        <f t="array" aca="1" ref="AE267" ca="1">SUM(ABS(AE255:AE264))</f>
        <v>7.2718000226714513E-2</v>
      </c>
      <c r="AF267" s="42" cm="1">
        <f t="array" aca="1" ref="AF267" ca="1">SUM(ABS(AF255:AF264))</f>
        <v>5.7395686082787084E-2</v>
      </c>
      <c r="AG267" s="42" cm="1">
        <f t="array" aca="1" ref="AG267" ca="1">SUM(ABS(AG255:AG264))</f>
        <v>4.4548060403272048E-2</v>
      </c>
      <c r="AH267" s="42" cm="1">
        <f t="array" aca="1" ref="AH267" ca="1">SUM(ABS(AH255:AH264))</f>
        <v>6.4847568697920049E-2</v>
      </c>
      <c r="AI267" s="42" cm="1">
        <f t="array" aca="1" ref="AI267" ca="1">SUM(ABS(AI255:AI264))</f>
        <v>5.368230258205043E-2</v>
      </c>
      <c r="AJ267" s="42" cm="1">
        <f t="array" aca="1" ref="AJ267" ca="1">SUM(ABS(AJ255:AJ264))</f>
        <v>3.8099296484786743E-2</v>
      </c>
      <c r="AK267" s="42" cm="1">
        <f t="array" aca="1" ref="AK267" ca="1">SUM(ABS(AK255:AK264))</f>
        <v>4.4502396124362582E-2</v>
      </c>
      <c r="AL267" s="42" cm="1">
        <f t="array" aca="1" ref="AL267" ca="1">SUM(ABS(AL255:AL264))</f>
        <v>4.3073706647639411E-2</v>
      </c>
      <c r="AM267" s="42" cm="1">
        <f t="array" aca="1" ref="AM267" ca="1">SUM(ABS(AM255:AM264))</f>
        <v>8.6654526486331013E-2</v>
      </c>
      <c r="AN267" s="42" cm="1">
        <f t="array" aca="1" ref="AN267" ca="1">SUM(ABS(AN255:AN264))</f>
        <v>0.14149450634412819</v>
      </c>
      <c r="AO267" s="42" cm="1">
        <f t="array" aca="1" ref="AO267" ca="1">SUM(ABS(AO255:AO264))</f>
        <v>0.22733529118232473</v>
      </c>
      <c r="AP267" s="42" cm="1">
        <f t="array" aca="1" ref="AP267" ca="1">SUM(ABS(AP255:AP264))</f>
        <v>0.14290482003815544</v>
      </c>
      <c r="AQ267" s="42" cm="1">
        <f t="array" aca="1" ref="AQ267" ca="1">SUM(ABS(AQ255:AQ264))</f>
        <v>0.10774477085719619</v>
      </c>
      <c r="AR267" s="42" cm="1">
        <f t="array" aca="1" ref="AR267" ca="1">SUM(ABS(AR255:AR264))</f>
        <v>6.8496870814316518E-2</v>
      </c>
      <c r="AS267" s="42" cm="1">
        <f t="array" aca="1" ref="AS267" ca="1">SUM(ABS(AS255:AS264))</f>
        <v>7.0662525107208746E-2</v>
      </c>
      <c r="AT267" s="42" cm="1">
        <f t="array" aca="1" ref="AT267" ca="1">SUM(ABS(AT255:AT264))</f>
        <v>0.13205940195435142</v>
      </c>
      <c r="AU267" s="42" cm="1">
        <f t="array" aca="1" ref="AU267" ca="1">SUM(ABS(AU255:AU264))</f>
        <v>4.7779994055313794E-2</v>
      </c>
      <c r="AV267" s="42" cm="1">
        <f t="array" aca="1" ref="AV267" ca="1">SUM(ABS(AV255:AV264))</f>
        <v>0.12951146000761093</v>
      </c>
      <c r="AW267" s="42" cm="1">
        <f t="array" aca="1" ref="AW267" ca="1">SUM(ABS(AW255:AW264))</f>
        <v>0.13396646621980249</v>
      </c>
      <c r="AX267" s="42" cm="1">
        <f t="array" aca="1" ref="AX267" ca="1">SUM(ABS(AX255:AX264))</f>
        <v>3.4050760429482824E-2</v>
      </c>
      <c r="AY267" s="42" cm="1">
        <f t="array" aca="1" ref="AY267" ca="1">SUM(ABS(AY255:AY264))</f>
        <v>4.959144716565423E-2</v>
      </c>
      <c r="AZ267" s="42" cm="1">
        <f t="array" aca="1" ref="AZ267" ca="1">SUM(ABS(AZ255:AZ264))</f>
        <v>6.1994660816639929E-2</v>
      </c>
      <c r="BA267" s="42" cm="1">
        <f t="array" aca="1" ref="BA267" ca="1">SUM(ABS(BA255:BA264))</f>
        <v>8.8463078814467536E-2</v>
      </c>
      <c r="BB267" s="42" cm="1">
        <f t="array" aca="1" ref="BB267" ca="1">SUM(ABS(BB255:BB264))</f>
        <v>7.5887413086721534E-2</v>
      </c>
      <c r="BC267" s="42" cm="1">
        <f t="array" aca="1" ref="BC267" ca="1">SUM(ABS(BC255:BC264))</f>
        <v>3.4222149424570865E-2</v>
      </c>
      <c r="BD267" s="42" cm="1">
        <f t="array" aca="1" ref="BD267" ca="1">SUM(ABS(BD255:BD264))</f>
        <v>5.2180450007175243E-2</v>
      </c>
      <c r="BE267" s="42" cm="1">
        <f t="array" aca="1" ref="BE267" ca="1">SUM(ABS(BE255:BE264))</f>
        <v>4.3192270847966827E-2</v>
      </c>
      <c r="BF267" s="42" cm="1">
        <f t="array" aca="1" ref="BF267" ca="1">SUM(ABS(BF255:BF264))</f>
        <v>3.4998711433009595E-2</v>
      </c>
      <c r="BG267" s="42" cm="1">
        <f t="array" aca="1" ref="BG267" ca="1">SUM(ABS(BG255:BG264))</f>
        <v>5.7577171728816066E-2</v>
      </c>
      <c r="BH267" s="42" cm="1">
        <f t="array" aca="1" ref="BH267" ca="1">SUM(ABS(BH255:BH264))</f>
        <v>0.10512558027476614</v>
      </c>
      <c r="BI267" s="42" cm="1">
        <f t="array" aca="1" ref="BI267" ca="1">SUM(ABS(BI255:BI264))</f>
        <v>6.8726145944794259E-2</v>
      </c>
      <c r="BJ267" s="42" cm="1">
        <f t="array" aca="1" ref="BJ267" ca="1">SUM(ABS(BJ255:BJ264))</f>
        <v>1.2558896874496124</v>
      </c>
    </row>
    <row r="268" spans="2:62" hidden="1" outlineLevel="2"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</row>
    <row r="269" spans="2:62" hidden="1" outlineLevel="2">
      <c r="B269" s="90" t="s">
        <v>157</v>
      </c>
      <c r="C269" s="109">
        <f ca="1">$C$5*(1+C238)</f>
        <v>100143270.01882872</v>
      </c>
      <c r="D269" s="109">
        <f ca="1">C269*(1+D238)</f>
        <v>103963035.305731</v>
      </c>
      <c r="E269" s="109">
        <f t="shared" ref="E269:BJ269" ca="1" si="140">D269*(1+E238)</f>
        <v>104189709.63664855</v>
      </c>
      <c r="F269" s="109">
        <f t="shared" ca="1" si="140"/>
        <v>103810564.07819684</v>
      </c>
      <c r="G269" s="109">
        <f t="shared" ca="1" si="140"/>
        <v>108139310.26973929</v>
      </c>
      <c r="H269" s="109">
        <f t="shared" ca="1" si="140"/>
        <v>104853122.98157531</v>
      </c>
      <c r="I269" s="109">
        <f t="shared" ca="1" si="140"/>
        <v>104624997.75214757</v>
      </c>
      <c r="J269" s="109">
        <f t="shared" ca="1" si="140"/>
        <v>108117799.74842753</v>
      </c>
      <c r="K269" s="109">
        <f t="shared" ca="1" si="140"/>
        <v>107617722.08507836</v>
      </c>
      <c r="L269" s="109">
        <f t="shared" ca="1" si="140"/>
        <v>114839579.20373794</v>
      </c>
      <c r="M269" s="109">
        <f t="shared" ca="1" si="140"/>
        <v>118432677.56438982</v>
      </c>
      <c r="N269" s="109">
        <f t="shared" ca="1" si="140"/>
        <v>114928328.36080049</v>
      </c>
      <c r="O269" s="109">
        <f t="shared" ca="1" si="140"/>
        <v>113723863.30808477</v>
      </c>
      <c r="P269" s="109">
        <f t="shared" ca="1" si="140"/>
        <v>110029013.18406962</v>
      </c>
      <c r="Q269" s="109">
        <f t="shared" ca="1" si="140"/>
        <v>108400976.21083876</v>
      </c>
      <c r="R269" s="109">
        <f t="shared" ca="1" si="140"/>
        <v>106409698.66461332</v>
      </c>
      <c r="S269" s="109">
        <f t="shared" ca="1" si="140"/>
        <v>106357337.59920748</v>
      </c>
      <c r="T269" s="109">
        <f t="shared" ca="1" si="140"/>
        <v>109523499.3975254</v>
      </c>
      <c r="U269" s="109">
        <f t="shared" ca="1" si="140"/>
        <v>113824176.76163876</v>
      </c>
      <c r="V269" s="109">
        <f t="shared" ca="1" si="140"/>
        <v>111792295.6106464</v>
      </c>
      <c r="W269" s="109">
        <f t="shared" ca="1" si="140"/>
        <v>112056006.14631264</v>
      </c>
      <c r="X269" s="109">
        <f t="shared" ca="1" si="140"/>
        <v>109018088.21780804</v>
      </c>
      <c r="Y269" s="109">
        <f t="shared" ca="1" si="140"/>
        <v>115396673.96368143</v>
      </c>
      <c r="Z269" s="109">
        <f t="shared" ca="1" si="140"/>
        <v>108559025.61260222</v>
      </c>
      <c r="AA269" s="109">
        <f t="shared" ca="1" si="140"/>
        <v>114658300.62668015</v>
      </c>
      <c r="AB269" s="109">
        <f t="shared" ca="1" si="140"/>
        <v>120412152.35564213</v>
      </c>
      <c r="AC269" s="109">
        <f t="shared" ca="1" si="140"/>
        <v>125529820.82457028</v>
      </c>
      <c r="AD269" s="109">
        <f t="shared" ca="1" si="140"/>
        <v>125415715.06748301</v>
      </c>
      <c r="AE269" s="109">
        <f t="shared" ca="1" si="140"/>
        <v>122261064.16002764</v>
      </c>
      <c r="AF269" s="109">
        <f t="shared" ca="1" si="140"/>
        <v>127321078.18853405</v>
      </c>
      <c r="AG269" s="109">
        <f t="shared" ca="1" si="140"/>
        <v>127356303.60949132</v>
      </c>
      <c r="AH269" s="109">
        <f t="shared" ca="1" si="140"/>
        <v>132090898.08552374</v>
      </c>
      <c r="AI269" s="109">
        <f t="shared" ca="1" si="140"/>
        <v>136301263.16516516</v>
      </c>
      <c r="AJ269" s="109">
        <f t="shared" ca="1" si="140"/>
        <v>138112645.03910598</v>
      </c>
      <c r="AK269" s="109">
        <f t="shared" ca="1" si="140"/>
        <v>138000651.12046361</v>
      </c>
      <c r="AL269" s="109">
        <f t="shared" ca="1" si="140"/>
        <v>142459130.43466285</v>
      </c>
      <c r="AM269" s="109">
        <f t="shared" ca="1" si="140"/>
        <v>148232584.34170768</v>
      </c>
      <c r="AN269" s="109">
        <f t="shared" ca="1" si="140"/>
        <v>135460578.89215925</v>
      </c>
      <c r="AO269" s="109">
        <f t="shared" ca="1" si="140"/>
        <v>128456850.44367956</v>
      </c>
      <c r="AP269" s="109">
        <f t="shared" ca="1" si="140"/>
        <v>138402614.27223054</v>
      </c>
      <c r="AQ269" s="109">
        <f t="shared" ca="1" si="140"/>
        <v>146876386.54124865</v>
      </c>
      <c r="AR269" s="109">
        <f t="shared" ca="1" si="140"/>
        <v>139420407.3875452</v>
      </c>
      <c r="AS269" s="109">
        <f t="shared" ca="1" si="140"/>
        <v>137204221.99374029</v>
      </c>
      <c r="AT269" s="109">
        <f t="shared" ca="1" si="140"/>
        <v>133676924.17042094</v>
      </c>
      <c r="AU269" s="109">
        <f t="shared" ca="1" si="140"/>
        <v>136647273.32730171</v>
      </c>
      <c r="AV269" s="109">
        <f t="shared" ca="1" si="140"/>
        <v>133992392.89197296</v>
      </c>
      <c r="AW269" s="109">
        <f t="shared" ca="1" si="140"/>
        <v>137886025.25341314</v>
      </c>
      <c r="AX269" s="109">
        <f t="shared" ca="1" si="140"/>
        <v>134860292.70384726</v>
      </c>
      <c r="AY269" s="109">
        <f t="shared" ca="1" si="140"/>
        <v>135437465.62559333</v>
      </c>
      <c r="AZ269" s="109">
        <f t="shared" ca="1" si="140"/>
        <v>128862801.61046053</v>
      </c>
      <c r="BA269" s="109">
        <f t="shared" ca="1" si="140"/>
        <v>143295826.77475169</v>
      </c>
      <c r="BB269" s="109">
        <f t="shared" ca="1" si="140"/>
        <v>149040718.90311661</v>
      </c>
      <c r="BC269" s="109">
        <f t="shared" ca="1" si="140"/>
        <v>146429671.49013376</v>
      </c>
      <c r="BD269" s="109">
        <f t="shared" ca="1" si="140"/>
        <v>145254585.71346986</v>
      </c>
      <c r="BE269" s="109">
        <f t="shared" ca="1" si="140"/>
        <v>146719311.71733761</v>
      </c>
      <c r="BF269" s="109">
        <f t="shared" ca="1" si="140"/>
        <v>151048533.80762786</v>
      </c>
      <c r="BG269" s="109">
        <f t="shared" ca="1" si="140"/>
        <v>140747496.58591536</v>
      </c>
      <c r="BH269" s="109">
        <f t="shared" ca="1" si="140"/>
        <v>141264731.07132179</v>
      </c>
      <c r="BI269" s="109">
        <f t="shared" ca="1" si="140"/>
        <v>140298248.03947151</v>
      </c>
      <c r="BJ269" s="109">
        <f t="shared" ca="1" si="140"/>
        <v>157334726.12429196</v>
      </c>
    </row>
    <row r="270" spans="2:62" hidden="1" outlineLevel="2">
      <c r="B270" s="90" t="s">
        <v>156</v>
      </c>
      <c r="C270" s="109">
        <f ca="1">C267*C269*$C$6+($C$5*$C$6)</f>
        <v>31495.155162055809</v>
      </c>
      <c r="D270" s="109">
        <f ca="1">D267*D269*$C$6</f>
        <v>1601.1435562710708</v>
      </c>
      <c r="E270" s="109">
        <f t="shared" ref="E270" ca="1" si="141">E267*E269*$C$6</f>
        <v>847.401688775808</v>
      </c>
      <c r="F270" s="109">
        <f t="shared" ref="F270" ca="1" si="142">F267*F269*$C$6</f>
        <v>423.85718848491285</v>
      </c>
      <c r="G270" s="109">
        <f t="shared" ref="G270" ca="1" si="143">G267*G269*$C$6</f>
        <v>2591.5024820660151</v>
      </c>
      <c r="H270" s="109">
        <f t="shared" ref="H270" ca="1" si="144">H267*H269*$C$6</f>
        <v>1000.8361867310779</v>
      </c>
      <c r="I270" s="109">
        <f t="shared" ref="I270" ca="1" si="145">I267*I269*$C$6</f>
        <v>549.99813605084057</v>
      </c>
      <c r="J270" s="109">
        <f t="shared" ref="J270" ca="1" si="146">J267*J269*$C$6</f>
        <v>1282.0053170471444</v>
      </c>
      <c r="K270" s="109">
        <f t="shared" ref="K270" ca="1" si="147">K267*K269*$C$6</f>
        <v>1363.8026023730351</v>
      </c>
      <c r="L270" s="109">
        <f t="shared" ref="L270" ca="1" si="148">L267*L269*$C$6</f>
        <v>2103.8640384880064</v>
      </c>
      <c r="M270" s="109">
        <f t="shared" ref="M270" ca="1" si="149">M267*M269*$C$6</f>
        <v>2539.2155562609778</v>
      </c>
      <c r="N270" s="109">
        <f t="shared" ref="N270" ca="1" si="150">N267*N269*$C$6</f>
        <v>352.97748654202485</v>
      </c>
      <c r="O270" s="109">
        <f t="shared" ref="O270" ca="1" si="151">O267*O269*$C$6</f>
        <v>3236.8154690108449</v>
      </c>
      <c r="P270" s="109">
        <f t="shared" ref="P270" ca="1" si="152">P267*P269*$C$6</f>
        <v>1640.0401068801368</v>
      </c>
      <c r="Q270" s="109">
        <f t="shared" ref="Q270" ca="1" si="153">Q267*Q269*$C$6</f>
        <v>1700.2657318772026</v>
      </c>
      <c r="R270" s="109">
        <f t="shared" ref="R270" ca="1" si="154">R267*R269*$C$6</f>
        <v>1956.9463081818849</v>
      </c>
      <c r="S270" s="109">
        <f t="shared" ref="S270" ca="1" si="155">S267*S269*$C$6</f>
        <v>2184.1525184044308</v>
      </c>
      <c r="T270" s="109">
        <f t="shared" ref="T270" ca="1" si="156">T267*T269*$C$6</f>
        <v>1320.299599474044</v>
      </c>
      <c r="U270" s="109">
        <f t="shared" ref="U270" ca="1" si="157">U267*U269*$C$6</f>
        <v>1380.7022156189319</v>
      </c>
      <c r="V270" s="109">
        <f t="shared" ref="V270" ca="1" si="158">V267*V269*$C$6</f>
        <v>2307.5775149420647</v>
      </c>
      <c r="W270" s="109">
        <f t="shared" ref="W270" ca="1" si="159">W267*W269*$C$6</f>
        <v>1117.1895604540227</v>
      </c>
      <c r="X270" s="109">
        <f t="shared" ref="X270" ca="1" si="160">X267*X269*$C$6</f>
        <v>2801.5584714336692</v>
      </c>
      <c r="Y270" s="109">
        <f t="shared" ref="Y270" ca="1" si="161">Y267*Y269*$C$6</f>
        <v>1215.8852253114887</v>
      </c>
      <c r="Z270" s="109">
        <f t="shared" ref="Z270" ca="1" si="162">Z267*Z269*$C$6</f>
        <v>2382.0141453365632</v>
      </c>
      <c r="AA270" s="109">
        <f t="shared" ref="AA270" ca="1" si="163">AA267*AA269*$C$6</f>
        <v>6944.2748091882277</v>
      </c>
      <c r="AB270" s="109">
        <f t="shared" ref="AB270" ca="1" si="164">AB267*AB269*$C$6</f>
        <v>3061.5280538123575</v>
      </c>
      <c r="AC270" s="109">
        <f t="shared" ref="AC270" ca="1" si="165">AC267*AC269*$C$6</f>
        <v>1327.0697503958888</v>
      </c>
      <c r="AD270" s="109">
        <f t="shared" ref="AD270" ca="1" si="166">AD267*AD269*$C$6</f>
        <v>2218.9094007656618</v>
      </c>
      <c r="AE270" s="109">
        <f t="shared" ref="AE270" ca="1" si="167">AE267*AE269*$C$6</f>
        <v>2667.1740273921737</v>
      </c>
      <c r="AF270" s="109">
        <f t="shared" ref="AF270" ca="1" si="168">AF267*AF269*$C$6</f>
        <v>2192.304190629327</v>
      </c>
      <c r="AG270" s="109">
        <f t="shared" ref="AG270" ca="1" si="169">AG267*AG269*$C$6</f>
        <v>1702.0428917799218</v>
      </c>
      <c r="AH270" s="109">
        <f t="shared" ref="AH270" ca="1" si="170">AH267*AH269*$C$6</f>
        <v>2569.7320763912871</v>
      </c>
      <c r="AI270" s="109">
        <f t="shared" ref="AI270" ca="1" si="171">AI267*AI269*$C$6</f>
        <v>2195.089695464424</v>
      </c>
      <c r="AJ270" s="109">
        <f t="shared" ref="AJ270" ca="1" si="172">AJ267*AJ269*$C$6</f>
        <v>1578.5983834929027</v>
      </c>
      <c r="AK270" s="109">
        <f t="shared" ref="AK270" ca="1" si="173">AK267*AK269*$C$6</f>
        <v>1842.4078924748496</v>
      </c>
      <c r="AL270" s="109">
        <f t="shared" ref="AL270" ca="1" si="174">AL267*AL269*$C$6</f>
        <v>1840.8728380861401</v>
      </c>
      <c r="AM270" s="109">
        <f t="shared" ref="AM270" ca="1" si="175">AM267*AM269*$C$6</f>
        <v>3853.5073217927406</v>
      </c>
      <c r="AN270" s="109">
        <f t="shared" ref="AN270" ca="1" si="176">AN267*AN269*$C$6</f>
        <v>5750.0783218307706</v>
      </c>
      <c r="AO270" s="109">
        <f t="shared" ref="AO270" ca="1" si="177">AO267*AO269*$C$6</f>
        <v>8760.8326499934683</v>
      </c>
      <c r="AP270" s="109">
        <f t="shared" ref="AP270" ca="1" si="178">AP267*AP269*$C$6</f>
        <v>5933.5202056150047</v>
      </c>
      <c r="AQ270" s="109">
        <f t="shared" ref="AQ270" ca="1" si="179">AQ267*AQ269*$C$6</f>
        <v>4747.5487836659431</v>
      </c>
      <c r="AR270" s="109">
        <f t="shared" ref="AR270" ca="1" si="180">AR267*AR269*$C$6</f>
        <v>2864.9584901112189</v>
      </c>
      <c r="AS270" s="109">
        <f t="shared" ref="AS270" ca="1" si="181">AS267*AS269*$C$6</f>
        <v>2908.5590344343145</v>
      </c>
      <c r="AT270" s="109">
        <f t="shared" ref="AT270" ca="1" si="182">AT267*AT269*$C$6</f>
        <v>5295.9883983128911</v>
      </c>
      <c r="AU270" s="109">
        <f t="shared" ref="AU270" ca="1" si="183">AU267*AU269*$C$6</f>
        <v>1958.7017721759942</v>
      </c>
      <c r="AV270" s="109">
        <f t="shared" ref="AV270" ca="1" si="184">AV267*AV269*$C$6</f>
        <v>5206.0651300058535</v>
      </c>
      <c r="AW270" s="109">
        <f t="shared" ref="AW270" ca="1" si="185">AW267*AW269*$C$6</f>
        <v>5541.6310632882605</v>
      </c>
      <c r="AX270" s="109">
        <f t="shared" ref="AX270" ca="1" si="186">AX267*AX269*$C$6</f>
        <v>1377.6286554925898</v>
      </c>
      <c r="AY270" s="109">
        <f t="shared" ref="AY270" ca="1" si="187">AY267*AY269*$C$6</f>
        <v>2014.9619762465165</v>
      </c>
      <c r="AZ270" s="109">
        <f t="shared" ref="AZ270" ca="1" si="188">AZ267*AZ269*$C$6</f>
        <v>2396.6417033167386</v>
      </c>
      <c r="BA270" s="109">
        <f t="shared" ref="BA270" ca="1" si="189">BA267*BA269*$C$6</f>
        <v>3802.9170053277435</v>
      </c>
      <c r="BB270" s="109">
        <f t="shared" ref="BB270" ca="1" si="190">BB267*BB269*$C$6</f>
        <v>3393.0943806428268</v>
      </c>
      <c r="BC270" s="109">
        <f t="shared" ref="BC270" ca="1" si="191">BC267*BC269*$C$6</f>
        <v>1503.3414293778544</v>
      </c>
      <c r="BD270" s="109">
        <f t="shared" ref="BD270" ca="1" si="192">BD267*BD269*$C$6</f>
        <v>2273.8348944403997</v>
      </c>
      <c r="BE270" s="109">
        <f t="shared" ref="BE270" ca="1" si="193">BE267*BE269*$C$6</f>
        <v>1901.1420750967554</v>
      </c>
      <c r="BF270" s="109">
        <f t="shared" ref="BF270" ca="1" si="194">BF267*BF269*$C$6</f>
        <v>1585.9512141337084</v>
      </c>
      <c r="BG270" s="109">
        <f t="shared" ref="BG270" ca="1" si="195">BG267*BG269*$C$6</f>
        <v>2431.1528343984601</v>
      </c>
      <c r="BH270" s="109">
        <f t="shared" ref="BH270" ca="1" si="196">BH267*BH269*$C$6</f>
        <v>4455.1610478694465</v>
      </c>
      <c r="BI270" s="109">
        <f t="shared" ref="BI270" ca="1" si="197">BI267*BI269*$C$6</f>
        <v>2892.6473611678989</v>
      </c>
      <c r="BJ270" s="109">
        <f t="shared" ref="BJ270" ca="1" si="198">BJ267*BJ269*$C$6</f>
        <v>59278.518005162208</v>
      </c>
    </row>
    <row r="271" spans="2:62" hidden="1" outlineLevel="2">
      <c r="B271" s="90" t="s">
        <v>158</v>
      </c>
      <c r="C271" s="109">
        <f>-SUMIF(C225:C234,"&lt;0",C225:C234)*$C$7*$C$5/12</f>
        <v>901.82502071550118</v>
      </c>
      <c r="D271" s="109">
        <f ca="1">-SUMIF(D225:D234,"&lt;0",D225:D234)*$C$7*C269/12</f>
        <v>816.83999220408725</v>
      </c>
      <c r="E271" s="109">
        <f t="shared" ref="E271:BJ271" ca="1" si="199">-SUMIF(E225:E234,"&lt;0",E225:E234)*$C$7*D269/12</f>
        <v>1057.9480941902586</v>
      </c>
      <c r="F271" s="109">
        <f t="shared" ca="1" si="199"/>
        <v>1023.5006692877599</v>
      </c>
      <c r="G271" s="109">
        <f t="shared" ca="1" si="199"/>
        <v>984.5648659153677</v>
      </c>
      <c r="H271" s="109">
        <f t="shared" ca="1" si="199"/>
        <v>569.41450897624463</v>
      </c>
      <c r="I271" s="109">
        <f t="shared" ca="1" si="199"/>
        <v>496.34258325986929</v>
      </c>
      <c r="J271" s="109">
        <f t="shared" ca="1" si="199"/>
        <v>505.4403719052919</v>
      </c>
      <c r="K271" s="109">
        <f t="shared" ca="1" si="199"/>
        <v>534.46714675728015</v>
      </c>
      <c r="L271" s="109">
        <f t="shared" ca="1" si="199"/>
        <v>500.34966627095088</v>
      </c>
      <c r="M271" s="109">
        <f t="shared" ca="1" si="199"/>
        <v>657.48784959257557</v>
      </c>
      <c r="N271" s="109">
        <f t="shared" ca="1" si="199"/>
        <v>652.0185251127233</v>
      </c>
      <c r="O271" s="109">
        <f t="shared" ca="1" si="199"/>
        <v>690.01483541035861</v>
      </c>
      <c r="P271" s="109">
        <f t="shared" ca="1" si="199"/>
        <v>384.06413531763661</v>
      </c>
      <c r="Q271" s="109">
        <f t="shared" ca="1" si="199"/>
        <v>363.71875512548314</v>
      </c>
      <c r="R271" s="109">
        <f t="shared" ca="1" si="199"/>
        <v>464.28370840951197</v>
      </c>
      <c r="S271" s="109">
        <f t="shared" ca="1" si="199"/>
        <v>403.93131943605016</v>
      </c>
      <c r="T271" s="109">
        <f t="shared" ca="1" si="199"/>
        <v>381.12818291274874</v>
      </c>
      <c r="U271" s="109">
        <f t="shared" ca="1" si="199"/>
        <v>342.72986071826512</v>
      </c>
      <c r="V271" s="109">
        <f t="shared" ca="1" si="199"/>
        <v>323.3098815160759</v>
      </c>
      <c r="W271" s="109">
        <f t="shared" ca="1" si="199"/>
        <v>103.76371969893738</v>
      </c>
      <c r="X271" s="109">
        <f t="shared" ca="1" si="199"/>
        <v>101.61084241743902</v>
      </c>
      <c r="Y271" s="109">
        <f t="shared" ca="1" si="199"/>
        <v>0</v>
      </c>
      <c r="Z271" s="109">
        <f t="shared" ca="1" si="199"/>
        <v>0</v>
      </c>
      <c r="AA271" s="109">
        <f t="shared" ca="1" si="199"/>
        <v>0</v>
      </c>
      <c r="AB271" s="109">
        <f t="shared" ca="1" si="199"/>
        <v>26.505945210396618</v>
      </c>
      <c r="AC271" s="109">
        <f t="shared" ca="1" si="199"/>
        <v>0</v>
      </c>
      <c r="AD271" s="109">
        <f t="shared" ca="1" si="199"/>
        <v>0</v>
      </c>
      <c r="AE271" s="109">
        <f t="shared" ca="1" si="199"/>
        <v>0</v>
      </c>
      <c r="AF271" s="109">
        <f t="shared" ca="1" si="199"/>
        <v>253.6363169684796</v>
      </c>
      <c r="AG271" s="109">
        <f t="shared" ca="1" si="199"/>
        <v>333.15661842261005</v>
      </c>
      <c r="AH271" s="109">
        <f t="shared" ca="1" si="199"/>
        <v>398.17922904540802</v>
      </c>
      <c r="AI271" s="109">
        <f t="shared" ca="1" si="199"/>
        <v>269.02872369700555</v>
      </c>
      <c r="AJ271" s="109">
        <f t="shared" ca="1" si="199"/>
        <v>317.95966722061866</v>
      </c>
      <c r="AK271" s="109">
        <f t="shared" ca="1" si="199"/>
        <v>461.28797710354047</v>
      </c>
      <c r="AL271" s="109">
        <f t="shared" ca="1" si="199"/>
        <v>572.3790011644702</v>
      </c>
      <c r="AM271" s="109">
        <f t="shared" ca="1" si="199"/>
        <v>671.80859225892993</v>
      </c>
      <c r="AN271" s="109">
        <f t="shared" ca="1" si="199"/>
        <v>363.5454711587011</v>
      </c>
      <c r="AO271" s="109">
        <f t="shared" ca="1" si="199"/>
        <v>1277.2963372295969</v>
      </c>
      <c r="AP271" s="109">
        <f t="shared" ca="1" si="199"/>
        <v>2393.0512833982198</v>
      </c>
      <c r="AQ271" s="109">
        <f t="shared" ca="1" si="199"/>
        <v>4205.5575645898052</v>
      </c>
      <c r="AR271" s="109">
        <f t="shared" ca="1" si="199"/>
        <v>4530.6901369354919</v>
      </c>
      <c r="AS271" s="109">
        <f t="shared" ca="1" si="199"/>
        <v>4094.6366070202498</v>
      </c>
      <c r="AT271" s="109">
        <f t="shared" ca="1" si="199"/>
        <v>3660.1950681337876</v>
      </c>
      <c r="AU271" s="109">
        <f t="shared" ca="1" si="199"/>
        <v>2886.3136526214953</v>
      </c>
      <c r="AV271" s="109">
        <f t="shared" ca="1" si="199"/>
        <v>2897.0460572850843</v>
      </c>
      <c r="AW271" s="109">
        <f t="shared" ca="1" si="199"/>
        <v>2979.4515270903303</v>
      </c>
      <c r="AX271" s="109">
        <f t="shared" ca="1" si="199"/>
        <v>3591.74047626738</v>
      </c>
      <c r="AY271" s="109">
        <f t="shared" ca="1" si="199"/>
        <v>3416.5132699790356</v>
      </c>
      <c r="AZ271" s="109">
        <f t="shared" ca="1" si="199"/>
        <v>3554.1614737819359</v>
      </c>
      <c r="BA271" s="109">
        <f t="shared" ca="1" si="199"/>
        <v>3286.1250981403869</v>
      </c>
      <c r="BB271" s="109">
        <f t="shared" ca="1" si="199"/>
        <v>3357.3981638898604</v>
      </c>
      <c r="BC271" s="109">
        <f t="shared" ca="1" si="199"/>
        <v>3645.3039994674659</v>
      </c>
      <c r="BD271" s="109">
        <f t="shared" ca="1" si="199"/>
        <v>3530.7042133079462</v>
      </c>
      <c r="BE271" s="109">
        <f t="shared" ca="1" si="199"/>
        <v>3691.6342372281729</v>
      </c>
      <c r="BF271" s="109">
        <f t="shared" ca="1" si="199"/>
        <v>3773.8405349847021</v>
      </c>
      <c r="BG271" s="109">
        <f t="shared" ca="1" si="199"/>
        <v>3906.533266235579</v>
      </c>
      <c r="BH271" s="109">
        <f t="shared" ca="1" si="199"/>
        <v>3600.7045682549247</v>
      </c>
      <c r="BI271" s="109">
        <f t="shared" ca="1" si="199"/>
        <v>3693.0847599917547</v>
      </c>
      <c r="BJ271" s="109">
        <f t="shared" ca="1" si="199"/>
        <v>4047.8113496641254</v>
      </c>
    </row>
    <row r="272" spans="2:62" hidden="1" outlineLevel="2">
      <c r="B272" s="81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</row>
    <row r="273" spans="2:62" hidden="1" outlineLevel="2">
      <c r="B273" s="91" t="s">
        <v>131</v>
      </c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 t="s">
        <v>27</v>
      </c>
    </row>
    <row r="274" spans="2:62" hidden="1" outlineLevel="2">
      <c r="B274" s="81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</row>
    <row r="275" spans="2:62" ht="21.5" hidden="1" outlineLevel="2">
      <c r="B275" s="86" t="s">
        <v>139</v>
      </c>
      <c r="C275" s="67">
        <v>42766</v>
      </c>
      <c r="D275" s="67">
        <v>42794</v>
      </c>
      <c r="E275" s="67">
        <v>42825</v>
      </c>
      <c r="F275" s="67">
        <v>42853</v>
      </c>
      <c r="G275" s="67">
        <v>42886</v>
      </c>
      <c r="H275" s="67">
        <v>42916</v>
      </c>
      <c r="I275" s="67">
        <v>42947</v>
      </c>
      <c r="J275" s="67">
        <v>42978</v>
      </c>
      <c r="K275" s="67">
        <v>43007</v>
      </c>
      <c r="L275" s="67">
        <v>43039</v>
      </c>
      <c r="M275" s="67">
        <v>43069</v>
      </c>
      <c r="N275" s="67">
        <v>43098</v>
      </c>
      <c r="O275" s="67">
        <v>43131</v>
      </c>
      <c r="P275" s="67">
        <v>43159</v>
      </c>
      <c r="Q275" s="67">
        <v>43188</v>
      </c>
      <c r="R275" s="67">
        <v>43220</v>
      </c>
      <c r="S275" s="67">
        <v>43251</v>
      </c>
      <c r="T275" s="67">
        <v>43280</v>
      </c>
      <c r="U275" s="67">
        <v>43312</v>
      </c>
      <c r="V275" s="67">
        <v>43343</v>
      </c>
      <c r="W275" s="67">
        <v>43371</v>
      </c>
      <c r="X275" s="67">
        <v>43404</v>
      </c>
      <c r="Y275" s="67">
        <v>43434</v>
      </c>
      <c r="Z275" s="67">
        <v>43465</v>
      </c>
      <c r="AA275" s="67">
        <v>43496</v>
      </c>
      <c r="AB275" s="67">
        <v>43524</v>
      </c>
      <c r="AC275" s="67">
        <v>43553</v>
      </c>
      <c r="AD275" s="67">
        <v>43585</v>
      </c>
      <c r="AE275" s="67">
        <v>43616</v>
      </c>
      <c r="AF275" s="67">
        <v>43644</v>
      </c>
      <c r="AG275" s="67">
        <v>43677</v>
      </c>
      <c r="AH275" s="67">
        <v>43707</v>
      </c>
      <c r="AI275" s="67">
        <v>43738</v>
      </c>
      <c r="AJ275" s="67">
        <v>43769</v>
      </c>
      <c r="AK275" s="67">
        <v>43798</v>
      </c>
      <c r="AL275" s="67">
        <v>43830</v>
      </c>
      <c r="AM275" s="67">
        <v>43861</v>
      </c>
      <c r="AN275" s="67">
        <v>43889</v>
      </c>
      <c r="AO275" s="67">
        <v>43921</v>
      </c>
      <c r="AP275" s="67">
        <v>43951</v>
      </c>
      <c r="AQ275" s="67">
        <v>43980</v>
      </c>
      <c r="AR275" s="67">
        <v>44012</v>
      </c>
      <c r="AS275" s="67">
        <v>44043</v>
      </c>
      <c r="AT275" s="67">
        <v>44074</v>
      </c>
      <c r="AU275" s="67">
        <v>44104</v>
      </c>
      <c r="AV275" s="67">
        <v>44134</v>
      </c>
      <c r="AW275" s="67">
        <v>44165</v>
      </c>
      <c r="AX275" s="67">
        <v>44196</v>
      </c>
      <c r="AY275" s="67">
        <v>44225</v>
      </c>
      <c r="AZ275" s="67">
        <v>44253</v>
      </c>
      <c r="BA275" s="67">
        <v>44286</v>
      </c>
      <c r="BB275" s="67">
        <v>44316</v>
      </c>
      <c r="BC275" s="67">
        <v>44344</v>
      </c>
      <c r="BD275" s="67">
        <v>44377</v>
      </c>
      <c r="BE275" s="67">
        <v>44407</v>
      </c>
      <c r="BF275" s="67">
        <v>44439</v>
      </c>
      <c r="BG275" s="67">
        <v>44469</v>
      </c>
      <c r="BH275" s="67">
        <v>44498</v>
      </c>
      <c r="BI275" s="67">
        <v>44530</v>
      </c>
      <c r="BJ275" s="67">
        <v>44561</v>
      </c>
    </row>
    <row r="276" spans="2:62" hidden="1" outlineLevel="2">
      <c r="B276" s="78" t="s">
        <v>5</v>
      </c>
      <c r="C276" s="15" cm="1">
        <f t="array" aca="1" ref="C276:C285" ca="1">OFFSET('Dynamic Returns and Covariance'!$C$270,MATCH('GMV Portfolios &amp; Analysis'!C275,'Dynamic Returns and Covariance'!$B$271:$B$920),2,10,1)</f>
        <v>6.6703443201679771E-2</v>
      </c>
      <c r="D276" s="15" cm="1">
        <f t="array" aca="1" ref="D276:D285" ca="1">OFFSET('Dynamic Returns and Covariance'!$C$270,MATCH('GMV Portfolios &amp; Analysis'!D275,'Dynamic Returns and Covariance'!$B$271:$B$920),2,10,1)</f>
        <v>6.4447866983135316E-2</v>
      </c>
      <c r="E276" s="15" cm="1">
        <f t="array" aca="1" ref="E276:E285" ca="1">OFFSET('Dynamic Returns and Covariance'!$C$270,MATCH('GMV Portfolios &amp; Analysis'!E275,'Dynamic Returns and Covariance'!$B$271:$B$920),2,10,1)</f>
        <v>6.4068069577454825E-2</v>
      </c>
      <c r="F276" s="15" cm="1">
        <f t="array" aca="1" ref="F276:F285" ca="1">OFFSET('Dynamic Returns and Covariance'!$C$270,MATCH('GMV Portfolios &amp; Analysis'!F275,'Dynamic Returns and Covariance'!$B$271:$B$920),2,10,1)</f>
        <v>6.8144053710963687E-2</v>
      </c>
      <c r="G276" s="15" cm="1">
        <f t="array" aca="1" ref="G276:G285" ca="1">OFFSET('Dynamic Returns and Covariance'!$C$270,MATCH('GMV Portfolios &amp; Analysis'!G275,'Dynamic Returns and Covariance'!$B$271:$B$920),2,10,1)</f>
        <v>6.4249000938271239E-2</v>
      </c>
      <c r="H276" s="15" cm="1">
        <f t="array" aca="1" ref="H276:H285" ca="1">OFFSET('Dynamic Returns and Covariance'!$C$270,MATCH('GMV Portfolios &amp; Analysis'!H275,'Dynamic Returns and Covariance'!$B$271:$B$920),2,10,1)</f>
        <v>6.5897453066205036E-2</v>
      </c>
      <c r="I276" s="15" cm="1">
        <f t="array" aca="1" ref="I276:I285" ca="1">OFFSET('Dynamic Returns and Covariance'!$C$270,MATCH('GMV Portfolios &amp; Analysis'!I275,'Dynamic Returns and Covariance'!$B$271:$B$920),2,10,1)</f>
        <v>6.5419269546185349E-2</v>
      </c>
      <c r="J276" s="15" cm="1">
        <f t="array" aca="1" ref="J276:J285" ca="1">OFFSET('Dynamic Returns and Covariance'!$C$270,MATCH('GMV Portfolios &amp; Analysis'!J275,'Dynamic Returns and Covariance'!$B$271:$B$920),2,10,1)</f>
        <v>6.5443954530654533E-2</v>
      </c>
      <c r="K276" s="15" cm="1">
        <f t="array" aca="1" ref="K276:K285" ca="1">OFFSET('Dynamic Returns and Covariance'!$C$270,MATCH('GMV Portfolios &amp; Analysis'!K275,'Dynamic Returns and Covariance'!$B$271:$B$920),2,10,1)</f>
        <v>6.3948212959143921E-2</v>
      </c>
      <c r="L276" s="15" cm="1">
        <f t="array" aca="1" ref="L276:L285" ca="1">OFFSET('Dynamic Returns and Covariance'!$C$270,MATCH('GMV Portfolios &amp; Analysis'!L275,'Dynamic Returns and Covariance'!$B$271:$B$920),2,10,1)</f>
        <v>6.9439838365331269E-2</v>
      </c>
      <c r="M276" s="15" cm="1">
        <f t="array" aca="1" ref="M276:M285" ca="1">OFFSET('Dynamic Returns and Covariance'!$C$270,MATCH('GMV Portfolios &amp; Analysis'!M275,'Dynamic Returns and Covariance'!$B$271:$B$920),2,10,1)</f>
        <v>7.1926845262478861E-2</v>
      </c>
      <c r="N276" s="15" cm="1">
        <f t="array" aca="1" ref="N276:N285" ca="1">OFFSET('Dynamic Returns and Covariance'!$C$270,MATCH('GMV Portfolios &amp; Analysis'!N275,'Dynamic Returns and Covariance'!$B$271:$B$920),2,10,1)</f>
        <v>7.2296909721842842E-2</v>
      </c>
      <c r="O276" s="15" cm="1">
        <f t="array" aca="1" ref="O276:O285" ca="1">OFFSET('Dynamic Returns and Covariance'!$C$270,MATCH('GMV Portfolios &amp; Analysis'!O275,'Dynamic Returns and Covariance'!$B$271:$B$920),2,10,1)</f>
        <v>7.4158992909302973E-2</v>
      </c>
      <c r="P276" s="15" cm="1">
        <f t="array" aca="1" ref="P276:P285" ca="1">OFFSET('Dynamic Returns and Covariance'!$C$270,MATCH('GMV Portfolios &amp; Analysis'!P275,'Dynamic Returns and Covariance'!$B$271:$B$920),2,10,1)</f>
        <v>7.2853280117701091E-2</v>
      </c>
      <c r="Q276" s="15" cm="1">
        <f t="array" aca="1" ref="Q276:Q285" ca="1">OFFSET('Dynamic Returns and Covariance'!$C$270,MATCH('GMV Portfolios &amp; Analysis'!Q275,'Dynamic Returns and Covariance'!$B$271:$B$920),2,10,1)</f>
        <v>7.3476562207189025E-2</v>
      </c>
      <c r="R276" s="15" cm="1">
        <f t="array" aca="1" ref="R276:R285" ca="1">OFFSET('Dynamic Returns and Covariance'!$C$270,MATCH('GMV Portfolios &amp; Analysis'!R275,'Dynamic Returns and Covariance'!$B$271:$B$920),2,10,1)</f>
        <v>8.2780648001203425E-2</v>
      </c>
      <c r="S276" s="15" cm="1">
        <f t="array" aca="1" ref="S276:S285" ca="1">OFFSET('Dynamic Returns and Covariance'!$C$270,MATCH('GMV Portfolios &amp; Analysis'!S275,'Dynamic Returns and Covariance'!$B$271:$B$920),2,10,1)</f>
        <v>8.2796222373244355E-2</v>
      </c>
      <c r="T276" s="15" cm="1">
        <f t="array" aca="1" ref="T276:T285" ca="1">OFFSET('Dynamic Returns and Covariance'!$C$270,MATCH('GMV Portfolios &amp; Analysis'!T275,'Dynamic Returns and Covariance'!$B$271:$B$920),2,10,1)</f>
        <v>7.8672931883750769E-2</v>
      </c>
      <c r="U276" s="15" cm="1">
        <f t="array" aca="1" ref="U276:U285" ca="1">OFFSET('Dynamic Returns and Covariance'!$C$270,MATCH('GMV Portfolios &amp; Analysis'!U275,'Dynamic Returns and Covariance'!$B$271:$B$920),2,10,1)</f>
        <v>8.7740262327379401E-2</v>
      </c>
      <c r="V276" s="15" cm="1">
        <f t="array" aca="1" ref="V276:V285" ca="1">OFFSET('Dynamic Returns and Covariance'!$C$270,MATCH('GMV Portfolios &amp; Analysis'!V275,'Dynamic Returns and Covariance'!$B$271:$B$920),2,10,1)</f>
        <v>8.4304344713375182E-2</v>
      </c>
      <c r="W276" s="15" cm="1">
        <f t="array" aca="1" ref="W276:W285" ca="1">OFFSET('Dynamic Returns and Covariance'!$C$270,MATCH('GMV Portfolios &amp; Analysis'!W275,'Dynamic Returns and Covariance'!$B$271:$B$920),2,10,1)</f>
        <v>8.7621080093579065E-2</v>
      </c>
      <c r="X276" s="15" cm="1">
        <f t="array" aca="1" ref="X276:X285" ca="1">OFFSET('Dynamic Returns and Covariance'!$C$270,MATCH('GMV Portfolios &amp; Analysis'!X275,'Dynamic Returns and Covariance'!$B$271:$B$920),2,10,1)</f>
        <v>8.5783958468381605E-2</v>
      </c>
      <c r="Y276" s="15" cm="1">
        <f t="array" aca="1" ref="Y276:Y285" ca="1">OFFSET('Dynamic Returns and Covariance'!$C$270,MATCH('GMV Portfolios &amp; Analysis'!Y275,'Dynamic Returns and Covariance'!$B$271:$B$920),2,10,1)</f>
        <v>3.0265307029037319E-2</v>
      </c>
      <c r="Z276" s="15" cm="1">
        <f t="array" aca="1" ref="Z276:Z285" ca="1">OFFSET('Dynamic Returns and Covariance'!$C$270,MATCH('GMV Portfolios &amp; Analysis'!Z275,'Dynamic Returns and Covariance'!$B$271:$B$920),2,10,1)</f>
        <v>2.7137898630738094E-2</v>
      </c>
      <c r="AA276" s="15" cm="1">
        <f t="array" aca="1" ref="AA276:AA285" ca="1">OFFSET('Dynamic Returns and Covariance'!$C$270,MATCH('GMV Portfolios &amp; Analysis'!AA275,'Dynamic Returns and Covariance'!$B$271:$B$920),2,10,1)</f>
        <v>2.6561503558260896E-2</v>
      </c>
      <c r="AB276" s="15" cm="1">
        <f t="array" aca="1" ref="AB276:AB285" ca="1">OFFSET('Dynamic Returns and Covariance'!$C$270,MATCH('GMV Portfolios &amp; Analysis'!AB275,'Dynamic Returns and Covariance'!$B$271:$B$920),2,10,1)</f>
        <v>0</v>
      </c>
      <c r="AC276" s="15" cm="1">
        <f t="array" aca="1" ref="AC276:AC285" ca="1">OFFSET('Dynamic Returns and Covariance'!$C$270,MATCH('GMV Portfolios &amp; Analysis'!AC275,'Dynamic Returns and Covariance'!$B$271:$B$920),2,10,1)</f>
        <v>1.5726030781835739E-3</v>
      </c>
      <c r="AD276" s="15" cm="1">
        <f t="array" aca="1" ref="AD276:AD285" ca="1">OFFSET('Dynamic Returns and Covariance'!$C$270,MATCH('GMV Portfolios &amp; Analysis'!AD275,'Dynamic Returns and Covariance'!$B$271:$B$920),2,10,1)</f>
        <v>7.9584997397517195E-4</v>
      </c>
      <c r="AE276" s="15" cm="1">
        <f t="array" aca="1" ref="AE276:AE285" ca="1">OFFSET('Dynamic Returns and Covariance'!$C$270,MATCH('GMV Portfolios &amp; Analysis'!AE275,'Dynamic Returns and Covariance'!$B$271:$B$920),2,10,1)</f>
        <v>3.7551584891752608E-3</v>
      </c>
      <c r="AF276" s="15" cm="1">
        <f t="array" aca="1" ref="AF276:AF285" ca="1">OFFSET('Dynamic Returns and Covariance'!$C$270,MATCH('GMV Portfolios &amp; Analysis'!AF275,'Dynamic Returns and Covariance'!$B$271:$B$920),2,10,1)</f>
        <v>2.0199268105522074E-3</v>
      </c>
      <c r="AG276" s="15" cm="1">
        <f t="array" aca="1" ref="AG276:AG285" ca="1">OFFSET('Dynamic Returns and Covariance'!$C$270,MATCH('GMV Portfolios &amp; Analysis'!AG275,'Dynamic Returns and Covariance'!$B$271:$B$920),2,10,1)</f>
        <v>0</v>
      </c>
      <c r="AH276" s="15" cm="1">
        <f t="array" aca="1" ref="AH276:AH285" ca="1">OFFSET('Dynamic Returns and Covariance'!$C$270,MATCH('GMV Portfolios &amp; Analysis'!AH275,'Dynamic Returns and Covariance'!$B$271:$B$920),2,10,1)</f>
        <v>0</v>
      </c>
      <c r="AI276" s="15" cm="1">
        <f t="array" aca="1" ref="AI276:AI285" ca="1">OFFSET('Dynamic Returns and Covariance'!$C$270,MATCH('GMV Portfolios &amp; Analysis'!AI275,'Dynamic Returns and Covariance'!$B$271:$B$920),2,10,1)</f>
        <v>0</v>
      </c>
      <c r="AJ276" s="15" cm="1">
        <f t="array" aca="1" ref="AJ276:AJ285" ca="1">OFFSET('Dynamic Returns and Covariance'!$C$270,MATCH('GMV Portfolios &amp; Analysis'!AJ275,'Dynamic Returns and Covariance'!$B$271:$B$920),2,10,1)</f>
        <v>0</v>
      </c>
      <c r="AK276" s="15" cm="1">
        <f t="array" aca="1" ref="AK276:AK285" ca="1">OFFSET('Dynamic Returns and Covariance'!$C$270,MATCH('GMV Portfolios &amp; Analysis'!AK275,'Dynamic Returns and Covariance'!$B$271:$B$920),2,10,1)</f>
        <v>0</v>
      </c>
      <c r="AL276" s="15" cm="1">
        <f t="array" aca="1" ref="AL276:AL285" ca="1">OFFSET('Dynamic Returns and Covariance'!$C$270,MATCH('GMV Portfolios &amp; Analysis'!AL275,'Dynamic Returns and Covariance'!$B$271:$B$920),2,10,1)</f>
        <v>0</v>
      </c>
      <c r="AM276" s="15" cm="1">
        <f t="array" aca="1" ref="AM276:AM285" ca="1">OFFSET('Dynamic Returns and Covariance'!$C$270,MATCH('GMV Portfolios &amp; Analysis'!AM275,'Dynamic Returns and Covariance'!$B$271:$B$920),2,10,1)</f>
        <v>0</v>
      </c>
      <c r="AN276" s="15" cm="1">
        <f t="array" aca="1" ref="AN276:AN285" ca="1">OFFSET('Dynamic Returns and Covariance'!$C$270,MATCH('GMV Portfolios &amp; Analysis'!AN275,'Dynamic Returns and Covariance'!$B$271:$B$920),2,10,1)</f>
        <v>0</v>
      </c>
      <c r="AO276" s="15" cm="1">
        <f t="array" aca="1" ref="AO276:AO285" ca="1">OFFSET('Dynamic Returns and Covariance'!$C$270,MATCH('GMV Portfolios &amp; Analysis'!AO275,'Dynamic Returns and Covariance'!$B$271:$B$920),2,10,1)</f>
        <v>0</v>
      </c>
      <c r="AP276" s="15" cm="1">
        <f t="array" aca="1" ref="AP276:AP285" ca="1">OFFSET('Dynamic Returns and Covariance'!$C$270,MATCH('GMV Portfolios &amp; Analysis'!AP275,'Dynamic Returns and Covariance'!$B$271:$B$920),2,10,1)</f>
        <v>0</v>
      </c>
      <c r="AQ276" s="15" cm="1">
        <f t="array" aca="1" ref="AQ276:AQ285" ca="1">OFFSET('Dynamic Returns and Covariance'!$C$270,MATCH('GMV Portfolios &amp; Analysis'!AQ275,'Dynamic Returns and Covariance'!$B$271:$B$920),2,10,1)</f>
        <v>0</v>
      </c>
      <c r="AR276" s="15" cm="1">
        <f t="array" aca="1" ref="AR276:AR285" ca="1">OFFSET('Dynamic Returns and Covariance'!$C$270,MATCH('GMV Portfolios &amp; Analysis'!AR275,'Dynamic Returns and Covariance'!$B$271:$B$920),2,10,1)</f>
        <v>0</v>
      </c>
      <c r="AS276" s="15" cm="1">
        <f t="array" aca="1" ref="AS276:AS285" ca="1">OFFSET('Dynamic Returns and Covariance'!$C$270,MATCH('GMV Portfolios &amp; Analysis'!AS275,'Dynamic Returns and Covariance'!$B$271:$B$920),2,10,1)</f>
        <v>0</v>
      </c>
      <c r="AT276" s="15" cm="1">
        <f t="array" aca="1" ref="AT276:AT285" ca="1">OFFSET('Dynamic Returns and Covariance'!$C$270,MATCH('GMV Portfolios &amp; Analysis'!AT275,'Dynamic Returns and Covariance'!$B$271:$B$920),2,10,1)</f>
        <v>0</v>
      </c>
      <c r="AU276" s="15" cm="1">
        <f t="array" aca="1" ref="AU276:AU285" ca="1">OFFSET('Dynamic Returns and Covariance'!$C$270,MATCH('GMV Portfolios &amp; Analysis'!AU275,'Dynamic Returns and Covariance'!$B$271:$B$920),2,10,1)</f>
        <v>0</v>
      </c>
      <c r="AV276" s="15" cm="1">
        <f t="array" aca="1" ref="AV276:AV285" ca="1">OFFSET('Dynamic Returns and Covariance'!$C$270,MATCH('GMV Portfolios &amp; Analysis'!AV275,'Dynamic Returns and Covariance'!$B$271:$B$920),2,10,1)</f>
        <v>0</v>
      </c>
      <c r="AW276" s="15" cm="1">
        <f t="array" aca="1" ref="AW276:AW285" ca="1">OFFSET('Dynamic Returns and Covariance'!$C$270,MATCH('GMV Portfolios &amp; Analysis'!AW275,'Dynamic Returns and Covariance'!$B$271:$B$920),2,10,1)</f>
        <v>0</v>
      </c>
      <c r="AX276" s="15" cm="1">
        <f t="array" aca="1" ref="AX276:AX285" ca="1">OFFSET('Dynamic Returns and Covariance'!$C$270,MATCH('GMV Portfolios &amp; Analysis'!AX275,'Dynamic Returns and Covariance'!$B$271:$B$920),2,10,1)</f>
        <v>0</v>
      </c>
      <c r="AY276" s="15" cm="1">
        <f t="array" aca="1" ref="AY276:AY285" ca="1">OFFSET('Dynamic Returns and Covariance'!$C$270,MATCH('GMV Portfolios &amp; Analysis'!AY275,'Dynamic Returns and Covariance'!$B$271:$B$920),2,10,1)</f>
        <v>0</v>
      </c>
      <c r="AZ276" s="15" cm="1">
        <f t="array" aca="1" ref="AZ276:AZ285" ca="1">OFFSET('Dynamic Returns and Covariance'!$C$270,MATCH('GMV Portfolios &amp; Analysis'!AZ275,'Dynamic Returns and Covariance'!$B$271:$B$920),2,10,1)</f>
        <v>0</v>
      </c>
      <c r="BA276" s="15" cm="1">
        <f t="array" aca="1" ref="BA276:BA285" ca="1">OFFSET('Dynamic Returns and Covariance'!$C$270,MATCH('GMV Portfolios &amp; Analysis'!BA275,'Dynamic Returns and Covariance'!$B$271:$B$920),2,10,1)</f>
        <v>0</v>
      </c>
      <c r="BB276" s="15" cm="1">
        <f t="array" aca="1" ref="BB276:BB285" ca="1">OFFSET('Dynamic Returns and Covariance'!$C$270,MATCH('GMV Portfolios &amp; Analysis'!BB275,'Dynamic Returns and Covariance'!$B$271:$B$920),2,10,1)</f>
        <v>0</v>
      </c>
      <c r="BC276" s="15" cm="1">
        <f t="array" aca="1" ref="BC276:BC285" ca="1">OFFSET('Dynamic Returns and Covariance'!$C$270,MATCH('GMV Portfolios &amp; Analysis'!BC275,'Dynamic Returns and Covariance'!$B$271:$B$920),2,10,1)</f>
        <v>0</v>
      </c>
      <c r="BD276" s="15" cm="1">
        <f t="array" aca="1" ref="BD276:BD285" ca="1">OFFSET('Dynamic Returns and Covariance'!$C$270,MATCH('GMV Portfolios &amp; Analysis'!BD275,'Dynamic Returns and Covariance'!$B$271:$B$920),2,10,1)</f>
        <v>0</v>
      </c>
      <c r="BE276" s="15" cm="1">
        <f t="array" aca="1" ref="BE276:BE285" ca="1">OFFSET('Dynamic Returns and Covariance'!$C$270,MATCH('GMV Portfolios &amp; Analysis'!BE275,'Dynamic Returns and Covariance'!$B$271:$B$920),2,10,1)</f>
        <v>0</v>
      </c>
      <c r="BF276" s="15" cm="1">
        <f t="array" aca="1" ref="BF276:BF285" ca="1">OFFSET('Dynamic Returns and Covariance'!$C$270,MATCH('GMV Portfolios &amp; Analysis'!BF275,'Dynamic Returns and Covariance'!$B$271:$B$920),2,10,1)</f>
        <v>0</v>
      </c>
      <c r="BG276" s="15" cm="1">
        <f t="array" aca="1" ref="BG276:BG285" ca="1">OFFSET('Dynamic Returns and Covariance'!$C$270,MATCH('GMV Portfolios &amp; Analysis'!BG275,'Dynamic Returns and Covariance'!$B$271:$B$920),2,10,1)</f>
        <v>0</v>
      </c>
      <c r="BH276" s="15" cm="1">
        <f t="array" aca="1" ref="BH276:BH285" ca="1">OFFSET('Dynamic Returns and Covariance'!$C$270,MATCH('GMV Portfolios &amp; Analysis'!BH275,'Dynamic Returns and Covariance'!$B$271:$B$920),2,10,1)</f>
        <v>0</v>
      </c>
      <c r="BI276" s="15" cm="1">
        <f t="array" aca="1" ref="BI276:BI285" ca="1">OFFSET('Dynamic Returns and Covariance'!$C$270,MATCH('GMV Portfolios &amp; Analysis'!BI275,'Dynamic Returns and Covariance'!$B$271:$B$920),2,10,1)</f>
        <v>0</v>
      </c>
      <c r="BJ276" s="15" cm="1">
        <f t="array" aca="1" ref="BJ276:BJ285" ca="1">OFFSET('Dynamic Returns and Covariance'!$C$270,MATCH('GMV Portfolios &amp; Analysis'!BJ275,'Dynamic Returns and Covariance'!$B$271:$B$920),2,10,1)</f>
        <v>0</v>
      </c>
    </row>
    <row r="277" spans="2:62" hidden="1" outlineLevel="2">
      <c r="B277" s="78" t="s">
        <v>7</v>
      </c>
      <c r="C277" s="15">
        <f ca="1"/>
        <v>2.3800185291412028E-2</v>
      </c>
      <c r="D277" s="15">
        <f ca="1"/>
        <v>1.3908470632465315E-2</v>
      </c>
      <c r="E277" s="15">
        <f ca="1"/>
        <v>2.0047053435863126E-2</v>
      </c>
      <c r="F277" s="15">
        <f ca="1"/>
        <v>1.568739088001982E-2</v>
      </c>
      <c r="G277" s="15">
        <f ca="1"/>
        <v>1.5563957477169042E-2</v>
      </c>
      <c r="H277" s="15">
        <f ca="1"/>
        <v>1.7646321755396627E-2</v>
      </c>
      <c r="I277" s="15">
        <f ca="1"/>
        <v>2.3889114391829922E-2</v>
      </c>
      <c r="J277" s="15">
        <f ca="1"/>
        <v>2.3861375638216192E-2</v>
      </c>
      <c r="K277" s="15">
        <f ca="1"/>
        <v>2.2985812350551884E-2</v>
      </c>
      <c r="L277" s="15">
        <f ca="1"/>
        <v>2.1346939331794081E-2</v>
      </c>
      <c r="M277" s="15">
        <f ca="1"/>
        <v>2.6537198916676503E-2</v>
      </c>
      <c r="N277" s="15">
        <f ca="1"/>
        <v>2.662384026453405E-2</v>
      </c>
      <c r="O277" s="15">
        <f ca="1"/>
        <v>2.7662188911471441E-2</v>
      </c>
      <c r="P277" s="15">
        <f ca="1"/>
        <v>4.2786331868290173E-2</v>
      </c>
      <c r="Q277" s="15">
        <f ca="1"/>
        <v>2.8891497815788921E-2</v>
      </c>
      <c r="R277" s="15">
        <f ca="1"/>
        <v>3.5846690947586107E-2</v>
      </c>
      <c r="S277" s="15">
        <f ca="1"/>
        <v>3.91354876442324E-2</v>
      </c>
      <c r="T277" s="15">
        <f ca="1"/>
        <v>3.4123740186914317E-2</v>
      </c>
      <c r="U277" s="15">
        <f ca="1"/>
        <v>3.6576965355297968E-2</v>
      </c>
      <c r="V277" s="15">
        <f ca="1"/>
        <v>4.1293926875595792E-2</v>
      </c>
      <c r="W277" s="15">
        <f ca="1"/>
        <v>4.6204946072990076E-2</v>
      </c>
      <c r="X277" s="15">
        <f ca="1"/>
        <v>4.4909360614202726E-2</v>
      </c>
      <c r="Y277" s="15">
        <f ca="1"/>
        <v>4.1330466646785288E-2</v>
      </c>
      <c r="Z277" s="15">
        <f ca="1"/>
        <v>4.0311693756666253E-2</v>
      </c>
      <c r="AA277" s="15">
        <f ca="1"/>
        <v>3.6712188344066442E-2</v>
      </c>
      <c r="AB277" s="15">
        <f ca="1"/>
        <v>5.0047882738875296E-2</v>
      </c>
      <c r="AC277" s="15">
        <f ca="1"/>
        <v>5.063225028569289E-2</v>
      </c>
      <c r="AD277" s="15">
        <f ca="1"/>
        <v>5.0698433273783657E-2</v>
      </c>
      <c r="AE277" s="15">
        <f ca="1"/>
        <v>5.5196096938859469E-2</v>
      </c>
      <c r="AF277" s="15">
        <f ca="1"/>
        <v>6.1006126582827003E-2</v>
      </c>
      <c r="AG277" s="15">
        <f ca="1"/>
        <v>5.5531052197341418E-2</v>
      </c>
      <c r="AH277" s="15">
        <f ca="1"/>
        <v>5.6083049368866614E-2</v>
      </c>
      <c r="AI277" s="15">
        <f ca="1"/>
        <v>5.8148888561218665E-2</v>
      </c>
      <c r="AJ277" s="15">
        <f ca="1"/>
        <v>6.6038019690978014E-2</v>
      </c>
      <c r="AK277" s="15">
        <f ca="1"/>
        <v>6.441134604445066E-2</v>
      </c>
      <c r="AL277" s="15">
        <f ca="1"/>
        <v>6.2912332611834723E-2</v>
      </c>
      <c r="AM277" s="15">
        <f ca="1"/>
        <v>6.0891190725254618E-2</v>
      </c>
      <c r="AN277" s="15">
        <f ca="1"/>
        <v>6.3843752659024394E-2</v>
      </c>
      <c r="AO277" s="15">
        <f ca="1"/>
        <v>4.3402887394367963E-2</v>
      </c>
      <c r="AP277" s="15">
        <f ca="1"/>
        <v>0</v>
      </c>
      <c r="AQ277" s="15">
        <f ca="1"/>
        <v>0</v>
      </c>
      <c r="AR277" s="15">
        <f ca="1"/>
        <v>0</v>
      </c>
      <c r="AS277" s="15">
        <f ca="1"/>
        <v>0</v>
      </c>
      <c r="AT277" s="15">
        <f ca="1"/>
        <v>0</v>
      </c>
      <c r="AU277" s="15">
        <f ca="1"/>
        <v>0</v>
      </c>
      <c r="AV277" s="15">
        <f ca="1"/>
        <v>0</v>
      </c>
      <c r="AW277" s="15">
        <f ca="1"/>
        <v>0</v>
      </c>
      <c r="AX277" s="15">
        <f ca="1"/>
        <v>0</v>
      </c>
      <c r="AY277" s="15">
        <f ca="1"/>
        <v>0</v>
      </c>
      <c r="AZ277" s="15">
        <f ca="1"/>
        <v>0</v>
      </c>
      <c r="BA277" s="15">
        <f ca="1"/>
        <v>0</v>
      </c>
      <c r="BB277" s="15">
        <f ca="1"/>
        <v>0</v>
      </c>
      <c r="BC277" s="15">
        <f ca="1"/>
        <v>0</v>
      </c>
      <c r="BD277" s="15">
        <f ca="1"/>
        <v>0</v>
      </c>
      <c r="BE277" s="15">
        <f ca="1"/>
        <v>0</v>
      </c>
      <c r="BF277" s="15">
        <f ca="1"/>
        <v>0</v>
      </c>
      <c r="BG277" s="15">
        <f ca="1"/>
        <v>0</v>
      </c>
      <c r="BH277" s="15">
        <f ca="1"/>
        <v>0</v>
      </c>
      <c r="BI277" s="15">
        <f ca="1"/>
        <v>0</v>
      </c>
      <c r="BJ277" s="15">
        <f ca="1"/>
        <v>0</v>
      </c>
    </row>
    <row r="278" spans="2:62" hidden="1" outlineLevel="2">
      <c r="B278" s="78" t="s">
        <v>9</v>
      </c>
      <c r="C278" s="15">
        <f ca="1"/>
        <v>0.3031672033378453</v>
      </c>
      <c r="D278" s="15">
        <f ca="1"/>
        <v>0.29690042657465315</v>
      </c>
      <c r="E278" s="15">
        <f ca="1"/>
        <v>0.29360254384412759</v>
      </c>
      <c r="F278" s="15">
        <f ca="1"/>
        <v>0.29108356865969842</v>
      </c>
      <c r="G278" s="15">
        <f ca="1"/>
        <v>0.29223235158835054</v>
      </c>
      <c r="H278" s="15">
        <f ca="1"/>
        <v>0.28296249782716842</v>
      </c>
      <c r="I278" s="15">
        <f ca="1"/>
        <v>0.27008481422048047</v>
      </c>
      <c r="J278" s="15">
        <f ca="1"/>
        <v>0.27216690112873199</v>
      </c>
      <c r="K278" s="15">
        <f ca="1"/>
        <v>0.27749238589901087</v>
      </c>
      <c r="L278" s="15">
        <f ca="1"/>
        <v>0.27970984695022888</v>
      </c>
      <c r="M278" s="15">
        <f ca="1"/>
        <v>0.27384920938192236</v>
      </c>
      <c r="N278" s="15">
        <f ca="1"/>
        <v>0.28949645375896971</v>
      </c>
      <c r="O278" s="15">
        <f ca="1"/>
        <v>0.28120246465701548</v>
      </c>
      <c r="P278" s="15">
        <f ca="1"/>
        <v>0.27873445644030659</v>
      </c>
      <c r="Q278" s="15">
        <f ca="1"/>
        <v>0.28074229752822277</v>
      </c>
      <c r="R278" s="15">
        <f ca="1"/>
        <v>0.29503912503112911</v>
      </c>
      <c r="S278" s="15">
        <f ca="1"/>
        <v>0.29388648063429768</v>
      </c>
      <c r="T278" s="15">
        <f ca="1"/>
        <v>0.30326516541057269</v>
      </c>
      <c r="U278" s="15">
        <f ca="1"/>
        <v>0.30268325481561659</v>
      </c>
      <c r="V278" s="15">
        <f ca="1"/>
        <v>0.29805283517333442</v>
      </c>
      <c r="W278" s="15">
        <f ca="1"/>
        <v>0.29073941785441937</v>
      </c>
      <c r="X278" s="15">
        <f ca="1"/>
        <v>0.28266338817173398</v>
      </c>
      <c r="Y278" s="15">
        <f ca="1"/>
        <v>0.29614201428603465</v>
      </c>
      <c r="Z278" s="15">
        <f ca="1"/>
        <v>0.29247984205739047</v>
      </c>
      <c r="AA278" s="15">
        <f ca="1"/>
        <v>0.28465510499690316</v>
      </c>
      <c r="AB278" s="15">
        <f ca="1"/>
        <v>0.25365751404338133</v>
      </c>
      <c r="AC278" s="15">
        <f ca="1"/>
        <v>0.25500023132112559</v>
      </c>
      <c r="AD278" s="15">
        <f ca="1"/>
        <v>0.2575174443524525</v>
      </c>
      <c r="AE278" s="15">
        <f ca="1"/>
        <v>0.25476026709467564</v>
      </c>
      <c r="AF278" s="15">
        <f ca="1"/>
        <v>0.26914563007019998</v>
      </c>
      <c r="AG278" s="15">
        <f ca="1"/>
        <v>0.27274286110642143</v>
      </c>
      <c r="AH278" s="15">
        <f ca="1"/>
        <v>0.27465240712590289</v>
      </c>
      <c r="AI278" s="15">
        <f ca="1"/>
        <v>0.26942050254823058</v>
      </c>
      <c r="AJ278" s="15">
        <f ca="1"/>
        <v>0.2679483590292176</v>
      </c>
      <c r="AK278" s="15">
        <f ca="1"/>
        <v>0.27579364960079233</v>
      </c>
      <c r="AL278" s="15">
        <f ca="1"/>
        <v>0.27279359490297472</v>
      </c>
      <c r="AM278" s="15">
        <f ca="1"/>
        <v>0.27226722324616071</v>
      </c>
      <c r="AN278" s="15">
        <f ca="1"/>
        <v>0.25695177800565855</v>
      </c>
      <c r="AO278" s="15">
        <f ca="1"/>
        <v>0.2389650136904071</v>
      </c>
      <c r="AP278" s="15">
        <f ca="1"/>
        <v>0.21078183622571339</v>
      </c>
      <c r="AQ278" s="15">
        <f ca="1"/>
        <v>0.23275560855576649</v>
      </c>
      <c r="AR278" s="15">
        <f ca="1"/>
        <v>0.24507421042124833</v>
      </c>
      <c r="AS278" s="15">
        <f ca="1"/>
        <v>0.23070983884519974</v>
      </c>
      <c r="AT278" s="15">
        <f ca="1"/>
        <v>0.22299889088144634</v>
      </c>
      <c r="AU278" s="15">
        <f ca="1"/>
        <v>0.21869521421389143</v>
      </c>
      <c r="AV278" s="15">
        <f ca="1"/>
        <v>0.21663364517023082</v>
      </c>
      <c r="AW278" s="15">
        <f ca="1"/>
        <v>0.20991752856918858</v>
      </c>
      <c r="AX278" s="15">
        <f ca="1"/>
        <v>0.21169517715733632</v>
      </c>
      <c r="AY278" s="15">
        <f ca="1"/>
        <v>0.21141924375393864</v>
      </c>
      <c r="AZ278" s="15">
        <f ca="1"/>
        <v>0.19782377940714047</v>
      </c>
      <c r="BA278" s="15">
        <f ca="1"/>
        <v>0.1995636829601041</v>
      </c>
      <c r="BB278" s="15">
        <f ca="1"/>
        <v>0.20465287697991666</v>
      </c>
      <c r="BC278" s="15">
        <f ca="1"/>
        <v>0.20225794846197212</v>
      </c>
      <c r="BD278" s="15">
        <f ca="1"/>
        <v>0.20184926952919205</v>
      </c>
      <c r="BE278" s="15">
        <f ca="1"/>
        <v>0.19815950791671372</v>
      </c>
      <c r="BF278" s="15">
        <f ca="1"/>
        <v>0.19379223403767931</v>
      </c>
      <c r="BG278" s="15">
        <f ca="1"/>
        <v>0.19407167068061559</v>
      </c>
      <c r="BH278" s="15">
        <f ca="1"/>
        <v>0.20006448082988207</v>
      </c>
      <c r="BI278" s="15">
        <f ca="1"/>
        <v>0.19599449727263488</v>
      </c>
      <c r="BJ278" s="15">
        <f ca="1"/>
        <v>0.20402427095353479</v>
      </c>
    </row>
    <row r="279" spans="2:62" hidden="1" outlineLevel="2">
      <c r="B279" s="78" t="s">
        <v>11</v>
      </c>
      <c r="C279" s="15">
        <f ca="1"/>
        <v>0.12894712180097417</v>
      </c>
      <c r="D279" s="15">
        <f ca="1"/>
        <v>0.12616356118128233</v>
      </c>
      <c r="E279" s="15">
        <f ca="1"/>
        <v>0.11183971329939831</v>
      </c>
      <c r="F279" s="15">
        <f ca="1"/>
        <v>0.1114102890222738</v>
      </c>
      <c r="G279" s="15">
        <f ca="1"/>
        <v>0.11248401569326624</v>
      </c>
      <c r="H279" s="15">
        <f ca="1"/>
        <v>0.1131500363353511</v>
      </c>
      <c r="I279" s="15">
        <f ca="1"/>
        <v>0.12050219839339857</v>
      </c>
      <c r="J279" s="15">
        <f ca="1"/>
        <v>0.11764310563974463</v>
      </c>
      <c r="K279" s="15">
        <f ca="1"/>
        <v>0.11391321875744666</v>
      </c>
      <c r="L279" s="15">
        <f ca="1"/>
        <v>0.11504943222217449</v>
      </c>
      <c r="M279" s="15">
        <f ca="1"/>
        <v>0.11435243072037735</v>
      </c>
      <c r="N279" s="15">
        <f ca="1"/>
        <v>0.10780161953211916</v>
      </c>
      <c r="O279" s="15">
        <f ca="1"/>
        <v>0.10561501718157681</v>
      </c>
      <c r="P279" s="15">
        <f ca="1"/>
        <v>0.11881300747259646</v>
      </c>
      <c r="Q279" s="15">
        <f ca="1"/>
        <v>0.10464380022227569</v>
      </c>
      <c r="R279" s="15">
        <f ca="1"/>
        <v>8.5274800040284718E-2</v>
      </c>
      <c r="S279" s="15">
        <f ca="1"/>
        <v>6.5346346530832503E-2</v>
      </c>
      <c r="T279" s="15">
        <f ca="1"/>
        <v>5.8786107882592704E-2</v>
      </c>
      <c r="U279" s="15">
        <f ca="1"/>
        <v>5.9039806668116791E-2</v>
      </c>
      <c r="V279" s="15">
        <f ca="1"/>
        <v>5.4153618456797378E-2</v>
      </c>
      <c r="W279" s="15">
        <f ca="1"/>
        <v>6.2196250610128276E-2</v>
      </c>
      <c r="X279" s="15">
        <f ca="1"/>
        <v>6.3835151341072385E-2</v>
      </c>
      <c r="Y279" s="15">
        <f ca="1"/>
        <v>6.1413691692112207E-2</v>
      </c>
      <c r="Z279" s="15">
        <f ca="1"/>
        <v>5.9247703948316362E-2</v>
      </c>
      <c r="AA279" s="15">
        <f ca="1"/>
        <v>5.1804990717430714E-2</v>
      </c>
      <c r="AB279" s="15">
        <f ca="1"/>
        <v>7.3991872356984303E-2</v>
      </c>
      <c r="AC279" s="15">
        <f ca="1"/>
        <v>8.0523313156962345E-2</v>
      </c>
      <c r="AD279" s="15">
        <f ca="1"/>
        <v>8.1859308321218752E-2</v>
      </c>
      <c r="AE279" s="15">
        <f ca="1"/>
        <v>8.4033759067535754E-2</v>
      </c>
      <c r="AF279" s="15">
        <f ca="1"/>
        <v>5.2455396722931681E-2</v>
      </c>
      <c r="AG279" s="15">
        <f ca="1"/>
        <v>4.4086896987743429E-2</v>
      </c>
      <c r="AH279" s="15">
        <f ca="1"/>
        <v>4.6527712438815233E-2</v>
      </c>
      <c r="AI279" s="15">
        <f ca="1"/>
        <v>4.7769775679547585E-2</v>
      </c>
      <c r="AJ279" s="15">
        <f ca="1"/>
        <v>4.9752787346844268E-2</v>
      </c>
      <c r="AK279" s="15">
        <f ca="1"/>
        <v>5.4767412142985757E-2</v>
      </c>
      <c r="AL279" s="15">
        <f ca="1"/>
        <v>5.3338834279051152E-2</v>
      </c>
      <c r="AM279" s="15">
        <f ca="1"/>
        <v>4.9414732039229685E-2</v>
      </c>
      <c r="AN279" s="15">
        <f ca="1"/>
        <v>4.245351389651672E-2</v>
      </c>
      <c r="AO279" s="15">
        <f ca="1"/>
        <v>3.7782426032270562E-2</v>
      </c>
      <c r="AP279" s="15">
        <f ca="1"/>
        <v>3.0512177297930126E-2</v>
      </c>
      <c r="AQ279" s="15">
        <f ca="1"/>
        <v>1.2654790166703424E-2</v>
      </c>
      <c r="AR279" s="15">
        <f ca="1"/>
        <v>1.5121507029824375E-2</v>
      </c>
      <c r="AS279" s="15">
        <f ca="1"/>
        <v>1.6916635144028469E-2</v>
      </c>
      <c r="AT279" s="15">
        <f ca="1"/>
        <v>2.3712227287714018E-2</v>
      </c>
      <c r="AU279" s="15">
        <f ca="1"/>
        <v>1.4516391659406352E-2</v>
      </c>
      <c r="AV279" s="15">
        <f ca="1"/>
        <v>1.7255270157779914E-2</v>
      </c>
      <c r="AW279" s="15">
        <f ca="1"/>
        <v>3.4329459030534422E-2</v>
      </c>
      <c r="AX279" s="15">
        <f ca="1"/>
        <v>3.4390851253388838E-2</v>
      </c>
      <c r="AY279" s="15">
        <f ca="1"/>
        <v>3.9142191110716845E-2</v>
      </c>
      <c r="AZ279" s="15">
        <f ca="1"/>
        <v>2.5060162599525641E-2</v>
      </c>
      <c r="BA279" s="15">
        <f ca="1"/>
        <v>2.776229402748133E-2</v>
      </c>
      <c r="BB279" s="15">
        <f ca="1"/>
        <v>3.0111896323863279E-2</v>
      </c>
      <c r="BC279" s="15">
        <f ca="1"/>
        <v>2.9051338540204252E-2</v>
      </c>
      <c r="BD279" s="15">
        <f ca="1"/>
        <v>3.0203766257402551E-2</v>
      </c>
      <c r="BE279" s="15">
        <f ca="1"/>
        <v>2.3046963553692547E-2</v>
      </c>
      <c r="BF279" s="15">
        <f ca="1"/>
        <v>2.122354084071067E-2</v>
      </c>
      <c r="BG279" s="15">
        <f ca="1"/>
        <v>2.1991600309050698E-2</v>
      </c>
      <c r="BH279" s="15">
        <f ca="1"/>
        <v>1.293076735848369E-2</v>
      </c>
      <c r="BI279" s="15">
        <f ca="1"/>
        <v>1.9726111015102816E-2</v>
      </c>
      <c r="BJ279" s="15">
        <f ca="1"/>
        <v>1.5276130257440113E-2</v>
      </c>
    </row>
    <row r="280" spans="2:62" hidden="1" outlineLevel="2">
      <c r="B280" s="78" t="s">
        <v>13</v>
      </c>
      <c r="C280" s="15">
        <f ca="1"/>
        <v>3.1882777458334316E-2</v>
      </c>
      <c r="D280" s="15">
        <f ca="1"/>
        <v>3.5189803721997058E-2</v>
      </c>
      <c r="E280" s="15">
        <f ca="1"/>
        <v>3.7662648882160442E-2</v>
      </c>
      <c r="F280" s="15">
        <f ca="1"/>
        <v>3.9476382003174479E-2</v>
      </c>
      <c r="G280" s="15">
        <f ca="1"/>
        <v>3.8912330697608848E-2</v>
      </c>
      <c r="H280" s="15">
        <f ca="1"/>
        <v>4.6180772421786191E-2</v>
      </c>
      <c r="I280" s="15">
        <f ca="1"/>
        <v>4.3693127142939631E-2</v>
      </c>
      <c r="J280" s="15">
        <f ca="1"/>
        <v>4.3040742371490311E-2</v>
      </c>
      <c r="K280" s="15">
        <f ca="1"/>
        <v>4.1024948761552278E-2</v>
      </c>
      <c r="L280" s="15">
        <f ca="1"/>
        <v>3.7987281470805413E-2</v>
      </c>
      <c r="M280" s="15">
        <f ca="1"/>
        <v>2.9327506569094507E-2</v>
      </c>
      <c r="N280" s="15">
        <f ca="1"/>
        <v>3.4700757690047011E-2</v>
      </c>
      <c r="O280" s="15">
        <f ca="1"/>
        <v>3.5691369449094713E-2</v>
      </c>
      <c r="P280" s="15">
        <f ca="1"/>
        <v>3.5471016830748936E-2</v>
      </c>
      <c r="Q280" s="15">
        <f ca="1"/>
        <v>4.1462531167910696E-2</v>
      </c>
      <c r="R280" s="15">
        <f ca="1"/>
        <v>4.8351063383639981E-2</v>
      </c>
      <c r="S280" s="15">
        <f ca="1"/>
        <v>5.2785606502708526E-2</v>
      </c>
      <c r="T280" s="15">
        <f ca="1"/>
        <v>4.6209063737678621E-2</v>
      </c>
      <c r="U280" s="15">
        <f ca="1"/>
        <v>4.2253402686743442E-2</v>
      </c>
      <c r="V280" s="15">
        <f ca="1"/>
        <v>3.8697765537599953E-2</v>
      </c>
      <c r="W280" s="15">
        <f ca="1"/>
        <v>4.2933357004720216E-2</v>
      </c>
      <c r="X280" s="15">
        <f ca="1"/>
        <v>4.178559536931898E-2</v>
      </c>
      <c r="Y280" s="15">
        <f ca="1"/>
        <v>5.3603441594321823E-2</v>
      </c>
      <c r="Z280" s="15">
        <f ca="1"/>
        <v>5.3172398395617035E-2</v>
      </c>
      <c r="AA280" s="15">
        <f ca="1"/>
        <v>6.0793735060450674E-2</v>
      </c>
      <c r="AB280" s="15">
        <f ca="1"/>
        <v>7.6165284609610917E-2</v>
      </c>
      <c r="AC280" s="15">
        <f ca="1"/>
        <v>6.6992151368506295E-2</v>
      </c>
      <c r="AD280" s="15">
        <f ca="1"/>
        <v>6.8212137821215907E-2</v>
      </c>
      <c r="AE280" s="15">
        <f ca="1"/>
        <v>7.0648827769766984E-2</v>
      </c>
      <c r="AF280" s="15">
        <f ca="1"/>
        <v>5.6361374231020681E-2</v>
      </c>
      <c r="AG280" s="15">
        <f ca="1"/>
        <v>5.8699954612854731E-2</v>
      </c>
      <c r="AH280" s="15">
        <f ca="1"/>
        <v>5.6057394672805218E-2</v>
      </c>
      <c r="AI280" s="15">
        <f ca="1"/>
        <v>5.5727846442783009E-2</v>
      </c>
      <c r="AJ280" s="15">
        <f ca="1"/>
        <v>5.367158266161675E-2</v>
      </c>
      <c r="AK280" s="15">
        <f ca="1"/>
        <v>4.8423671468556771E-2</v>
      </c>
      <c r="AL280" s="15">
        <f ca="1"/>
        <v>5.0915386749206107E-2</v>
      </c>
      <c r="AM280" s="15">
        <f ca="1"/>
        <v>5.1278451082583401E-2</v>
      </c>
      <c r="AN280" s="15">
        <f ca="1"/>
        <v>6.1175875793093575E-2</v>
      </c>
      <c r="AO280" s="15">
        <f ca="1"/>
        <v>4.2270040491600692E-2</v>
      </c>
      <c r="AP280" s="15">
        <f ca="1"/>
        <v>5.4837243926135093E-2</v>
      </c>
      <c r="AQ280" s="15">
        <f ca="1"/>
        <v>5.1581114349652839E-2</v>
      </c>
      <c r="AR280" s="15">
        <f ca="1"/>
        <v>5.4514473475765844E-2</v>
      </c>
      <c r="AS280" s="15">
        <f ca="1"/>
        <v>6.6032591506482094E-2</v>
      </c>
      <c r="AT280" s="15">
        <f ca="1"/>
        <v>6.677229840868186E-2</v>
      </c>
      <c r="AU280" s="15">
        <f ca="1"/>
        <v>5.8514333630457979E-2</v>
      </c>
      <c r="AV280" s="15">
        <f ca="1"/>
        <v>5.7560332191670838E-2</v>
      </c>
      <c r="AW280" s="15">
        <f ca="1"/>
        <v>5.3679581586120059E-2</v>
      </c>
      <c r="AX280" s="15">
        <f ca="1"/>
        <v>5.0130601497369059E-2</v>
      </c>
      <c r="AY280" s="15">
        <f ca="1"/>
        <v>5.0772402751406195E-2</v>
      </c>
      <c r="AZ280" s="15">
        <f ca="1"/>
        <v>5.8506813631267848E-2</v>
      </c>
      <c r="BA280" s="15">
        <f ca="1"/>
        <v>5.8537536948237608E-2</v>
      </c>
      <c r="BB280" s="15">
        <f ca="1"/>
        <v>6.6701737373853515E-2</v>
      </c>
      <c r="BC280" s="15">
        <f ca="1"/>
        <v>7.2789901255925743E-2</v>
      </c>
      <c r="BD280" s="15">
        <f ca="1"/>
        <v>7.3769673144726142E-2</v>
      </c>
      <c r="BE280" s="15">
        <f ca="1"/>
        <v>7.097620419882314E-2</v>
      </c>
      <c r="BF280" s="15">
        <f ca="1"/>
        <v>7.2224868331491193E-2</v>
      </c>
      <c r="BG280" s="15">
        <f ca="1"/>
        <v>7.1766274483048342E-2</v>
      </c>
      <c r="BH280" s="15">
        <f ca="1"/>
        <v>7.8346345742808451E-2</v>
      </c>
      <c r="BI280" s="15">
        <f ca="1"/>
        <v>8.6435237567790132E-2</v>
      </c>
      <c r="BJ280" s="15">
        <f ca="1"/>
        <v>8.6295782682638655E-2</v>
      </c>
    </row>
    <row r="281" spans="2:62" hidden="1" outlineLevel="2">
      <c r="B281" s="78" t="s">
        <v>15</v>
      </c>
      <c r="C281" s="15">
        <f ca="1"/>
        <v>0.26554159611209344</v>
      </c>
      <c r="D281" s="15">
        <f ca="1"/>
        <v>0.26750606495716289</v>
      </c>
      <c r="E281" s="15">
        <f ca="1"/>
        <v>0.27353615124888159</v>
      </c>
      <c r="F281" s="15">
        <f ca="1"/>
        <v>0.27295800795688274</v>
      </c>
      <c r="G281" s="15">
        <f ca="1"/>
        <v>0.27383231812965175</v>
      </c>
      <c r="H281" s="15">
        <f ca="1"/>
        <v>0.25981277238469386</v>
      </c>
      <c r="I281" s="15">
        <f ca="1"/>
        <v>0.25072807671657082</v>
      </c>
      <c r="J281" s="15">
        <f ca="1"/>
        <v>0.24896035457372165</v>
      </c>
      <c r="K281" s="15">
        <f ca="1"/>
        <v>0.24923346091242593</v>
      </c>
      <c r="L281" s="15">
        <f ca="1"/>
        <v>0.24893690837054444</v>
      </c>
      <c r="M281" s="15">
        <f ca="1"/>
        <v>0.2502133126907865</v>
      </c>
      <c r="N281" s="15">
        <f ca="1"/>
        <v>0.24678490077241494</v>
      </c>
      <c r="O281" s="15">
        <f ca="1"/>
        <v>0.24453567056886402</v>
      </c>
      <c r="P281" s="15">
        <f ca="1"/>
        <v>0.24081488273876464</v>
      </c>
      <c r="Q281" s="15">
        <f ca="1"/>
        <v>0.24582596317660729</v>
      </c>
      <c r="R281" s="15">
        <f ca="1"/>
        <v>0.22559730303144854</v>
      </c>
      <c r="S281" s="15">
        <f ca="1"/>
        <v>0.23248534414524002</v>
      </c>
      <c r="T281" s="15">
        <f ca="1"/>
        <v>0.23943554702651682</v>
      </c>
      <c r="U281" s="15">
        <f ca="1"/>
        <v>0.23228094333784155</v>
      </c>
      <c r="V281" s="15">
        <f ca="1"/>
        <v>0.23440427114506607</v>
      </c>
      <c r="W281" s="15">
        <f ca="1"/>
        <v>0.2265191021157299</v>
      </c>
      <c r="X281" s="15">
        <f ca="1"/>
        <v>0.23998788142775637</v>
      </c>
      <c r="Y281" s="15">
        <f ca="1"/>
        <v>0.25564758066239351</v>
      </c>
      <c r="Z281" s="15">
        <f ca="1"/>
        <v>0.26042122819006597</v>
      </c>
      <c r="AA281" s="15">
        <f ca="1"/>
        <v>0.28732542886907553</v>
      </c>
      <c r="AB281" s="15">
        <f ca="1"/>
        <v>0.31302487189336342</v>
      </c>
      <c r="AC281" s="15">
        <f ca="1"/>
        <v>0.30267616238125566</v>
      </c>
      <c r="AD281" s="15">
        <f ca="1"/>
        <v>0.30409920455799644</v>
      </c>
      <c r="AE281" s="15">
        <f ca="1"/>
        <v>0.30119189180799327</v>
      </c>
      <c r="AF281" s="15">
        <f ca="1"/>
        <v>0.30499703064761602</v>
      </c>
      <c r="AG281" s="15">
        <f ca="1"/>
        <v>0.30710949699735274</v>
      </c>
      <c r="AH281" s="15">
        <f ca="1"/>
        <v>0.31092834242191791</v>
      </c>
      <c r="AI281" s="15">
        <f ca="1"/>
        <v>0.31113056231391317</v>
      </c>
      <c r="AJ281" s="15">
        <f ca="1"/>
        <v>0.3076639310986678</v>
      </c>
      <c r="AK281" s="15">
        <f ca="1"/>
        <v>0.30442214217573516</v>
      </c>
      <c r="AL281" s="15">
        <f ca="1"/>
        <v>0.30145709237155982</v>
      </c>
      <c r="AM281" s="15">
        <f ca="1"/>
        <v>0.3101044038178562</v>
      </c>
      <c r="AN281" s="15">
        <f ca="1"/>
        <v>0.31463271112952423</v>
      </c>
      <c r="AO281" s="15">
        <f ca="1"/>
        <v>0.33923963389257372</v>
      </c>
      <c r="AP281" s="15">
        <f ca="1"/>
        <v>0.32054559668096327</v>
      </c>
      <c r="AQ281" s="15">
        <f ca="1"/>
        <v>0.3355602137484105</v>
      </c>
      <c r="AR281" s="15">
        <f ca="1"/>
        <v>0.31242004630637676</v>
      </c>
      <c r="AS281" s="15">
        <f ca="1"/>
        <v>0.31649022443632951</v>
      </c>
      <c r="AT281" s="15">
        <f ca="1"/>
        <v>0.32209916762473217</v>
      </c>
      <c r="AU281" s="15">
        <f ca="1"/>
        <v>0.31210421131847199</v>
      </c>
      <c r="AV281" s="15">
        <f ca="1"/>
        <v>0.30860398233049996</v>
      </c>
      <c r="AW281" s="15">
        <f ca="1"/>
        <v>0.30230881535473286</v>
      </c>
      <c r="AX281" s="15">
        <f ca="1"/>
        <v>0.33161578369146105</v>
      </c>
      <c r="AY281" s="15">
        <f ca="1"/>
        <v>0.32845077631874892</v>
      </c>
      <c r="AZ281" s="15">
        <f ca="1"/>
        <v>0.32106525343919146</v>
      </c>
      <c r="BA281" s="15">
        <f ca="1"/>
        <v>0.31507122116037012</v>
      </c>
      <c r="BB281" s="15">
        <f ca="1"/>
        <v>0.30758093410745985</v>
      </c>
      <c r="BC281" s="15">
        <f ca="1"/>
        <v>0.31192197999407156</v>
      </c>
      <c r="BD281" s="15">
        <f ca="1"/>
        <v>0.30529596684851784</v>
      </c>
      <c r="BE281" s="15">
        <f ca="1"/>
        <v>0.31415072290832613</v>
      </c>
      <c r="BF281" s="15">
        <f ca="1"/>
        <v>0.31403648497549508</v>
      </c>
      <c r="BG281" s="15">
        <f ca="1"/>
        <v>0.31557935201577947</v>
      </c>
      <c r="BH281" s="15">
        <f ca="1"/>
        <v>0.3259793733894179</v>
      </c>
      <c r="BI281" s="15">
        <f ca="1"/>
        <v>0.31028206819817611</v>
      </c>
      <c r="BJ281" s="15">
        <f ca="1"/>
        <v>0.29561724073023349</v>
      </c>
    </row>
    <row r="282" spans="2:62" hidden="1" outlineLevel="2">
      <c r="B282" s="78" t="s">
        <v>18</v>
      </c>
      <c r="C282" s="15">
        <f ca="1"/>
        <v>0</v>
      </c>
      <c r="D282" s="15">
        <f ca="1"/>
        <v>0</v>
      </c>
      <c r="E282" s="15">
        <f ca="1"/>
        <v>0</v>
      </c>
      <c r="F282" s="15">
        <f ca="1"/>
        <v>0</v>
      </c>
      <c r="G282" s="15">
        <f ca="1"/>
        <v>0</v>
      </c>
      <c r="H282" s="15">
        <f ca="1"/>
        <v>0</v>
      </c>
      <c r="I282" s="15">
        <f ca="1"/>
        <v>0</v>
      </c>
      <c r="J282" s="15">
        <f ca="1"/>
        <v>0</v>
      </c>
      <c r="K282" s="15">
        <f ca="1"/>
        <v>0</v>
      </c>
      <c r="L282" s="15">
        <f ca="1"/>
        <v>0</v>
      </c>
      <c r="M282" s="15">
        <f ca="1"/>
        <v>0</v>
      </c>
      <c r="N282" s="15">
        <f ca="1"/>
        <v>0</v>
      </c>
      <c r="O282" s="15">
        <f ca="1"/>
        <v>0</v>
      </c>
      <c r="P282" s="15">
        <f ca="1"/>
        <v>0</v>
      </c>
      <c r="Q282" s="15">
        <f ca="1"/>
        <v>0</v>
      </c>
      <c r="R282" s="15">
        <f ca="1"/>
        <v>0</v>
      </c>
      <c r="S282" s="15">
        <f ca="1"/>
        <v>0</v>
      </c>
      <c r="T282" s="15">
        <f ca="1"/>
        <v>0</v>
      </c>
      <c r="U282" s="15">
        <f ca="1"/>
        <v>0</v>
      </c>
      <c r="V282" s="15">
        <f ca="1"/>
        <v>0</v>
      </c>
      <c r="W282" s="15">
        <f ca="1"/>
        <v>0</v>
      </c>
      <c r="X282" s="15">
        <f ca="1"/>
        <v>0</v>
      </c>
      <c r="Y282" s="15">
        <f ca="1"/>
        <v>1.210696122810862E-2</v>
      </c>
      <c r="Z282" s="15">
        <f ca="1"/>
        <v>1.6862598901879498E-2</v>
      </c>
      <c r="AA282" s="15">
        <f ca="1"/>
        <v>6.5972167844783351E-3</v>
      </c>
      <c r="AB282" s="15">
        <f ca="1"/>
        <v>6.8504760367984309E-3</v>
      </c>
      <c r="AC282" s="15">
        <f ca="1"/>
        <v>1.0426744393969914E-2</v>
      </c>
      <c r="AD282" s="15">
        <f ca="1"/>
        <v>1.0933312198134934E-2</v>
      </c>
      <c r="AE282" s="15">
        <f ca="1"/>
        <v>2.0044613352945915E-3</v>
      </c>
      <c r="AF282" s="15">
        <f ca="1"/>
        <v>0</v>
      </c>
      <c r="AG282" s="15">
        <f ca="1"/>
        <v>0</v>
      </c>
      <c r="AH282" s="15">
        <f ca="1"/>
        <v>0</v>
      </c>
      <c r="AI282" s="15">
        <f ca="1"/>
        <v>0</v>
      </c>
      <c r="AJ282" s="15">
        <f ca="1"/>
        <v>0</v>
      </c>
      <c r="AK282" s="15">
        <f ca="1"/>
        <v>0</v>
      </c>
      <c r="AL282" s="15">
        <f ca="1"/>
        <v>0</v>
      </c>
      <c r="AM282" s="15">
        <f ca="1"/>
        <v>0</v>
      </c>
      <c r="AN282" s="15">
        <f ca="1"/>
        <v>0</v>
      </c>
      <c r="AO282" s="15">
        <f ca="1"/>
        <v>0</v>
      </c>
      <c r="AP282" s="15">
        <f ca="1"/>
        <v>0</v>
      </c>
      <c r="AQ282" s="15">
        <f ca="1"/>
        <v>0</v>
      </c>
      <c r="AR282" s="15">
        <f ca="1"/>
        <v>0</v>
      </c>
      <c r="AS282" s="15">
        <f ca="1"/>
        <v>0</v>
      </c>
      <c r="AT282" s="15">
        <f ca="1"/>
        <v>0</v>
      </c>
      <c r="AU282" s="15">
        <f ca="1"/>
        <v>0</v>
      </c>
      <c r="AV282" s="15">
        <f ca="1"/>
        <v>0</v>
      </c>
      <c r="AW282" s="15">
        <f ca="1"/>
        <v>0</v>
      </c>
      <c r="AX282" s="15">
        <f ca="1"/>
        <v>0</v>
      </c>
      <c r="AY282" s="15">
        <f ca="1"/>
        <v>0</v>
      </c>
      <c r="AZ282" s="15">
        <f ca="1"/>
        <v>0</v>
      </c>
      <c r="BA282" s="15">
        <f ca="1"/>
        <v>0</v>
      </c>
      <c r="BB282" s="15">
        <f ca="1"/>
        <v>0</v>
      </c>
      <c r="BC282" s="15">
        <f ca="1"/>
        <v>0</v>
      </c>
      <c r="BD282" s="15">
        <f ca="1"/>
        <v>0</v>
      </c>
      <c r="BE282" s="15">
        <f ca="1"/>
        <v>0</v>
      </c>
      <c r="BF282" s="15">
        <f ca="1"/>
        <v>0</v>
      </c>
      <c r="BG282" s="15">
        <f ca="1"/>
        <v>0</v>
      </c>
      <c r="BH282" s="15">
        <f ca="1"/>
        <v>0</v>
      </c>
      <c r="BI282" s="15">
        <f ca="1"/>
        <v>0</v>
      </c>
      <c r="BJ282" s="15">
        <f ca="1"/>
        <v>0</v>
      </c>
    </row>
    <row r="283" spans="2:62" hidden="1" outlineLevel="2">
      <c r="B283" s="78" t="s">
        <v>20</v>
      </c>
      <c r="C283" s="15">
        <f ca="1"/>
        <v>0</v>
      </c>
      <c r="D283" s="15">
        <f ca="1"/>
        <v>0</v>
      </c>
      <c r="E283" s="15">
        <f ca="1"/>
        <v>0</v>
      </c>
      <c r="F283" s="15">
        <f ca="1"/>
        <v>0</v>
      </c>
      <c r="G283" s="15">
        <f ca="1"/>
        <v>0</v>
      </c>
      <c r="H283" s="15">
        <f ca="1"/>
        <v>1.1559391621648011E-2</v>
      </c>
      <c r="I283" s="15">
        <f ca="1"/>
        <v>1.2010259364397239E-2</v>
      </c>
      <c r="J283" s="15">
        <f ca="1"/>
        <v>1.2921113978919214E-2</v>
      </c>
      <c r="K283" s="15">
        <f ca="1"/>
        <v>2.0969272143251085E-2</v>
      </c>
      <c r="L283" s="15">
        <f ca="1"/>
        <v>2.0249653140254665E-2</v>
      </c>
      <c r="M283" s="15">
        <f ca="1"/>
        <v>2.9724854385800355E-2</v>
      </c>
      <c r="N283" s="15">
        <f ca="1"/>
        <v>2.4475124075840144E-2</v>
      </c>
      <c r="O283" s="15">
        <f ca="1"/>
        <v>2.5561739347621789E-2</v>
      </c>
      <c r="P283" s="15">
        <f ca="1"/>
        <v>2.1860022710700977E-2</v>
      </c>
      <c r="Q283" s="15">
        <f ca="1"/>
        <v>3.5684257656279715E-2</v>
      </c>
      <c r="R283" s="15">
        <f ca="1"/>
        <v>3.1541728295649607E-2</v>
      </c>
      <c r="S283" s="15">
        <f ca="1"/>
        <v>3.4584820038900371E-2</v>
      </c>
      <c r="T283" s="15">
        <f ca="1"/>
        <v>4.0478105290202883E-2</v>
      </c>
      <c r="U283" s="15">
        <f ca="1"/>
        <v>3.9705035911710922E-2</v>
      </c>
      <c r="V283" s="15">
        <f ca="1"/>
        <v>4.3606495296193933E-2</v>
      </c>
      <c r="W283" s="15">
        <f ca="1"/>
        <v>4.4831276767751282E-2</v>
      </c>
      <c r="X283" s="15">
        <f ca="1"/>
        <v>4.2700483969702822E-2</v>
      </c>
      <c r="Y283" s="15">
        <f ca="1"/>
        <v>4.2638729048107428E-2</v>
      </c>
      <c r="Z283" s="15">
        <f ca="1"/>
        <v>4.0511595350524239E-2</v>
      </c>
      <c r="AA283" s="15">
        <f ca="1"/>
        <v>2.949201262257295E-2</v>
      </c>
      <c r="AB283" s="15">
        <f ca="1"/>
        <v>2.0716394084296291E-2</v>
      </c>
      <c r="AC283" s="15">
        <f ca="1"/>
        <v>9.941490060595479E-3</v>
      </c>
      <c r="AD283" s="15">
        <f ca="1"/>
        <v>9.5120958386136784E-3</v>
      </c>
      <c r="AE283" s="15">
        <f ca="1"/>
        <v>9.9303079209296426E-3</v>
      </c>
      <c r="AF283" s="15">
        <f ca="1"/>
        <v>1.0917095284371056E-2</v>
      </c>
      <c r="AG283" s="15">
        <f ca="1"/>
        <v>1.4137743684364028E-2</v>
      </c>
      <c r="AH283" s="15">
        <f ca="1"/>
        <v>1.449041346485741E-2</v>
      </c>
      <c r="AI283" s="15">
        <f ca="1"/>
        <v>3.5733200228230859E-3</v>
      </c>
      <c r="AJ283" s="15">
        <f ca="1"/>
        <v>2.1476876661522966E-3</v>
      </c>
      <c r="AK283" s="15">
        <f ca="1"/>
        <v>8.5177038891700912E-4</v>
      </c>
      <c r="AL283" s="15">
        <f ca="1"/>
        <v>1.1549169187519942E-2</v>
      </c>
      <c r="AM283" s="15">
        <f ca="1"/>
        <v>8.6409917107477165E-3</v>
      </c>
      <c r="AN283" s="15">
        <f ca="1"/>
        <v>1.250659554680375E-2</v>
      </c>
      <c r="AO283" s="15">
        <f ca="1"/>
        <v>0</v>
      </c>
      <c r="AP283" s="15">
        <f ca="1"/>
        <v>1.3881737538446627E-2</v>
      </c>
      <c r="AQ283" s="15">
        <f ca="1"/>
        <v>1.4625813179933313E-2</v>
      </c>
      <c r="AR283" s="15">
        <f ca="1"/>
        <v>5.1120428607192387E-3</v>
      </c>
      <c r="AS283" s="15">
        <f ca="1"/>
        <v>1.1478576289903196E-2</v>
      </c>
      <c r="AT283" s="15">
        <f ca="1"/>
        <v>1.2265692887212621E-2</v>
      </c>
      <c r="AU283" s="15">
        <f ca="1"/>
        <v>4.3601653642098365E-2</v>
      </c>
      <c r="AV283" s="15">
        <f ca="1"/>
        <v>3.6403172366607686E-2</v>
      </c>
      <c r="AW283" s="15">
        <f ca="1"/>
        <v>3.7576236114429104E-2</v>
      </c>
      <c r="AX283" s="15">
        <f ca="1"/>
        <v>1.4208695713905775E-2</v>
      </c>
      <c r="AY283" s="15">
        <f ca="1"/>
        <v>1.4288567343375845E-2</v>
      </c>
      <c r="AZ283" s="15">
        <f ca="1"/>
        <v>2.3643231011513256E-2</v>
      </c>
      <c r="BA283" s="15">
        <f ca="1"/>
        <v>2.4511413706166919E-2</v>
      </c>
      <c r="BB283" s="15">
        <f ca="1"/>
        <v>2.4761725278099566E-2</v>
      </c>
      <c r="BC283" s="15">
        <f ca="1"/>
        <v>2.8117796027140526E-2</v>
      </c>
      <c r="BD283" s="15">
        <f ca="1"/>
        <v>2.9504505347082214E-2</v>
      </c>
      <c r="BE283" s="15">
        <f ca="1"/>
        <v>2.6008300836909689E-2</v>
      </c>
      <c r="BF283" s="15">
        <f ca="1"/>
        <v>2.7152756221000093E-2</v>
      </c>
      <c r="BG283" s="15">
        <f ca="1"/>
        <v>2.4749853132889146E-2</v>
      </c>
      <c r="BH283" s="15">
        <f ca="1"/>
        <v>2.1283732440866742E-2</v>
      </c>
      <c r="BI283" s="15">
        <f ca="1"/>
        <v>2.1724147146335571E-2</v>
      </c>
      <c r="BJ283" s="15">
        <f ca="1"/>
        <v>1.6014433987301471E-2</v>
      </c>
    </row>
    <row r="284" spans="2:62" hidden="1" outlineLevel="2">
      <c r="B284" s="78" t="s">
        <v>22</v>
      </c>
      <c r="C284" s="15">
        <f ca="1"/>
        <v>6.154624313887436E-3</v>
      </c>
      <c r="D284" s="15">
        <f ca="1"/>
        <v>1.2446779767405403E-2</v>
      </c>
      <c r="E284" s="15">
        <f ca="1"/>
        <v>1.0756516046994083E-2</v>
      </c>
      <c r="F284" s="15">
        <f ca="1"/>
        <v>1.1465596015420545E-2</v>
      </c>
      <c r="G284" s="15">
        <f ca="1"/>
        <v>1.0289156415812614E-2</v>
      </c>
      <c r="H284" s="15">
        <f ca="1"/>
        <v>9.6683802423677516E-3</v>
      </c>
      <c r="I284" s="15">
        <f ca="1"/>
        <v>9.4075694390663295E-3</v>
      </c>
      <c r="J284" s="15">
        <f ca="1"/>
        <v>9.2156955009631194E-3</v>
      </c>
      <c r="K284" s="15">
        <f ca="1"/>
        <v>1.0099102264724696E-2</v>
      </c>
      <c r="L284" s="15">
        <f ca="1"/>
        <v>1.4224694713013852E-2</v>
      </c>
      <c r="M284" s="15">
        <f ca="1"/>
        <v>1.4748987880697992E-2</v>
      </c>
      <c r="N284" s="15">
        <f ca="1"/>
        <v>1.5070218766713444E-2</v>
      </c>
      <c r="O284" s="15">
        <f ca="1"/>
        <v>1.5750519966349984E-2</v>
      </c>
      <c r="P284" s="15">
        <f ca="1"/>
        <v>9.8023091606291336E-3</v>
      </c>
      <c r="Q284" s="15">
        <f ca="1"/>
        <v>6.9766786730597373E-3</v>
      </c>
      <c r="R284" s="15">
        <f ca="1"/>
        <v>1.1822469939458159E-2</v>
      </c>
      <c r="S284" s="15">
        <f ca="1"/>
        <v>1.2960275937241353E-2</v>
      </c>
      <c r="T284" s="15">
        <f ca="1"/>
        <v>1.317154268716658E-2</v>
      </c>
      <c r="U284" s="15">
        <f ca="1"/>
        <v>1.5295526892864895E-2</v>
      </c>
      <c r="V284" s="15">
        <f ca="1"/>
        <v>2.2918368430780309E-2</v>
      </c>
      <c r="W284" s="15">
        <f ca="1"/>
        <v>2.4105824630876585E-2</v>
      </c>
      <c r="X284" s="15">
        <f ca="1"/>
        <v>2.4451587271791132E-2</v>
      </c>
      <c r="Y284" s="15">
        <f ca="1"/>
        <v>2.6378068933089548E-2</v>
      </c>
      <c r="Z284" s="15">
        <f ca="1"/>
        <v>2.7729733395895132E-2</v>
      </c>
      <c r="AA284" s="15">
        <f ca="1"/>
        <v>2.0423411956153461E-2</v>
      </c>
      <c r="AB284" s="15">
        <f ca="1"/>
        <v>6.1227643312590898E-3</v>
      </c>
      <c r="AC284" s="15">
        <f ca="1"/>
        <v>9.9789743767486911E-3</v>
      </c>
      <c r="AD284" s="15">
        <f ca="1"/>
        <v>1.1127536228702786E-2</v>
      </c>
      <c r="AE284" s="15">
        <f ca="1"/>
        <v>1.2554456392174451E-2</v>
      </c>
      <c r="AF284" s="15">
        <f ca="1"/>
        <v>1.8137791167860823E-2</v>
      </c>
      <c r="AG284" s="15">
        <f ca="1"/>
        <v>1.3588083676044175E-2</v>
      </c>
      <c r="AH284" s="15">
        <f ca="1"/>
        <v>1.0639513824134722E-2</v>
      </c>
      <c r="AI284" s="15">
        <f ca="1"/>
        <v>2.4466118452388434E-2</v>
      </c>
      <c r="AJ284" s="15">
        <f ca="1"/>
        <v>2.4653424836924464E-2</v>
      </c>
      <c r="AK284" s="15">
        <f ca="1"/>
        <v>2.5165972845092432E-2</v>
      </c>
      <c r="AL284" s="15">
        <f ca="1"/>
        <v>1.9596896114719146E-2</v>
      </c>
      <c r="AM284" s="15">
        <f ca="1"/>
        <v>2.1641166842130605E-2</v>
      </c>
      <c r="AN284" s="15">
        <f ca="1"/>
        <v>1.2788169020599847E-2</v>
      </c>
      <c r="AO284" s="15">
        <f ca="1"/>
        <v>3.3816503072432759E-2</v>
      </c>
      <c r="AP284" s="15">
        <f ca="1"/>
        <v>7.0233980766299178E-2</v>
      </c>
      <c r="AQ284" s="15">
        <f ca="1"/>
        <v>6.0821879426170448E-2</v>
      </c>
      <c r="AR284" s="15">
        <f ca="1"/>
        <v>7.3638075952487544E-2</v>
      </c>
      <c r="AS284" s="15">
        <f ca="1"/>
        <v>7.0147112850628038E-2</v>
      </c>
      <c r="AT284" s="15">
        <f ca="1"/>
        <v>7.208239579510009E-2</v>
      </c>
      <c r="AU284" s="15">
        <f ca="1"/>
        <v>8.4950582040878034E-2</v>
      </c>
      <c r="AV284" s="15">
        <f ca="1"/>
        <v>8.5425721764851317E-2</v>
      </c>
      <c r="AW284" s="15">
        <f ca="1"/>
        <v>8.9878691625779411E-2</v>
      </c>
      <c r="AX284" s="15">
        <f ca="1"/>
        <v>9.17243319550681E-2</v>
      </c>
      <c r="AY284" s="15">
        <f ca="1"/>
        <v>9.4161787266372282E-2</v>
      </c>
      <c r="AZ284" s="15">
        <f ca="1"/>
        <v>0.11556844461543805</v>
      </c>
      <c r="BA284" s="15">
        <f ca="1"/>
        <v>0.1159421900670287</v>
      </c>
      <c r="BB284" s="15">
        <f ca="1"/>
        <v>0.1223108680038093</v>
      </c>
      <c r="BC284" s="15">
        <f ca="1"/>
        <v>0.12610719806855955</v>
      </c>
      <c r="BD284" s="15">
        <f ca="1"/>
        <v>0.12681604503836519</v>
      </c>
      <c r="BE284" s="15">
        <f ca="1"/>
        <v>0.12235993895191698</v>
      </c>
      <c r="BF284" s="15">
        <f ca="1"/>
        <v>0.12247136047474247</v>
      </c>
      <c r="BG284" s="15">
        <f ca="1"/>
        <v>0.11917969602601441</v>
      </c>
      <c r="BH284" s="15">
        <f ca="1"/>
        <v>0.12731840068642702</v>
      </c>
      <c r="BI284" s="15">
        <f ca="1"/>
        <v>0.13350656038579056</v>
      </c>
      <c r="BJ284" s="15">
        <f ca="1"/>
        <v>0.13427680172127215</v>
      </c>
    </row>
    <row r="285" spans="2:62" hidden="1" outlineLevel="2">
      <c r="B285" s="78" t="s">
        <v>24</v>
      </c>
      <c r="C285" s="15">
        <f ca="1"/>
        <v>0.17380313373382469</v>
      </c>
      <c r="D285" s="15">
        <f ca="1"/>
        <v>0.18343711143194966</v>
      </c>
      <c r="E285" s="15">
        <f ca="1"/>
        <v>0.18848738891517108</v>
      </c>
      <c r="F285" s="15">
        <f ca="1"/>
        <v>0.18977479700161753</v>
      </c>
      <c r="G285" s="15">
        <f ca="1"/>
        <v>0.1924369543099208</v>
      </c>
      <c r="H285" s="15">
        <f ca="1"/>
        <v>0.19312245959543403</v>
      </c>
      <c r="I285" s="15">
        <f ca="1"/>
        <v>0.20426565603518271</v>
      </c>
      <c r="J285" s="15">
        <f ca="1"/>
        <v>0.20674684188760936</v>
      </c>
      <c r="K285" s="15">
        <f ca="1"/>
        <v>0.20033367120194362</v>
      </c>
      <c r="L285" s="15">
        <f ca="1"/>
        <v>0.19305549068590375</v>
      </c>
      <c r="M285" s="15">
        <f ca="1"/>
        <v>0.18931973944221636</v>
      </c>
      <c r="N285" s="15">
        <f ca="1"/>
        <v>0.1827502606675695</v>
      </c>
      <c r="O285" s="15">
        <f ca="1"/>
        <v>0.18982212225875356</v>
      </c>
      <c r="P285" s="15">
        <f ca="1"/>
        <v>0.17886477791031283</v>
      </c>
      <c r="Q285" s="15">
        <f ca="1"/>
        <v>0.18229649680271701</v>
      </c>
      <c r="R285" s="15">
        <f ca="1"/>
        <v>0.18374625657965121</v>
      </c>
      <c r="S285" s="15">
        <f ca="1"/>
        <v>0.18601950144335361</v>
      </c>
      <c r="T285" s="15">
        <f ca="1"/>
        <v>0.18585788114465548</v>
      </c>
      <c r="U285" s="15">
        <f ca="1"/>
        <v>0.18442488725447936</v>
      </c>
      <c r="V285" s="15">
        <f ca="1"/>
        <v>0.1825684596213078</v>
      </c>
      <c r="W285" s="15">
        <f ca="1"/>
        <v>0.17484883009985602</v>
      </c>
      <c r="X285" s="15">
        <f ca="1"/>
        <v>0.17388267861609072</v>
      </c>
      <c r="Y285" s="15">
        <f ca="1"/>
        <v>0.18047382413006036</v>
      </c>
      <c r="Z285" s="15">
        <f ca="1"/>
        <v>0.18212539262295774</v>
      </c>
      <c r="AA285" s="15">
        <f ca="1"/>
        <v>0.19563449234065863</v>
      </c>
      <c r="AB285" s="15">
        <f ca="1"/>
        <v>0.19942302515548169</v>
      </c>
      <c r="AC285" s="15">
        <f ca="1"/>
        <v>0.2122561648270104</v>
      </c>
      <c r="AD285" s="15">
        <f ca="1"/>
        <v>0.20524476268395705</v>
      </c>
      <c r="AE285" s="15">
        <f ca="1"/>
        <v>0.20592485843364589</v>
      </c>
      <c r="AF285" s="15">
        <f ca="1"/>
        <v>0.22495971373267154</v>
      </c>
      <c r="AG285" s="15">
        <f ca="1"/>
        <v>0.23410399598792908</v>
      </c>
      <c r="AH285" s="15">
        <f ca="1"/>
        <v>0.23062125193275099</v>
      </c>
      <c r="AI285" s="15">
        <f ca="1"/>
        <v>0.22976307122914644</v>
      </c>
      <c r="AJ285" s="15">
        <f ca="1"/>
        <v>0.22812429291964967</v>
      </c>
      <c r="AK285" s="15">
        <f ca="1"/>
        <v>0.22616412058352081</v>
      </c>
      <c r="AL285" s="15">
        <f ca="1"/>
        <v>0.22743677903318529</v>
      </c>
      <c r="AM285" s="15">
        <f ca="1"/>
        <v>0.22576192578608786</v>
      </c>
      <c r="AN285" s="15">
        <f ca="1"/>
        <v>0.23564768919882978</v>
      </c>
      <c r="AO285" s="15">
        <f ca="1"/>
        <v>0.26452358067639814</v>
      </c>
      <c r="AP285" s="15">
        <f ca="1"/>
        <v>0.29920751281456326</v>
      </c>
      <c r="AQ285" s="15">
        <f ca="1"/>
        <v>0.292000665823414</v>
      </c>
      <c r="AR285" s="15">
        <f ca="1"/>
        <v>0.29411972920362889</v>
      </c>
      <c r="AS285" s="15">
        <f ca="1"/>
        <v>0.28822510617747993</v>
      </c>
      <c r="AT285" s="15">
        <f ca="1"/>
        <v>0.28006941236516392</v>
      </c>
      <c r="AU285" s="15">
        <f ca="1"/>
        <v>0.26761769874484698</v>
      </c>
      <c r="AV285" s="15">
        <f ca="1"/>
        <v>0.2781179612684106</v>
      </c>
      <c r="AW285" s="15">
        <f ca="1"/>
        <v>0.27230977296926667</v>
      </c>
      <c r="AX285" s="15">
        <f ca="1"/>
        <v>0.26623464398152197</v>
      </c>
      <c r="AY285" s="15">
        <f ca="1"/>
        <v>0.26176511670549241</v>
      </c>
      <c r="AZ285" s="15">
        <f ca="1"/>
        <v>0.25833240054597445</v>
      </c>
      <c r="BA285" s="15">
        <f ca="1"/>
        <v>0.25861174638066242</v>
      </c>
      <c r="BB285" s="15">
        <f ca="1"/>
        <v>0.24388004718304898</v>
      </c>
      <c r="BC285" s="15">
        <f ca="1"/>
        <v>0.22975392290217744</v>
      </c>
      <c r="BD285" s="15">
        <f ca="1"/>
        <v>0.23256085908476515</v>
      </c>
      <c r="BE285" s="15">
        <f ca="1"/>
        <v>0.24529844688366892</v>
      </c>
      <c r="BF285" s="15">
        <f ca="1"/>
        <v>0.24909884036893234</v>
      </c>
      <c r="BG285" s="15">
        <f ca="1"/>
        <v>0.2526616386026535</v>
      </c>
      <c r="BH285" s="15">
        <f ca="1"/>
        <v>0.23407698480216524</v>
      </c>
      <c r="BI285" s="15">
        <f ca="1"/>
        <v>0.232331463664221</v>
      </c>
      <c r="BJ285" s="15">
        <f ca="1"/>
        <v>0.24849542491763044</v>
      </c>
    </row>
    <row r="286" spans="2:62" hidden="1" outlineLevel="2">
      <c r="D286" s="65"/>
    </row>
    <row r="287" spans="2:62" hidden="1" outlineLevel="2">
      <c r="B287" s="78" t="s">
        <v>56</v>
      </c>
      <c r="C287" s="42">
        <f ca="1">SUM(C276:C285)</f>
        <v>1.0000000852500512</v>
      </c>
      <c r="D287" s="42">
        <f t="shared" ref="D287:BJ287" ca="1" si="200">SUM(D276:D285)</f>
        <v>1.0000000852500512</v>
      </c>
      <c r="E287" s="42">
        <f t="shared" ca="1" si="200"/>
        <v>1.0000000852500512</v>
      </c>
      <c r="F287" s="42">
        <f t="shared" ca="1" si="200"/>
        <v>1.000000085250051</v>
      </c>
      <c r="G287" s="42">
        <f t="shared" ca="1" si="200"/>
        <v>1.000000085250051</v>
      </c>
      <c r="H287" s="42">
        <f t="shared" ca="1" si="200"/>
        <v>1.0000000852500508</v>
      </c>
      <c r="I287" s="42">
        <f t="shared" ca="1" si="200"/>
        <v>1.000000085250051</v>
      </c>
      <c r="J287" s="42">
        <f t="shared" ca="1" si="200"/>
        <v>1.000000085250051</v>
      </c>
      <c r="K287" s="42">
        <f t="shared" ca="1" si="200"/>
        <v>1.0000000852500508</v>
      </c>
      <c r="L287" s="42">
        <f t="shared" ca="1" si="200"/>
        <v>1.0000000852500508</v>
      </c>
      <c r="M287" s="42">
        <f t="shared" ca="1" si="200"/>
        <v>1.0000000852500508</v>
      </c>
      <c r="N287" s="42">
        <f t="shared" ca="1" si="200"/>
        <v>1.0000000852500508</v>
      </c>
      <c r="O287" s="42">
        <f t="shared" ca="1" si="200"/>
        <v>1.0000000852500508</v>
      </c>
      <c r="P287" s="42">
        <f t="shared" ca="1" si="200"/>
        <v>1.0000000852500508</v>
      </c>
      <c r="Q287" s="42">
        <f t="shared" ca="1" si="200"/>
        <v>1.0000000852500508</v>
      </c>
      <c r="R287" s="42">
        <f t="shared" ca="1" si="200"/>
        <v>1.0000000852500508</v>
      </c>
      <c r="S287" s="42">
        <f t="shared" ca="1" si="200"/>
        <v>1.0000000852500508</v>
      </c>
      <c r="T287" s="42">
        <f t="shared" ca="1" si="200"/>
        <v>1.0000000852500508</v>
      </c>
      <c r="U287" s="42">
        <f t="shared" ca="1" si="200"/>
        <v>1.000000085250051</v>
      </c>
      <c r="V287" s="42">
        <f t="shared" ca="1" si="200"/>
        <v>1.000000085250051</v>
      </c>
      <c r="W287" s="42">
        <f t="shared" ca="1" si="200"/>
        <v>1.0000000852500508</v>
      </c>
      <c r="X287" s="42">
        <f t="shared" ca="1" si="200"/>
        <v>1.0000000852500506</v>
      </c>
      <c r="Y287" s="42">
        <f t="shared" ca="1" si="200"/>
        <v>1.0000000852500508</v>
      </c>
      <c r="Z287" s="42">
        <f t="shared" ca="1" si="200"/>
        <v>1.0000000852500508</v>
      </c>
      <c r="AA287" s="42">
        <f t="shared" ca="1" si="200"/>
        <v>1.0000000852500508</v>
      </c>
      <c r="AB287" s="42">
        <f t="shared" ca="1" si="200"/>
        <v>1.0000000852500508</v>
      </c>
      <c r="AC287" s="42">
        <f t="shared" ca="1" si="200"/>
        <v>1.000000085250051</v>
      </c>
      <c r="AD287" s="42">
        <f t="shared" ca="1" si="200"/>
        <v>1.0000000852500508</v>
      </c>
      <c r="AE287" s="42">
        <f t="shared" ca="1" si="200"/>
        <v>1.000000085250051</v>
      </c>
      <c r="AF287" s="42">
        <f t="shared" ca="1" si="200"/>
        <v>1.000000085250051</v>
      </c>
      <c r="AG287" s="42">
        <f t="shared" ca="1" si="200"/>
        <v>1.000000085250051</v>
      </c>
      <c r="AH287" s="42">
        <f t="shared" ca="1" si="200"/>
        <v>1.000000085250051</v>
      </c>
      <c r="AI287" s="42">
        <f t="shared" ca="1" si="200"/>
        <v>1.000000085250051</v>
      </c>
      <c r="AJ287" s="42">
        <f t="shared" ca="1" si="200"/>
        <v>1.0000000852500508</v>
      </c>
      <c r="AK287" s="42">
        <f t="shared" ca="1" si="200"/>
        <v>1.000000085250051</v>
      </c>
      <c r="AL287" s="42">
        <f t="shared" ca="1" si="200"/>
        <v>1.0000000852500508</v>
      </c>
      <c r="AM287" s="42">
        <f t="shared" ca="1" si="200"/>
        <v>1.0000000852500508</v>
      </c>
      <c r="AN287" s="42">
        <f t="shared" ca="1" si="200"/>
        <v>1.000000085250051</v>
      </c>
      <c r="AO287" s="42">
        <f t="shared" ca="1" si="200"/>
        <v>1.000000085250051</v>
      </c>
      <c r="AP287" s="42">
        <f t="shared" ca="1" si="200"/>
        <v>1.000000085250051</v>
      </c>
      <c r="AQ287" s="42">
        <f t="shared" ca="1" si="200"/>
        <v>1.000000085250051</v>
      </c>
      <c r="AR287" s="42">
        <f t="shared" ca="1" si="200"/>
        <v>1.0000000852500508</v>
      </c>
      <c r="AS287" s="42">
        <f t="shared" ca="1" si="200"/>
        <v>1.000000085250051</v>
      </c>
      <c r="AT287" s="42">
        <f t="shared" ca="1" si="200"/>
        <v>1.000000085250051</v>
      </c>
      <c r="AU287" s="42">
        <f t="shared" ca="1" si="200"/>
        <v>1.000000085250051</v>
      </c>
      <c r="AV287" s="42">
        <f t="shared" ca="1" si="200"/>
        <v>1.000000085250051</v>
      </c>
      <c r="AW287" s="42">
        <f t="shared" ca="1" si="200"/>
        <v>1.000000085250051</v>
      </c>
      <c r="AX287" s="42">
        <f t="shared" ca="1" si="200"/>
        <v>1.000000085250051</v>
      </c>
      <c r="AY287" s="42">
        <f t="shared" ca="1" si="200"/>
        <v>1.000000085250051</v>
      </c>
      <c r="AZ287" s="42">
        <f t="shared" ca="1" si="200"/>
        <v>1.000000085250051</v>
      </c>
      <c r="BA287" s="42">
        <f t="shared" ca="1" si="200"/>
        <v>1.000000085250051</v>
      </c>
      <c r="BB287" s="42">
        <f t="shared" ca="1" si="200"/>
        <v>1.0000000852500512</v>
      </c>
      <c r="BC287" s="42">
        <f t="shared" ca="1" si="200"/>
        <v>1.000000085250051</v>
      </c>
      <c r="BD287" s="42">
        <f t="shared" ca="1" si="200"/>
        <v>1.0000000852500512</v>
      </c>
      <c r="BE287" s="42">
        <f t="shared" ca="1" si="200"/>
        <v>1.000000085250051</v>
      </c>
      <c r="BF287" s="42">
        <f t="shared" ca="1" si="200"/>
        <v>1.0000000852500512</v>
      </c>
      <c r="BG287" s="42">
        <f t="shared" ca="1" si="200"/>
        <v>1.0000000852500512</v>
      </c>
      <c r="BH287" s="42">
        <f t="shared" ca="1" si="200"/>
        <v>1.0000000852500512</v>
      </c>
      <c r="BI287" s="42">
        <f t="shared" ca="1" si="200"/>
        <v>1.000000085250051</v>
      </c>
      <c r="BJ287" s="42">
        <f t="shared" ca="1" si="200"/>
        <v>1.000000085250051</v>
      </c>
    </row>
    <row r="288" spans="2:62" hidden="1" outlineLevel="2">
      <c r="B288" s="81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</row>
    <row r="289" spans="2:62" ht="20.5" hidden="1" outlineLevel="2">
      <c r="B289" s="79" t="s">
        <v>136</v>
      </c>
      <c r="C289" s="42" cm="1">
        <f t="array" aca="1" ref="C289" ca="1">SUMPRODUCT(TRANSPOSE(C276:C285),OFFSET('Static Returns and Covariance'!$B$12,MATCH(C$16,'Static Returns and Covariance'!$B$13:$B$132),1,1,10))</f>
        <v>2.5191388085570544E-3</v>
      </c>
      <c r="D289" s="42" cm="1">
        <f t="array" aca="1" ref="D289" ca="1">SUMPRODUCT(TRANSPOSE(D276:D285),OFFSET('Static Returns and Covariance'!$B$12,MATCH(D$16,'Static Returns and Covariance'!$B$13:$B$132),1,1,10))</f>
        <v>3.9625899532158282E-2</v>
      </c>
      <c r="E289" s="42" cm="1">
        <f t="array" aca="1" ref="E289" ca="1">SUMPRODUCT(TRANSPOSE(E276:E285),OFFSET('Static Returns and Covariance'!$B$12,MATCH(E$16,'Static Returns and Covariance'!$B$13:$B$132),1,1,10))</f>
        <v>-2.221964148020417E-4</v>
      </c>
      <c r="F289" s="42" cm="1">
        <f t="array" aca="1" ref="F289" ca="1">SUMPRODUCT(TRANSPOSE(F276:F285),OFFSET('Static Returns and Covariance'!$B$12,MATCH(F$16,'Static Returns and Covariance'!$B$13:$B$132),1,1,10))</f>
        <v>-2.7777077133868291E-3</v>
      </c>
      <c r="G289" s="42" cm="1">
        <f t="array" aca="1" ref="G289" ca="1">SUMPRODUCT(TRANSPOSE(G276:G285),OFFSET('Static Returns and Covariance'!$B$12,MATCH(G$16,'Static Returns and Covariance'!$B$13:$B$132),1,1,10))</f>
        <v>3.9537293408385459E-2</v>
      </c>
      <c r="H289" s="42" cm="1">
        <f t="array" aca="1" ref="H289" ca="1">SUMPRODUCT(TRANSPOSE(H276:H285),OFFSET('Static Returns and Covariance'!$B$12,MATCH(H$16,'Static Returns and Covariance'!$B$13:$B$132),1,1,10))</f>
        <v>-2.900720531992056E-2</v>
      </c>
      <c r="I289" s="42" cm="1">
        <f t="array" aca="1" ref="I289" ca="1">SUMPRODUCT(TRANSPOSE(I276:I285),OFFSET('Static Returns and Covariance'!$B$12,MATCH(I$16,'Static Returns and Covariance'!$B$13:$B$132),1,1,10))</f>
        <v>-8.3373722741881639E-4</v>
      </c>
      <c r="J289" s="42" cm="1">
        <f t="array" aca="1" ref="J289" ca="1">SUMPRODUCT(TRANSPOSE(J276:J285),OFFSET('Static Returns and Covariance'!$B$12,MATCH(J$16,'Static Returns and Covariance'!$B$13:$B$132),1,1,10))</f>
        <v>3.2327489299773707E-2</v>
      </c>
      <c r="K289" s="42" cm="1">
        <f t="array" aca="1" ref="K289" ca="1">SUMPRODUCT(TRANSPOSE(K276:K285),OFFSET('Static Returns and Covariance'!$B$12,MATCH(K$16,'Static Returns and Covariance'!$B$13:$B$132),1,1,10))</f>
        <v>-4.3145162030142296E-3</v>
      </c>
      <c r="L289" s="42" cm="1">
        <f t="array" aca="1" ref="L289" ca="1">SUMPRODUCT(TRANSPOSE(L276:L285),OFFSET('Static Returns and Covariance'!$B$12,MATCH(L$16,'Static Returns and Covariance'!$B$13:$B$132),1,1,10))</f>
        <v>6.6693209501739931E-2</v>
      </c>
      <c r="M289" s="42" cm="1">
        <f t="array" aca="1" ref="M289" ca="1">SUMPRODUCT(TRANSPOSE(M276:M285),OFFSET('Static Returns and Covariance'!$B$12,MATCH(M$16,'Static Returns and Covariance'!$B$13:$B$132),1,1,10))</f>
        <v>3.0953512028845283E-2</v>
      </c>
      <c r="N289" s="42" cm="1">
        <f t="array" aca="1" ref="N289" ca="1">SUMPRODUCT(TRANSPOSE(N276:N285),OFFSET('Static Returns and Covariance'!$B$12,MATCH(N$16,'Static Returns and Covariance'!$B$13:$B$132),1,1,10))</f>
        <v>-2.9276665407711941E-2</v>
      </c>
      <c r="O289" s="42" cm="1">
        <f t="array" aca="1" ref="O289" ca="1">SUMPRODUCT(TRANSPOSE(O276:O285),OFFSET('Static Returns and Covariance'!$B$12,MATCH(O$16,'Static Returns and Covariance'!$B$13:$B$132),1,1,10))</f>
        <v>-9.9991441738385284E-3</v>
      </c>
      <c r="P289" s="42" cm="1">
        <f t="array" aca="1" ref="P289" ca="1">SUMPRODUCT(TRANSPOSE(P276:P285),OFFSET('Static Returns and Covariance'!$B$12,MATCH(P$16,'Static Returns and Covariance'!$B$13:$B$132),1,1,10))</f>
        <v>-3.2168989204258883E-2</v>
      </c>
      <c r="Q289" s="42" cm="1">
        <f t="array" aca="1" ref="Q289" ca="1">SUMPRODUCT(TRANSPOSE(Q276:Q285),OFFSET('Static Returns and Covariance'!$B$12,MATCH(Q$16,'Static Returns and Covariance'!$B$13:$B$132),1,1,10))</f>
        <v>-1.4934175144149273E-2</v>
      </c>
      <c r="R289" s="42" cm="1">
        <f t="array" aca="1" ref="R289" ca="1">SUMPRODUCT(TRANSPOSE(R276:R285),OFFSET('Static Returns and Covariance'!$B$12,MATCH(R$16,'Static Returns and Covariance'!$B$13:$B$132),1,1,10))</f>
        <v>-1.8419413040366761E-2</v>
      </c>
      <c r="S289" s="42" cm="1">
        <f t="array" aca="1" ref="S289" ca="1">SUMPRODUCT(TRANSPOSE(S276:S285),OFFSET('Static Returns and Covariance'!$B$12,MATCH(S$16,'Static Returns and Covariance'!$B$13:$B$132),1,1,10))</f>
        <v>-1.0754789752090502E-3</v>
      </c>
      <c r="T289" s="42" cm="1">
        <f t="array" aca="1" ref="T289" ca="1">SUMPRODUCT(TRANSPOSE(T276:T285),OFFSET('Static Returns and Covariance'!$B$12,MATCH(T$16,'Static Returns and Covariance'!$B$13:$B$132),1,1,10))</f>
        <v>2.8857037225763868E-2</v>
      </c>
      <c r="U289" s="42" cm="1">
        <f t="array" aca="1" ref="U289" ca="1">SUMPRODUCT(TRANSPOSE(U276:U285),OFFSET('Static Returns and Covariance'!$B$12,MATCH(U$16,'Static Returns and Covariance'!$B$13:$B$132),1,1,10))</f>
        <v>3.9825128778272101E-2</v>
      </c>
      <c r="V289" s="42" cm="1">
        <f t="array" aca="1" ref="V289" ca="1">SUMPRODUCT(TRANSPOSE(V276:V285),OFFSET('Static Returns and Covariance'!$B$12,MATCH(V$16,'Static Returns and Covariance'!$B$13:$B$132),1,1,10))</f>
        <v>-1.8525750995405873E-2</v>
      </c>
      <c r="W289" s="42" cm="1">
        <f t="array" aca="1" ref="W289" ca="1">SUMPRODUCT(TRANSPOSE(W276:W285),OFFSET('Static Returns and Covariance'!$B$12,MATCH(W$16,'Static Returns and Covariance'!$B$13:$B$132),1,1,10))</f>
        <v>2.1041070964001227E-3</v>
      </c>
      <c r="X289" s="42" cm="1">
        <f t="array" aca="1" ref="X289" ca="1">SUMPRODUCT(TRANSPOSE(X276:X285),OFFSET('Static Returns and Covariance'!$B$12,MATCH(X$16,'Static Returns and Covariance'!$B$13:$B$132),1,1,10))</f>
        <v>-2.6757313319129082E-2</v>
      </c>
      <c r="Y289" s="42" cm="1">
        <f t="array" aca="1" ref="Y289" ca="1">SUMPRODUCT(TRANSPOSE(Y276:Y285),OFFSET('Static Returns and Covariance'!$B$12,MATCH(Y$16,'Static Returns and Covariance'!$B$13:$B$132),1,1,10))</f>
        <v>5.851792835942006E-2</v>
      </c>
      <c r="Z289" s="42" cm="1">
        <f t="array" aca="1" ref="Z289" ca="1">SUMPRODUCT(TRANSPOSE(Z276:Z285),OFFSET('Static Returns and Covariance'!$B$12,MATCH(Z$16,'Static Returns and Covariance'!$B$13:$B$132),1,1,10))</f>
        <v>-5.9251697246720872E-2</v>
      </c>
      <c r="AA289" s="42" cm="1">
        <f t="array" aca="1" ref="AA289" ca="1">SUMPRODUCT(TRANSPOSE(AA276:AA285),OFFSET('Static Returns and Covariance'!$B$12,MATCH(AA$16,'Static Returns and Covariance'!$B$13:$B$132),1,1,10))</f>
        <v>5.6181038069653841E-2</v>
      </c>
      <c r="AB289" s="42" cm="1">
        <f t="array" aca="1" ref="AB289" ca="1">SUMPRODUCT(TRANSPOSE(AB276:AB285),OFFSET('Static Returns and Covariance'!$B$12,MATCH(AB$16,'Static Returns and Covariance'!$B$13:$B$132),1,1,10))</f>
        <v>5.0191978819948059E-2</v>
      </c>
      <c r="AC289" s="42" cm="1">
        <f t="array" aca="1" ref="AC289" ca="1">SUMPRODUCT(TRANSPOSE(AC276:AC285),OFFSET('Static Returns and Covariance'!$B$12,MATCH(AC$16,'Static Returns and Covariance'!$B$13:$B$132),1,1,10))</f>
        <v>4.2477663246547566E-2</v>
      </c>
      <c r="AD289" s="42" cm="1">
        <f t="array" aca="1" ref="AD289" ca="1">SUMPRODUCT(TRANSPOSE(AD276:AD285),OFFSET('Static Returns and Covariance'!$B$12,MATCH(AD$16,'Static Returns and Covariance'!$B$13:$B$132),1,1,10))</f>
        <v>-8.9433931584858607E-4</v>
      </c>
      <c r="AE289" s="42" cm="1">
        <f t="array" aca="1" ref="AE289" ca="1">SUMPRODUCT(TRANSPOSE(AE276:AE285),OFFSET('Static Returns and Covariance'!$B$12,MATCH(AE$16,'Static Returns and Covariance'!$B$13:$B$132),1,1,10))</f>
        <v>-2.5150606900806782E-2</v>
      </c>
      <c r="AF289" s="42" cm="1">
        <f t="array" aca="1" ref="AF289" ca="1">SUMPRODUCT(TRANSPOSE(AF276:AF285),OFFSET('Static Returns and Covariance'!$B$12,MATCH(AF$16,'Static Returns and Covariance'!$B$13:$B$132),1,1,10))</f>
        <v>4.1402992284322655E-2</v>
      </c>
      <c r="AG289" s="42" cm="1">
        <f t="array" aca="1" ref="AG289" ca="1">SUMPRODUCT(TRANSPOSE(AG276:AG285),OFFSET('Static Returns and Covariance'!$B$12,MATCH(AG$16,'Static Returns and Covariance'!$B$13:$B$132),1,1,10))</f>
        <v>6.2742373939315543E-4</v>
      </c>
      <c r="AH289" s="42" cm="1">
        <f t="array" aca="1" ref="AH289" ca="1">SUMPRODUCT(TRANSPOSE(AH276:AH285),OFFSET('Static Returns and Covariance'!$B$12,MATCH(AH$16,'Static Returns and Covariance'!$B$13:$B$132),1,1,10))</f>
        <v>3.6995035763472045E-2</v>
      </c>
      <c r="AI289" s="42" cm="1">
        <f t="array" aca="1" ref="AI289" ca="1">SUMPRODUCT(TRANSPOSE(AI276:AI285),OFFSET('Static Returns and Covariance'!$B$12,MATCH(AI$16,'Static Returns and Covariance'!$B$13:$B$132),1,1,10))</f>
        <v>3.2055492030627061E-2</v>
      </c>
      <c r="AJ289" s="42" cm="1">
        <f t="array" aca="1" ref="AJ289" ca="1">SUMPRODUCT(TRANSPOSE(AJ276:AJ285),OFFSET('Static Returns and Covariance'!$B$12,MATCH(AJ$16,'Static Returns and Covariance'!$B$13:$B$132),1,1,10))</f>
        <v>1.3309864433700807E-2</v>
      </c>
      <c r="AK289" s="42" cm="1">
        <f t="array" aca="1" ref="AK289" ca="1">SUMPRODUCT(TRANSPOSE(AK276:AK285),OFFSET('Static Returns and Covariance'!$B$12,MATCH(AK$16,'Static Returns and Covariance'!$B$13:$B$132),1,1,10))</f>
        <v>-3.1395789805883055E-4</v>
      </c>
      <c r="AL289" s="42" cm="1">
        <f t="array" aca="1" ref="AL289" ca="1">SUMPRODUCT(TRANSPOSE(AL276:AL285),OFFSET('Static Returns and Covariance'!$B$12,MATCH(AL$16,'Static Returns and Covariance'!$B$13:$B$132),1,1,10))</f>
        <v>3.1973600536992608E-2</v>
      </c>
      <c r="AM289" s="42" cm="1">
        <f t="array" aca="1" ref="AM289" ca="1">SUMPRODUCT(TRANSPOSE(AM276:AM285),OFFSET('Static Returns and Covariance'!$B$12,MATCH(AM$16,'Static Returns and Covariance'!$B$13:$B$132),1,1,10))</f>
        <v>4.2698563027179386E-2</v>
      </c>
      <c r="AN289" s="42" cm="1">
        <f t="array" aca="1" ref="AN289" ca="1">SUMPRODUCT(TRANSPOSE(AN276:AN285),OFFSET('Static Returns and Covariance'!$B$12,MATCH(AN$16,'Static Returns and Covariance'!$B$13:$B$132),1,1,10))</f>
        <v>-8.6720079476877404E-2</v>
      </c>
      <c r="AO289" s="42" cm="1">
        <f t="array" aca="1" ref="AO289" ca="1">SUMPRODUCT(TRANSPOSE(AO276:AO285),OFFSET('Static Returns and Covariance'!$B$12,MATCH(AO$16,'Static Returns and Covariance'!$B$13:$B$132),1,1,10))</f>
        <v>-5.7385940482446871E-2</v>
      </c>
      <c r="AP289" s="42" cm="1">
        <f t="array" aca="1" ref="AP289" ca="1">SUMPRODUCT(TRANSPOSE(AP276:AP285),OFFSET('Static Returns and Covariance'!$B$12,MATCH(AP$16,'Static Returns and Covariance'!$B$13:$B$132),1,1,10))</f>
        <v>8.2435836017387187E-2</v>
      </c>
      <c r="AQ289" s="42" cm="1">
        <f t="array" aca="1" ref="AQ289" ca="1">SUMPRODUCT(TRANSPOSE(AQ276:AQ285),OFFSET('Static Returns and Covariance'!$B$12,MATCH(AQ$16,'Static Returns and Covariance'!$B$13:$B$132),1,1,10))</f>
        <v>6.2348351013211151E-2</v>
      </c>
      <c r="AR289" s="42" cm="1">
        <f t="array" aca="1" ref="AR289" ca="1">SUMPRODUCT(TRANSPOSE(AR276:AR285),OFFSET('Static Returns and Covariance'!$B$12,MATCH(AR$16,'Static Returns and Covariance'!$B$13:$B$132),1,1,10))</f>
        <v>-4.2258276382667041E-2</v>
      </c>
      <c r="AS289" s="42" cm="1">
        <f t="array" aca="1" ref="AS289" ca="1">SUMPRODUCT(TRANSPOSE(AS276:AS285),OFFSET('Static Returns and Covariance'!$B$12,MATCH(AS$16,'Static Returns and Covariance'!$B$13:$B$132),1,1,10))</f>
        <v>-9.9305168702156985E-3</v>
      </c>
      <c r="AT289" s="42" cm="1">
        <f t="array" aca="1" ref="AT289" ca="1">SUMPRODUCT(TRANSPOSE(AT276:AT285),OFFSET('Static Returns and Covariance'!$B$12,MATCH(AT$16,'Static Returns and Covariance'!$B$13:$B$132),1,1,10))</f>
        <v>-2.0378302360655732E-2</v>
      </c>
      <c r="AU289" s="42" cm="1">
        <f t="array" aca="1" ref="AU289" ca="1">SUMPRODUCT(TRANSPOSE(AU276:AU285),OFFSET('Static Returns and Covariance'!$B$12,MATCH(AU$16,'Static Returns and Covariance'!$B$13:$B$132),1,1,10))</f>
        <v>1.5647165128916531E-2</v>
      </c>
      <c r="AV289" s="42" cm="1">
        <f t="array" aca="1" ref="AV289" ca="1">SUMPRODUCT(TRANSPOSE(AV276:AV285),OFFSET('Static Returns and Covariance'!$B$12,MATCH(AV$16,'Static Returns and Covariance'!$B$13:$B$132),1,1,10))</f>
        <v>-1.6853820634364282E-2</v>
      </c>
      <c r="AW289" s="42" cm="1">
        <f t="array" aca="1" ref="AW289" ca="1">SUMPRODUCT(TRANSPOSE(AW276:AW285),OFFSET('Static Returns and Covariance'!$B$12,MATCH(AW$16,'Static Returns and Covariance'!$B$13:$B$132),1,1,10))</f>
        <v>4.3705935587936853E-2</v>
      </c>
      <c r="AX289" s="42" cm="1">
        <f t="array" aca="1" ref="AX289" ca="1">SUMPRODUCT(TRANSPOSE(AX276:AX285),OFFSET('Static Returns and Covariance'!$B$12,MATCH(AX$16,'Static Returns and Covariance'!$B$13:$B$132),1,1,10))</f>
        <v>-1.6960597366783226E-2</v>
      </c>
      <c r="AY289" s="42" cm="1">
        <f t="array" aca="1" ref="AY289" ca="1">SUMPRODUCT(TRANSPOSE(AY276:AY285),OFFSET('Static Returns and Covariance'!$B$12,MATCH(AY$16,'Static Returns and Covariance'!$B$13:$B$132),1,1,10))</f>
        <v>-6.9534495350032023E-4</v>
      </c>
      <c r="AZ289" s="42" cm="1">
        <f t="array" aca="1" ref="AZ289" ca="1">SUMPRODUCT(TRANSPOSE(AZ276:AZ285),OFFSET('Static Returns and Covariance'!$B$12,MATCH(AZ$16,'Static Returns and Covariance'!$B$13:$B$132),1,1,10))</f>
        <v>-3.2260150799311937E-2</v>
      </c>
      <c r="BA289" s="42" cm="1">
        <f t="array" aca="1" ref="BA289" ca="1">SUMPRODUCT(TRANSPOSE(BA276:BA285),OFFSET('Static Returns and Covariance'!$B$12,MATCH(BA$16,'Static Returns and Covariance'!$B$13:$B$132),1,1,10))</f>
        <v>0.10375700284998167</v>
      </c>
      <c r="BB289" s="42" cm="1">
        <f t="array" aca="1" ref="BB289" ca="1">SUMPRODUCT(TRANSPOSE(BB276:BB285),OFFSET('Static Returns and Covariance'!$B$12,MATCH(BB$16,'Static Returns and Covariance'!$B$13:$B$132),1,1,10))</f>
        <v>4.4696124485776617E-2</v>
      </c>
      <c r="BC289" s="42" cm="1">
        <f t="array" aca="1" ref="BC289" ca="1">SUMPRODUCT(TRANSPOSE(BC276:BC285),OFFSET('Static Returns and Covariance'!$B$12,MATCH(BC$16,'Static Returns and Covariance'!$B$13:$B$132),1,1,10))</f>
        <v>-1.1651127536592899E-2</v>
      </c>
      <c r="BD289" s="42" cm="1">
        <f t="array" aca="1" ref="BD289" ca="1">SUMPRODUCT(TRANSPOSE(BD276:BD285),OFFSET('Static Returns and Covariance'!$B$12,MATCH(BD$16,'Static Returns and Covariance'!$B$13:$B$132),1,1,10))</f>
        <v>-5.2709817455303988E-3</v>
      </c>
      <c r="BE289" s="42" cm="1">
        <f t="array" aca="1" ref="BE289" ca="1">SUMPRODUCT(TRANSPOSE(BE276:BE285),OFFSET('Static Returns and Covariance'!$B$12,MATCH(BE$16,'Static Returns and Covariance'!$B$13:$B$132),1,1,10))</f>
        <v>1.1219491661507961E-2</v>
      </c>
      <c r="BF289" s="42" cm="1">
        <f t="array" aca="1" ref="BF289" ca="1">SUMPRODUCT(TRANSPOSE(BF276:BF285),OFFSET('Static Returns and Covariance'!$B$12,MATCH(BF$16,'Static Returns and Covariance'!$B$13:$B$132),1,1,10))</f>
        <v>3.2749820960483095E-2</v>
      </c>
      <c r="BG289" s="42" cm="1">
        <f t="array" aca="1" ref="BG289" ca="1">SUMPRODUCT(TRANSPOSE(BG276:BG285),OFFSET('Static Returns and Covariance'!$B$12,MATCH(BG$16,'Static Returns and Covariance'!$B$13:$B$132),1,1,10))</f>
        <v>-6.2873300592589429E-2</v>
      </c>
      <c r="BH289" s="42" cm="1">
        <f t="array" aca="1" ref="BH289" ca="1">SUMPRODUCT(TRANSPOSE(BH276:BH285),OFFSET('Static Returns and Covariance'!$B$12,MATCH(BH$16,'Static Returns and Covariance'!$B$13:$B$132),1,1,10))</f>
        <v>9.1822989556889986E-3</v>
      </c>
      <c r="BI289" s="42" cm="1">
        <f t="array" aca="1" ref="BI289" ca="1">SUMPRODUCT(TRANSPOSE(BI276:BI285),OFFSET('Static Returns and Covariance'!$B$12,MATCH(BI$16,'Static Returns and Covariance'!$B$13:$B$132),1,1,10))</f>
        <v>-1.1279799207756784E-2</v>
      </c>
      <c r="BJ289" s="42" cm="1">
        <f t="array" aca="1" ref="BJ289" ca="1">SUMPRODUCT(TRANSPOSE(BJ276:BJ285),OFFSET('Static Returns and Covariance'!$B$12,MATCH(BJ$16,'Static Returns and Covariance'!$B$13:$B$132),1,1,10))</f>
        <v>0.11297960746880237</v>
      </c>
    </row>
    <row r="290" spans="2:62" ht="18.5" hidden="1" outlineLevel="2">
      <c r="B290" s="79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</row>
    <row r="291" spans="2:62" ht="20" hidden="1" outlineLevel="2">
      <c r="B291" s="87" t="s">
        <v>140</v>
      </c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</row>
    <row r="292" spans="2:62" hidden="1" outlineLevel="2">
      <c r="B292" s="78" t="s">
        <v>5</v>
      </c>
      <c r="C292" s="42" cm="1">
        <f t="array" aca="1" ref="C292:C301" ca="1">TRANSPOSE(TRANSPOSE(C276:C285)*(1+(OFFSET('Static Returns and Covariance'!$B$12,MATCH(C$16,'Static Returns and Covariance'!$B$13:$B$132),1,1,10)))/(1+C289))</f>
        <v>6.995501528890738E-2</v>
      </c>
      <c r="D292" s="15" cm="1">
        <f t="array" aca="1" ref="D292:D301" ca="1">TRANSPOSE(TRANSPOSE(D276:D285)*(1+(OFFSET('Static Returns and Covariance'!$B$12,MATCH(D$16,'Static Returns and Covariance'!$B$13:$B$132),1,1,10)))/(1+D289))</f>
        <v>6.4371315771780097E-2</v>
      </c>
      <c r="E292" s="15" cm="1">
        <f t="array" aca="1" ref="E292:E301" ca="1">TRANSPOSE(TRANSPOSE(E276:E285)*(1+(OFFSET('Static Returns and Covariance'!$B$12,MATCH(E$16,'Static Returns and Covariance'!$B$13:$B$132),1,1,10)))/(1+E289))</f>
        <v>6.2058128563795063E-2</v>
      </c>
      <c r="F292" s="15" cm="1">
        <f t="array" aca="1" ref="F292:F301" ca="1">TRANSPOSE(TRANSPOSE(F276:F285)*(1+(OFFSET('Static Returns and Covariance'!$B$12,MATCH(F$16,'Static Returns and Covariance'!$B$13:$B$132),1,1,10)))/(1+F289))</f>
        <v>6.2899017286212583E-2</v>
      </c>
      <c r="G292" s="15" cm="1">
        <f t="array" aca="1" ref="G292:G301" ca="1">TRANSPOSE(TRANSPOSE(G276:G285)*(1+(OFFSET('Static Returns and Covariance'!$B$12,MATCH(G$16,'Static Returns and Covariance'!$B$13:$B$132),1,1,10)))/(1+G289))</f>
        <v>5.9430185573659443E-2</v>
      </c>
      <c r="H292" s="15" cm="1">
        <f t="array" aca="1" ref="H292:H301" ca="1">TRANSPOSE(TRANSPOSE(H276:H285)*(1+(OFFSET('Static Returns and Covariance'!$B$12,MATCH(H$16,'Static Returns and Covariance'!$B$13:$B$132),1,1,10)))/(1+H289))</f>
        <v>6.8399629517976498E-2</v>
      </c>
      <c r="I292" s="15" cm="1">
        <f t="array" aca="1" ref="I292:I301" ca="1">TRANSPOSE(TRANSPOSE(I276:I285)*(1+(OFFSET('Static Returns and Covariance'!$B$12,MATCH(I$16,'Static Returns and Covariance'!$B$13:$B$132),1,1,10)))/(1+I289))</f>
        <v>6.1575133086163712E-2</v>
      </c>
      <c r="J292" s="15" cm="1">
        <f t="array" aca="1" ref="J292:J301" ca="1">TRANSPOSE(TRANSPOSE(J276:J285)*(1+(OFFSET('Static Returns and Covariance'!$B$12,MATCH(J$16,'Static Returns and Covariance'!$B$13:$B$132),1,1,10)))/(1+J289))</f>
        <v>6.3333219430665222E-2</v>
      </c>
      <c r="K292" s="15" cm="1">
        <f t="array" aca="1" ref="K292:K301" ca="1">TRANSPOSE(TRANSPOSE(K276:K285)*(1+(OFFSET('Static Returns and Covariance'!$B$12,MATCH(K$16,'Static Returns and Covariance'!$B$13:$B$132),1,1,10)))/(1+K289))</f>
        <v>6.5145834934912758E-2</v>
      </c>
      <c r="L292" s="15" cm="1">
        <f t="array" aca="1" ref="L292:L301" ca="1">TRANSPOSE(TRANSPOSE(L276:L285)*(1+(OFFSET('Static Returns and Covariance'!$B$12,MATCH(L$16,'Static Returns and Covariance'!$B$13:$B$132),1,1,10)))/(1+L289))</f>
        <v>6.9127604063177306E-2</v>
      </c>
      <c r="M292" s="15" cm="1">
        <f t="array" aca="1" ref="M292:M301" ca="1">TRANSPOSE(TRANSPOSE(M276:M285)*(1+(OFFSET('Static Returns and Covariance'!$B$12,MATCH(M$16,'Static Returns and Covariance'!$B$13:$B$132),1,1,10)))/(1+M289))</f>
        <v>7.0405833689512268E-2</v>
      </c>
      <c r="N292" s="15" cm="1">
        <f t="array" aca="1" ref="N292:N301" ca="1">TRANSPOSE(TRANSPOSE(N276:N285)*(1+(OFFSET('Static Returns and Covariance'!$B$12,MATCH(N$16,'Static Returns and Covariance'!$B$13:$B$132),1,1,10)))/(1+N289))</f>
        <v>7.4211314552570143E-2</v>
      </c>
      <c r="O292" s="15" cm="1">
        <f t="array" aca="1" ref="O292:O301" ca="1">TRANSPOSE(TRANSPOSE(O276:O285)*(1+(OFFSET('Static Returns and Covariance'!$B$12,MATCH(O$16,'Static Returns and Covariance'!$B$13:$B$132),1,1,10)))/(1+O289))</f>
        <v>7.9927264749839452E-2</v>
      </c>
      <c r="P292" s="15" cm="1">
        <f t="array" aca="1" ref="P292:P301" ca="1">TRANSPOSE(TRANSPOSE(P276:P285)*(1+(OFFSET('Static Returns and Covariance'!$B$12,MATCH(P$16,'Static Returns and Covariance'!$B$13:$B$132),1,1,10)))/(1+P289))</f>
        <v>7.2345654948327037E-2</v>
      </c>
      <c r="Q292" s="15" cm="1">
        <f t="array" aca="1" ref="Q292:Q301" ca="1">TRANSPOSE(TRANSPOSE(Q276:Q285)*(1+(OFFSET('Static Returns and Covariance'!$B$12,MATCH(Q$16,'Static Returns and Covariance'!$B$13:$B$132),1,1,10)))/(1+Q289))</f>
        <v>7.344170738272221E-2</v>
      </c>
      <c r="R292" s="15" cm="1">
        <f t="array" aca="1" ref="R292:R301" ca="1">TRANSPOSE(TRANSPOSE(R276:R285)*(1+(OFFSET('Static Returns and Covariance'!$B$12,MATCH(R$16,'Static Returns and Covariance'!$B$13:$B$132),1,1,10)))/(1+R289))</f>
        <v>7.9678435356928104E-2</v>
      </c>
      <c r="S292" s="15" cm="1">
        <f t="array" aca="1" ref="S292:S301" ca="1">TRANSPOSE(TRANSPOSE(S276:S285)*(1+(OFFSET('Static Returns and Covariance'!$B$12,MATCH(S$16,'Static Returns and Covariance'!$B$13:$B$132),1,1,10)))/(1+S289))</f>
        <v>8.1696054369527094E-2</v>
      </c>
      <c r="T292" s="15" cm="1">
        <f t="array" aca="1" ref="T292:T301" ca="1">TRANSPOSE(TRANSPOSE(T276:T285)*(1+(OFFSET('Static Returns and Covariance'!$B$12,MATCH(T$16,'Static Returns and Covariance'!$B$13:$B$132),1,1,10)))/(1+T289))</f>
        <v>7.5595128634045106E-2</v>
      </c>
      <c r="U292" s="15" cm="1">
        <f t="array" aca="1" ref="U292:U301" ca="1">TRANSPOSE(TRANSPOSE(U276:U285)*(1+(OFFSET('Static Returns and Covariance'!$B$12,MATCH(U$16,'Static Returns and Covariance'!$B$13:$B$132),1,1,10)))/(1+U289))</f>
        <v>8.7538780677426098E-2</v>
      </c>
      <c r="V292" s="15" cm="1">
        <f t="array" aca="1" ref="V292:V301" ca="1">TRANSPOSE(TRANSPOSE(V276:V285)*(1+(OFFSET('Static Returns and Covariance'!$B$12,MATCH(V$16,'Static Returns and Covariance'!$B$13:$B$132),1,1,10)))/(1+V289))</f>
        <v>8.7744757278523516E-2</v>
      </c>
      <c r="W292" s="15" cm="1">
        <f t="array" aca="1" ref="W292:W301" ca="1">TRANSPOSE(TRANSPOSE(W276:W285)*(1+(OFFSET('Static Returns and Covariance'!$B$12,MATCH(W$16,'Static Returns and Covariance'!$B$13:$B$132),1,1,10)))/(1+W289))</f>
        <v>9.0260549767956097E-2</v>
      </c>
      <c r="X292" s="15" cm="1">
        <f t="array" aca="1" ref="X292:X301" ca="1">TRANSPOSE(TRANSPOSE(X276:X285)*(1+(OFFSET('Static Returns and Covariance'!$B$12,MATCH(X$16,'Static Returns and Covariance'!$B$13:$B$132),1,1,10)))/(1+X289))</f>
        <v>6.7285749622350829E-2</v>
      </c>
      <c r="Y292" s="15" cm="1">
        <f t="array" aca="1" ref="Y292:Y301" ca="1">TRANSPOSE(TRANSPOSE(Y276:Y285)*(1+(OFFSET('Static Returns and Covariance'!$B$12,MATCH(Y$16,'Static Returns and Covariance'!$B$13:$B$132),1,1,10)))/(1+Y289))</f>
        <v>3.1170722357211893E-2</v>
      </c>
      <c r="Z292" s="15" cm="1">
        <f t="array" aca="1" ref="Z292:Z301" ca="1">TRANSPOSE(TRANSPOSE(Z276:Z285)*(1+(OFFSET('Static Returns and Covariance'!$B$12,MATCH(Z$16,'Static Returns and Covariance'!$B$13:$B$132),1,1,10)))/(1+Z289))</f>
        <v>2.6386533566385505E-2</v>
      </c>
      <c r="AA292" s="15" cm="1">
        <f t="array" aca="1" ref="AA292:AA301" ca="1">TRANSPOSE(TRANSPOSE(AA276:AA285)*(1+(OFFSET('Static Returns and Covariance'!$B$12,MATCH(AA$16,'Static Returns and Covariance'!$B$13:$B$132),1,1,10)))/(1+AA289))</f>
        <v>2.9739408289520243E-2</v>
      </c>
      <c r="AB292" s="15" cm="1">
        <f t="array" aca="1" ref="AB292:AB301" ca="1">TRANSPOSE(TRANSPOSE(AB276:AB285)*(1+(OFFSET('Static Returns and Covariance'!$B$12,MATCH(AB$16,'Static Returns and Covariance'!$B$13:$B$132),1,1,10)))/(1+AB289))</f>
        <v>0</v>
      </c>
      <c r="AC292" s="15" cm="1">
        <f t="array" aca="1" ref="AC292:AC301" ca="1">TRANSPOSE(TRANSPOSE(AC276:AC285)*(1+(OFFSET('Static Returns and Covariance'!$B$12,MATCH(AC$16,'Static Returns and Covariance'!$B$13:$B$132),1,1,10)))/(1+AC289))</f>
        <v>1.5409600113640474E-3</v>
      </c>
      <c r="AD292" s="15" cm="1">
        <f t="array" aca="1" ref="AD292:AD301" ca="1">TRANSPOSE(TRANSPOSE(AD276:AD285)*(1+(OFFSET('Static Returns and Covariance'!$B$12,MATCH(AD$16,'Static Returns and Covariance'!$B$13:$B$132),1,1,10)))/(1+AD289))</f>
        <v>7.9187669990839107E-4</v>
      </c>
      <c r="AE292" s="15" cm="1">
        <f t="array" aca="1" ref="AE292:AE301" ca="1">TRANSPOSE(TRANSPOSE(AE276:AE285)*(1+(OFFSET('Static Returns and Covariance'!$B$12,MATCH(AE$16,'Static Returns and Covariance'!$B$13:$B$132),1,1,10)))/(1+AE289))</f>
        <v>3.5318371261801309E-3</v>
      </c>
      <c r="AF292" s="15" cm="1">
        <f t="array" aca="1" ref="AF292:AF301" ca="1">TRANSPOSE(TRANSPOSE(AF276:AF285)*(1+(OFFSET('Static Returns and Covariance'!$B$12,MATCH(AF$16,'Static Returns and Covariance'!$B$13:$B$132),1,1,10)))/(1+AF289))</f>
        <v>2.1062578885384813E-3</v>
      </c>
      <c r="AG292" s="15" cm="1">
        <f t="array" aca="1" ref="AG292:AG301" ca="1">TRANSPOSE(TRANSPOSE(AG276:AG285)*(1+(OFFSET('Static Returns and Covariance'!$B$12,MATCH(AG$16,'Static Returns and Covariance'!$B$13:$B$132),1,1,10)))/(1+AG289))</f>
        <v>0</v>
      </c>
      <c r="AH292" s="15" cm="1">
        <f t="array" aca="1" ref="AH292:AH301" ca="1">TRANSPOSE(TRANSPOSE(AH276:AH285)*(1+(OFFSET('Static Returns and Covariance'!$B$12,MATCH(AH$16,'Static Returns and Covariance'!$B$13:$B$132),1,1,10)))/(1+AH289))</f>
        <v>0</v>
      </c>
      <c r="AI292" s="15" cm="1">
        <f t="array" aca="1" ref="AI292:AI301" ca="1">TRANSPOSE(TRANSPOSE(AI276:AI285)*(1+(OFFSET('Static Returns and Covariance'!$B$12,MATCH(AI$16,'Static Returns and Covariance'!$B$13:$B$132),1,1,10)))/(1+AI289))</f>
        <v>0</v>
      </c>
      <c r="AJ292" s="15" cm="1">
        <f t="array" aca="1" ref="AJ292:AJ301" ca="1">TRANSPOSE(TRANSPOSE(AJ276:AJ285)*(1+(OFFSET('Static Returns and Covariance'!$B$12,MATCH(AJ$16,'Static Returns and Covariance'!$B$13:$B$132),1,1,10)))/(1+AJ289))</f>
        <v>0</v>
      </c>
      <c r="AK292" s="15" cm="1">
        <f t="array" aca="1" ref="AK292:AK301" ca="1">TRANSPOSE(TRANSPOSE(AK276:AK285)*(1+(OFFSET('Static Returns and Covariance'!$B$12,MATCH(AK$16,'Static Returns and Covariance'!$B$13:$B$132),1,1,10)))/(1+AK289))</f>
        <v>0</v>
      </c>
      <c r="AL292" s="15" cm="1">
        <f t="array" aca="1" ref="AL292:AL301" ca="1">TRANSPOSE(TRANSPOSE(AL276:AL285)*(1+(OFFSET('Static Returns and Covariance'!$B$12,MATCH(AL$16,'Static Returns and Covariance'!$B$13:$B$132),1,1,10)))/(1+AL289))</f>
        <v>0</v>
      </c>
      <c r="AM292" s="15" cm="1">
        <f t="array" aca="1" ref="AM292:AM301" ca="1">TRANSPOSE(TRANSPOSE(AM276:AM285)*(1+(OFFSET('Static Returns and Covariance'!$B$12,MATCH(AM$16,'Static Returns and Covariance'!$B$13:$B$132),1,1,10)))/(1+AM289))</f>
        <v>0</v>
      </c>
      <c r="AN292" s="15" cm="1">
        <f t="array" aca="1" ref="AN292:AN301" ca="1">TRANSPOSE(TRANSPOSE(AN276:AN285)*(1+(OFFSET('Static Returns and Covariance'!$B$12,MATCH(AN$16,'Static Returns and Covariance'!$B$13:$B$132),1,1,10)))/(1+AN289))</f>
        <v>0</v>
      </c>
      <c r="AO292" s="15" cm="1">
        <f t="array" aca="1" ref="AO292:AO301" ca="1">TRANSPOSE(TRANSPOSE(AO276:AO285)*(1+(OFFSET('Static Returns and Covariance'!$B$12,MATCH(AO$16,'Static Returns and Covariance'!$B$13:$B$132),1,1,10)))/(1+AO289))</f>
        <v>0</v>
      </c>
      <c r="AP292" s="15" cm="1">
        <f t="array" aca="1" ref="AP292:AP301" ca="1">TRANSPOSE(TRANSPOSE(AP276:AP285)*(1+(OFFSET('Static Returns and Covariance'!$B$12,MATCH(AP$16,'Static Returns and Covariance'!$B$13:$B$132),1,1,10)))/(1+AP289))</f>
        <v>0</v>
      </c>
      <c r="AQ292" s="15" cm="1">
        <f t="array" aca="1" ref="AQ292:AQ301" ca="1">TRANSPOSE(TRANSPOSE(AQ276:AQ285)*(1+(OFFSET('Static Returns and Covariance'!$B$12,MATCH(AQ$16,'Static Returns and Covariance'!$B$13:$B$132),1,1,10)))/(1+AQ289))</f>
        <v>0</v>
      </c>
      <c r="AR292" s="15" cm="1">
        <f t="array" aca="1" ref="AR292:AR301" ca="1">TRANSPOSE(TRANSPOSE(AR276:AR285)*(1+(OFFSET('Static Returns and Covariance'!$B$12,MATCH(AR$16,'Static Returns and Covariance'!$B$13:$B$132),1,1,10)))/(1+AR289))</f>
        <v>0</v>
      </c>
      <c r="AS292" s="15" cm="1">
        <f t="array" aca="1" ref="AS292:AS301" ca="1">TRANSPOSE(TRANSPOSE(AS276:AS285)*(1+(OFFSET('Static Returns and Covariance'!$B$12,MATCH(AS$16,'Static Returns and Covariance'!$B$13:$B$132),1,1,10)))/(1+AS289))</f>
        <v>0</v>
      </c>
      <c r="AT292" s="15" cm="1">
        <f t="array" aca="1" ref="AT292:AT301" ca="1">TRANSPOSE(TRANSPOSE(AT276:AT285)*(1+(OFFSET('Static Returns and Covariance'!$B$12,MATCH(AT$16,'Static Returns and Covariance'!$B$13:$B$132),1,1,10)))/(1+AT289))</f>
        <v>0</v>
      </c>
      <c r="AU292" s="15" cm="1">
        <f t="array" aca="1" ref="AU292:AU301" ca="1">TRANSPOSE(TRANSPOSE(AU276:AU285)*(1+(OFFSET('Static Returns and Covariance'!$B$12,MATCH(AU$16,'Static Returns and Covariance'!$B$13:$B$132),1,1,10)))/(1+AU289))</f>
        <v>0</v>
      </c>
      <c r="AV292" s="15" cm="1">
        <f t="array" aca="1" ref="AV292:AV301" ca="1">TRANSPOSE(TRANSPOSE(AV276:AV285)*(1+(OFFSET('Static Returns and Covariance'!$B$12,MATCH(AV$16,'Static Returns and Covariance'!$B$13:$B$132),1,1,10)))/(1+AV289))</f>
        <v>0</v>
      </c>
      <c r="AW292" s="15" cm="1">
        <f t="array" aca="1" ref="AW292:AW301" ca="1">TRANSPOSE(TRANSPOSE(AW276:AW285)*(1+(OFFSET('Static Returns and Covariance'!$B$12,MATCH(AW$16,'Static Returns and Covariance'!$B$13:$B$132),1,1,10)))/(1+AW289))</f>
        <v>0</v>
      </c>
      <c r="AX292" s="15" cm="1">
        <f t="array" aca="1" ref="AX292:AX301" ca="1">TRANSPOSE(TRANSPOSE(AX276:AX285)*(1+(OFFSET('Static Returns and Covariance'!$B$12,MATCH(AX$16,'Static Returns and Covariance'!$B$13:$B$132),1,1,10)))/(1+AX289))</f>
        <v>0</v>
      </c>
      <c r="AY292" s="15" cm="1">
        <f t="array" aca="1" ref="AY292:AY301" ca="1">TRANSPOSE(TRANSPOSE(AY276:AY285)*(1+(OFFSET('Static Returns and Covariance'!$B$12,MATCH(AY$16,'Static Returns and Covariance'!$B$13:$B$132),1,1,10)))/(1+AY289))</f>
        <v>0</v>
      </c>
      <c r="AZ292" s="15" cm="1">
        <f t="array" aca="1" ref="AZ292:AZ301" ca="1">TRANSPOSE(TRANSPOSE(AZ276:AZ285)*(1+(OFFSET('Static Returns and Covariance'!$B$12,MATCH(AZ$16,'Static Returns and Covariance'!$B$13:$B$132),1,1,10)))/(1+AZ289))</f>
        <v>0</v>
      </c>
      <c r="BA292" s="15" cm="1">
        <f t="array" aca="1" ref="BA292:BA301" ca="1">TRANSPOSE(TRANSPOSE(BA276:BA285)*(1+(OFFSET('Static Returns and Covariance'!$B$12,MATCH(BA$16,'Static Returns and Covariance'!$B$13:$B$132),1,1,10)))/(1+BA289))</f>
        <v>0</v>
      </c>
      <c r="BB292" s="15" cm="1">
        <f t="array" aca="1" ref="BB292:BB301" ca="1">TRANSPOSE(TRANSPOSE(BB276:BB285)*(1+(OFFSET('Static Returns and Covariance'!$B$12,MATCH(BB$16,'Static Returns and Covariance'!$B$13:$B$132),1,1,10)))/(1+BB289))</f>
        <v>0</v>
      </c>
      <c r="BC292" s="15" cm="1">
        <f t="array" aca="1" ref="BC292:BC301" ca="1">TRANSPOSE(TRANSPOSE(BC276:BC285)*(1+(OFFSET('Static Returns and Covariance'!$B$12,MATCH(BC$16,'Static Returns and Covariance'!$B$13:$B$132),1,1,10)))/(1+BC289))</f>
        <v>0</v>
      </c>
      <c r="BD292" s="15" cm="1">
        <f t="array" aca="1" ref="BD292:BD301" ca="1">TRANSPOSE(TRANSPOSE(BD276:BD285)*(1+(OFFSET('Static Returns and Covariance'!$B$12,MATCH(BD$16,'Static Returns and Covariance'!$B$13:$B$132),1,1,10)))/(1+BD289))</f>
        <v>0</v>
      </c>
      <c r="BE292" s="15" cm="1">
        <f t="array" aca="1" ref="BE292:BE301" ca="1">TRANSPOSE(TRANSPOSE(BE276:BE285)*(1+(OFFSET('Static Returns and Covariance'!$B$12,MATCH(BE$16,'Static Returns and Covariance'!$B$13:$B$132),1,1,10)))/(1+BE289))</f>
        <v>0</v>
      </c>
      <c r="BF292" s="15" cm="1">
        <f t="array" aca="1" ref="BF292:BF301" ca="1">TRANSPOSE(TRANSPOSE(BF276:BF285)*(1+(OFFSET('Static Returns and Covariance'!$B$12,MATCH(BF$16,'Static Returns and Covariance'!$B$13:$B$132),1,1,10)))/(1+BF289))</f>
        <v>0</v>
      </c>
      <c r="BG292" s="15" cm="1">
        <f t="array" aca="1" ref="BG292:BG301" ca="1">TRANSPOSE(TRANSPOSE(BG276:BG285)*(1+(OFFSET('Static Returns and Covariance'!$B$12,MATCH(BG$16,'Static Returns and Covariance'!$B$13:$B$132),1,1,10)))/(1+BG289))</f>
        <v>0</v>
      </c>
      <c r="BH292" s="15" cm="1">
        <f t="array" aca="1" ref="BH292:BH301" ca="1">TRANSPOSE(TRANSPOSE(BH276:BH285)*(1+(OFFSET('Static Returns and Covariance'!$B$12,MATCH(BH$16,'Static Returns and Covariance'!$B$13:$B$132),1,1,10)))/(1+BH289))</f>
        <v>0</v>
      </c>
      <c r="BI292" s="15" cm="1">
        <f t="array" aca="1" ref="BI292:BI301" ca="1">TRANSPOSE(TRANSPOSE(BI276:BI285)*(1+(OFFSET('Static Returns and Covariance'!$B$12,MATCH(BI$16,'Static Returns and Covariance'!$B$13:$B$132),1,1,10)))/(1+BI289))</f>
        <v>0</v>
      </c>
      <c r="BJ292" s="15" cm="1">
        <f t="array" aca="1" ref="BJ292:BJ301" ca="1">TRANSPOSE(TRANSPOSE(BJ276:BJ285)*(1+(OFFSET('Static Returns and Covariance'!$B$12,MATCH(BJ$16,'Static Returns and Covariance'!$B$13:$B$132),1,1,10)))/(1+BJ289))</f>
        <v>0</v>
      </c>
    </row>
    <row r="293" spans="2:62" hidden="1" outlineLevel="2">
      <c r="B293" s="78" t="s">
        <v>7</v>
      </c>
      <c r="C293" s="15">
        <f ca="1"/>
        <v>2.2459569573853894E-2</v>
      </c>
      <c r="D293" s="15">
        <f ca="1"/>
        <v>1.3646269263593518E-2</v>
      </c>
      <c r="E293" s="15">
        <f ca="1"/>
        <v>1.9137160514997167E-2</v>
      </c>
      <c r="F293" s="15">
        <f ca="1"/>
        <v>1.5632922767111378E-2</v>
      </c>
      <c r="G293" s="15">
        <f ca="1"/>
        <v>1.4671723801499172E-2</v>
      </c>
      <c r="H293" s="15">
        <f ca="1"/>
        <v>1.83227631391981E-2</v>
      </c>
      <c r="I293" s="15">
        <f ca="1"/>
        <v>2.5022802573274959E-2</v>
      </c>
      <c r="J293" s="15">
        <f ca="1"/>
        <v>2.3010426324979041E-2</v>
      </c>
      <c r="K293" s="15">
        <f ca="1"/>
        <v>2.5204758946077679E-2</v>
      </c>
      <c r="L293" s="15">
        <f ca="1"/>
        <v>1.973804702978323E-2</v>
      </c>
      <c r="M293" s="15">
        <f ca="1"/>
        <v>2.6668865450454233E-2</v>
      </c>
      <c r="N293" s="15">
        <f ca="1"/>
        <v>2.8855886495051435E-2</v>
      </c>
      <c r="O293" s="15">
        <f ca="1"/>
        <v>2.7977290864216159E-2</v>
      </c>
      <c r="P293" s="15">
        <f ca="1"/>
        <v>3.9866979291531657E-2</v>
      </c>
      <c r="Q293" s="15">
        <f ca="1"/>
        <v>2.988507315342807E-2</v>
      </c>
      <c r="R293" s="15">
        <f ca="1"/>
        <v>4.0064333787963105E-2</v>
      </c>
      <c r="S293" s="15">
        <f ca="1"/>
        <v>3.9274698198803366E-2</v>
      </c>
      <c r="T293" s="15">
        <f ca="1"/>
        <v>3.3734990624310041E-2</v>
      </c>
      <c r="U293" s="15">
        <f ca="1"/>
        <v>3.5131556560319376E-2</v>
      </c>
      <c r="V293" s="15">
        <f ca="1"/>
        <v>3.9844249505589679E-2</v>
      </c>
      <c r="W293" s="15">
        <f ca="1"/>
        <v>4.7594780346006983E-2</v>
      </c>
      <c r="X293" s="15">
        <f ca="1"/>
        <v>4.2132674835584118E-2</v>
      </c>
      <c r="Y293" s="15">
        <f ca="1"/>
        <v>4.1986696504211704E-2</v>
      </c>
      <c r="Z293" s="15">
        <f ca="1"/>
        <v>3.9193914469762559E-2</v>
      </c>
      <c r="AA293" s="15">
        <f ca="1"/>
        <v>3.6631693014790502E-2</v>
      </c>
      <c r="AB293" s="15">
        <f ca="1"/>
        <v>5.0199803837656369E-2</v>
      </c>
      <c r="AC293" s="15">
        <f ca="1"/>
        <v>5.0031337889415446E-2</v>
      </c>
      <c r="AD293" s="15">
        <f ca="1"/>
        <v>4.9458535033129337E-2</v>
      </c>
      <c r="AE293" s="15">
        <f ca="1"/>
        <v>5.4252702962811719E-2</v>
      </c>
      <c r="AF293" s="15">
        <f ca="1"/>
        <v>6.402972122093166E-2</v>
      </c>
      <c r="AG293" s="15">
        <f ca="1"/>
        <v>5.4903094578975638E-2</v>
      </c>
      <c r="AH293" s="15">
        <f ca="1"/>
        <v>5.2237212340897836E-2</v>
      </c>
      <c r="AI293" s="15">
        <f ca="1"/>
        <v>5.676397424686009E-2</v>
      </c>
      <c r="AJ293" s="15">
        <f ca="1"/>
        <v>6.3818840139204538E-2</v>
      </c>
      <c r="AK293" s="15">
        <f ca="1"/>
        <v>6.564098334698644E-2</v>
      </c>
      <c r="AL293" s="15">
        <f ca="1"/>
        <v>6.2722326861021152E-2</v>
      </c>
      <c r="AM293" s="15">
        <f ca="1"/>
        <v>5.1918750998153664E-2</v>
      </c>
      <c r="AN293" s="15">
        <f ca="1"/>
        <v>6.1743561924361388E-2</v>
      </c>
      <c r="AO293" s="15">
        <f ca="1"/>
        <v>3.5744995993860253E-2</v>
      </c>
      <c r="AP293" s="15">
        <f ca="1"/>
        <v>0</v>
      </c>
      <c r="AQ293" s="15">
        <f ca="1"/>
        <v>0</v>
      </c>
      <c r="AR293" s="15">
        <f ca="1"/>
        <v>0</v>
      </c>
      <c r="AS293" s="15">
        <f ca="1"/>
        <v>0</v>
      </c>
      <c r="AT293" s="15">
        <f ca="1"/>
        <v>0</v>
      </c>
      <c r="AU293" s="15">
        <f ca="1"/>
        <v>0</v>
      </c>
      <c r="AV293" s="15">
        <f ca="1"/>
        <v>0</v>
      </c>
      <c r="AW293" s="15">
        <f ca="1"/>
        <v>0</v>
      </c>
      <c r="AX293" s="15">
        <f ca="1"/>
        <v>0</v>
      </c>
      <c r="AY293" s="15">
        <f ca="1"/>
        <v>0</v>
      </c>
      <c r="AZ293" s="15">
        <f ca="1"/>
        <v>0</v>
      </c>
      <c r="BA293" s="15">
        <f ca="1"/>
        <v>0</v>
      </c>
      <c r="BB293" s="15">
        <f ca="1"/>
        <v>0</v>
      </c>
      <c r="BC293" s="15">
        <f ca="1"/>
        <v>0</v>
      </c>
      <c r="BD293" s="15">
        <f ca="1"/>
        <v>0</v>
      </c>
      <c r="BE293" s="15">
        <f ca="1"/>
        <v>0</v>
      </c>
      <c r="BF293" s="15">
        <f ca="1"/>
        <v>0</v>
      </c>
      <c r="BG293" s="15">
        <f ca="1"/>
        <v>0</v>
      </c>
      <c r="BH293" s="15">
        <f ca="1"/>
        <v>0</v>
      </c>
      <c r="BI293" s="15">
        <f ca="1"/>
        <v>0</v>
      </c>
      <c r="BJ293" s="15">
        <f ca="1"/>
        <v>0</v>
      </c>
    </row>
    <row r="294" spans="2:62" hidden="1" outlineLevel="2">
      <c r="B294" s="78" t="s">
        <v>9</v>
      </c>
      <c r="C294" s="15">
        <f ca="1"/>
        <v>0.30388086068105541</v>
      </c>
      <c r="D294" s="15">
        <f ca="1"/>
        <v>0.29685011085743046</v>
      </c>
      <c r="E294" s="15">
        <f ca="1"/>
        <v>0.28765806003869321</v>
      </c>
      <c r="F294" s="15">
        <f ca="1"/>
        <v>0.29201164232885712</v>
      </c>
      <c r="G294" s="15">
        <f ca="1"/>
        <v>0.28896418405618451</v>
      </c>
      <c r="H294" s="15">
        <f ca="1"/>
        <v>0.27569613810181798</v>
      </c>
      <c r="I294" s="15">
        <f ca="1"/>
        <v>0.27059245636716328</v>
      </c>
      <c r="J294" s="15">
        <f ca="1"/>
        <v>0.26864949266890842</v>
      </c>
      <c r="K294" s="15">
        <f ca="1"/>
        <v>0.28377670395651683</v>
      </c>
      <c r="L294" s="15">
        <f ca="1"/>
        <v>0.27855027288127787</v>
      </c>
      <c r="M294" s="15">
        <f ca="1"/>
        <v>0.26348988754327779</v>
      </c>
      <c r="N294" s="15">
        <f ca="1"/>
        <v>0.28011256425322861</v>
      </c>
      <c r="O294" s="15">
        <f ca="1"/>
        <v>0.26644133907802542</v>
      </c>
      <c r="P294" s="15">
        <f ca="1"/>
        <v>0.27861407207425581</v>
      </c>
      <c r="Q294" s="15">
        <f ca="1"/>
        <v>0.29558832376036553</v>
      </c>
      <c r="R294" s="15">
        <f ca="1"/>
        <v>0.31040179377184512</v>
      </c>
      <c r="S294" s="15">
        <f ca="1"/>
        <v>0.29024788030040616</v>
      </c>
      <c r="T294" s="15">
        <f ca="1"/>
        <v>0.30401564493334671</v>
      </c>
      <c r="U294" s="15">
        <f ca="1"/>
        <v>0.30548475955422683</v>
      </c>
      <c r="V294" s="15">
        <f ca="1"/>
        <v>0.27730990268247652</v>
      </c>
      <c r="W294" s="15">
        <f ca="1"/>
        <v>0.28893609796332614</v>
      </c>
      <c r="X294" s="15">
        <f ca="1"/>
        <v>0.29996036484312738</v>
      </c>
      <c r="Y294" s="15">
        <f ca="1"/>
        <v>0.29778808655300326</v>
      </c>
      <c r="Z294" s="15">
        <f ca="1"/>
        <v>0.28850164028373654</v>
      </c>
      <c r="AA294" s="15">
        <f ca="1"/>
        <v>0.29823221505861469</v>
      </c>
      <c r="AB294" s="15">
        <f ca="1"/>
        <v>0.24993346084633575</v>
      </c>
      <c r="AC294" s="15">
        <f ca="1"/>
        <v>0.25440599381269841</v>
      </c>
      <c r="AD294" s="15">
        <f ca="1"/>
        <v>0.26542853310199827</v>
      </c>
      <c r="AE294" s="15">
        <f ca="1"/>
        <v>0.26575232800677284</v>
      </c>
      <c r="AF294" s="15">
        <f ca="1"/>
        <v>0.26704395640747197</v>
      </c>
      <c r="AG294" s="15">
        <f ca="1"/>
        <v>0.2771081427285933</v>
      </c>
      <c r="AH294" s="15">
        <f ca="1"/>
        <v>0.27748416206425203</v>
      </c>
      <c r="AI294" s="15">
        <f ca="1"/>
        <v>0.27678001527583967</v>
      </c>
      <c r="AJ294" s="15">
        <f ca="1"/>
        <v>0.26823881158204599</v>
      </c>
      <c r="AK294" s="15">
        <f ca="1"/>
        <v>0.27566013181168297</v>
      </c>
      <c r="AL294" s="15">
        <f ca="1"/>
        <v>0.27163352566268872</v>
      </c>
      <c r="AM294" s="15">
        <f ca="1"/>
        <v>0.28858238544620574</v>
      </c>
      <c r="AN294" s="15">
        <f ca="1"/>
        <v>0.24370389788739638</v>
      </c>
      <c r="AO294" s="15">
        <f ca="1"/>
        <v>0.22738898218917988</v>
      </c>
      <c r="AP294" s="15">
        <f ca="1"/>
        <v>0.20404481147912298</v>
      </c>
      <c r="AQ294" s="15">
        <f ca="1"/>
        <v>0.22288020507731868</v>
      </c>
      <c r="AR294" s="15">
        <f ca="1"/>
        <v>0.23248240067030959</v>
      </c>
      <c r="AS294" s="15">
        <f ca="1"/>
        <v>0.24542786834150965</v>
      </c>
      <c r="AT294" s="15">
        <f ca="1"/>
        <v>0.22017627722105115</v>
      </c>
      <c r="AU294" s="15">
        <f ca="1"/>
        <v>0.22374424061837683</v>
      </c>
      <c r="AV294" s="15">
        <f ca="1"/>
        <v>0.2334738944287108</v>
      </c>
      <c r="AW294" s="15">
        <f ca="1"/>
        <v>0.21176982934263461</v>
      </c>
      <c r="AX294" s="15">
        <f ca="1"/>
        <v>0.22103264057059735</v>
      </c>
      <c r="AY294" s="15">
        <f ca="1"/>
        <v>0.20292184922638193</v>
      </c>
      <c r="AZ294" s="15">
        <f ca="1"/>
        <v>0.19900605791281384</v>
      </c>
      <c r="BA294" s="15">
        <f ca="1"/>
        <v>0.19814486051320465</v>
      </c>
      <c r="BB294" s="15">
        <f ca="1"/>
        <v>0.20853453511545164</v>
      </c>
      <c r="BC294" s="15">
        <f ca="1"/>
        <v>0.19972490927235151</v>
      </c>
      <c r="BD294" s="15">
        <f ca="1"/>
        <v>0.19209354960625055</v>
      </c>
      <c r="BE294" s="15">
        <f ca="1"/>
        <v>0.20684224861734632</v>
      </c>
      <c r="BF294" s="15">
        <f ca="1"/>
        <v>0.19505047955828433</v>
      </c>
      <c r="BG294" s="15">
        <f ca="1"/>
        <v>0.19524579272827369</v>
      </c>
      <c r="BH294" s="15">
        <f ca="1"/>
        <v>0.1993638008518184</v>
      </c>
      <c r="BI294" s="15">
        <f ca="1"/>
        <v>0.19644921835953694</v>
      </c>
      <c r="BJ294" s="15">
        <f ca="1"/>
        <v>0.20575524746356036</v>
      </c>
    </row>
    <row r="295" spans="2:62" hidden="1" outlineLevel="2">
      <c r="B295" s="78" t="s">
        <v>11</v>
      </c>
      <c r="C295" s="15">
        <f ca="1"/>
        <v>0.12592199567705467</v>
      </c>
      <c r="D295" s="15">
        <f ca="1"/>
        <v>0.13017419605635019</v>
      </c>
      <c r="E295" s="15">
        <f ca="1"/>
        <v>0.11485402477357057</v>
      </c>
      <c r="F295" s="15">
        <f ca="1"/>
        <v>0.11434823751091774</v>
      </c>
      <c r="G295" s="15">
        <f ca="1"/>
        <v>0.11362912642565352</v>
      </c>
      <c r="H295" s="15">
        <f ca="1"/>
        <v>0.11865033303932659</v>
      </c>
      <c r="I295" s="15">
        <f ca="1"/>
        <v>0.11653611884419095</v>
      </c>
      <c r="J295" s="15">
        <f ca="1"/>
        <v>0.1164091320659681</v>
      </c>
      <c r="K295" s="15">
        <f ca="1"/>
        <v>0.1175312832905149</v>
      </c>
      <c r="L295" s="15">
        <f ca="1"/>
        <v>0.11828208753536101</v>
      </c>
      <c r="M295" s="15">
        <f ca="1"/>
        <v>0.11772535010708272</v>
      </c>
      <c r="N295" s="15">
        <f ca="1"/>
        <v>0.10750397012340394</v>
      </c>
      <c r="O295" s="15">
        <f ca="1"/>
        <v>0.11353943688874955</v>
      </c>
      <c r="P295" s="15">
        <f ca="1"/>
        <v>0.11608250617379563</v>
      </c>
      <c r="Q295" s="15">
        <f ca="1"/>
        <v>9.9017740250324393E-2</v>
      </c>
      <c r="R295" s="15">
        <f ca="1"/>
        <v>7.6929793213192627E-2</v>
      </c>
      <c r="S295" s="15">
        <f ca="1"/>
        <v>6.6830096135641393E-2</v>
      </c>
      <c r="T295" s="15">
        <f ca="1"/>
        <v>5.6989550038742232E-2</v>
      </c>
      <c r="U295" s="15">
        <f ca="1"/>
        <v>6.1281166072062521E-2</v>
      </c>
      <c r="V295" s="15">
        <f ca="1"/>
        <v>5.5165394218637379E-2</v>
      </c>
      <c r="W295" s="15">
        <f ca="1"/>
        <v>6.2003865393783116E-2</v>
      </c>
      <c r="X295" s="15">
        <f ca="1"/>
        <v>5.9224453335766723E-2</v>
      </c>
      <c r="Y295" s="15">
        <f ca="1"/>
        <v>6.3818593555931447E-2</v>
      </c>
      <c r="Z295" s="15">
        <f ca="1"/>
        <v>5.7714902180200485E-2</v>
      </c>
      <c r="AA295" s="15">
        <f ca="1"/>
        <v>5.1561797002912961E-2</v>
      </c>
      <c r="AB295" s="15">
        <f ca="1"/>
        <v>7.3455996061852366E-2</v>
      </c>
      <c r="AC295" s="15">
        <f ca="1"/>
        <v>7.7387498127918258E-2</v>
      </c>
      <c r="AD295" s="15">
        <f ca="1"/>
        <v>7.4728287662331749E-2</v>
      </c>
      <c r="AE295" s="15">
        <f ca="1"/>
        <v>7.3319964304157187E-2</v>
      </c>
      <c r="AF295" s="15">
        <f ca="1"/>
        <v>5.465492110261632E-2</v>
      </c>
      <c r="AG295" s="15">
        <f ca="1"/>
        <v>4.441002034305247E-2</v>
      </c>
      <c r="AH295" s="15">
        <f ca="1"/>
        <v>4.1899235523788513E-2</v>
      </c>
      <c r="AI295" s="15">
        <f ca="1"/>
        <v>4.7053096994574987E-2</v>
      </c>
      <c r="AJ295" s="15">
        <f ca="1"/>
        <v>4.9275493914235795E-2</v>
      </c>
      <c r="AK295" s="15">
        <f ca="1"/>
        <v>5.6849950717835863E-2</v>
      </c>
      <c r="AL295" s="15">
        <f ca="1"/>
        <v>5.3710820331255307E-2</v>
      </c>
      <c r="AM295" s="15">
        <f ca="1"/>
        <v>4.2620380033704476E-2</v>
      </c>
      <c r="AN295" s="15">
        <f ca="1"/>
        <v>4.4155454574567037E-2</v>
      </c>
      <c r="AO295" s="15">
        <f ca="1"/>
        <v>3.6663601201643879E-2</v>
      </c>
      <c r="AP295" s="15">
        <f ca="1"/>
        <v>3.1370506795060739E-2</v>
      </c>
      <c r="AQ295" s="15">
        <f ca="1"/>
        <v>1.2381768886060842E-2</v>
      </c>
      <c r="AR295" s="15">
        <f ca="1"/>
        <v>1.5743294778829332E-2</v>
      </c>
      <c r="AS295" s="15">
        <f ca="1"/>
        <v>1.64816793134657E-2</v>
      </c>
      <c r="AT295" s="15">
        <f ca="1"/>
        <v>2.6460834808446833E-2</v>
      </c>
      <c r="AU295" s="15">
        <f ca="1"/>
        <v>1.4043753111480589E-2</v>
      </c>
      <c r="AV295" s="15">
        <f ca="1"/>
        <v>1.7526968721649366E-2</v>
      </c>
      <c r="AW295" s="15">
        <f ca="1"/>
        <v>3.5819995942426061E-2</v>
      </c>
      <c r="AX295" s="15">
        <f ca="1"/>
        <v>3.5401429851108349E-2</v>
      </c>
      <c r="AY295" s="15">
        <f ca="1"/>
        <v>3.9364391669586926E-2</v>
      </c>
      <c r="AZ295" s="15">
        <f ca="1"/>
        <v>2.6025284682847E-2</v>
      </c>
      <c r="BA295" s="15">
        <f ca="1"/>
        <v>2.7684174744969977E-2</v>
      </c>
      <c r="BB295" s="15">
        <f ca="1"/>
        <v>2.94907795640252E-2</v>
      </c>
      <c r="BC295" s="15">
        <f ca="1"/>
        <v>3.0494175443455399E-2</v>
      </c>
      <c r="BD295" s="15">
        <f ca="1"/>
        <v>2.9704317343956323E-2</v>
      </c>
      <c r="BE295" s="15">
        <f ca="1"/>
        <v>2.2712084790802577E-2</v>
      </c>
      <c r="BF295" s="15">
        <f ca="1"/>
        <v>2.0371941726592784E-2</v>
      </c>
      <c r="BG295" s="15">
        <f ca="1"/>
        <v>2.1138903093762183E-2</v>
      </c>
      <c r="BH295" s="15">
        <f ca="1"/>
        <v>1.30512316329716E-2</v>
      </c>
      <c r="BI295" s="15">
        <f ca="1"/>
        <v>1.9151680651892614E-2</v>
      </c>
      <c r="BJ295" s="15">
        <f ca="1"/>
        <v>1.4338093043459682E-2</v>
      </c>
    </row>
    <row r="296" spans="2:62" hidden="1" outlineLevel="2">
      <c r="B296" s="78" t="s">
        <v>13</v>
      </c>
      <c r="C296" s="15">
        <f ca="1"/>
        <v>3.2284918535339026E-2</v>
      </c>
      <c r="D296" s="15">
        <f ca="1"/>
        <v>3.3517579398005391E-2</v>
      </c>
      <c r="E296" s="15">
        <f ca="1"/>
        <v>3.7535735474033674E-2</v>
      </c>
      <c r="F296" s="15">
        <f ca="1"/>
        <v>3.9674142222556941E-2</v>
      </c>
      <c r="G296" s="15">
        <f ca="1"/>
        <v>3.7673103196824695E-2</v>
      </c>
      <c r="H296" s="15">
        <f ca="1"/>
        <v>4.4438847621723114E-2</v>
      </c>
      <c r="I296" s="15">
        <f ca="1"/>
        <v>4.5971795892822721E-2</v>
      </c>
      <c r="J296" s="15">
        <f ca="1"/>
        <v>4.1543044513682952E-2</v>
      </c>
      <c r="K296" s="15">
        <f ca="1"/>
        <v>4.4739082322194812E-2</v>
      </c>
      <c r="L296" s="15">
        <f ca="1"/>
        <v>4.2541978057511004E-2</v>
      </c>
      <c r="M296" s="15">
        <f ca="1"/>
        <v>2.8210903940378302E-2</v>
      </c>
      <c r="N296" s="15">
        <f ca="1"/>
        <v>3.6799649430500479E-2</v>
      </c>
      <c r="O296" s="15">
        <f ca="1"/>
        <v>3.7598275271718114E-2</v>
      </c>
      <c r="P296" s="15">
        <f ca="1"/>
        <v>3.7753927797345571E-2</v>
      </c>
      <c r="Q296" s="15">
        <f ca="1"/>
        <v>4.4473644747160916E-2</v>
      </c>
      <c r="R296" s="15">
        <f ca="1"/>
        <v>4.882329319544676E-2</v>
      </c>
      <c r="S296" s="15">
        <f ca="1"/>
        <v>5.6814323681520618E-2</v>
      </c>
      <c r="T296" s="15">
        <f ca="1"/>
        <v>4.0446114702488857E-2</v>
      </c>
      <c r="U296" s="15">
        <f ca="1"/>
        <v>3.9319020191010273E-2</v>
      </c>
      <c r="V296" s="15">
        <f ca="1"/>
        <v>3.9944623416153513E-2</v>
      </c>
      <c r="W296" s="15">
        <f ca="1"/>
        <v>4.1834718978814862E-2</v>
      </c>
      <c r="X296" s="15">
        <f ca="1"/>
        <v>4.2562167462194309E-2</v>
      </c>
      <c r="Y296" s="15">
        <f ca="1"/>
        <v>5.3589052996342104E-2</v>
      </c>
      <c r="Z296" s="15">
        <f ca="1"/>
        <v>5.3793320122885895E-2</v>
      </c>
      <c r="AA296" s="15">
        <f ca="1"/>
        <v>5.7792991509051456E-2</v>
      </c>
      <c r="AB296" s="15">
        <f ca="1"/>
        <v>8.1998621959899862E-2</v>
      </c>
      <c r="AC296" s="15">
        <f ca="1"/>
        <v>6.5160362141375591E-2</v>
      </c>
      <c r="AD296" s="15">
        <f ca="1"/>
        <v>6.4891322122682213E-2</v>
      </c>
      <c r="AE296" s="15">
        <f ca="1"/>
        <v>6.2979520674724995E-2</v>
      </c>
      <c r="AF296" s="15">
        <f ca="1"/>
        <v>5.8827291375953432E-2</v>
      </c>
      <c r="AG296" s="15">
        <f ca="1"/>
        <v>6.194740233205951E-2</v>
      </c>
      <c r="AH296" s="15">
        <f ca="1"/>
        <v>5.1036515355993961E-2</v>
      </c>
      <c r="AI296" s="15">
        <f ca="1"/>
        <v>5.8689362304926808E-2</v>
      </c>
      <c r="AJ296" s="15">
        <f ca="1"/>
        <v>5.8105999281643145E-2</v>
      </c>
      <c r="AK296" s="15">
        <f ca="1"/>
        <v>5.0011236673141723E-2</v>
      </c>
      <c r="AL296" s="15">
        <f ca="1"/>
        <v>5.0867733180668541E-2</v>
      </c>
      <c r="AM296" s="15">
        <f ca="1"/>
        <v>5.2531123111373625E-2</v>
      </c>
      <c r="AN296" s="15">
        <f ca="1"/>
        <v>5.8518712073931993E-2</v>
      </c>
      <c r="AO296" s="15">
        <f ca="1"/>
        <v>4.3712643282431324E-2</v>
      </c>
      <c r="AP296" s="15">
        <f ca="1"/>
        <v>5.6146428679834597E-2</v>
      </c>
      <c r="AQ296" s="15">
        <f ca="1"/>
        <v>5.1209024562559928E-2</v>
      </c>
      <c r="AR296" s="15">
        <f ca="1"/>
        <v>5.4115876410189438E-2</v>
      </c>
      <c r="AS296" s="15">
        <f ca="1"/>
        <v>5.3206548063494667E-2</v>
      </c>
      <c r="AT296" s="15">
        <f ca="1"/>
        <v>7.3230925706047167E-2</v>
      </c>
      <c r="AU296" s="15">
        <f ca="1"/>
        <v>5.8551394599389371E-2</v>
      </c>
      <c r="AV296" s="15">
        <f ca="1"/>
        <v>5.0066906366284261E-2</v>
      </c>
      <c r="AW296" s="15">
        <f ca="1"/>
        <v>5.6542359069893959E-2</v>
      </c>
      <c r="AX296" s="15">
        <f ca="1"/>
        <v>5.2545949645970452E-2</v>
      </c>
      <c r="AY296" s="15">
        <f ca="1"/>
        <v>5.6610540330183694E-2</v>
      </c>
      <c r="AZ296" s="15">
        <f ca="1"/>
        <v>6.6575315599710139E-2</v>
      </c>
      <c r="BA296" s="15">
        <f ca="1"/>
        <v>5.5844481153815469E-2</v>
      </c>
      <c r="BB296" s="15">
        <f ca="1"/>
        <v>5.7393347150104378E-2</v>
      </c>
      <c r="BC296" s="15">
        <f ca="1"/>
        <v>7.3567973084311594E-2</v>
      </c>
      <c r="BD296" s="15">
        <f ca="1"/>
        <v>7.2888210037469092E-2</v>
      </c>
      <c r="BE296" s="15">
        <f ca="1"/>
        <v>6.7163133030537003E-2</v>
      </c>
      <c r="BF296" s="15">
        <f ca="1"/>
        <v>7.0829536208313518E-2</v>
      </c>
      <c r="BG296" s="15">
        <f ca="1"/>
        <v>7.5476237849411348E-2</v>
      </c>
      <c r="BH296" s="15">
        <f ca="1"/>
        <v>7.1397169173540651E-2</v>
      </c>
      <c r="BI296" s="15">
        <f ca="1"/>
        <v>8.8398133582143365E-2</v>
      </c>
      <c r="BJ296" s="15">
        <f ca="1"/>
        <v>8.1160457247819714E-2</v>
      </c>
    </row>
    <row r="297" spans="2:62" hidden="1" outlineLevel="2">
      <c r="B297" s="78" t="s">
        <v>15</v>
      </c>
      <c r="C297" s="15">
        <f ca="1"/>
        <v>0.26380226359737013</v>
      </c>
      <c r="D297" s="15">
        <f ca="1"/>
        <v>0.26189752141827077</v>
      </c>
      <c r="E297" s="15">
        <f ca="1"/>
        <v>0.27601082790408715</v>
      </c>
      <c r="F297" s="15">
        <f ca="1"/>
        <v>0.27322430688946731</v>
      </c>
      <c r="G297" s="15">
        <f ca="1"/>
        <v>0.27734871440400133</v>
      </c>
      <c r="H297" s="15">
        <f ca="1"/>
        <v>0.25385939175285827</v>
      </c>
      <c r="I297" s="15">
        <f ca="1"/>
        <v>0.25273836628075091</v>
      </c>
      <c r="J297" s="15">
        <f ca="1"/>
        <v>0.24849152719989404</v>
      </c>
      <c r="K297" s="15">
        <f ca="1"/>
        <v>0.2444663452679296</v>
      </c>
      <c r="L297" s="15">
        <f ca="1"/>
        <v>0.24614387136041282</v>
      </c>
      <c r="M297" s="15">
        <f ca="1"/>
        <v>0.25394753805070819</v>
      </c>
      <c r="N297" s="15">
        <f ca="1"/>
        <v>0.24495078026514128</v>
      </c>
      <c r="O297" s="15">
        <f ca="1"/>
        <v>0.23292749467007837</v>
      </c>
      <c r="P297" s="15">
        <f ca="1"/>
        <v>0.24110456931975532</v>
      </c>
      <c r="Q297" s="15">
        <f ca="1"/>
        <v>0.22999492431921614</v>
      </c>
      <c r="R297" s="15">
        <f ca="1"/>
        <v>0.22686530237490557</v>
      </c>
      <c r="S297" s="15">
        <f ca="1"/>
        <v>0.22736833726553632</v>
      </c>
      <c r="T297" s="15">
        <f ca="1"/>
        <v>0.24718561981342685</v>
      </c>
      <c r="U297" s="15">
        <f ca="1"/>
        <v>0.2349502927865261</v>
      </c>
      <c r="V297" s="15">
        <f ca="1"/>
        <v>0.23569809329270552</v>
      </c>
      <c r="W297" s="15">
        <f ca="1"/>
        <v>0.22714543926208411</v>
      </c>
      <c r="X297" s="15">
        <f ca="1"/>
        <v>0.25058568196340497</v>
      </c>
      <c r="Y297" s="15">
        <f ca="1"/>
        <v>0.25193001159762546</v>
      </c>
      <c r="Z297" s="15">
        <f ca="1"/>
        <v>0.26863025441821348</v>
      </c>
      <c r="AA297" s="15">
        <f ca="1"/>
        <v>0.26739740017051933</v>
      </c>
      <c r="AB297" s="15">
        <f ca="1"/>
        <v>0.3182953754149847</v>
      </c>
      <c r="AC297" s="15">
        <f ca="1"/>
        <v>0.30041438372022511</v>
      </c>
      <c r="AD297" s="15">
        <f ca="1"/>
        <v>0.30917560496984486</v>
      </c>
      <c r="AE297" s="15">
        <f ca="1"/>
        <v>0.29828944332116958</v>
      </c>
      <c r="AF297" s="15">
        <f ca="1"/>
        <v>0.3047820811398807</v>
      </c>
      <c r="AG297" s="15">
        <f ca="1"/>
        <v>0.29488953871958651</v>
      </c>
      <c r="AH297" s="15">
        <f ca="1"/>
        <v>0.31331619280657835</v>
      </c>
      <c r="AI297" s="15">
        <f ca="1"/>
        <v>0.31827224048381086</v>
      </c>
      <c r="AJ297" s="15">
        <f ca="1"/>
        <v>0.30928009526541361</v>
      </c>
      <c r="AK297" s="15">
        <f ca="1"/>
        <v>0.30658351648549409</v>
      </c>
      <c r="AL297" s="15">
        <f ca="1"/>
        <v>0.29432260738652943</v>
      </c>
      <c r="AM297" s="15">
        <f ca="1"/>
        <v>0.30792720672807766</v>
      </c>
      <c r="AN297" s="15">
        <f ca="1"/>
        <v>0.31787188277812078</v>
      </c>
      <c r="AO297" s="15">
        <f ca="1"/>
        <v>0.3323181508450585</v>
      </c>
      <c r="AP297" s="15">
        <f ca="1"/>
        <v>0.31639813266145039</v>
      </c>
      <c r="AQ297" s="15">
        <f ca="1"/>
        <v>0.3481370349795026</v>
      </c>
      <c r="AR297" s="15">
        <f ca="1"/>
        <v>0.31511523500949595</v>
      </c>
      <c r="AS297" s="15">
        <f ca="1"/>
        <v>0.31907399469255321</v>
      </c>
      <c r="AT297" s="15">
        <f ca="1"/>
        <v>0.31828998404939757</v>
      </c>
      <c r="AU297" s="15">
        <f ca="1"/>
        <v>0.31289804914164787</v>
      </c>
      <c r="AV297" s="15">
        <f ca="1"/>
        <v>0.31950167036845384</v>
      </c>
      <c r="AW297" s="15">
        <f ca="1"/>
        <v>0.28297962576837093</v>
      </c>
      <c r="AX297" s="15">
        <f ca="1"/>
        <v>0.32590497357071557</v>
      </c>
      <c r="AY297" s="15">
        <f ca="1"/>
        <v>0.31858293246537717</v>
      </c>
      <c r="AZ297" s="15">
        <f ca="1"/>
        <v>0.31096720699895619</v>
      </c>
      <c r="BA297" s="15">
        <f ca="1"/>
        <v>0.32000699656689713</v>
      </c>
      <c r="BB297" s="15">
        <f ca="1"/>
        <v>0.30969291111431746</v>
      </c>
      <c r="BC297" s="15">
        <f ca="1"/>
        <v>0.30074733572634216</v>
      </c>
      <c r="BD297" s="15">
        <f ca="1"/>
        <v>0.29909373363158043</v>
      </c>
      <c r="BE297" s="15">
        <f ca="1"/>
        <v>0.3161547605864729</v>
      </c>
      <c r="BF297" s="15">
        <f ca="1"/>
        <v>0.3161403551960108</v>
      </c>
      <c r="BG297" s="15">
        <f ca="1"/>
        <v>0.31862525239163342</v>
      </c>
      <c r="BH297" s="15">
        <f ca="1"/>
        <v>0.33588614400075528</v>
      </c>
      <c r="BI297" s="15">
        <f ca="1"/>
        <v>0.29427261128343063</v>
      </c>
      <c r="BJ297" s="15">
        <f ca="1"/>
        <v>0.295415247881059</v>
      </c>
    </row>
    <row r="298" spans="2:62" hidden="1" outlineLevel="2">
      <c r="B298" s="78" t="s">
        <v>18</v>
      </c>
      <c r="C298" s="15">
        <f ca="1"/>
        <v>0</v>
      </c>
      <c r="D298" s="15">
        <f ca="1"/>
        <v>0</v>
      </c>
      <c r="E298" s="15">
        <f ca="1"/>
        <v>0</v>
      </c>
      <c r="F298" s="15">
        <f ca="1"/>
        <v>0</v>
      </c>
      <c r="G298" s="15">
        <f ca="1"/>
        <v>0</v>
      </c>
      <c r="H298" s="15">
        <f ca="1"/>
        <v>0</v>
      </c>
      <c r="I298" s="15">
        <f ca="1"/>
        <v>0</v>
      </c>
      <c r="J298" s="15">
        <f ca="1"/>
        <v>0</v>
      </c>
      <c r="K298" s="15">
        <f ca="1"/>
        <v>0</v>
      </c>
      <c r="L298" s="15">
        <f ca="1"/>
        <v>0</v>
      </c>
      <c r="M298" s="15">
        <f ca="1"/>
        <v>0</v>
      </c>
      <c r="N298" s="15">
        <f ca="1"/>
        <v>0</v>
      </c>
      <c r="O298" s="15">
        <f ca="1"/>
        <v>0</v>
      </c>
      <c r="P298" s="15">
        <f ca="1"/>
        <v>0</v>
      </c>
      <c r="Q298" s="15">
        <f ca="1"/>
        <v>0</v>
      </c>
      <c r="R298" s="15">
        <f ca="1"/>
        <v>0</v>
      </c>
      <c r="S298" s="15">
        <f ca="1"/>
        <v>0</v>
      </c>
      <c r="T298" s="15">
        <f ca="1"/>
        <v>0</v>
      </c>
      <c r="U298" s="15">
        <f ca="1"/>
        <v>0</v>
      </c>
      <c r="V298" s="15">
        <f ca="1"/>
        <v>0</v>
      </c>
      <c r="W298" s="15">
        <f ca="1"/>
        <v>0</v>
      </c>
      <c r="X298" s="15">
        <f ca="1"/>
        <v>0</v>
      </c>
      <c r="Y298" s="15">
        <f ca="1"/>
        <v>1.1119523238611439E-2</v>
      </c>
      <c r="Z298" s="15">
        <f ca="1"/>
        <v>1.6010656337773693E-2</v>
      </c>
      <c r="AA298" s="15">
        <f ca="1"/>
        <v>6.7110236806088349E-3</v>
      </c>
      <c r="AB298" s="15">
        <f ca="1"/>
        <v>6.4737231764731033E-3</v>
      </c>
      <c r="AC298" s="15">
        <f ca="1"/>
        <v>1.0054303674691472E-2</v>
      </c>
      <c r="AD298" s="15">
        <f ca="1"/>
        <v>1.2589749915815168E-2</v>
      </c>
      <c r="AE298" s="15">
        <f ca="1"/>
        <v>1.7340056777137185E-3</v>
      </c>
      <c r="AF298" s="15">
        <f ca="1"/>
        <v>0</v>
      </c>
      <c r="AG298" s="15">
        <f ca="1"/>
        <v>0</v>
      </c>
      <c r="AH298" s="15">
        <f ca="1"/>
        <v>0</v>
      </c>
      <c r="AI298" s="15">
        <f ca="1"/>
        <v>0</v>
      </c>
      <c r="AJ298" s="15">
        <f ca="1"/>
        <v>0</v>
      </c>
      <c r="AK298" s="15">
        <f ca="1"/>
        <v>0</v>
      </c>
      <c r="AL298" s="15">
        <f ca="1"/>
        <v>0</v>
      </c>
      <c r="AM298" s="15">
        <f ca="1"/>
        <v>0</v>
      </c>
      <c r="AN298" s="15">
        <f ca="1"/>
        <v>0</v>
      </c>
      <c r="AO298" s="15">
        <f ca="1"/>
        <v>0</v>
      </c>
      <c r="AP298" s="15">
        <f ca="1"/>
        <v>0</v>
      </c>
      <c r="AQ298" s="15">
        <f ca="1"/>
        <v>0</v>
      </c>
      <c r="AR298" s="15">
        <f ca="1"/>
        <v>0</v>
      </c>
      <c r="AS298" s="15">
        <f ca="1"/>
        <v>0</v>
      </c>
      <c r="AT298" s="15">
        <f ca="1"/>
        <v>0</v>
      </c>
      <c r="AU298" s="15">
        <f ca="1"/>
        <v>0</v>
      </c>
      <c r="AV298" s="15">
        <f ca="1"/>
        <v>0</v>
      </c>
      <c r="AW298" s="15">
        <f ca="1"/>
        <v>0</v>
      </c>
      <c r="AX298" s="15">
        <f ca="1"/>
        <v>0</v>
      </c>
      <c r="AY298" s="15">
        <f ca="1"/>
        <v>0</v>
      </c>
      <c r="AZ298" s="15">
        <f ca="1"/>
        <v>0</v>
      </c>
      <c r="BA298" s="15">
        <f ca="1"/>
        <v>0</v>
      </c>
      <c r="BB298" s="15">
        <f ca="1"/>
        <v>0</v>
      </c>
      <c r="BC298" s="15">
        <f ca="1"/>
        <v>0</v>
      </c>
      <c r="BD298" s="15">
        <f ca="1"/>
        <v>0</v>
      </c>
      <c r="BE298" s="15">
        <f ca="1"/>
        <v>0</v>
      </c>
      <c r="BF298" s="15">
        <f ca="1"/>
        <v>0</v>
      </c>
      <c r="BG298" s="15">
        <f ca="1"/>
        <v>0</v>
      </c>
      <c r="BH298" s="15">
        <f ca="1"/>
        <v>0</v>
      </c>
      <c r="BI298" s="15">
        <f ca="1"/>
        <v>0</v>
      </c>
      <c r="BJ298" s="15">
        <f ca="1"/>
        <v>0</v>
      </c>
    </row>
    <row r="299" spans="2:62" hidden="1" outlineLevel="2">
      <c r="B299" s="78" t="s">
        <v>20</v>
      </c>
      <c r="C299" s="15">
        <f ca="1"/>
        <v>0</v>
      </c>
      <c r="D299" s="15">
        <f ca="1"/>
        <v>0</v>
      </c>
      <c r="E299" s="15">
        <f ca="1"/>
        <v>0</v>
      </c>
      <c r="F299" s="15">
        <f ca="1"/>
        <v>0</v>
      </c>
      <c r="G299" s="15">
        <f ca="1"/>
        <v>0</v>
      </c>
      <c r="H299" s="15">
        <f ca="1"/>
        <v>1.1817872956175656E-2</v>
      </c>
      <c r="I299" s="15">
        <f ca="1"/>
        <v>1.2189256908439996E-2</v>
      </c>
      <c r="J299" s="15">
        <f ca="1"/>
        <v>1.2818951884626789E-2</v>
      </c>
      <c r="K299" s="15">
        <f ca="1"/>
        <v>2.1988588400104089E-2</v>
      </c>
      <c r="L299" s="15">
        <f ca="1"/>
        <v>1.9440809239391465E-2</v>
      </c>
      <c r="M299" s="15">
        <f ca="1"/>
        <v>3.149189158700471E-2</v>
      </c>
      <c r="N299" s="15">
        <f ca="1"/>
        <v>2.5889244365340795E-2</v>
      </c>
      <c r="O299" s="15">
        <f ca="1"/>
        <v>2.8199664433291548E-2</v>
      </c>
      <c r="P299" s="15">
        <f ca="1"/>
        <v>2.4348300396311421E-2</v>
      </c>
      <c r="Q299" s="15">
        <f ca="1"/>
        <v>3.4696317035745231E-2</v>
      </c>
      <c r="R299" s="15">
        <f ca="1"/>
        <v>3.3429744726506873E-2</v>
      </c>
      <c r="S299" s="15">
        <f ca="1"/>
        <v>3.3386947801647741E-2</v>
      </c>
      <c r="T299" s="15">
        <f ca="1"/>
        <v>3.9637560226440181E-2</v>
      </c>
      <c r="U299" s="15">
        <f ca="1"/>
        <v>3.7820512169940312E-2</v>
      </c>
      <c r="V299" s="15">
        <f ca="1"/>
        <v>5.0186837095111431E-2</v>
      </c>
      <c r="W299" s="15">
        <f ca="1"/>
        <v>4.5561275964769624E-2</v>
      </c>
      <c r="X299" s="15">
        <f ca="1"/>
        <v>4.1556719804666631E-2</v>
      </c>
      <c r="Y299" s="15">
        <f ca="1"/>
        <v>4.2148134002333713E-2</v>
      </c>
      <c r="Z299" s="15">
        <f ca="1"/>
        <v>3.8979044878190733E-2</v>
      </c>
      <c r="AA299" s="15">
        <f ca="1"/>
        <v>3.0687869404625808E-2</v>
      </c>
      <c r="AB299" s="15">
        <f ca="1"/>
        <v>2.1595054888467195E-2</v>
      </c>
      <c r="AC299" s="15">
        <f ca="1"/>
        <v>9.9453460075277725E-3</v>
      </c>
      <c r="AD299" s="15">
        <f ca="1"/>
        <v>9.9279563059153763E-3</v>
      </c>
      <c r="AE299" s="15">
        <f ca="1"/>
        <v>9.4728117674264811E-3</v>
      </c>
      <c r="AF299" s="15">
        <f ca="1"/>
        <v>1.1027064352944456E-2</v>
      </c>
      <c r="AG299" s="15">
        <f ca="1"/>
        <v>1.4392198538125739E-2</v>
      </c>
      <c r="AH299" s="15">
        <f ca="1"/>
        <v>1.1806820930196993E-2</v>
      </c>
      <c r="AI299" s="15">
        <f ca="1"/>
        <v>3.6546438653127199E-3</v>
      </c>
      <c r="AJ299" s="15">
        <f ca="1"/>
        <v>2.0529892652575896E-3</v>
      </c>
      <c r="AK299" s="15">
        <f ca="1"/>
        <v>8.1258344603273025E-4</v>
      </c>
      <c r="AL299" s="15">
        <f ca="1"/>
        <v>1.1845877755402408E-2</v>
      </c>
      <c r="AM299" s="15">
        <f ca="1"/>
        <v>8.0037628116953752E-3</v>
      </c>
      <c r="AN299" s="15">
        <f ca="1"/>
        <v>1.1894878106688954E-2</v>
      </c>
      <c r="AO299" s="15">
        <f ca="1"/>
        <v>0</v>
      </c>
      <c r="AP299" s="15">
        <f ca="1"/>
        <v>1.3943542910437905E-2</v>
      </c>
      <c r="AQ299" s="15">
        <f ca="1"/>
        <v>1.5534657421788096E-2</v>
      </c>
      <c r="AR299" s="15">
        <f ca="1"/>
        <v>5.2058907031553433E-3</v>
      </c>
      <c r="AS299" s="15">
        <f ca="1"/>
        <v>1.1797542057538446E-2</v>
      </c>
      <c r="AT299" s="15">
        <f ca="1"/>
        <v>1.1223570515350924E-2</v>
      </c>
      <c r="AU299" s="15">
        <f ca="1"/>
        <v>4.0052334283012345E-2</v>
      </c>
      <c r="AV299" s="15">
        <f ca="1"/>
        <v>3.4084975060634008E-2</v>
      </c>
      <c r="AW299" s="15">
        <f ca="1"/>
        <v>4.3143072292284514E-2</v>
      </c>
      <c r="AX299" s="15">
        <f ca="1"/>
        <v>1.5035085997568141E-2</v>
      </c>
      <c r="AY299" s="15">
        <f ca="1"/>
        <v>1.4359219084545013E-2</v>
      </c>
      <c r="AZ299" s="15">
        <f ca="1"/>
        <v>2.4590319879285255E-2</v>
      </c>
      <c r="BA299" s="15">
        <f ca="1"/>
        <v>2.5592537987730389E-2</v>
      </c>
      <c r="BB299" s="15">
        <f ca="1"/>
        <v>2.3505224456359174E-2</v>
      </c>
      <c r="BC299" s="15">
        <f ca="1"/>
        <v>2.9561304448359301E-2</v>
      </c>
      <c r="BD299" s="15">
        <f ca="1"/>
        <v>2.971691592673098E-2</v>
      </c>
      <c r="BE299" s="15">
        <f ca="1"/>
        <v>2.7049399859818829E-2</v>
      </c>
      <c r="BF299" s="15">
        <f ca="1"/>
        <v>2.8024862227789625E-2</v>
      </c>
      <c r="BG299" s="15">
        <f ca="1"/>
        <v>2.4356419393281141E-2</v>
      </c>
      <c r="BH299" s="15">
        <f ca="1"/>
        <v>2.1830148110369853E-2</v>
      </c>
      <c r="BI299" s="15">
        <f ca="1"/>
        <v>2.152838537629731E-2</v>
      </c>
      <c r="BJ299" s="15">
        <f ca="1"/>
        <v>1.6626875215624646E-2</v>
      </c>
    </row>
    <row r="300" spans="2:62" hidden="1" outlineLevel="2">
      <c r="B300" s="78" t="s">
        <v>22</v>
      </c>
      <c r="C300" s="15">
        <f ca="1"/>
        <v>6.2111722002417243E-3</v>
      </c>
      <c r="D300" s="15">
        <f ca="1"/>
        <v>1.1646822582754133E-2</v>
      </c>
      <c r="E300" s="15">
        <f ca="1"/>
        <v>1.0447495967560502E-2</v>
      </c>
      <c r="F300" s="15">
        <f ca="1"/>
        <v>1.1604180358494642E-2</v>
      </c>
      <c r="G300" s="15">
        <f ca="1"/>
        <v>9.3693613057925593E-3</v>
      </c>
      <c r="H300" s="15">
        <f ca="1"/>
        <v>1.0940809782029678E-2</v>
      </c>
      <c r="I300" s="15">
        <f ca="1"/>
        <v>1.0121775136638311E-2</v>
      </c>
      <c r="J300" s="15">
        <f ca="1"/>
        <v>9.8211060308990728E-3</v>
      </c>
      <c r="K300" s="15">
        <f ca="1"/>
        <v>9.8799317855786679E-3</v>
      </c>
      <c r="L300" s="15">
        <f ca="1"/>
        <v>1.2337886650292951E-2</v>
      </c>
      <c r="M300" s="15">
        <f ca="1"/>
        <v>1.4271808755222683E-2</v>
      </c>
      <c r="N300" s="15">
        <f ca="1"/>
        <v>1.4980805120991909E-2</v>
      </c>
      <c r="O300" s="15">
        <f ca="1"/>
        <v>1.861006045046381E-2</v>
      </c>
      <c r="P300" s="15">
        <f ca="1"/>
        <v>9.5153572350467428E-3</v>
      </c>
      <c r="Q300" s="15">
        <f ca="1"/>
        <v>6.8332632478641884E-3</v>
      </c>
      <c r="R300" s="15">
        <f ca="1"/>
        <v>1.15394777371209E-2</v>
      </c>
      <c r="S300" s="15">
        <f ca="1"/>
        <v>1.2106646057221865E-2</v>
      </c>
      <c r="T300" s="15">
        <f ca="1"/>
        <v>1.3563779343211499E-2</v>
      </c>
      <c r="U300" s="15">
        <f ca="1"/>
        <v>1.6161164263429242E-2</v>
      </c>
      <c r="V300" s="15">
        <f ca="1"/>
        <v>2.2720910049796473E-2</v>
      </c>
      <c r="W300" s="15">
        <f ca="1"/>
        <v>2.4706379514611888E-2</v>
      </c>
      <c r="X300" s="15">
        <f ca="1"/>
        <v>2.2185507122539198E-2</v>
      </c>
      <c r="Y300" s="15">
        <f ca="1"/>
        <v>2.6294095169601305E-2</v>
      </c>
      <c r="Z300" s="15">
        <f ca="1"/>
        <v>2.5862397777307082E-2</v>
      </c>
      <c r="AA300" s="15">
        <f ca="1"/>
        <v>2.1643261763658269E-2</v>
      </c>
      <c r="AB300" s="15">
        <f ca="1"/>
        <v>5.414591525391396E-3</v>
      </c>
      <c r="AC300" s="15">
        <f ca="1"/>
        <v>9.6636411168399376E-3</v>
      </c>
      <c r="AD300" s="15">
        <f ca="1"/>
        <v>1.1142636313371932E-2</v>
      </c>
      <c r="AE300" s="15">
        <f ca="1"/>
        <v>1.2325916015124512E-2</v>
      </c>
      <c r="AF300" s="15">
        <f ca="1"/>
        <v>1.9078617275802508E-2</v>
      </c>
      <c r="AG300" s="15">
        <f ca="1"/>
        <v>1.3169523231705404E-2</v>
      </c>
      <c r="AH300" s="15">
        <f ca="1"/>
        <v>9.9498940419459024E-3</v>
      </c>
      <c r="AI300" s="15">
        <f ca="1"/>
        <v>2.3881557240045263E-2</v>
      </c>
      <c r="AJ300" s="15">
        <f ca="1"/>
        <v>2.4456277068689348E-2</v>
      </c>
      <c r="AK300" s="15">
        <f ca="1"/>
        <v>2.6568692824399977E-2</v>
      </c>
      <c r="AL300" s="15">
        <f ca="1"/>
        <v>1.8529387851541939E-2</v>
      </c>
      <c r="AM300" s="15">
        <f ca="1"/>
        <v>2.0186417558443435E-2</v>
      </c>
      <c r="AN300" s="15">
        <f ca="1"/>
        <v>1.5367260888880893E-2</v>
      </c>
      <c r="AO300" s="15">
        <f ca="1"/>
        <v>3.9020010881458608E-2</v>
      </c>
      <c r="AP300" s="15">
        <f ca="1"/>
        <v>7.2904629018387637E-2</v>
      </c>
      <c r="AQ300" s="15">
        <f ca="1"/>
        <v>5.3046977229727635E-2</v>
      </c>
      <c r="AR300" s="15">
        <f ca="1"/>
        <v>7.6679740830096085E-2</v>
      </c>
      <c r="AS300" s="15">
        <f ca="1"/>
        <v>6.4027147241763269E-2</v>
      </c>
      <c r="AT300" s="15">
        <f ca="1"/>
        <v>7.0639865734026155E-2</v>
      </c>
      <c r="AU300" s="15">
        <f ca="1"/>
        <v>8.003300701485519E-2</v>
      </c>
      <c r="AV300" s="15">
        <f ca="1"/>
        <v>7.9959845360400392E-2</v>
      </c>
      <c r="AW300" s="15">
        <f ca="1"/>
        <v>8.9846846854376661E-2</v>
      </c>
      <c r="AX300" s="15">
        <f ca="1"/>
        <v>9.0646234789048791E-2</v>
      </c>
      <c r="AY300" s="15">
        <f ca="1"/>
        <v>0.10609872013240235</v>
      </c>
      <c r="AZ300" s="15">
        <f ca="1"/>
        <v>0.1117751334112818</v>
      </c>
      <c r="BA300" s="15">
        <f ca="1"/>
        <v>0.11178377132720375</v>
      </c>
      <c r="BB300" s="15">
        <f ca="1"/>
        <v>0.11497659258403845</v>
      </c>
      <c r="BC300" s="15">
        <f ca="1"/>
        <v>0.13290100313921432</v>
      </c>
      <c r="BD300" s="15">
        <f ca="1"/>
        <v>0.13416037494692953</v>
      </c>
      <c r="BE300" s="15">
        <f ca="1"/>
        <v>0.12000073767508394</v>
      </c>
      <c r="BF300" s="15">
        <f ca="1"/>
        <v>0.12638465300804816</v>
      </c>
      <c r="BG300" s="15">
        <f ca="1"/>
        <v>0.12329642384723638</v>
      </c>
      <c r="BH300" s="15">
        <f ca="1"/>
        <v>0.1171833672650127</v>
      </c>
      <c r="BI300" s="15">
        <f ca="1"/>
        <v>0.14345862263964745</v>
      </c>
      <c r="BJ300" s="15">
        <f ca="1"/>
        <v>0.12832993078959157</v>
      </c>
    </row>
    <row r="301" spans="2:62" hidden="1" outlineLevel="2">
      <c r="B301" s="78" t="s">
        <v>24</v>
      </c>
      <c r="C301" s="15">
        <f ca="1"/>
        <v>0.17548428948201181</v>
      </c>
      <c r="D301" s="15">
        <f ca="1"/>
        <v>0.18789626665251499</v>
      </c>
      <c r="E301" s="15">
        <f ca="1"/>
        <v>0.19229865203226015</v>
      </c>
      <c r="F301" s="15">
        <f ca="1"/>
        <v>0.19060563612389264</v>
      </c>
      <c r="G301" s="15">
        <f ca="1"/>
        <v>0.19891368324407366</v>
      </c>
      <c r="H301" s="15">
        <f ca="1"/>
        <v>0.19787430188568461</v>
      </c>
      <c r="I301" s="15">
        <f ca="1"/>
        <v>0.20525238023174169</v>
      </c>
      <c r="J301" s="15">
        <f ca="1"/>
        <v>0.21592318246080916</v>
      </c>
      <c r="K301" s="15">
        <f ca="1"/>
        <v>0.1872675567156282</v>
      </c>
      <c r="L301" s="15">
        <f ca="1"/>
        <v>0.19383752310272634</v>
      </c>
      <c r="M301" s="15">
        <f ca="1"/>
        <v>0.19378800356684869</v>
      </c>
      <c r="N301" s="15">
        <f ca="1"/>
        <v>0.18669587321493292</v>
      </c>
      <c r="O301" s="15">
        <f ca="1"/>
        <v>0.1947792597047055</v>
      </c>
      <c r="P301" s="15">
        <f ca="1"/>
        <v>0.18036872084724243</v>
      </c>
      <c r="Q301" s="15">
        <f ca="1"/>
        <v>0.1860690926456649</v>
      </c>
      <c r="R301" s="15">
        <f ca="1"/>
        <v>0.17226791268586364</v>
      </c>
      <c r="S301" s="15">
        <f ca="1"/>
        <v>0.19227510153152969</v>
      </c>
      <c r="T301" s="15">
        <f ca="1"/>
        <v>0.18883169454297447</v>
      </c>
      <c r="U301" s="15">
        <f ca="1"/>
        <v>0.18231282971004753</v>
      </c>
      <c r="V301" s="15">
        <f ca="1"/>
        <v>0.19138531932018837</v>
      </c>
      <c r="W301" s="15">
        <f ca="1"/>
        <v>0.17195697787969944</v>
      </c>
      <c r="X301" s="15">
        <f ca="1"/>
        <v>0.17450676860419209</v>
      </c>
      <c r="Y301" s="15">
        <f ca="1"/>
        <v>0.18015516456230929</v>
      </c>
      <c r="Z301" s="15">
        <f ca="1"/>
        <v>0.18492742658494829</v>
      </c>
      <c r="AA301" s="15">
        <f ca="1"/>
        <v>0.19960242082107502</v>
      </c>
      <c r="AB301" s="15">
        <f ca="1"/>
        <v>0.19263345346462188</v>
      </c>
      <c r="AC301" s="15">
        <f ca="1"/>
        <v>0.22139625527432522</v>
      </c>
      <c r="AD301" s="15">
        <f ca="1"/>
        <v>0.20186558320136425</v>
      </c>
      <c r="AE301" s="15">
        <f ca="1"/>
        <v>0.21834155759337665</v>
      </c>
      <c r="AF301" s="15">
        <f ca="1"/>
        <v>0.21845017109663062</v>
      </c>
      <c r="AG301" s="15">
        <f ca="1"/>
        <v>0.23918016472449813</v>
      </c>
      <c r="AH301" s="15">
        <f ca="1"/>
        <v>0.24227004914508227</v>
      </c>
      <c r="AI301" s="15">
        <f ca="1"/>
        <v>0.21490519219082649</v>
      </c>
      <c r="AJ301" s="15">
        <f ca="1"/>
        <v>0.22477157761379807</v>
      </c>
      <c r="AK301" s="15">
        <f ca="1"/>
        <v>0.21787298997125054</v>
      </c>
      <c r="AL301" s="15">
        <f ca="1"/>
        <v>0.23636780357964418</v>
      </c>
      <c r="AM301" s="15">
        <f ca="1"/>
        <v>0.22823005507140254</v>
      </c>
      <c r="AN301" s="15">
        <f ca="1"/>
        <v>0.24674444511098326</v>
      </c>
      <c r="AO301" s="15">
        <f ca="1"/>
        <v>0.28515170604640505</v>
      </c>
      <c r="AP301" s="15">
        <f ca="1"/>
        <v>0.30519202721330796</v>
      </c>
      <c r="AQ301" s="15">
        <f ca="1"/>
        <v>0.29681041208983783</v>
      </c>
      <c r="AR301" s="15">
        <f ca="1"/>
        <v>0.30065765060944882</v>
      </c>
      <c r="AS301" s="15">
        <f ca="1"/>
        <v>0.28998530639479442</v>
      </c>
      <c r="AT301" s="15">
        <f ca="1"/>
        <v>0.27997862898912124</v>
      </c>
      <c r="AU301" s="15">
        <f ca="1"/>
        <v>0.27067730516791788</v>
      </c>
      <c r="AV301" s="15">
        <f ca="1"/>
        <v>0.26538582640533798</v>
      </c>
      <c r="AW301" s="15">
        <f ca="1"/>
        <v>0.27989835241015726</v>
      </c>
      <c r="AX301" s="15">
        <f ca="1"/>
        <v>0.2594337722958806</v>
      </c>
      <c r="AY301" s="15">
        <f ca="1"/>
        <v>0.26206243240089344</v>
      </c>
      <c r="AZ301" s="15">
        <f ca="1"/>
        <v>0.26106076960701519</v>
      </c>
      <c r="BA301" s="15">
        <f ca="1"/>
        <v>0.26094325494242804</v>
      </c>
      <c r="BB301" s="15">
        <f ca="1"/>
        <v>0.25640669161842922</v>
      </c>
      <c r="BC301" s="15">
        <f ca="1"/>
        <v>0.23300338514098515</v>
      </c>
      <c r="BD301" s="15">
        <f ca="1"/>
        <v>0.24234298420886677</v>
      </c>
      <c r="BE301" s="15">
        <f ca="1"/>
        <v>0.24007771974413919</v>
      </c>
      <c r="BF301" s="15">
        <f ca="1"/>
        <v>0.24319825462162353</v>
      </c>
      <c r="BG301" s="15">
        <f ca="1"/>
        <v>0.24186106166601268</v>
      </c>
      <c r="BH301" s="15">
        <f ca="1"/>
        <v>0.24128822343991363</v>
      </c>
      <c r="BI301" s="15">
        <f ca="1"/>
        <v>0.23674143432967665</v>
      </c>
      <c r="BJ301" s="15">
        <f ca="1"/>
        <v>0.2583742249551233</v>
      </c>
    </row>
    <row r="302" spans="2:62" hidden="1" outlineLevel="2"/>
    <row r="303" spans="2:62" hidden="1" outlineLevel="2">
      <c r="B303" s="78" t="s">
        <v>56</v>
      </c>
      <c r="C303" s="42">
        <f ca="1">SUM(C292:C301)</f>
        <v>1.0000000850358339</v>
      </c>
      <c r="D303" s="42">
        <f t="shared" ref="D303:BJ303" ca="1" si="201">SUM(D292:D301)</f>
        <v>1.0000000820006996</v>
      </c>
      <c r="E303" s="42">
        <f t="shared" ca="1" si="201"/>
        <v>1.0000000852689974</v>
      </c>
      <c r="F303" s="42">
        <f t="shared" ca="1" si="201"/>
        <v>1.0000000854875104</v>
      </c>
      <c r="G303" s="42">
        <f t="shared" ca="1" si="201"/>
        <v>1.0000000820076889</v>
      </c>
      <c r="H303" s="42">
        <f t="shared" ca="1" si="201"/>
        <v>1.0000000877967905</v>
      </c>
      <c r="I303" s="42">
        <f t="shared" ca="1" si="201"/>
        <v>1.0000000853211866</v>
      </c>
      <c r="J303" s="42">
        <f t="shared" ca="1" si="201"/>
        <v>1.0000000825804327</v>
      </c>
      <c r="K303" s="42">
        <f t="shared" ca="1" si="201"/>
        <v>1.0000000856194575</v>
      </c>
      <c r="L303" s="42">
        <f t="shared" ca="1" si="201"/>
        <v>1.000000079919934</v>
      </c>
      <c r="M303" s="42">
        <f t="shared" ca="1" si="201"/>
        <v>1.0000000826904898</v>
      </c>
      <c r="N303" s="42">
        <f t="shared" ca="1" si="201"/>
        <v>1.0000000878211615</v>
      </c>
      <c r="O303" s="42">
        <f t="shared" ca="1" si="201"/>
        <v>1.0000000861110878</v>
      </c>
      <c r="P303" s="42">
        <f t="shared" ca="1" si="201"/>
        <v>1.0000000880836115</v>
      </c>
      <c r="Q303" s="42">
        <f t="shared" ca="1" si="201"/>
        <v>1.0000000865424916</v>
      </c>
      <c r="R303" s="42">
        <f t="shared" ca="1" si="201"/>
        <v>1.0000000868497727</v>
      </c>
      <c r="S303" s="42">
        <f t="shared" ca="1" si="201"/>
        <v>1.0000000853418343</v>
      </c>
      <c r="T303" s="42">
        <f t="shared" ca="1" si="201"/>
        <v>1.0000000828589861</v>
      </c>
      <c r="U303" s="42">
        <f t="shared" ca="1" si="201"/>
        <v>1.0000000819849884</v>
      </c>
      <c r="V303" s="42">
        <f t="shared" ca="1" si="201"/>
        <v>1.0000000868591823</v>
      </c>
      <c r="W303" s="42">
        <f t="shared" ca="1" si="201"/>
        <v>1.0000000850710522</v>
      </c>
      <c r="X303" s="42">
        <f t="shared" ca="1" si="201"/>
        <v>1.0000000875938262</v>
      </c>
      <c r="Y303" s="42">
        <f t="shared" ca="1" si="201"/>
        <v>1.0000000805371818</v>
      </c>
      <c r="Z303" s="42">
        <f t="shared" ca="1" si="201"/>
        <v>1.0000000906194042</v>
      </c>
      <c r="AA303" s="42">
        <f t="shared" ca="1" si="201"/>
        <v>1.000000080715377</v>
      </c>
      <c r="AB303" s="42">
        <f t="shared" ca="1" si="201"/>
        <v>1.0000000811756826</v>
      </c>
      <c r="AC303" s="42">
        <f t="shared" ca="1" si="201"/>
        <v>1.0000000817763812</v>
      </c>
      <c r="AD303" s="42">
        <f t="shared" ca="1" si="201"/>
        <v>1.0000000853263615</v>
      </c>
      <c r="AE303" s="42">
        <f t="shared" ca="1" si="201"/>
        <v>1.0000000874494579</v>
      </c>
      <c r="AF303" s="42">
        <f t="shared" ca="1" si="201"/>
        <v>1.0000000818607702</v>
      </c>
      <c r="AG303" s="42">
        <f t="shared" ca="1" si="201"/>
        <v>1.0000000851965969</v>
      </c>
      <c r="AH303" s="42">
        <f t="shared" ca="1" si="201"/>
        <v>1.0000000822087358</v>
      </c>
      <c r="AI303" s="42">
        <f t="shared" ca="1" si="201"/>
        <v>1.0000000826021969</v>
      </c>
      <c r="AJ303" s="42">
        <f t="shared" ca="1" si="201"/>
        <v>1.0000000841302881</v>
      </c>
      <c r="AK303" s="42">
        <f t="shared" ca="1" si="201"/>
        <v>1.0000000852768243</v>
      </c>
      <c r="AL303" s="42">
        <f t="shared" ca="1" si="201"/>
        <v>1.0000000826087516</v>
      </c>
      <c r="AM303" s="42">
        <f t="shared" ca="1" si="201"/>
        <v>1.0000000817590564</v>
      </c>
      <c r="AN303" s="42">
        <f t="shared" ca="1" si="201"/>
        <v>1.0000000933449307</v>
      </c>
      <c r="AO303" s="42">
        <f t="shared" ca="1" si="201"/>
        <v>1.0000000904400372</v>
      </c>
      <c r="AP303" s="42">
        <f t="shared" ca="1" si="201"/>
        <v>1.0000000787576022</v>
      </c>
      <c r="AQ303" s="42">
        <f t="shared" ca="1" si="201"/>
        <v>1.0000000802467954</v>
      </c>
      <c r="AR303" s="42">
        <f t="shared" ca="1" si="201"/>
        <v>1.0000000890115246</v>
      </c>
      <c r="AS303" s="42">
        <f t="shared" ca="1" si="201"/>
        <v>1.0000000861051195</v>
      </c>
      <c r="AT303" s="42">
        <f t="shared" ca="1" si="201"/>
        <v>1.0000000870234411</v>
      </c>
      <c r="AU303" s="42">
        <f t="shared" ca="1" si="201"/>
        <v>1.0000000839366801</v>
      </c>
      <c r="AV303" s="42">
        <f t="shared" ca="1" si="201"/>
        <v>1.0000000867114707</v>
      </c>
      <c r="AW303" s="42">
        <f t="shared" ca="1" si="201"/>
        <v>1.000000081680144</v>
      </c>
      <c r="AX303" s="42">
        <f t="shared" ca="1" si="201"/>
        <v>1.0000000867208891</v>
      </c>
      <c r="AY303" s="42">
        <f t="shared" ca="1" si="201"/>
        <v>1.0000000853093707</v>
      </c>
      <c r="AZ303" s="42">
        <f t="shared" ca="1" si="201"/>
        <v>1.0000000880919093</v>
      </c>
      <c r="BA303" s="42">
        <f t="shared" ca="1" si="201"/>
        <v>1.0000000772362494</v>
      </c>
      <c r="BB303" s="42">
        <f t="shared" ca="1" si="201"/>
        <v>1.0000000816027255</v>
      </c>
      <c r="BC303" s="42">
        <f t="shared" ca="1" si="201"/>
        <v>1.0000000862550193</v>
      </c>
      <c r="BD303" s="42">
        <f t="shared" ca="1" si="201"/>
        <v>1.0000000857017837</v>
      </c>
      <c r="BE303" s="42">
        <f t="shared" ca="1" si="201"/>
        <v>1.0000000843042007</v>
      </c>
      <c r="BF303" s="42">
        <f t="shared" ca="1" si="201"/>
        <v>1.0000000825466628</v>
      </c>
      <c r="BG303" s="42">
        <f t="shared" ca="1" si="201"/>
        <v>1.0000000909696107</v>
      </c>
      <c r="BH303" s="42">
        <f t="shared" ca="1" si="201"/>
        <v>1.0000000844743822</v>
      </c>
      <c r="BI303" s="42">
        <f t="shared" ca="1" si="201"/>
        <v>1.000000086222625</v>
      </c>
      <c r="BJ303" s="42">
        <f t="shared" ca="1" si="201"/>
        <v>1.0000000765962382</v>
      </c>
    </row>
    <row r="304" spans="2:62" hidden="1" outlineLevel="2">
      <c r="B304" s="25"/>
    </row>
    <row r="305" spans="2:62" hidden="1" outlineLevel="2">
      <c r="B305" s="17" t="s">
        <v>137</v>
      </c>
    </row>
    <row r="306" spans="2:62" hidden="1" outlineLevel="2">
      <c r="B306" s="78" t="s">
        <v>5</v>
      </c>
      <c r="C306" s="15" cm="1">
        <f t="array" aca="1" ref="C306:C315" ca="1">D276:D285-C292:C301</f>
        <v>-5.5071483057720638E-3</v>
      </c>
      <c r="D306" s="42" cm="1">
        <f t="array" aca="1" ref="D306:D315" ca="1">E276:E285-D292:D301</f>
        <v>-3.0324619432527122E-4</v>
      </c>
      <c r="E306" s="42" cm="1">
        <f t="array" aca="1" ref="E306:E315" ca="1">F276:F285-E292:E301</f>
        <v>6.0859251471686235E-3</v>
      </c>
      <c r="F306" s="42" cm="1">
        <f t="array" aca="1" ref="F306:F315" ca="1">G276:G285-F292:F301</f>
        <v>1.3499836520586561E-3</v>
      </c>
      <c r="G306" s="42" cm="1">
        <f t="array" aca="1" ref="G306:G315" ca="1">H276:H285-G292:G301</f>
        <v>6.4672674925455934E-3</v>
      </c>
      <c r="H306" s="42" cm="1">
        <f t="array" aca="1" ref="H306:H315" ca="1">I276:I285-H292:H301</f>
        <v>-2.9803599717911494E-3</v>
      </c>
      <c r="I306" s="42" cm="1">
        <f t="array" aca="1" ref="I306:I315" ca="1">J276:J285-I292:I301</f>
        <v>3.8688214444908206E-3</v>
      </c>
      <c r="J306" s="42" cm="1">
        <f t="array" aca="1" ref="J306:J315" ca="1">K276:K285-J292:J301</f>
        <v>6.1499352847869948E-4</v>
      </c>
      <c r="K306" s="42" cm="1">
        <f t="array" aca="1" ref="K306:K315" ca="1">L276:L285-K292:K301</f>
        <v>4.294003430418511E-3</v>
      </c>
      <c r="L306" s="42" cm="1">
        <f t="array" aca="1" ref="L306:L315" ca="1">M276:M285-L292:L301</f>
        <v>2.7992411993015553E-3</v>
      </c>
      <c r="M306" s="42" cm="1">
        <f t="array" aca="1" ref="M306:M315" ca="1">N276:N285-M292:M301</f>
        <v>1.8910760323305742E-3</v>
      </c>
      <c r="N306" s="42" cm="1">
        <f t="array" aca="1" ref="N306:N315" ca="1">O276:O285-N292:N301</f>
        <v>-5.2321643267169704E-5</v>
      </c>
      <c r="O306" s="42" cm="1">
        <f t="array" aca="1" ref="O306:O315" ca="1">P276:P285-O292:O301</f>
        <v>-7.0739846321383609E-3</v>
      </c>
      <c r="P306" s="42" cm="1">
        <f t="array" aca="1" ref="P306:P315" ca="1">Q276:Q285-P292:P301</f>
        <v>1.1309072588619878E-3</v>
      </c>
      <c r="Q306" s="42" cm="1">
        <f t="array" aca="1" ref="Q306:Q315" ca="1">R276:R285-Q292:Q301</f>
        <v>9.3389406184812146E-3</v>
      </c>
      <c r="R306" s="42" cm="1">
        <f t="array" aca="1" ref="R306:R315" ca="1">S276:S285-R292:R301</f>
        <v>3.1177870163162508E-3</v>
      </c>
      <c r="S306" s="42" cm="1">
        <f t="array" aca="1" ref="S306:S315" ca="1">T276:T285-S292:S301</f>
        <v>-3.023122485776325E-3</v>
      </c>
      <c r="T306" s="42" cm="1">
        <f t="array" aca="1" ref="T306:T315" ca="1">U276:U285-T292:T301</f>
        <v>1.2145133693334295E-2</v>
      </c>
      <c r="U306" s="42" cm="1">
        <f t="array" aca="1" ref="U306:U315" ca="1">V276:V285-U292:U301</f>
        <v>-3.2344359640509163E-3</v>
      </c>
      <c r="V306" s="42" cm="1">
        <f t="array" aca="1" ref="V306:V315" ca="1">W276:W285-V292:V301</f>
        <v>-1.2367718494445124E-4</v>
      </c>
      <c r="W306" s="42" cm="1">
        <f t="array" aca="1" ref="W306:W315" ca="1">X276:X285-W292:W301</f>
        <v>-4.4765912995744922E-3</v>
      </c>
      <c r="X306" s="42" cm="1">
        <f t="array" aca="1" ref="X306:X315" ca="1">Y276:Y285-X292:X301</f>
        <v>-3.702044259331351E-2</v>
      </c>
      <c r="Y306" s="42" cm="1">
        <f t="array" aca="1" ref="Y306:Y315" ca="1">Z276:Z285-Y292:Y301</f>
        <v>-4.0328237264737991E-3</v>
      </c>
      <c r="Z306" s="42" cm="1">
        <f t="array" aca="1" ref="Z306:Z315" ca="1">AA276:AA285-Z292:Z301</f>
        <v>1.7496999187539136E-4</v>
      </c>
      <c r="AA306" s="42" cm="1">
        <f t="array" aca="1" ref="AA306:AA315" ca="1">AB276:AB285-AA292:AA301</f>
        <v>-2.9739408289520243E-2</v>
      </c>
      <c r="AB306" s="42" cm="1">
        <f t="array" aca="1" ref="AB306:AB315" ca="1">AC276:AC285-AB292:AB301</f>
        <v>1.5726030781835739E-3</v>
      </c>
      <c r="AC306" s="42" cm="1">
        <f t="array" aca="1" ref="AC306:AC315" ca="1">AD276:AD285-AC292:AC301</f>
        <v>-7.4511003738887542E-4</v>
      </c>
      <c r="AD306" s="42" cm="1">
        <f t="array" aca="1" ref="AD306:AD315" ca="1">AE276:AE285-AD292:AD301</f>
        <v>2.9632817892668696E-3</v>
      </c>
      <c r="AE306" s="42" cm="1">
        <f t="array" aca="1" ref="AE306:AE315" ca="1">AF276:AF285-AE292:AE301</f>
        <v>-1.5119103156279235E-3</v>
      </c>
      <c r="AF306" s="42" cm="1">
        <f t="array" aca="1" ref="AF306:AF315" ca="1">AG276:AG285-AF292:AF301</f>
        <v>-2.1062578885384813E-3</v>
      </c>
      <c r="AG306" s="42" cm="1">
        <f t="array" aca="1" ref="AG306:AG315" ca="1">AH276:AH285-AG292:AG301</f>
        <v>0</v>
      </c>
      <c r="AH306" s="42" cm="1">
        <f t="array" aca="1" ref="AH306:AH315" ca="1">AI276:AI285-AH292:AH301</f>
        <v>0</v>
      </c>
      <c r="AI306" s="42" cm="1">
        <f t="array" aca="1" ref="AI306:AI315" ca="1">AJ276:AJ285-AI292:AI301</f>
        <v>0</v>
      </c>
      <c r="AJ306" s="42" cm="1">
        <f t="array" aca="1" ref="AJ306:AJ315" ca="1">AK276:AK285-AJ292:AJ301</f>
        <v>0</v>
      </c>
      <c r="AK306" s="42" cm="1">
        <f t="array" aca="1" ref="AK306:AK315" ca="1">AL276:AL285-AK292:AK301</f>
        <v>0</v>
      </c>
      <c r="AL306" s="42" cm="1">
        <f t="array" aca="1" ref="AL306:AL315" ca="1">AM276:AM285-AL292:AL301</f>
        <v>0</v>
      </c>
      <c r="AM306" s="42" cm="1">
        <f t="array" aca="1" ref="AM306:AM315" ca="1">AN276:AN285-AM292:AM301</f>
        <v>0</v>
      </c>
      <c r="AN306" s="42" cm="1">
        <f t="array" aca="1" ref="AN306:AN315" ca="1">AO276:AO285-AN292:AN301</f>
        <v>0</v>
      </c>
      <c r="AO306" s="42" cm="1">
        <f t="array" aca="1" ref="AO306:AO315" ca="1">AP276:AP285-AO292:AO301</f>
        <v>0</v>
      </c>
      <c r="AP306" s="42" cm="1">
        <f t="array" aca="1" ref="AP306:AP315" ca="1">AQ276:AQ285-AP292:AP301</f>
        <v>0</v>
      </c>
      <c r="AQ306" s="42" cm="1">
        <f t="array" aca="1" ref="AQ306:AQ315" ca="1">AR276:AR285-AQ292:AQ301</f>
        <v>0</v>
      </c>
      <c r="AR306" s="42" cm="1">
        <f t="array" aca="1" ref="AR306:AR315" ca="1">AS276:AS285-AR292:AR301</f>
        <v>0</v>
      </c>
      <c r="AS306" s="42" cm="1">
        <f t="array" aca="1" ref="AS306:AS315" ca="1">AT276:AT285-AS292:AS301</f>
        <v>0</v>
      </c>
      <c r="AT306" s="42" cm="1">
        <f t="array" aca="1" ref="AT306:AT315" ca="1">AU276:AU285-AT292:AT301</f>
        <v>0</v>
      </c>
      <c r="AU306" s="42" cm="1">
        <f t="array" aca="1" ref="AU306:AU315" ca="1">AV276:AV285-AU292:AU301</f>
        <v>0</v>
      </c>
      <c r="AV306" s="42" cm="1">
        <f t="array" aca="1" ref="AV306:AV315" ca="1">AW276:AW285-AV292:AV301</f>
        <v>0</v>
      </c>
      <c r="AW306" s="42" cm="1">
        <f t="array" aca="1" ref="AW306:AW315" ca="1">AX276:AX285-AW292:AW301</f>
        <v>0</v>
      </c>
      <c r="AX306" s="42" cm="1">
        <f t="array" aca="1" ref="AX306:AX315" ca="1">AY276:AY285-AX292:AX301</f>
        <v>0</v>
      </c>
      <c r="AY306" s="42" cm="1">
        <f t="array" aca="1" ref="AY306:AY315" ca="1">AZ276:AZ285-AY292:AY301</f>
        <v>0</v>
      </c>
      <c r="AZ306" s="42" cm="1">
        <f t="array" aca="1" ref="AZ306:AZ315" ca="1">BA276:BA285-AZ292:AZ301</f>
        <v>0</v>
      </c>
      <c r="BA306" s="42" cm="1">
        <f t="array" aca="1" ref="BA306:BA315" ca="1">BB276:BB285-BA292:BA301</f>
        <v>0</v>
      </c>
      <c r="BB306" s="42" cm="1">
        <f t="array" aca="1" ref="BB306:BB315" ca="1">BC276:BC285-BB292:BB301</f>
        <v>0</v>
      </c>
      <c r="BC306" s="42" cm="1">
        <f t="array" aca="1" ref="BC306:BC315" ca="1">BD276:BD285-BC292:BC301</f>
        <v>0</v>
      </c>
      <c r="BD306" s="42" cm="1">
        <f t="array" aca="1" ref="BD306:BD315" ca="1">BE276:BE285-BD292:BD301</f>
        <v>0</v>
      </c>
      <c r="BE306" s="42" cm="1">
        <f t="array" aca="1" ref="BE306:BE315" ca="1">BF276:BF285-BE292:BE301</f>
        <v>0</v>
      </c>
      <c r="BF306" s="42" cm="1">
        <f t="array" aca="1" ref="BF306:BF315" ca="1">BG276:BG285-BF292:BF301</f>
        <v>0</v>
      </c>
      <c r="BG306" s="42" cm="1">
        <f t="array" aca="1" ref="BG306:BG315" ca="1">BH276:BH285-BG292:BG301</f>
        <v>0</v>
      </c>
      <c r="BH306" s="42" cm="1">
        <f t="array" aca="1" ref="BH306:BH315" ca="1">BI276:BI285-BH292:BH301</f>
        <v>0</v>
      </c>
      <c r="BI306" s="42" cm="1">
        <f t="array" aca="1" ref="BI306:BI315" ca="1">BJ276:BJ285-BI292:BI301</f>
        <v>0</v>
      </c>
      <c r="BJ306" s="42" cm="1">
        <f t="array" aca="1" ref="BJ306:BJ315" ca="1">BK276:BK285-BJ292:BJ301</f>
        <v>0</v>
      </c>
    </row>
    <row r="307" spans="2:62" hidden="1" outlineLevel="2">
      <c r="B307" s="78" t="s">
        <v>7</v>
      </c>
      <c r="C307" s="15">
        <f ca="1"/>
        <v>-8.5510989413885782E-3</v>
      </c>
      <c r="D307" s="15">
        <f ca="1"/>
        <v>6.4007841722696079E-3</v>
      </c>
      <c r="E307" s="15">
        <f ca="1"/>
        <v>-3.4497696349773468E-3</v>
      </c>
      <c r="F307" s="15">
        <f ca="1"/>
        <v>-6.8965289942336458E-5</v>
      </c>
      <c r="G307" s="15">
        <f ca="1"/>
        <v>2.9745979538974548E-3</v>
      </c>
      <c r="H307" s="15">
        <f ca="1"/>
        <v>5.5663512526318223E-3</v>
      </c>
      <c r="I307" s="15">
        <f ca="1"/>
        <v>-1.1614269350587667E-3</v>
      </c>
      <c r="J307" s="15">
        <f ca="1"/>
        <v>-2.4613974427156737E-5</v>
      </c>
      <c r="K307" s="15">
        <f ca="1"/>
        <v>-3.8578196142835981E-3</v>
      </c>
      <c r="L307" s="15">
        <f ca="1"/>
        <v>6.7991518868932739E-3</v>
      </c>
      <c r="M307" s="15">
        <f ca="1"/>
        <v>-4.5025185920182648E-5</v>
      </c>
      <c r="N307" s="15">
        <f ca="1"/>
        <v>-1.1936975835799939E-3</v>
      </c>
      <c r="O307" s="15">
        <f ca="1"/>
        <v>1.4809041004074014E-2</v>
      </c>
      <c r="P307" s="15">
        <f ca="1"/>
        <v>-1.0975481475742736E-2</v>
      </c>
      <c r="Q307" s="15">
        <f ca="1"/>
        <v>5.9616177941580369E-3</v>
      </c>
      <c r="R307" s="15">
        <f ca="1"/>
        <v>-9.2884614373070495E-4</v>
      </c>
      <c r="S307" s="15">
        <f ca="1"/>
        <v>-5.1509580118890494E-3</v>
      </c>
      <c r="T307" s="15">
        <f ca="1"/>
        <v>2.841974730987927E-3</v>
      </c>
      <c r="U307" s="15">
        <f ca="1"/>
        <v>6.1623703152764164E-3</v>
      </c>
      <c r="V307" s="15">
        <f ca="1"/>
        <v>6.3606965674003965E-3</v>
      </c>
      <c r="W307" s="15">
        <f ca="1"/>
        <v>-2.6854197318042575E-3</v>
      </c>
      <c r="X307" s="15">
        <f ca="1"/>
        <v>-8.0220818879882944E-4</v>
      </c>
      <c r="Y307" s="15">
        <f ca="1"/>
        <v>-1.675002747545451E-3</v>
      </c>
      <c r="Z307" s="15">
        <f ca="1"/>
        <v>-2.4817261256961168E-3</v>
      </c>
      <c r="AA307" s="15">
        <f ca="1"/>
        <v>1.3416189724084794E-2</v>
      </c>
      <c r="AB307" s="15">
        <f ca="1"/>
        <v>4.324464480365206E-4</v>
      </c>
      <c r="AC307" s="15">
        <f ca="1"/>
        <v>6.6709538436821036E-4</v>
      </c>
      <c r="AD307" s="15">
        <f ca="1"/>
        <v>5.7375619057301319E-3</v>
      </c>
      <c r="AE307" s="15">
        <f ca="1"/>
        <v>6.7534236200152836E-3</v>
      </c>
      <c r="AF307" s="15">
        <f ca="1"/>
        <v>-8.4986690235902412E-3</v>
      </c>
      <c r="AG307" s="15">
        <f ca="1"/>
        <v>1.179954789890976E-3</v>
      </c>
      <c r="AH307" s="15">
        <f ca="1"/>
        <v>5.9116762203208287E-3</v>
      </c>
      <c r="AI307" s="15">
        <f ca="1"/>
        <v>9.2740454441179246E-3</v>
      </c>
      <c r="AJ307" s="15">
        <f ca="1"/>
        <v>5.9250590524612123E-4</v>
      </c>
      <c r="AK307" s="15">
        <f ca="1"/>
        <v>-2.7286507351517164E-3</v>
      </c>
      <c r="AL307" s="15">
        <f ca="1"/>
        <v>-1.831136135766534E-3</v>
      </c>
      <c r="AM307" s="15">
        <f ca="1"/>
        <v>1.1925001660870731E-2</v>
      </c>
      <c r="AN307" s="15">
        <f ca="1"/>
        <v>-1.8340674529993425E-2</v>
      </c>
      <c r="AO307" s="15">
        <f ca="1"/>
        <v>-3.5744995993860253E-2</v>
      </c>
      <c r="AP307" s="15">
        <f ca="1"/>
        <v>0</v>
      </c>
      <c r="AQ307" s="15">
        <f ca="1"/>
        <v>0</v>
      </c>
      <c r="AR307" s="15">
        <f ca="1"/>
        <v>0</v>
      </c>
      <c r="AS307" s="15">
        <f ca="1"/>
        <v>0</v>
      </c>
      <c r="AT307" s="15">
        <f ca="1"/>
        <v>0</v>
      </c>
      <c r="AU307" s="15">
        <f ca="1"/>
        <v>0</v>
      </c>
      <c r="AV307" s="15">
        <f ca="1"/>
        <v>0</v>
      </c>
      <c r="AW307" s="15">
        <f ca="1"/>
        <v>0</v>
      </c>
      <c r="AX307" s="15">
        <f ca="1"/>
        <v>0</v>
      </c>
      <c r="AY307" s="15">
        <f ca="1"/>
        <v>0</v>
      </c>
      <c r="AZ307" s="15">
        <f ca="1"/>
        <v>0</v>
      </c>
      <c r="BA307" s="15">
        <f ca="1"/>
        <v>0</v>
      </c>
      <c r="BB307" s="15">
        <f ca="1"/>
        <v>0</v>
      </c>
      <c r="BC307" s="15">
        <f ca="1"/>
        <v>0</v>
      </c>
      <c r="BD307" s="15">
        <f ca="1"/>
        <v>0</v>
      </c>
      <c r="BE307" s="15">
        <f ca="1"/>
        <v>0</v>
      </c>
      <c r="BF307" s="15">
        <f ca="1"/>
        <v>0</v>
      </c>
      <c r="BG307" s="15">
        <f ca="1"/>
        <v>0</v>
      </c>
      <c r="BH307" s="15">
        <f ca="1"/>
        <v>0</v>
      </c>
      <c r="BI307" s="15">
        <f ca="1"/>
        <v>0</v>
      </c>
      <c r="BJ307" s="15">
        <f ca="1"/>
        <v>0</v>
      </c>
    </row>
    <row r="308" spans="2:62" hidden="1" outlineLevel="2">
      <c r="B308" s="78" t="s">
        <v>9</v>
      </c>
      <c r="C308" s="15">
        <f ca="1"/>
        <v>-6.9804341064022557E-3</v>
      </c>
      <c r="D308" s="15">
        <f ca="1"/>
        <v>-3.2475670133028656E-3</v>
      </c>
      <c r="E308" s="15">
        <f ca="1"/>
        <v>3.4255086210052133E-3</v>
      </c>
      <c r="F308" s="15">
        <f ca="1"/>
        <v>2.2070925949341236E-4</v>
      </c>
      <c r="G308" s="15">
        <f ca="1"/>
        <v>-6.0016862290160899E-3</v>
      </c>
      <c r="H308" s="15">
        <f ca="1"/>
        <v>-5.6113238813375044E-3</v>
      </c>
      <c r="I308" s="15">
        <f ca="1"/>
        <v>1.5744447615687052E-3</v>
      </c>
      <c r="J308" s="15">
        <f ca="1"/>
        <v>8.8428932301024554E-3</v>
      </c>
      <c r="K308" s="15">
        <f ca="1"/>
        <v>-4.0668570062879494E-3</v>
      </c>
      <c r="L308" s="15">
        <f ca="1"/>
        <v>-4.7010634993555067E-3</v>
      </c>
      <c r="M308" s="15">
        <f ca="1"/>
        <v>2.6006566215691918E-2</v>
      </c>
      <c r="N308" s="15">
        <f ca="1"/>
        <v>1.0899004037868698E-3</v>
      </c>
      <c r="O308" s="15">
        <f ca="1"/>
        <v>1.229311736228117E-2</v>
      </c>
      <c r="P308" s="15">
        <f ca="1"/>
        <v>2.1282254539669587E-3</v>
      </c>
      <c r="Q308" s="15">
        <f ca="1"/>
        <v>-5.4919872923642199E-4</v>
      </c>
      <c r="R308" s="15">
        <f ca="1"/>
        <v>-1.6515313137547449E-2</v>
      </c>
      <c r="S308" s="15">
        <f ca="1"/>
        <v>1.3017285110166532E-2</v>
      </c>
      <c r="T308" s="15">
        <f ca="1"/>
        <v>-1.3323901177301201E-3</v>
      </c>
      <c r="U308" s="15">
        <f ca="1"/>
        <v>-7.4319243808924074E-3</v>
      </c>
      <c r="V308" s="15">
        <f ca="1"/>
        <v>1.3429515171942852E-2</v>
      </c>
      <c r="W308" s="15">
        <f ca="1"/>
        <v>-6.2727097915921681E-3</v>
      </c>
      <c r="X308" s="15">
        <f ca="1"/>
        <v>-3.8183505570927312E-3</v>
      </c>
      <c r="Y308" s="15">
        <f ca="1"/>
        <v>-5.3082444956127905E-3</v>
      </c>
      <c r="Z308" s="15">
        <f ca="1"/>
        <v>-3.8465352868333746E-3</v>
      </c>
      <c r="AA308" s="15">
        <f ca="1"/>
        <v>-4.4574701015233364E-2</v>
      </c>
      <c r="AB308" s="15">
        <f ca="1"/>
        <v>5.0667704747898445E-3</v>
      </c>
      <c r="AC308" s="15">
        <f ca="1"/>
        <v>3.1114505397540904E-3</v>
      </c>
      <c r="AD308" s="15">
        <f ca="1"/>
        <v>-1.0668266007322624E-2</v>
      </c>
      <c r="AE308" s="15">
        <f ca="1"/>
        <v>3.3933020634271394E-3</v>
      </c>
      <c r="AF308" s="15">
        <f ca="1"/>
        <v>5.6989046989494585E-3</v>
      </c>
      <c r="AG308" s="15">
        <f ca="1"/>
        <v>-2.455735602690412E-3</v>
      </c>
      <c r="AH308" s="15">
        <f ca="1"/>
        <v>-8.0636595160214486E-3</v>
      </c>
      <c r="AI308" s="15">
        <f ca="1"/>
        <v>-8.8316562466220772E-3</v>
      </c>
      <c r="AJ308" s="15">
        <f ca="1"/>
        <v>7.554838018746346E-3</v>
      </c>
      <c r="AK308" s="15">
        <f ca="1"/>
        <v>-2.8665369087082504E-3</v>
      </c>
      <c r="AL308" s="15">
        <f ca="1"/>
        <v>6.3369758347198157E-4</v>
      </c>
      <c r="AM308" s="15">
        <f ca="1"/>
        <v>-3.1630607440547187E-2</v>
      </c>
      <c r="AN308" s="15">
        <f ca="1"/>
        <v>-4.7388841969892848E-3</v>
      </c>
      <c r="AO308" s="15">
        <f ca="1"/>
        <v>-1.6607145963466491E-2</v>
      </c>
      <c r="AP308" s="15">
        <f ca="1"/>
        <v>2.8710797076643507E-2</v>
      </c>
      <c r="AQ308" s="15">
        <f ca="1"/>
        <v>2.2194005343929651E-2</v>
      </c>
      <c r="AR308" s="15">
        <f ca="1"/>
        <v>-1.7725618251098474E-3</v>
      </c>
      <c r="AS308" s="15">
        <f ca="1"/>
        <v>-2.242897746006331E-2</v>
      </c>
      <c r="AT308" s="15">
        <f ca="1"/>
        <v>-1.4810630071597219E-3</v>
      </c>
      <c r="AU308" s="15">
        <f ca="1"/>
        <v>-7.1105954481460176E-3</v>
      </c>
      <c r="AV308" s="15">
        <f ca="1"/>
        <v>-2.3556365859522227E-2</v>
      </c>
      <c r="AW308" s="15">
        <f ca="1"/>
        <v>-7.4652185298285101E-5</v>
      </c>
      <c r="AX308" s="15">
        <f ca="1"/>
        <v>-9.6133968166587092E-3</v>
      </c>
      <c r="AY308" s="15">
        <f ca="1"/>
        <v>-5.0980698192414631E-3</v>
      </c>
      <c r="AZ308" s="15">
        <f ca="1"/>
        <v>5.5762504729026108E-4</v>
      </c>
      <c r="BA308" s="15">
        <f ca="1"/>
        <v>6.5080164667120077E-3</v>
      </c>
      <c r="BB308" s="15">
        <f ca="1"/>
        <v>-6.2765866534795212E-3</v>
      </c>
      <c r="BC308" s="15">
        <f ca="1"/>
        <v>2.1243602568405406E-3</v>
      </c>
      <c r="BD308" s="15">
        <f ca="1"/>
        <v>6.0659583104631654E-3</v>
      </c>
      <c r="BE308" s="15">
        <f ca="1"/>
        <v>-1.3050014579667008E-2</v>
      </c>
      <c r="BF308" s="15">
        <f ca="1"/>
        <v>-9.7880887766874092E-4</v>
      </c>
      <c r="BG308" s="15">
        <f ca="1"/>
        <v>4.818688101608376E-3</v>
      </c>
      <c r="BH308" s="15">
        <f ca="1"/>
        <v>-3.3693035791835246E-3</v>
      </c>
      <c r="BI308" s="15">
        <f ca="1"/>
        <v>7.5750525939978497E-3</v>
      </c>
      <c r="BJ308" s="15">
        <f ca="1"/>
        <v>-0.20575524746356036</v>
      </c>
    </row>
    <row r="309" spans="2:62" hidden="1" outlineLevel="2">
      <c r="B309" s="78" t="s">
        <v>11</v>
      </c>
      <c r="C309" s="15">
        <f ca="1"/>
        <v>2.4156550422765877E-4</v>
      </c>
      <c r="D309" s="15">
        <f ca="1"/>
        <v>-1.8334482756951889E-2</v>
      </c>
      <c r="E309" s="15">
        <f ca="1"/>
        <v>-3.4437357512967642E-3</v>
      </c>
      <c r="F309" s="15">
        <f ca="1"/>
        <v>-1.8642218176515013E-3</v>
      </c>
      <c r="G309" s="15">
        <f ca="1"/>
        <v>-4.7909009030241978E-4</v>
      </c>
      <c r="H309" s="15">
        <f ca="1"/>
        <v>1.8518653540719743E-3</v>
      </c>
      <c r="I309" s="15">
        <f ca="1"/>
        <v>1.1069867955536827E-3</v>
      </c>
      <c r="J309" s="15">
        <f ca="1"/>
        <v>-2.4959133085214469E-3</v>
      </c>
      <c r="K309" s="15">
        <f ca="1"/>
        <v>-2.4818510683404099E-3</v>
      </c>
      <c r="L309" s="15">
        <f ca="1"/>
        <v>-3.9296568149836675E-3</v>
      </c>
      <c r="M309" s="15">
        <f ca="1"/>
        <v>-9.9237305749635685E-3</v>
      </c>
      <c r="N309" s="15">
        <f ca="1"/>
        <v>-1.8889529418271295E-3</v>
      </c>
      <c r="O309" s="15">
        <f ca="1"/>
        <v>5.2735705838469066E-3</v>
      </c>
      <c r="P309" s="15">
        <f ca="1"/>
        <v>-1.143870595151994E-2</v>
      </c>
      <c r="Q309" s="15">
        <f ca="1"/>
        <v>-1.3742940210039675E-2</v>
      </c>
      <c r="R309" s="15">
        <f ca="1"/>
        <v>-1.1583446682360124E-2</v>
      </c>
      <c r="S309" s="15">
        <f ca="1"/>
        <v>-8.0439882530486881E-3</v>
      </c>
      <c r="T309" s="15">
        <f ca="1"/>
        <v>2.0502566293745597E-3</v>
      </c>
      <c r="U309" s="15">
        <f ca="1"/>
        <v>-7.1275476152651424E-3</v>
      </c>
      <c r="V309" s="15">
        <f ca="1"/>
        <v>7.0308563914908973E-3</v>
      </c>
      <c r="W309" s="15">
        <f ca="1"/>
        <v>1.8312859472892698E-3</v>
      </c>
      <c r="X309" s="15">
        <f ca="1"/>
        <v>2.189238356345484E-3</v>
      </c>
      <c r="Y309" s="15">
        <f ca="1"/>
        <v>-4.5708896076150848E-3</v>
      </c>
      <c r="Z309" s="15">
        <f ca="1"/>
        <v>-5.9099114627697708E-3</v>
      </c>
      <c r="AA309" s="15">
        <f ca="1"/>
        <v>2.2430075354071342E-2</v>
      </c>
      <c r="AB309" s="15">
        <f ca="1"/>
        <v>7.067317095109979E-3</v>
      </c>
      <c r="AC309" s="15">
        <f ca="1"/>
        <v>4.4718101933004933E-3</v>
      </c>
      <c r="AD309" s="15">
        <f ca="1"/>
        <v>9.305471405204005E-3</v>
      </c>
      <c r="AE309" s="15">
        <f ca="1"/>
        <v>-2.0864567581225506E-2</v>
      </c>
      <c r="AF309" s="15">
        <f ca="1"/>
        <v>-1.0568024114872891E-2</v>
      </c>
      <c r="AG309" s="15">
        <f ca="1"/>
        <v>2.1176920957627632E-3</v>
      </c>
      <c r="AH309" s="15">
        <f ca="1"/>
        <v>5.8705401557590728E-3</v>
      </c>
      <c r="AI309" s="15">
        <f ca="1"/>
        <v>2.6996903522692808E-3</v>
      </c>
      <c r="AJ309" s="15">
        <f ca="1"/>
        <v>5.4919182287499618E-3</v>
      </c>
      <c r="AK309" s="15">
        <f ca="1"/>
        <v>-3.5111164387847116E-3</v>
      </c>
      <c r="AL309" s="15">
        <f ca="1"/>
        <v>-4.2960882920256224E-3</v>
      </c>
      <c r="AM309" s="15">
        <f ca="1"/>
        <v>-1.6686613718775584E-4</v>
      </c>
      <c r="AN309" s="15">
        <f ca="1"/>
        <v>-6.3730285422964744E-3</v>
      </c>
      <c r="AO309" s="15">
        <f ca="1"/>
        <v>-6.1514239037137527E-3</v>
      </c>
      <c r="AP309" s="15">
        <f ca="1"/>
        <v>-1.8715716628357314E-2</v>
      </c>
      <c r="AQ309" s="15">
        <f ca="1"/>
        <v>2.7397381437635326E-3</v>
      </c>
      <c r="AR309" s="15">
        <f ca="1"/>
        <v>1.1733403651991367E-3</v>
      </c>
      <c r="AS309" s="15">
        <f ca="1"/>
        <v>7.2305479742483178E-3</v>
      </c>
      <c r="AT309" s="15">
        <f ca="1"/>
        <v>-1.194444314904048E-2</v>
      </c>
      <c r="AU309" s="15">
        <f ca="1"/>
        <v>3.2115170462993243E-3</v>
      </c>
      <c r="AV309" s="15">
        <f ca="1"/>
        <v>1.6802490308885056E-2</v>
      </c>
      <c r="AW309" s="15">
        <f ca="1"/>
        <v>-1.4291446890372234E-3</v>
      </c>
      <c r="AX309" s="15">
        <f ca="1"/>
        <v>3.7407612596084966E-3</v>
      </c>
      <c r="AY309" s="15">
        <f ca="1"/>
        <v>-1.4304229070061285E-2</v>
      </c>
      <c r="AZ309" s="15">
        <f ca="1"/>
        <v>1.7370093446343292E-3</v>
      </c>
      <c r="BA309" s="15">
        <f ca="1"/>
        <v>2.4277215788933021E-3</v>
      </c>
      <c r="BB309" s="15">
        <f ca="1"/>
        <v>-4.3944102382094744E-4</v>
      </c>
      <c r="BC309" s="15">
        <f ca="1"/>
        <v>-2.9040918605284863E-4</v>
      </c>
      <c r="BD309" s="15">
        <f ca="1"/>
        <v>-6.6573537902637758E-3</v>
      </c>
      <c r="BE309" s="15">
        <f ca="1"/>
        <v>-1.4885439500919063E-3</v>
      </c>
      <c r="BF309" s="15">
        <f ca="1"/>
        <v>1.6196585824579147E-3</v>
      </c>
      <c r="BG309" s="15">
        <f ca="1"/>
        <v>-8.2081357352784927E-3</v>
      </c>
      <c r="BH309" s="15">
        <f ca="1"/>
        <v>6.6748793821312154E-3</v>
      </c>
      <c r="BI309" s="15">
        <f ca="1"/>
        <v>-3.8755503944525004E-3</v>
      </c>
      <c r="BJ309" s="15">
        <f ca="1"/>
        <v>-1.4338093043459682E-2</v>
      </c>
    </row>
    <row r="310" spans="2:62" hidden="1" outlineLevel="2">
      <c r="B310" s="78" t="s">
        <v>13</v>
      </c>
      <c r="C310" s="15">
        <f ca="1"/>
        <v>2.9048851866580322E-3</v>
      </c>
      <c r="D310" s="15">
        <f ca="1"/>
        <v>4.1450694841550506E-3</v>
      </c>
      <c r="E310" s="15">
        <f ca="1"/>
        <v>1.9406465291408048E-3</v>
      </c>
      <c r="F310" s="15">
        <f ca="1"/>
        <v>-7.6181152494809307E-4</v>
      </c>
      <c r="G310" s="15">
        <f ca="1"/>
        <v>8.5076692249614963E-3</v>
      </c>
      <c r="H310" s="15">
        <f ca="1"/>
        <v>-7.4572047878348341E-4</v>
      </c>
      <c r="I310" s="15">
        <f ca="1"/>
        <v>-2.9310535213324107E-3</v>
      </c>
      <c r="J310" s="15">
        <f ca="1"/>
        <v>-5.1809575213067338E-4</v>
      </c>
      <c r="K310" s="15">
        <f ca="1"/>
        <v>-6.7518008513893987E-3</v>
      </c>
      <c r="L310" s="15">
        <f ca="1"/>
        <v>-1.3214471488416497E-2</v>
      </c>
      <c r="M310" s="15">
        <f ca="1"/>
        <v>6.4898537496687093E-3</v>
      </c>
      <c r="N310" s="15">
        <f ca="1"/>
        <v>-1.1082799814057659E-3</v>
      </c>
      <c r="O310" s="15">
        <f ca="1"/>
        <v>-2.1272584409691778E-3</v>
      </c>
      <c r="P310" s="15">
        <f ca="1"/>
        <v>3.708603370565125E-3</v>
      </c>
      <c r="Q310" s="15">
        <f ca="1"/>
        <v>3.8774186364790644E-3</v>
      </c>
      <c r="R310" s="15">
        <f ca="1"/>
        <v>3.9623133072617667E-3</v>
      </c>
      <c r="S310" s="15">
        <f ca="1"/>
        <v>-1.0605259943841996E-2</v>
      </c>
      <c r="T310" s="15">
        <f ca="1"/>
        <v>1.8072879842545853E-3</v>
      </c>
      <c r="U310" s="15">
        <f ca="1"/>
        <v>-6.2125465341032055E-4</v>
      </c>
      <c r="V310" s="15">
        <f ca="1"/>
        <v>2.9887335885667027E-3</v>
      </c>
      <c r="W310" s="15">
        <f ca="1"/>
        <v>-4.9123609495882459E-5</v>
      </c>
      <c r="X310" s="15">
        <f ca="1"/>
        <v>1.1041274132127514E-2</v>
      </c>
      <c r="Y310" s="15">
        <f ca="1"/>
        <v>-4.1665460072506932E-4</v>
      </c>
      <c r="Z310" s="15">
        <f ca="1"/>
        <v>7.0004149375647792E-3</v>
      </c>
      <c r="AA310" s="15">
        <f ca="1"/>
        <v>1.8372293100559461E-2</v>
      </c>
      <c r="AB310" s="15">
        <f ca="1"/>
        <v>-1.5006470591393567E-2</v>
      </c>
      <c r="AC310" s="15">
        <f ca="1"/>
        <v>3.0517756798403156E-3</v>
      </c>
      <c r="AD310" s="15">
        <f ca="1"/>
        <v>5.7575056470847708E-3</v>
      </c>
      <c r="AE310" s="15">
        <f ca="1"/>
        <v>-6.6181464437043147E-3</v>
      </c>
      <c r="AF310" s="15">
        <f ca="1"/>
        <v>-1.2733676309870101E-4</v>
      </c>
      <c r="AG310" s="15">
        <f ca="1"/>
        <v>-5.8900076592542927E-3</v>
      </c>
      <c r="AH310" s="15">
        <f ca="1"/>
        <v>4.6913310867890481E-3</v>
      </c>
      <c r="AI310" s="15">
        <f ca="1"/>
        <v>-5.017779643310058E-3</v>
      </c>
      <c r="AJ310" s="15">
        <f ca="1"/>
        <v>-9.6823278130863735E-3</v>
      </c>
      <c r="AK310" s="15">
        <f ca="1"/>
        <v>9.0415007606438336E-4</v>
      </c>
      <c r="AL310" s="15">
        <f ca="1"/>
        <v>4.1071790191486018E-4</v>
      </c>
      <c r="AM310" s="15">
        <f ca="1"/>
        <v>8.6447526817199499E-3</v>
      </c>
      <c r="AN310" s="15">
        <f ca="1"/>
        <v>-1.62486715823313E-2</v>
      </c>
      <c r="AO310" s="15">
        <f ca="1"/>
        <v>1.1124600643703769E-2</v>
      </c>
      <c r="AP310" s="15">
        <f ca="1"/>
        <v>-4.5653143301817578E-3</v>
      </c>
      <c r="AQ310" s="15">
        <f ca="1"/>
        <v>3.3054489132059162E-3</v>
      </c>
      <c r="AR310" s="15">
        <f ca="1"/>
        <v>1.1916715096292656E-2</v>
      </c>
      <c r="AS310" s="15">
        <f ca="1"/>
        <v>1.3565750345187193E-2</v>
      </c>
      <c r="AT310" s="15">
        <f ca="1"/>
        <v>-1.4716592075589188E-2</v>
      </c>
      <c r="AU310" s="15">
        <f ca="1"/>
        <v>-9.9106240771853343E-4</v>
      </c>
      <c r="AV310" s="15">
        <f ca="1"/>
        <v>3.6126752198357981E-3</v>
      </c>
      <c r="AW310" s="15">
        <f ca="1"/>
        <v>-6.4117575725248996E-3</v>
      </c>
      <c r="AX310" s="15">
        <f ca="1"/>
        <v>-1.7735468945642568E-3</v>
      </c>
      <c r="AY310" s="15">
        <f ca="1"/>
        <v>1.8962733010841545E-3</v>
      </c>
      <c r="AZ310" s="15">
        <f ca="1"/>
        <v>-8.0377786514725311E-3</v>
      </c>
      <c r="BA310" s="15">
        <f ca="1"/>
        <v>1.0857256220038046E-2</v>
      </c>
      <c r="BB310" s="15">
        <f ca="1"/>
        <v>1.5396554105821365E-2</v>
      </c>
      <c r="BC310" s="15">
        <f ca="1"/>
        <v>2.0170006041454747E-4</v>
      </c>
      <c r="BD310" s="15">
        <f ca="1"/>
        <v>-1.9120058386459526E-3</v>
      </c>
      <c r="BE310" s="15">
        <f ca="1"/>
        <v>5.0617353009541899E-3</v>
      </c>
      <c r="BF310" s="15">
        <f ca="1"/>
        <v>9.3673827473482463E-4</v>
      </c>
      <c r="BG310" s="15">
        <f ca="1"/>
        <v>2.870107893397103E-3</v>
      </c>
      <c r="BH310" s="15">
        <f ca="1"/>
        <v>1.5038068394249482E-2</v>
      </c>
      <c r="BI310" s="15">
        <f ca="1"/>
        <v>-2.1023508995047097E-3</v>
      </c>
      <c r="BJ310" s="15">
        <f ca="1"/>
        <v>-8.1160457247819714E-2</v>
      </c>
    </row>
    <row r="311" spans="2:62" hidden="1" outlineLevel="2">
      <c r="B311" s="78" t="s">
        <v>15</v>
      </c>
      <c r="C311" s="15">
        <f ca="1"/>
        <v>3.7038013597927577E-3</v>
      </c>
      <c r="D311" s="15">
        <f ca="1"/>
        <v>1.1638629830610814E-2</v>
      </c>
      <c r="E311" s="15">
        <f ca="1"/>
        <v>-3.0528199472044104E-3</v>
      </c>
      <c r="F311" s="15">
        <f ca="1"/>
        <v>6.080112401844473E-4</v>
      </c>
      <c r="G311" s="15">
        <f ca="1"/>
        <v>-1.7535942019307471E-2</v>
      </c>
      <c r="H311" s="15">
        <f ca="1"/>
        <v>-3.1313150362874409E-3</v>
      </c>
      <c r="I311" s="15">
        <f ca="1"/>
        <v>-3.7780117070292663E-3</v>
      </c>
      <c r="J311" s="15">
        <f ca="1"/>
        <v>7.4193371253189477E-4</v>
      </c>
      <c r="K311" s="15">
        <f ca="1"/>
        <v>4.470563102614844E-3</v>
      </c>
      <c r="L311" s="15">
        <f ca="1"/>
        <v>4.0694413303736798E-3</v>
      </c>
      <c r="M311" s="15">
        <f ca="1"/>
        <v>-7.162637278293249E-3</v>
      </c>
      <c r="N311" s="15">
        <f ca="1"/>
        <v>-4.1510969627725491E-4</v>
      </c>
      <c r="O311" s="15">
        <f ca="1"/>
        <v>7.8873880686862741E-3</v>
      </c>
      <c r="P311" s="15">
        <f ca="1"/>
        <v>4.7213938568519687E-3</v>
      </c>
      <c r="Q311" s="15">
        <f ca="1"/>
        <v>-4.3976212877676057E-3</v>
      </c>
      <c r="R311" s="15">
        <f ca="1"/>
        <v>5.6200417703344552E-3</v>
      </c>
      <c r="S311" s="15">
        <f ca="1"/>
        <v>1.2067209760980496E-2</v>
      </c>
      <c r="T311" s="15">
        <f ca="1"/>
        <v>-1.4904676475585299E-2</v>
      </c>
      <c r="U311" s="15">
        <f ca="1"/>
        <v>-5.4602164146003163E-4</v>
      </c>
      <c r="V311" s="15">
        <f ca="1"/>
        <v>-9.1789911769756261E-3</v>
      </c>
      <c r="W311" s="15">
        <f ca="1"/>
        <v>1.2842442165672263E-2</v>
      </c>
      <c r="X311" s="15">
        <f ca="1"/>
        <v>5.0618986989885428E-3</v>
      </c>
      <c r="Y311" s="15">
        <f ca="1"/>
        <v>8.4912165924405092E-3</v>
      </c>
      <c r="Z311" s="15">
        <f ca="1"/>
        <v>1.8695174450862051E-2</v>
      </c>
      <c r="AA311" s="15">
        <f ca="1"/>
        <v>4.5627471722844093E-2</v>
      </c>
      <c r="AB311" s="15">
        <f ca="1"/>
        <v>-1.561921303372904E-2</v>
      </c>
      <c r="AC311" s="15">
        <f ca="1"/>
        <v>3.6848208377713298E-3</v>
      </c>
      <c r="AD311" s="15">
        <f ca="1"/>
        <v>-7.9837131618515911E-3</v>
      </c>
      <c r="AE311" s="15">
        <f ca="1"/>
        <v>6.7075873264464403E-3</v>
      </c>
      <c r="AF311" s="15">
        <f ca="1"/>
        <v>2.3274158574720372E-3</v>
      </c>
      <c r="AG311" s="15">
        <f ca="1"/>
        <v>1.6038803702331406E-2</v>
      </c>
      <c r="AH311" s="15">
        <f ca="1"/>
        <v>-2.1856304926651804E-3</v>
      </c>
      <c r="AI311" s="15">
        <f ca="1"/>
        <v>-1.0608309385143067E-2</v>
      </c>
      <c r="AJ311" s="15">
        <f ca="1"/>
        <v>-4.8579530896784573E-3</v>
      </c>
      <c r="AK311" s="15">
        <f ca="1"/>
        <v>-5.1264241139342692E-3</v>
      </c>
      <c r="AL311" s="15">
        <f ca="1"/>
        <v>1.5781796431326767E-2</v>
      </c>
      <c r="AM311" s="15">
        <f ca="1"/>
        <v>6.7055044014465714E-3</v>
      </c>
      <c r="AN311" s="15">
        <f ca="1"/>
        <v>2.1367751114452938E-2</v>
      </c>
      <c r="AO311" s="15">
        <f ca="1"/>
        <v>-1.1772554164095228E-2</v>
      </c>
      <c r="AP311" s="15">
        <f ca="1"/>
        <v>1.9162081086960103E-2</v>
      </c>
      <c r="AQ311" s="15">
        <f ca="1"/>
        <v>-3.5716988673125838E-2</v>
      </c>
      <c r="AR311" s="15">
        <f ca="1"/>
        <v>1.3749894268335616E-3</v>
      </c>
      <c r="AS311" s="15">
        <f ca="1"/>
        <v>3.0251729321789655E-3</v>
      </c>
      <c r="AT311" s="15">
        <f ca="1"/>
        <v>-6.1857727309255761E-3</v>
      </c>
      <c r="AU311" s="15">
        <f ca="1"/>
        <v>-4.2940668111479119E-3</v>
      </c>
      <c r="AV311" s="15">
        <f ca="1"/>
        <v>-1.7192855013720976E-2</v>
      </c>
      <c r="AW311" s="15">
        <f ca="1"/>
        <v>4.8636157923090118E-2</v>
      </c>
      <c r="AX311" s="15">
        <f ca="1"/>
        <v>2.5458027480333434E-3</v>
      </c>
      <c r="AY311" s="15">
        <f ca="1"/>
        <v>2.4823209738142893E-3</v>
      </c>
      <c r="AZ311" s="15">
        <f ca="1"/>
        <v>4.1040141614139269E-3</v>
      </c>
      <c r="BA311" s="15">
        <f ca="1"/>
        <v>-1.2426062459437281E-2</v>
      </c>
      <c r="BB311" s="15">
        <f ca="1"/>
        <v>2.2290688797541036E-3</v>
      </c>
      <c r="BC311" s="15">
        <f ca="1"/>
        <v>4.5486311221756837E-3</v>
      </c>
      <c r="BD311" s="15">
        <f ca="1"/>
        <v>1.5056989276745703E-2</v>
      </c>
      <c r="BE311" s="15">
        <f ca="1"/>
        <v>-2.1182756109778267E-3</v>
      </c>
      <c r="BF311" s="15">
        <f ca="1"/>
        <v>-5.6100318023133422E-4</v>
      </c>
      <c r="BG311" s="15">
        <f ca="1"/>
        <v>7.3541209977844857E-3</v>
      </c>
      <c r="BH311" s="15">
        <f ca="1"/>
        <v>-2.5604075802579174E-2</v>
      </c>
      <c r="BI311" s="15">
        <f ca="1"/>
        <v>1.3446294468028586E-3</v>
      </c>
      <c r="BJ311" s="15">
        <f ca="1"/>
        <v>-0.295415247881059</v>
      </c>
    </row>
    <row r="312" spans="2:62" hidden="1" outlineLevel="2">
      <c r="B312" s="78" t="s">
        <v>18</v>
      </c>
      <c r="C312" s="15">
        <f ca="1"/>
        <v>0</v>
      </c>
      <c r="D312" s="15">
        <f ca="1"/>
        <v>0</v>
      </c>
      <c r="E312" s="15">
        <f ca="1"/>
        <v>0</v>
      </c>
      <c r="F312" s="15">
        <f ca="1"/>
        <v>0</v>
      </c>
      <c r="G312" s="15">
        <f ca="1"/>
        <v>0</v>
      </c>
      <c r="H312" s="15">
        <f ca="1"/>
        <v>0</v>
      </c>
      <c r="I312" s="15">
        <f ca="1"/>
        <v>0</v>
      </c>
      <c r="J312" s="15">
        <f ca="1"/>
        <v>0</v>
      </c>
      <c r="K312" s="15">
        <f ca="1"/>
        <v>0</v>
      </c>
      <c r="L312" s="15">
        <f ca="1"/>
        <v>0</v>
      </c>
      <c r="M312" s="15">
        <f ca="1"/>
        <v>0</v>
      </c>
      <c r="N312" s="15">
        <f ca="1"/>
        <v>0</v>
      </c>
      <c r="O312" s="15">
        <f ca="1"/>
        <v>0</v>
      </c>
      <c r="P312" s="15">
        <f ca="1"/>
        <v>0</v>
      </c>
      <c r="Q312" s="15">
        <f ca="1"/>
        <v>0</v>
      </c>
      <c r="R312" s="15">
        <f ca="1"/>
        <v>0</v>
      </c>
      <c r="S312" s="15">
        <f ca="1"/>
        <v>0</v>
      </c>
      <c r="T312" s="15">
        <f ca="1"/>
        <v>0</v>
      </c>
      <c r="U312" s="15">
        <f ca="1"/>
        <v>0</v>
      </c>
      <c r="V312" s="15">
        <f ca="1"/>
        <v>0</v>
      </c>
      <c r="W312" s="15">
        <f ca="1"/>
        <v>0</v>
      </c>
      <c r="X312" s="15">
        <f ca="1"/>
        <v>1.210696122810862E-2</v>
      </c>
      <c r="Y312" s="15">
        <f ca="1"/>
        <v>5.7430756632680588E-3</v>
      </c>
      <c r="Z312" s="15">
        <f ca="1"/>
        <v>-9.4134395532953566E-3</v>
      </c>
      <c r="AA312" s="15">
        <f ca="1"/>
        <v>1.3945235618959603E-4</v>
      </c>
      <c r="AB312" s="15">
        <f ca="1"/>
        <v>3.9530212174968106E-3</v>
      </c>
      <c r="AC312" s="15">
        <f ca="1"/>
        <v>8.7900852344346275E-4</v>
      </c>
      <c r="AD312" s="15">
        <f ca="1"/>
        <v>-1.0585288580520576E-2</v>
      </c>
      <c r="AE312" s="15">
        <f ca="1"/>
        <v>-1.7340056777137185E-3</v>
      </c>
      <c r="AF312" s="15">
        <f ca="1"/>
        <v>0</v>
      </c>
      <c r="AG312" s="15">
        <f ca="1"/>
        <v>0</v>
      </c>
      <c r="AH312" s="15">
        <f ca="1"/>
        <v>0</v>
      </c>
      <c r="AI312" s="15">
        <f ca="1"/>
        <v>0</v>
      </c>
      <c r="AJ312" s="15">
        <f ca="1"/>
        <v>0</v>
      </c>
      <c r="AK312" s="15">
        <f ca="1"/>
        <v>0</v>
      </c>
      <c r="AL312" s="15">
        <f ca="1"/>
        <v>0</v>
      </c>
      <c r="AM312" s="15">
        <f ca="1"/>
        <v>0</v>
      </c>
      <c r="AN312" s="15">
        <f ca="1"/>
        <v>0</v>
      </c>
      <c r="AO312" s="15">
        <f ca="1"/>
        <v>0</v>
      </c>
      <c r="AP312" s="15">
        <f ca="1"/>
        <v>0</v>
      </c>
      <c r="AQ312" s="15">
        <f ca="1"/>
        <v>0</v>
      </c>
      <c r="AR312" s="15">
        <f ca="1"/>
        <v>0</v>
      </c>
      <c r="AS312" s="15">
        <f ca="1"/>
        <v>0</v>
      </c>
      <c r="AT312" s="15">
        <f ca="1"/>
        <v>0</v>
      </c>
      <c r="AU312" s="15">
        <f ca="1"/>
        <v>0</v>
      </c>
      <c r="AV312" s="15">
        <f ca="1"/>
        <v>0</v>
      </c>
      <c r="AW312" s="15">
        <f ca="1"/>
        <v>0</v>
      </c>
      <c r="AX312" s="15">
        <f ca="1"/>
        <v>0</v>
      </c>
      <c r="AY312" s="15">
        <f ca="1"/>
        <v>0</v>
      </c>
      <c r="AZ312" s="15">
        <f ca="1"/>
        <v>0</v>
      </c>
      <c r="BA312" s="15">
        <f ca="1"/>
        <v>0</v>
      </c>
      <c r="BB312" s="15">
        <f ca="1"/>
        <v>0</v>
      </c>
      <c r="BC312" s="15">
        <f ca="1"/>
        <v>0</v>
      </c>
      <c r="BD312" s="15">
        <f ca="1"/>
        <v>0</v>
      </c>
      <c r="BE312" s="15">
        <f ca="1"/>
        <v>0</v>
      </c>
      <c r="BF312" s="15">
        <f ca="1"/>
        <v>0</v>
      </c>
      <c r="BG312" s="15">
        <f ca="1"/>
        <v>0</v>
      </c>
      <c r="BH312" s="15">
        <f ca="1"/>
        <v>0</v>
      </c>
      <c r="BI312" s="15">
        <f ca="1"/>
        <v>0</v>
      </c>
      <c r="BJ312" s="15">
        <f ca="1"/>
        <v>0</v>
      </c>
    </row>
    <row r="313" spans="2:62" hidden="1" outlineLevel="2">
      <c r="B313" s="78" t="s">
        <v>20</v>
      </c>
      <c r="C313" s="15">
        <f ca="1"/>
        <v>0</v>
      </c>
      <c r="D313" s="15">
        <f ca="1"/>
        <v>0</v>
      </c>
      <c r="E313" s="15">
        <f ca="1"/>
        <v>0</v>
      </c>
      <c r="F313" s="15">
        <f ca="1"/>
        <v>0</v>
      </c>
      <c r="G313" s="15">
        <f ca="1"/>
        <v>1.1559391621648011E-2</v>
      </c>
      <c r="H313" s="15">
        <f ca="1"/>
        <v>1.9238640822158252E-4</v>
      </c>
      <c r="I313" s="15">
        <f ca="1"/>
        <v>7.3185707047921864E-4</v>
      </c>
      <c r="J313" s="15">
        <f ca="1"/>
        <v>8.1503202586242964E-3</v>
      </c>
      <c r="K313" s="15">
        <f ca="1"/>
        <v>-1.7389352598494237E-3</v>
      </c>
      <c r="L313" s="15">
        <f ca="1"/>
        <v>1.0284045146408891E-2</v>
      </c>
      <c r="M313" s="15">
        <f ca="1"/>
        <v>-7.0167675111645657E-3</v>
      </c>
      <c r="N313" s="15">
        <f ca="1"/>
        <v>-3.2750501771900559E-4</v>
      </c>
      <c r="O313" s="15">
        <f ca="1"/>
        <v>-6.3396417225905707E-3</v>
      </c>
      <c r="P313" s="15">
        <f ca="1"/>
        <v>1.1335957259968294E-2</v>
      </c>
      <c r="Q313" s="15">
        <f ca="1"/>
        <v>-3.1545887400956235E-3</v>
      </c>
      <c r="R313" s="15">
        <f ca="1"/>
        <v>1.1550753123934984E-3</v>
      </c>
      <c r="S313" s="15">
        <f ca="1"/>
        <v>7.0911574885551415E-3</v>
      </c>
      <c r="T313" s="15">
        <f ca="1"/>
        <v>6.7475685270740327E-5</v>
      </c>
      <c r="U313" s="15">
        <f ca="1"/>
        <v>5.7859831262536202E-3</v>
      </c>
      <c r="V313" s="15">
        <f ca="1"/>
        <v>-5.3555603273601482E-3</v>
      </c>
      <c r="W313" s="15">
        <f ca="1"/>
        <v>-2.8607919950668012E-3</v>
      </c>
      <c r="X313" s="15">
        <f ca="1"/>
        <v>1.0820092434407971E-3</v>
      </c>
      <c r="Y313" s="15">
        <f ca="1"/>
        <v>-1.6365386518094743E-3</v>
      </c>
      <c r="Z313" s="15">
        <f ca="1"/>
        <v>-9.4870322556177833E-3</v>
      </c>
      <c r="AA313" s="15">
        <f ca="1"/>
        <v>-9.9714753203295169E-3</v>
      </c>
      <c r="AB313" s="15">
        <f ca="1"/>
        <v>-1.1653564827871716E-2</v>
      </c>
      <c r="AC313" s="15">
        <f ca="1"/>
        <v>-4.3325016891409412E-4</v>
      </c>
      <c r="AD313" s="15">
        <f ca="1"/>
        <v>2.3516150142663395E-6</v>
      </c>
      <c r="AE313" s="15">
        <f ca="1"/>
        <v>1.444283516944575E-3</v>
      </c>
      <c r="AF313" s="15">
        <f ca="1"/>
        <v>3.1106793314195722E-3</v>
      </c>
      <c r="AG313" s="15">
        <f ca="1"/>
        <v>9.8214926731671551E-5</v>
      </c>
      <c r="AH313" s="15">
        <f ca="1"/>
        <v>-8.2335009073739064E-3</v>
      </c>
      <c r="AI313" s="15">
        <f ca="1"/>
        <v>-1.5069561991604232E-3</v>
      </c>
      <c r="AJ313" s="15">
        <f ca="1"/>
        <v>-1.2012188763405804E-3</v>
      </c>
      <c r="AK313" s="15">
        <f ca="1"/>
        <v>1.0736585741487212E-2</v>
      </c>
      <c r="AL313" s="15">
        <f ca="1"/>
        <v>-3.2048860446546919E-3</v>
      </c>
      <c r="AM313" s="15">
        <f ca="1"/>
        <v>4.5028327351083752E-3</v>
      </c>
      <c r="AN313" s="15">
        <f ca="1"/>
        <v>-1.1894878106688954E-2</v>
      </c>
      <c r="AO313" s="15">
        <f ca="1"/>
        <v>1.3881737538446627E-2</v>
      </c>
      <c r="AP313" s="15">
        <f ca="1"/>
        <v>6.8227026949540734E-4</v>
      </c>
      <c r="AQ313" s="15">
        <f ca="1"/>
        <v>-1.0422614561068858E-2</v>
      </c>
      <c r="AR313" s="15">
        <f ca="1"/>
        <v>6.2726855867478526E-3</v>
      </c>
      <c r="AS313" s="15">
        <f ca="1"/>
        <v>4.6815082967417536E-4</v>
      </c>
      <c r="AT313" s="15">
        <f ca="1"/>
        <v>3.2378083126747441E-2</v>
      </c>
      <c r="AU313" s="15">
        <f ca="1"/>
        <v>-3.6491619164046585E-3</v>
      </c>
      <c r="AV313" s="15">
        <f ca="1"/>
        <v>3.4912610537950958E-3</v>
      </c>
      <c r="AW313" s="15">
        <f ca="1"/>
        <v>-2.8934376578378738E-2</v>
      </c>
      <c r="AX313" s="15">
        <f ca="1"/>
        <v>-7.4651865419229566E-4</v>
      </c>
      <c r="AY313" s="15">
        <f ca="1"/>
        <v>9.2840119269682435E-3</v>
      </c>
      <c r="AZ313" s="15">
        <f ca="1"/>
        <v>-7.8906173118335754E-5</v>
      </c>
      <c r="BA313" s="15">
        <f ca="1"/>
        <v>-8.3081270963082307E-4</v>
      </c>
      <c r="BB313" s="15">
        <f ca="1"/>
        <v>4.6125715707813521E-3</v>
      </c>
      <c r="BC313" s="15">
        <f ca="1"/>
        <v>-5.679910127708715E-5</v>
      </c>
      <c r="BD313" s="15">
        <f ca="1"/>
        <v>-3.7086150898212912E-3</v>
      </c>
      <c r="BE313" s="15">
        <f ca="1"/>
        <v>1.0335636118126434E-4</v>
      </c>
      <c r="BF313" s="15">
        <f ca="1"/>
        <v>-3.2750090949004787E-3</v>
      </c>
      <c r="BG313" s="15">
        <f ca="1"/>
        <v>-3.0726869524143989E-3</v>
      </c>
      <c r="BH313" s="15">
        <f ca="1"/>
        <v>-1.0600096403428141E-4</v>
      </c>
      <c r="BI313" s="15">
        <f ca="1"/>
        <v>-5.5139513889958386E-3</v>
      </c>
      <c r="BJ313" s="15">
        <f ca="1"/>
        <v>-1.6626875215624646E-2</v>
      </c>
    </row>
    <row r="314" spans="2:62" hidden="1" outlineLevel="2">
      <c r="B314" s="78" t="s">
        <v>22</v>
      </c>
      <c r="C314" s="15">
        <f ca="1"/>
        <v>6.2356075671636787E-3</v>
      </c>
      <c r="D314" s="15">
        <f ca="1"/>
        <v>-8.903065357600496E-4</v>
      </c>
      <c r="E314" s="15">
        <f ca="1"/>
        <v>1.0181000478600433E-3</v>
      </c>
      <c r="F314" s="15">
        <f ca="1"/>
        <v>-1.3150239426820282E-3</v>
      </c>
      <c r="G314" s="15">
        <f ca="1"/>
        <v>2.9901893657519225E-4</v>
      </c>
      <c r="H314" s="15">
        <f ca="1"/>
        <v>-1.5332403429633486E-3</v>
      </c>
      <c r="I314" s="15">
        <f ca="1"/>
        <v>-9.0607963567519191E-4</v>
      </c>
      <c r="J314" s="15">
        <f ca="1"/>
        <v>2.779962338256229E-4</v>
      </c>
      <c r="K314" s="15">
        <f ca="1"/>
        <v>4.3447629274351845E-3</v>
      </c>
      <c r="L314" s="15">
        <f ca="1"/>
        <v>2.4111012304050411E-3</v>
      </c>
      <c r="M314" s="15">
        <f ca="1"/>
        <v>7.9841001149076087E-4</v>
      </c>
      <c r="N314" s="15">
        <f ca="1"/>
        <v>7.6971484535807468E-4</v>
      </c>
      <c r="O314" s="15">
        <f ca="1"/>
        <v>-8.8077512898346762E-3</v>
      </c>
      <c r="P314" s="15">
        <f ca="1"/>
        <v>-2.5386785619870055E-3</v>
      </c>
      <c r="Q314" s="15">
        <f ca="1"/>
        <v>4.9892066915939708E-3</v>
      </c>
      <c r="R314" s="15">
        <f ca="1"/>
        <v>1.4207982001204524E-3</v>
      </c>
      <c r="S314" s="15">
        <f ca="1"/>
        <v>1.0648966299447154E-3</v>
      </c>
      <c r="T314" s="15">
        <f ca="1"/>
        <v>1.7317475496533962E-3</v>
      </c>
      <c r="U314" s="15">
        <f ca="1"/>
        <v>6.7572041673510663E-3</v>
      </c>
      <c r="V314" s="15">
        <f ca="1"/>
        <v>1.3849145810801121E-3</v>
      </c>
      <c r="W314" s="15">
        <f ca="1"/>
        <v>-2.5479224282075677E-4</v>
      </c>
      <c r="X314" s="15">
        <f ca="1"/>
        <v>4.19256181055035E-3</v>
      </c>
      <c r="Y314" s="15">
        <f ca="1"/>
        <v>1.4356382262938269E-3</v>
      </c>
      <c r="Z314" s="15">
        <f ca="1"/>
        <v>-5.4389858211536211E-3</v>
      </c>
      <c r="AA314" s="15">
        <f ca="1"/>
        <v>-1.552049743239918E-2</v>
      </c>
      <c r="AB314" s="15">
        <f ca="1"/>
        <v>4.5643828513572951E-3</v>
      </c>
      <c r="AC314" s="15">
        <f ca="1"/>
        <v>1.4638951118628486E-3</v>
      </c>
      <c r="AD314" s="15">
        <f ca="1"/>
        <v>1.4118200788025195E-3</v>
      </c>
      <c r="AE314" s="15">
        <f ca="1"/>
        <v>5.8118751527363108E-3</v>
      </c>
      <c r="AF314" s="15">
        <f ca="1"/>
        <v>-5.4905335997583338E-3</v>
      </c>
      <c r="AG314" s="15">
        <f ca="1"/>
        <v>-2.5300094075706818E-3</v>
      </c>
      <c r="AH314" s="15">
        <f ca="1"/>
        <v>1.4516224410442532E-2</v>
      </c>
      <c r="AI314" s="15">
        <f ca="1"/>
        <v>7.7186759687920131E-4</v>
      </c>
      <c r="AJ314" s="15">
        <f ca="1"/>
        <v>7.0969577640308396E-4</v>
      </c>
      <c r="AK314" s="15">
        <f ca="1"/>
        <v>-6.9717967096808303E-3</v>
      </c>
      <c r="AL314" s="15">
        <f ca="1"/>
        <v>3.1117789905886657E-3</v>
      </c>
      <c r="AM314" s="15">
        <f ca="1"/>
        <v>-7.3982485378435887E-3</v>
      </c>
      <c r="AN314" s="15">
        <f ca="1"/>
        <v>1.8449242183551866E-2</v>
      </c>
      <c r="AO314" s="15">
        <f ca="1"/>
        <v>3.121396988484057E-2</v>
      </c>
      <c r="AP314" s="15">
        <f ca="1"/>
        <v>-1.2082749592217189E-2</v>
      </c>
      <c r="AQ314" s="15">
        <f ca="1"/>
        <v>2.059109872275991E-2</v>
      </c>
      <c r="AR314" s="15">
        <f ca="1"/>
        <v>-6.5326279794680475E-3</v>
      </c>
      <c r="AS314" s="15">
        <f ca="1"/>
        <v>8.0552485533368218E-3</v>
      </c>
      <c r="AT314" s="15">
        <f ca="1"/>
        <v>1.4310716306851878E-2</v>
      </c>
      <c r="AU314" s="15">
        <f ca="1"/>
        <v>5.3927147499961275E-3</v>
      </c>
      <c r="AV314" s="15">
        <f ca="1"/>
        <v>9.9188462653790194E-3</v>
      </c>
      <c r="AW314" s="15">
        <f ca="1"/>
        <v>1.8774851006914395E-3</v>
      </c>
      <c r="AX314" s="15">
        <f ca="1"/>
        <v>3.5155524773234914E-3</v>
      </c>
      <c r="AY314" s="15">
        <f ca="1"/>
        <v>9.4697244830357075E-3</v>
      </c>
      <c r="AZ314" s="15">
        <f ca="1"/>
        <v>4.1670566557469035E-3</v>
      </c>
      <c r="BA314" s="15">
        <f ca="1"/>
        <v>1.0527096676605549E-2</v>
      </c>
      <c r="BB314" s="15">
        <f ca="1"/>
        <v>1.1130605484521106E-2</v>
      </c>
      <c r="BC314" s="15">
        <f ca="1"/>
        <v>-6.084958100849136E-3</v>
      </c>
      <c r="BD314" s="15">
        <f ca="1"/>
        <v>-1.1800435995012556E-2</v>
      </c>
      <c r="BE314" s="15">
        <f ca="1"/>
        <v>2.4706227996585256E-3</v>
      </c>
      <c r="BF314" s="15">
        <f ca="1"/>
        <v>-7.2049569820337445E-3</v>
      </c>
      <c r="BG314" s="15">
        <f ca="1"/>
        <v>4.0219768391906441E-3</v>
      </c>
      <c r="BH314" s="15">
        <f ca="1"/>
        <v>1.632319312077786E-2</v>
      </c>
      <c r="BI314" s="15">
        <f ca="1"/>
        <v>-9.1818209183752997E-3</v>
      </c>
      <c r="BJ314" s="15">
        <f ca="1"/>
        <v>-0.12832993078959157</v>
      </c>
    </row>
    <row r="315" spans="2:62" hidden="1" outlineLevel="2">
      <c r="B315" s="78" t="s">
        <v>24</v>
      </c>
      <c r="C315" s="15">
        <f ca="1"/>
        <v>7.9528219499378494E-3</v>
      </c>
      <c r="D315" s="15">
        <f ca="1"/>
        <v>5.911222626560908E-4</v>
      </c>
      <c r="E315" s="15">
        <f ca="1"/>
        <v>-2.5238550306426188E-3</v>
      </c>
      <c r="F315" s="15">
        <f ca="1"/>
        <v>1.8313181860281635E-3</v>
      </c>
      <c r="G315" s="15">
        <f ca="1"/>
        <v>-5.7912236486396262E-3</v>
      </c>
      <c r="H315" s="15">
        <f ca="1"/>
        <v>6.3913541494980963E-3</v>
      </c>
      <c r="I315" s="15">
        <f ca="1"/>
        <v>1.4944616558676682E-3</v>
      </c>
      <c r="J315" s="15">
        <f ca="1"/>
        <v>-1.558951125886554E-2</v>
      </c>
      <c r="K315" s="15">
        <f ca="1"/>
        <v>5.7879339702755495E-3</v>
      </c>
      <c r="L315" s="15">
        <f ca="1"/>
        <v>-4.5177836605099775E-3</v>
      </c>
      <c r="M315" s="15">
        <f ca="1"/>
        <v>-1.1037742899279196E-2</v>
      </c>
      <c r="N315" s="15">
        <f ca="1"/>
        <v>3.1262490438206392E-3</v>
      </c>
      <c r="O315" s="15">
        <f ca="1"/>
        <v>-1.5914481794392671E-2</v>
      </c>
      <c r="P315" s="15">
        <f ca="1"/>
        <v>1.927775955474581E-3</v>
      </c>
      <c r="Q315" s="15">
        <f ca="1"/>
        <v>-2.3228360660136893E-3</v>
      </c>
      <c r="R315" s="15">
        <f ca="1"/>
        <v>1.3751588757489969E-2</v>
      </c>
      <c r="S315" s="15">
        <f ca="1"/>
        <v>-6.4172203868742006E-3</v>
      </c>
      <c r="T315" s="15">
        <f ca="1"/>
        <v>-4.4068072884951015E-3</v>
      </c>
      <c r="U315" s="15">
        <f ca="1"/>
        <v>2.556299112602689E-4</v>
      </c>
      <c r="V315" s="15">
        <f ca="1"/>
        <v>-1.6536489220332351E-2</v>
      </c>
      <c r="W315" s="15">
        <f ca="1"/>
        <v>1.9257007363912837E-3</v>
      </c>
      <c r="X315" s="15">
        <f ca="1"/>
        <v>5.9670555258682645E-3</v>
      </c>
      <c r="Y315" s="15">
        <f ca="1"/>
        <v>1.970228060648449E-3</v>
      </c>
      <c r="Z315" s="15">
        <f ca="1"/>
        <v>1.0707065755710343E-2</v>
      </c>
      <c r="AA315" s="15">
        <f ca="1"/>
        <v>-1.7939566559332931E-4</v>
      </c>
      <c r="AB315" s="15">
        <f ca="1"/>
        <v>1.9622711362388523E-2</v>
      </c>
      <c r="AC315" s="15">
        <f ca="1"/>
        <v>-1.6151492590368161E-2</v>
      </c>
      <c r="AD315" s="15">
        <f ca="1"/>
        <v>4.0592752322816394E-3</v>
      </c>
      <c r="AE315" s="15">
        <f ca="1"/>
        <v>6.6181561392948951E-3</v>
      </c>
      <c r="AF315" s="15">
        <f ca="1"/>
        <v>1.5653824891298462E-2</v>
      </c>
      <c r="AG315" s="15">
        <f ca="1"/>
        <v>-8.5589127917471419E-3</v>
      </c>
      <c r="AH315" s="15">
        <f ca="1"/>
        <v>-1.250697791593583E-2</v>
      </c>
      <c r="AI315" s="15">
        <f ca="1"/>
        <v>1.321910072882318E-2</v>
      </c>
      <c r="AJ315" s="15">
        <f ca="1"/>
        <v>1.3925429697227432E-3</v>
      </c>
      <c r="AK315" s="15">
        <f ca="1"/>
        <v>9.5637890619347521E-3</v>
      </c>
      <c r="AL315" s="15">
        <f ca="1"/>
        <v>-1.0605877793556318E-2</v>
      </c>
      <c r="AM315" s="15">
        <f ca="1"/>
        <v>7.4176341274272417E-3</v>
      </c>
      <c r="AN315" s="15">
        <f ca="1"/>
        <v>1.7779135565414883E-2</v>
      </c>
      <c r="AO315" s="15">
        <f ca="1"/>
        <v>1.4055806768158208E-2</v>
      </c>
      <c r="AP315" s="15">
        <f ca="1"/>
        <v>-1.3191361389893963E-2</v>
      </c>
      <c r="AQ315" s="15">
        <f ca="1"/>
        <v>-2.6906828862089394E-3</v>
      </c>
      <c r="AR315" s="15">
        <f ca="1"/>
        <v>-1.2432544431968895E-2</v>
      </c>
      <c r="AS315" s="15">
        <f ca="1"/>
        <v>-9.9158940296305009E-3</v>
      </c>
      <c r="AT315" s="15">
        <f ca="1"/>
        <v>-1.236093024427426E-2</v>
      </c>
      <c r="AU315" s="15">
        <f ca="1"/>
        <v>7.4406561004927152E-3</v>
      </c>
      <c r="AV315" s="15">
        <f ca="1"/>
        <v>6.9239465639286957E-3</v>
      </c>
      <c r="AW315" s="15">
        <f ca="1"/>
        <v>-1.3663708428635291E-2</v>
      </c>
      <c r="AX315" s="15">
        <f ca="1"/>
        <v>2.3313444096118019E-3</v>
      </c>
      <c r="AY315" s="15">
        <f ca="1"/>
        <v>-3.7300318549189915E-3</v>
      </c>
      <c r="AZ315" s="15">
        <f ca="1"/>
        <v>-2.4490232263527645E-3</v>
      </c>
      <c r="BA315" s="15">
        <f ca="1"/>
        <v>-1.7063207759379057E-2</v>
      </c>
      <c r="BB315" s="15">
        <f ca="1"/>
        <v>-2.6652768716251773E-2</v>
      </c>
      <c r="BC315" s="15">
        <f ca="1"/>
        <v>-4.4252605621999952E-4</v>
      </c>
      <c r="BD315" s="15">
        <f ca="1"/>
        <v>2.9554626748021506E-3</v>
      </c>
      <c r="BE315" s="15">
        <f ca="1"/>
        <v>9.0211206247931552E-3</v>
      </c>
      <c r="BF315" s="15">
        <f ca="1"/>
        <v>9.4633839810299714E-3</v>
      </c>
      <c r="BG315" s="15">
        <f ca="1"/>
        <v>-7.7840768638474389E-3</v>
      </c>
      <c r="BH315" s="15">
        <f ca="1"/>
        <v>-8.9567597756926298E-3</v>
      </c>
      <c r="BI315" s="15">
        <f ca="1"/>
        <v>1.1753990587953789E-2</v>
      </c>
      <c r="BJ315" s="15">
        <f ca="1"/>
        <v>-0.2583742249551233</v>
      </c>
    </row>
    <row r="316" spans="2:62" hidden="1" outlineLevel="2">
      <c r="B316" s="42"/>
    </row>
    <row r="317" spans="2:62" hidden="1" outlineLevel="2">
      <c r="B317" s="78" t="s">
        <v>56</v>
      </c>
      <c r="C317" s="42">
        <f ca="1">SUM(C306:C315)</f>
        <v>2.1421707810387325E-10</v>
      </c>
      <c r="D317" s="42">
        <f t="shared" ref="D317:BJ317" ca="1" si="202">SUM(D306:D315)</f>
        <v>3.2493514875303608E-9</v>
      </c>
      <c r="E317" s="42">
        <f t="shared" ca="1" si="202"/>
        <v>-1.8946455515589378E-11</v>
      </c>
      <c r="F317" s="42">
        <f t="shared" ca="1" si="202"/>
        <v>-2.374592796700048E-10</v>
      </c>
      <c r="G317" s="42">
        <f t="shared" ca="1" si="202"/>
        <v>3.2423621409288783E-9</v>
      </c>
      <c r="H317" s="42">
        <f t="shared" ca="1" si="202"/>
        <v>-2.5467394512701524E-9</v>
      </c>
      <c r="I317" s="42">
        <f t="shared" ca="1" si="202"/>
        <v>-7.1135540166689104E-11</v>
      </c>
      <c r="J317" s="42">
        <f t="shared" ca="1" si="202"/>
        <v>2.6696181515406536E-9</v>
      </c>
      <c r="K317" s="42">
        <f t="shared" ca="1" si="202"/>
        <v>-3.6940669100038459E-10</v>
      </c>
      <c r="L317" s="42">
        <f t="shared" ca="1" si="202"/>
        <v>5.3301167923791581E-9</v>
      </c>
      <c r="M317" s="42">
        <f t="shared" ca="1" si="202"/>
        <v>2.5595612001411139E-9</v>
      </c>
      <c r="N317" s="42">
        <f t="shared" ca="1" si="202"/>
        <v>-2.57111073577454E-9</v>
      </c>
      <c r="O317" s="42">
        <f t="shared" ca="1" si="202"/>
        <v>-8.6103709232010495E-10</v>
      </c>
      <c r="P317" s="42">
        <f t="shared" ca="1" si="202"/>
        <v>-2.8335607653653949E-9</v>
      </c>
      <c r="Q317" s="42">
        <f t="shared" ca="1" si="202"/>
        <v>-1.2924407290920703E-9</v>
      </c>
      <c r="R317" s="42">
        <f t="shared" ca="1" si="202"/>
        <v>-1.5997218862084939E-9</v>
      </c>
      <c r="S317" s="42">
        <f t="shared" ca="1" si="202"/>
        <v>-9.1783374303600063E-11</v>
      </c>
      <c r="T317" s="42">
        <f t="shared" ca="1" si="202"/>
        <v>2.3910649831621056E-9</v>
      </c>
      <c r="U317" s="42">
        <f t="shared" ca="1" si="202"/>
        <v>3.2650625536589928E-9</v>
      </c>
      <c r="V317" s="42">
        <f t="shared" ca="1" si="202"/>
        <v>-1.6091316161481739E-9</v>
      </c>
      <c r="W317" s="42">
        <f t="shared" ca="1" si="202"/>
        <v>1.7899845841662376E-10</v>
      </c>
      <c r="X317" s="42">
        <f t="shared" ca="1" si="202"/>
        <v>-2.3437754983340886E-9</v>
      </c>
      <c r="Y317" s="42">
        <f t="shared" ca="1" si="202"/>
        <v>4.7128691747777562E-9</v>
      </c>
      <c r="Z317" s="42">
        <f t="shared" ca="1" si="202"/>
        <v>-5.369353458378745E-9</v>
      </c>
      <c r="AA317" s="42">
        <f t="shared" ca="1" si="202"/>
        <v>4.5346736539386701E-9</v>
      </c>
      <c r="AB317" s="42">
        <f t="shared" ca="1" si="202"/>
        <v>4.0743682247490476E-9</v>
      </c>
      <c r="AC317" s="42">
        <f t="shared" ca="1" si="202"/>
        <v>3.4736696227777308E-9</v>
      </c>
      <c r="AD317" s="42">
        <f t="shared" ca="1" si="202"/>
        <v>-7.6310589791628303E-11</v>
      </c>
      <c r="AE317" s="42">
        <f t="shared" ca="1" si="202"/>
        <v>-2.1994068198638583E-9</v>
      </c>
      <c r="AF317" s="42">
        <f t="shared" ca="1" si="202"/>
        <v>3.3892808837254762E-9</v>
      </c>
      <c r="AG317" s="42">
        <f t="shared" ca="1" si="202"/>
        <v>5.3454287871068651E-11</v>
      </c>
      <c r="AH317" s="42">
        <f t="shared" ca="1" si="202"/>
        <v>3.041315116414367E-9</v>
      </c>
      <c r="AI317" s="42">
        <f t="shared" ca="1" si="202"/>
        <v>2.6478539621316299E-9</v>
      </c>
      <c r="AJ317" s="42">
        <f t="shared" ca="1" si="202"/>
        <v>1.119762844947747E-9</v>
      </c>
      <c r="AK317" s="42">
        <f t="shared" ca="1" si="202"/>
        <v>-2.6773430694682077E-11</v>
      </c>
      <c r="AL317" s="42">
        <f t="shared" ca="1" si="202"/>
        <v>2.6412991082497284E-9</v>
      </c>
      <c r="AM317" s="42">
        <f t="shared" ca="1" si="202"/>
        <v>3.4909943373573338E-9</v>
      </c>
      <c r="AN317" s="42">
        <f t="shared" ca="1" si="202"/>
        <v>-8.0948797526181338E-9</v>
      </c>
      <c r="AO317" s="42">
        <f t="shared" ca="1" si="202"/>
        <v>-5.1899865516347177E-9</v>
      </c>
      <c r="AP317" s="42">
        <f t="shared" ca="1" si="202"/>
        <v>6.4924487938600173E-9</v>
      </c>
      <c r="AQ317" s="42">
        <f t="shared" ca="1" si="202"/>
        <v>5.0032553759737919E-9</v>
      </c>
      <c r="AR317" s="42">
        <f t="shared" ca="1" si="202"/>
        <v>-3.7614735839963664E-9</v>
      </c>
      <c r="AS317" s="42">
        <f t="shared" ca="1" si="202"/>
        <v>-8.5506833731596732E-10</v>
      </c>
      <c r="AT317" s="42">
        <f t="shared" ca="1" si="202"/>
        <v>-1.7733899071448178E-9</v>
      </c>
      <c r="AU317" s="42">
        <f t="shared" ca="1" si="202"/>
        <v>1.3133710455998093E-9</v>
      </c>
      <c r="AV317" s="42">
        <f t="shared" ca="1" si="202"/>
        <v>-1.461419537468478E-9</v>
      </c>
      <c r="AW317" s="42">
        <f t="shared" ca="1" si="202"/>
        <v>3.5699071199157828E-9</v>
      </c>
      <c r="AX317" s="42">
        <f t="shared" ca="1" si="202"/>
        <v>-1.4708381283756733E-9</v>
      </c>
      <c r="AY317" s="42">
        <f t="shared" ca="1" si="202"/>
        <v>-5.9319344575259336E-11</v>
      </c>
      <c r="AZ317" s="42">
        <f t="shared" ca="1" si="202"/>
        <v>-2.8418582105615986E-9</v>
      </c>
      <c r="BA317" s="42">
        <f t="shared" ca="1" si="202"/>
        <v>8.0138017437281217E-9</v>
      </c>
      <c r="BB317" s="42">
        <f t="shared" ca="1" si="202"/>
        <v>3.6473256845304114E-9</v>
      </c>
      <c r="BC317" s="42">
        <f t="shared" ca="1" si="202"/>
        <v>-1.004968299550546E-9</v>
      </c>
      <c r="BD317" s="42">
        <f t="shared" ca="1" si="202"/>
        <v>-4.5173255761032927E-10</v>
      </c>
      <c r="BE317" s="42">
        <f t="shared" ca="1" si="202"/>
        <v>9.4585039453476405E-10</v>
      </c>
      <c r="BF317" s="42">
        <f t="shared" ca="1" si="202"/>
        <v>2.7033884124338936E-9</v>
      </c>
      <c r="BG317" s="42">
        <f t="shared" ca="1" si="202"/>
        <v>-5.7195597216730398E-9</v>
      </c>
      <c r="BH317" s="42">
        <f t="shared" ca="1" si="202"/>
        <v>7.7566894920999552E-10</v>
      </c>
      <c r="BI317" s="42">
        <f t="shared" ca="1" si="202"/>
        <v>-9.7257385131555019E-10</v>
      </c>
      <c r="BJ317" s="42">
        <f t="shared" ca="1" si="202"/>
        <v>-1.0000000765962382</v>
      </c>
    </row>
    <row r="318" spans="2:62" hidden="1" outlineLevel="2">
      <c r="B318" s="78" t="s">
        <v>138</v>
      </c>
      <c r="C318" s="42" cm="1">
        <f t="array" aca="1" ref="C318" ca="1">SUM(ABS(C306:C315))</f>
        <v>4.2077362921342877E-2</v>
      </c>
      <c r="D318" s="42" cm="1">
        <f t="array" aca="1" ref="D318" ca="1">SUM(ABS(D306:D315))</f>
        <v>4.5551208250031637E-2</v>
      </c>
      <c r="E318" s="42" cm="1">
        <f t="array" aca="1" ref="E318" ca="1">SUM(ABS(E306:E315))</f>
        <v>2.4940360709295825E-2</v>
      </c>
      <c r="F318" s="42" cm="1">
        <f t="array" aca="1" ref="F318" ca="1">SUM(ABS(F306:F315))</f>
        <v>8.0200449129886383E-3</v>
      </c>
      <c r="G318" s="42" cm="1">
        <f t="array" aca="1" ref="G318" ca="1">SUM(ABS(G306:G315))</f>
        <v>5.9615887216893357E-2</v>
      </c>
      <c r="H318" s="42" cm="1">
        <f t="array" aca="1" ref="H318" ca="1">SUM(ABS(H306:H315))</f>
        <v>2.8003916875586406E-2</v>
      </c>
      <c r="I318" s="42" cm="1">
        <f t="array" aca="1" ref="I318" ca="1">SUM(ABS(I306:I315))</f>
        <v>1.7553143527055733E-2</v>
      </c>
      <c r="J318" s="42" cm="1">
        <f t="array" aca="1" ref="J318" ca="1">SUM(ABS(J306:J315))</f>
        <v>3.7256271257507786E-2</v>
      </c>
      <c r="K318" s="42" cm="1">
        <f t="array" aca="1" ref="K318" ca="1">SUM(ABS(K306:K315))</f>
        <v>3.7794527230894867E-2</v>
      </c>
      <c r="L318" s="42" cm="1">
        <f t="array" aca="1" ref="L318" ca="1">SUM(ABS(L306:L315))</f>
        <v>5.2725956256648089E-2</v>
      </c>
      <c r="M318" s="42" cm="1">
        <f t="array" aca="1" ref="M318" ca="1">SUM(ABS(M306:M315))</f>
        <v>7.0371809458802725E-2</v>
      </c>
      <c r="N318" s="42" cm="1">
        <f t="array" aca="1" ref="N318" ca="1">SUM(ABS(N306:N315))</f>
        <v>9.9717311570419031E-3</v>
      </c>
      <c r="O318" s="42" cm="1">
        <f t="array" aca="1" ref="O318" ca="1">SUM(ABS(O306:O315))</f>
        <v>8.0526234898813817E-2</v>
      </c>
      <c r="P318" s="42" cm="1">
        <f t="array" aca="1" ref="P318" ca="1">SUM(ABS(P306:P315))</f>
        <v>4.9905729144938592E-2</v>
      </c>
      <c r="Q318" s="42" cm="1">
        <f t="array" aca="1" ref="Q318" ca="1">SUM(ABS(Q306:Q315))</f>
        <v>4.8334368773865308E-2</v>
      </c>
      <c r="R318" s="42" cm="1">
        <f t="array" aca="1" ref="R318" ca="1">SUM(ABS(R306:R315))</f>
        <v>5.8055210327554674E-2</v>
      </c>
      <c r="S318" s="42" cm="1">
        <f t="array" aca="1" ref="S318" ca="1">SUM(ABS(S306:S315))</f>
        <v>6.6481098071077147E-2</v>
      </c>
      <c r="T318" s="42" cm="1">
        <f t="array" aca="1" ref="T318" ca="1">SUM(ABS(T306:T315))</f>
        <v>4.1287750154686026E-2</v>
      </c>
      <c r="U318" s="42" cm="1">
        <f t="array" aca="1" ref="U318" ca="1">SUM(ABS(U306:U315))</f>
        <v>3.792237177522019E-2</v>
      </c>
      <c r="V318" s="42" cm="1">
        <f t="array" aca="1" ref="V318" ca="1">SUM(ABS(V306:V315))</f>
        <v>6.2389434210093533E-2</v>
      </c>
      <c r="W318" s="42" cm="1">
        <f t="array" aca="1" ref="W318" ca="1">SUM(ABS(W306:W315))</f>
        <v>3.3198857519707178E-2</v>
      </c>
      <c r="X318" s="42" cm="1">
        <f t="array" aca="1" ref="X318" ca="1">SUM(ABS(X306:X315))</f>
        <v>8.3282000334634634E-2</v>
      </c>
      <c r="Y318" s="42" cm="1">
        <f t="array" aca="1" ref="Y318" ca="1">SUM(ABS(Y306:Y315))</f>
        <v>3.5280312372432517E-2</v>
      </c>
      <c r="Z318" s="42" cm="1">
        <f t="array" aca="1" ref="Z318" ca="1">SUM(ABS(Z306:Z315))</f>
        <v>7.3155255641378591E-2</v>
      </c>
      <c r="AA318" s="42" cm="1">
        <f t="array" aca="1" ref="AA318" ca="1">SUM(ABS(AA306:AA315))</f>
        <v>0.19997095998082492</v>
      </c>
      <c r="AB318" s="42" cm="1">
        <f t="array" aca="1" ref="AB318" ca="1">SUM(ABS(AB306:AB315))</f>
        <v>8.455850098035686E-2</v>
      </c>
      <c r="AC318" s="42" cm="1">
        <f t="array" aca="1" ref="AC318" ca="1">SUM(ABS(AC306:AC315))</f>
        <v>3.4659709067011879E-2</v>
      </c>
      <c r="AD318" s="42" cm="1">
        <f t="array" aca="1" ref="AD318" ca="1">SUM(ABS(AD306:AD315))</f>
        <v>5.8474535423078997E-2</v>
      </c>
      <c r="AE318" s="42" cm="1">
        <f t="array" aca="1" ref="AE318" ca="1">SUM(ABS(AE306:AE315))</f>
        <v>6.1457257837136105E-2</v>
      </c>
      <c r="AF318" s="42" cm="1">
        <f t="array" aca="1" ref="AF318" ca="1">SUM(ABS(AF306:AF315))</f>
        <v>5.3581646168998173E-2</v>
      </c>
      <c r="AG318" s="42" cm="1">
        <f t="array" aca="1" ref="AG318" ca="1">SUM(ABS(AG306:AG315))</f>
        <v>3.8869330975979346E-2</v>
      </c>
      <c r="AH318" s="42" cm="1">
        <f t="array" aca="1" ref="AH318" ca="1">SUM(ABS(AH306:AH315))</f>
        <v>6.1979540705307853E-2</v>
      </c>
      <c r="AI318" s="42" cm="1">
        <f t="array" aca="1" ref="AI318" ca="1">SUM(ABS(AI306:AI315))</f>
        <v>5.1929405596325209E-2</v>
      </c>
      <c r="AJ318" s="42" cm="1">
        <f t="array" aca="1" ref="AJ318" ca="1">SUM(ABS(AJ306:AJ315))</f>
        <v>3.1483000677973667E-2</v>
      </c>
      <c r="AK318" s="42" cm="1">
        <f t="array" aca="1" ref="AK318" ca="1">SUM(ABS(AK306:AK315))</f>
        <v>4.2409049785746125E-2</v>
      </c>
      <c r="AL318" s="42" cm="1">
        <f t="array" aca="1" ref="AL318" ca="1">SUM(ABS(AL306:AL315))</f>
        <v>3.9875979173305445E-2</v>
      </c>
      <c r="AM318" s="42" cm="1">
        <f t="array" aca="1" ref="AM318" ca="1">SUM(ABS(AM306:AM315))</f>
        <v>7.8391447722151397E-2</v>
      </c>
      <c r="AN318" s="42" cm="1">
        <f t="array" aca="1" ref="AN318" ca="1">SUM(ABS(AN306:AN315))</f>
        <v>0.11519226582171913</v>
      </c>
      <c r="AO318" s="42" cm="1">
        <f t="array" aca="1" ref="AO318" ca="1">SUM(ABS(AO306:AO315))</f>
        <v>0.1405522348602849</v>
      </c>
      <c r="AP318" s="42" cm="1">
        <f t="array" aca="1" ref="AP318" ca="1">SUM(ABS(AP306:AP315))</f>
        <v>9.7110290373749242E-2</v>
      </c>
      <c r="AQ318" s="42" cm="1">
        <f t="array" aca="1" ref="AQ318" ca="1">SUM(ABS(AQ306:AQ315))</f>
        <v>9.7660577244062644E-2</v>
      </c>
      <c r="AR318" s="42" cm="1">
        <f t="array" aca="1" ref="AR318" ca="1">SUM(ABS(AR306:AR315))</f>
        <v>4.1475464711619996E-2</v>
      </c>
      <c r="AS318" s="42" cm="1">
        <f t="array" aca="1" ref="AS318" ca="1">SUM(ABS(AS306:AS315))</f>
        <v>6.4689742124319285E-2</v>
      </c>
      <c r="AT318" s="42" cm="1">
        <f t="array" aca="1" ref="AT318" ca="1">SUM(ABS(AT306:AT315))</f>
        <v>9.3377600640588546E-2</v>
      </c>
      <c r="AU318" s="42" cm="1">
        <f t="array" aca="1" ref="AU318" ca="1">SUM(ABS(AU306:AU315))</f>
        <v>3.2089774480205287E-2</v>
      </c>
      <c r="AV318" s="42" cm="1">
        <f t="array" aca="1" ref="AV318" ca="1">SUM(ABS(AV306:AV315))</f>
        <v>8.1498440285066878E-2</v>
      </c>
      <c r="AW318" s="42" cm="1">
        <f t="array" aca="1" ref="AW318" ca="1">SUM(ABS(AW306:AW315))</f>
        <v>0.10102728247765599</v>
      </c>
      <c r="AX318" s="42" cm="1">
        <f t="array" aca="1" ref="AX318" ca="1">SUM(ABS(AX306:AX315))</f>
        <v>2.4266923259992395E-2</v>
      </c>
      <c r="AY318" s="42" cm="1">
        <f t="array" aca="1" ref="AY318" ca="1">SUM(ABS(AY306:AY315))</f>
        <v>4.6264661429124138E-2</v>
      </c>
      <c r="AZ318" s="42" cm="1">
        <f t="array" aca="1" ref="AZ318" ca="1">SUM(ABS(AZ306:AZ315))</f>
        <v>2.1131413260029052E-2</v>
      </c>
      <c r="BA318" s="42" cm="1">
        <f t="array" aca="1" ref="BA318" ca="1">SUM(ABS(BA306:BA315))</f>
        <v>6.0640173870696062E-2</v>
      </c>
      <c r="BB318" s="42" cm="1">
        <f t="array" aca="1" ref="BB318" ca="1">SUM(ABS(BB306:BB315))</f>
        <v>6.6737596434430169E-2</v>
      </c>
      <c r="BC318" s="42" cm="1">
        <f t="array" aca="1" ref="BC318" ca="1">SUM(ABS(BC306:BC315))</f>
        <v>1.3749383883829843E-2</v>
      </c>
      <c r="BD318" s="42" cm="1">
        <f t="array" aca="1" ref="BD318" ca="1">SUM(ABS(BD306:BD315))</f>
        <v>4.8156820975754591E-2</v>
      </c>
      <c r="BE318" s="42" cm="1">
        <f t="array" aca="1" ref="BE318" ca="1">SUM(ABS(BE306:BE315))</f>
        <v>3.3313669227323872E-2</v>
      </c>
      <c r="BF318" s="42" cm="1">
        <f t="array" aca="1" ref="BF318" ca="1">SUM(ABS(BF306:BF315))</f>
        <v>2.4039558973057009E-2</v>
      </c>
      <c r="BG318" s="42" cm="1">
        <f t="array" aca="1" ref="BG318" ca="1">SUM(ABS(BG306:BG315))</f>
        <v>3.8129793383520939E-2</v>
      </c>
      <c r="BH318" s="42" cm="1">
        <f t="array" aca="1" ref="BH318" ca="1">SUM(ABS(BH306:BH315))</f>
        <v>7.6072281018648172E-2</v>
      </c>
      <c r="BI318" s="42" cm="1">
        <f t="array" aca="1" ref="BI318" ca="1">SUM(ABS(BI306:BI315))</f>
        <v>4.1347346230082849E-2</v>
      </c>
      <c r="BJ318" s="42" cm="1">
        <f t="array" aca="1" ref="BJ318" ca="1">SUM(ABS(BJ306:BJ315))</f>
        <v>1.0000000765962382</v>
      </c>
    </row>
    <row r="319" spans="2:62" hidden="1" outlineLevel="2"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</row>
    <row r="320" spans="2:62" hidden="1" outlineLevel="2">
      <c r="B320" s="78" t="s">
        <v>157</v>
      </c>
      <c r="C320" s="109">
        <f ca="1">$C$5*(1+C289)</f>
        <v>100251913.88085571</v>
      </c>
      <c r="D320" s="109">
        <f ca="1">C320*(1+D289)</f>
        <v>104224486.14820509</v>
      </c>
      <c r="E320" s="109">
        <f t="shared" ref="E320:BJ320" ca="1" si="203">D320*(1+E289)</f>
        <v>104201327.84104837</v>
      </c>
      <c r="F320" s="109">
        <f t="shared" ca="1" si="203"/>
        <v>103911887.00895914</v>
      </c>
      <c r="G320" s="109">
        <f t="shared" ca="1" si="203"/>
        <v>108020281.77425137</v>
      </c>
      <c r="H320" s="109">
        <f t="shared" ca="1" si="203"/>
        <v>104886915.28210999</v>
      </c>
      <c r="I320" s="109">
        <f t="shared" ca="1" si="203"/>
        <v>104799467.15617017</v>
      </c>
      <c r="J320" s="109">
        <f t="shared" ca="1" si="203"/>
        <v>108187370.80928326</v>
      </c>
      <c r="K320" s="109">
        <f t="shared" ca="1" si="203"/>
        <v>107720594.6449651</v>
      </c>
      <c r="L320" s="109">
        <f t="shared" ca="1" si="203"/>
        <v>114904826.83127375</v>
      </c>
      <c r="M320" s="109">
        <f t="shared" ca="1" si="203"/>
        <v>118461534.77076797</v>
      </c>
      <c r="N320" s="109">
        <f t="shared" ca="1" si="203"/>
        <v>114993376.05360016</v>
      </c>
      <c r="O320" s="109">
        <f t="shared" ca="1" si="203"/>
        <v>113843540.70740378</v>
      </c>
      <c r="P320" s="109">
        <f t="shared" ca="1" si="203"/>
        <v>110181309.07541269</v>
      </c>
      <c r="Q320" s="109">
        <f t="shared" ca="1" si="203"/>
        <v>108535842.10806882</v>
      </c>
      <c r="R320" s="109">
        <f t="shared" ca="1" si="203"/>
        <v>106536675.60259627</v>
      </c>
      <c r="S320" s="109">
        <f t="shared" ca="1" si="203"/>
        <v>106422097.64789701</v>
      </c>
      <c r="T320" s="109">
        <f t="shared" ca="1" si="203"/>
        <v>109493124.08136626</v>
      </c>
      <c r="U320" s="109">
        <f t="shared" ca="1" si="203"/>
        <v>113853701.84824198</v>
      </c>
      <c r="V320" s="109">
        <f t="shared" ca="1" si="203"/>
        <v>111744476.51789626</v>
      </c>
      <c r="W320" s="109">
        <f t="shared" ca="1" si="203"/>
        <v>111979598.86392108</v>
      </c>
      <c r="X320" s="109">
        <f t="shared" ca="1" si="203"/>
        <v>108983325.65176874</v>
      </c>
      <c r="Y320" s="109">
        <f t="shared" ca="1" si="203"/>
        <v>115360804.0946303</v>
      </c>
      <c r="Z320" s="109">
        <f t="shared" ca="1" si="203"/>
        <v>108525480.65627699</v>
      </c>
      <c r="AA320" s="109">
        <f t="shared" ca="1" si="203"/>
        <v>114622554.81655477</v>
      </c>
      <c r="AB320" s="109">
        <f t="shared" ca="1" si="203"/>
        <v>120375687.66019562</v>
      </c>
      <c r="AC320" s="109">
        <f t="shared" ca="1" si="203"/>
        <v>125488965.58369701</v>
      </c>
      <c r="AD320" s="109">
        <f t="shared" ca="1" si="203"/>
        <v>125376735.86807033</v>
      </c>
      <c r="AE320" s="109">
        <f t="shared" ca="1" si="203"/>
        <v>122223434.86974622</v>
      </c>
      <c r="AF320" s="109">
        <f t="shared" ca="1" si="203"/>
        <v>127283850.80062173</v>
      </c>
      <c r="AG320" s="109">
        <f t="shared" ca="1" si="203"/>
        <v>127363711.71025541</v>
      </c>
      <c r="AH320" s="109">
        <f t="shared" ca="1" si="203"/>
        <v>132075536.77994487</v>
      </c>
      <c r="AI320" s="109">
        <f t="shared" ca="1" si="203"/>
        <v>136309283.09663519</v>
      </c>
      <c r="AJ320" s="109">
        <f t="shared" ca="1" si="203"/>
        <v>138123541.17570636</v>
      </c>
      <c r="AK320" s="109">
        <f t="shared" ca="1" si="203"/>
        <v>138080176.19904637</v>
      </c>
      <c r="AL320" s="109">
        <f t="shared" ca="1" si="203"/>
        <v>142495096.59491223</v>
      </c>
      <c r="AM320" s="109">
        <f t="shared" ca="1" si="203"/>
        <v>148579432.45793411</v>
      </c>
      <c r="AN320" s="109">
        <f t="shared" ca="1" si="203"/>
        <v>135694612.26655272</v>
      </c>
      <c r="AO320" s="109">
        <f t="shared" ca="1" si="203"/>
        <v>127907649.32323562</v>
      </c>
      <c r="AP320" s="109">
        <f t="shared" ca="1" si="203"/>
        <v>138451823.32821533</v>
      </c>
      <c r="AQ320" s="109">
        <f t="shared" ca="1" si="203"/>
        <v>147084066.20750201</v>
      </c>
      <c r="AR320" s="109">
        <f t="shared" ca="1" si="203"/>
        <v>140868547.08621889</v>
      </c>
      <c r="AS320" s="109">
        <f t="shared" ca="1" si="203"/>
        <v>139469649.60289642</v>
      </c>
      <c r="AT320" s="109">
        <f t="shared" ca="1" si="203"/>
        <v>136627494.91315389</v>
      </c>
      <c r="AU320" s="109">
        <f t="shared" ca="1" si="203"/>
        <v>138765327.88721022</v>
      </c>
      <c r="AV320" s="109">
        <f t="shared" ca="1" si="203"/>
        <v>136426601.94073042</v>
      </c>
      <c r="AW320" s="109">
        <f t="shared" ca="1" si="203"/>
        <v>142389254.21763307</v>
      </c>
      <c r="AX320" s="109">
        <f t="shared" ca="1" si="203"/>
        <v>139974247.40749127</v>
      </c>
      <c r="AY320" s="109">
        <f t="shared" ca="1" si="203"/>
        <v>139876917.02093646</v>
      </c>
      <c r="AZ320" s="109">
        <f t="shared" ca="1" si="203"/>
        <v>135364466.58449823</v>
      </c>
      <c r="BA320" s="109">
        <f t="shared" ca="1" si="203"/>
        <v>149409477.92969227</v>
      </c>
      <c r="BB320" s="109">
        <f t="shared" ca="1" si="203"/>
        <v>156087502.5545927</v>
      </c>
      <c r="BC320" s="109">
        <f t="shared" ca="1" si="203"/>
        <v>154268907.15546086</v>
      </c>
      <c r="BD320" s="109">
        <f t="shared" ca="1" si="203"/>
        <v>153455758.5619415</v>
      </c>
      <c r="BE320" s="109">
        <f t="shared" ca="1" si="203"/>
        <v>155177454.1655376</v>
      </c>
      <c r="BF320" s="109">
        <f t="shared" ca="1" si="203"/>
        <v>160259488.00656253</v>
      </c>
      <c r="BG320" s="109">
        <f t="shared" ca="1" si="203"/>
        <v>150183445.04431143</v>
      </c>
      <c r="BH320" s="109">
        <f t="shared" ca="1" si="203"/>
        <v>151562474.33490357</v>
      </c>
      <c r="BI320" s="109">
        <f t="shared" ca="1" si="203"/>
        <v>149852880.05697507</v>
      </c>
      <c r="BJ320" s="109">
        <f t="shared" ca="1" si="203"/>
        <v>166783199.62388164</v>
      </c>
    </row>
    <row r="321" spans="2:62" hidden="1" outlineLevel="2">
      <c r="B321" s="78" t="s">
        <v>156</v>
      </c>
      <c r="C321" s="109">
        <f ca="1">C318*C320*$C$6+($C$5*$C$6)</f>
        <v>31265.500849177188</v>
      </c>
      <c r="D321" s="109">
        <f ca="1">D318*D320*$C$6</f>
        <v>1424.2653819868281</v>
      </c>
      <c r="E321" s="109">
        <f t="shared" ref="E321" ca="1" si="204">E318*E320*$C$6</f>
        <v>779.64561082300077</v>
      </c>
      <c r="F321" s="109">
        <f t="shared" ref="F321" ca="1" si="205">F318*F320*$C$6</f>
        <v>250.01340024157585</v>
      </c>
      <c r="G321" s="109">
        <f t="shared" ref="G321" ca="1" si="206">G318*G320*$C$6</f>
        <v>1931.917480617243</v>
      </c>
      <c r="H321" s="109">
        <f t="shared" ref="H321" ca="1" si="207">H318*H320*$C$6</f>
        <v>881.17333706906436</v>
      </c>
      <c r="I321" s="109">
        <f t="shared" ref="I321" ca="1" si="208">I318*I320*$C$6</f>
        <v>551.86802656536543</v>
      </c>
      <c r="J321" s="109">
        <f t="shared" ref="J321" ca="1" si="209">J318*J320*$C$6</f>
        <v>1209.1974100521709</v>
      </c>
      <c r="K321" s="109">
        <f t="shared" ref="K321" ca="1" si="210">K318*K320*$C$6</f>
        <v>1221.3746842911962</v>
      </c>
      <c r="L321" s="109">
        <f t="shared" ref="L321" ca="1" si="211">L318*L320*$C$6</f>
        <v>1817.5400619550389</v>
      </c>
      <c r="M321" s="109">
        <f t="shared" ref="M321" ca="1" si="212">M318*M320*$C$6</f>
        <v>2500.9057659257451</v>
      </c>
      <c r="N321" s="109">
        <f t="shared" ref="N321" ca="1" si="213">N318*N320*$C$6</f>
        <v>344.00490925413629</v>
      </c>
      <c r="O321" s="109">
        <f t="shared" ref="O321" ca="1" si="214">O318*O320*$C$6</f>
        <v>2750.2175102151205</v>
      </c>
      <c r="P321" s="109">
        <f t="shared" ref="P321" ca="1" si="215">P318*P320*$C$6</f>
        <v>1649.603570265693</v>
      </c>
      <c r="Q321" s="109">
        <f t="shared" ref="Q321" ca="1" si="216">Q318*Q320*$C$6</f>
        <v>1573.803425290025</v>
      </c>
      <c r="R321" s="109">
        <f t="shared" ref="R321" ca="1" si="217">R318*R320*$C$6</f>
        <v>1855.5027329121565</v>
      </c>
      <c r="S321" s="109">
        <f t="shared" ref="S321" ca="1" si="218">S318*S320*$C$6</f>
        <v>2122.5173731978766</v>
      </c>
      <c r="T321" s="109">
        <f t="shared" ref="T321" ca="1" si="219">T318*T320*$C$6</f>
        <v>1356.2174252182456</v>
      </c>
      <c r="U321" s="109">
        <f t="shared" ref="U321" ca="1" si="220">U318*U320*$C$6</f>
        <v>1295.2807228422319</v>
      </c>
      <c r="V321" s="109">
        <f t="shared" ref="V321" ca="1" si="221">V318*V320*$C$6</f>
        <v>2091.5023998163888</v>
      </c>
      <c r="W321" s="109">
        <f t="shared" ref="W321" ca="1" si="222">W318*W320*$C$6</f>
        <v>1115.2784243391839</v>
      </c>
      <c r="X321" s="109">
        <f t="shared" ref="X321" ca="1" si="223">X318*X320*$C$6</f>
        <v>2722.9048090200599</v>
      </c>
      <c r="Y321" s="109">
        <f t="shared" ref="Y321" ca="1" si="224">Y318*Y320*$C$6</f>
        <v>1220.9895611980646</v>
      </c>
      <c r="Z321" s="109">
        <f t="shared" ref="Z321" ca="1" si="225">Z318*Z320*$C$6</f>
        <v>2381.7627843040286</v>
      </c>
      <c r="AA321" s="109">
        <f t="shared" ref="AA321" ca="1" si="226">AA318*AA320*$C$6</f>
        <v>6876.3546966363547</v>
      </c>
      <c r="AB321" s="109">
        <f t="shared" ref="AB321" ca="1" si="227">AB318*AB320*$C$6</f>
        <v>3053.6363109077347</v>
      </c>
      <c r="AC321" s="109">
        <f t="shared" ref="AC321" ca="1" si="228">AC318*AC320*$C$6</f>
        <v>1304.8233114753612</v>
      </c>
      <c r="AD321" s="109">
        <f t="shared" ref="AD321" ca="1" si="229">AD318*AD320*$C$6</f>
        <v>2199.4039148242491</v>
      </c>
      <c r="AE321" s="109">
        <f t="shared" ref="AE321" ca="1" si="230">AE318*AE320*$C$6</f>
        <v>2253.4551451591215</v>
      </c>
      <c r="AF321" s="109">
        <f t="shared" ref="AF321" ca="1" si="231">AF318*AF320*$C$6</f>
        <v>2046.0234769879403</v>
      </c>
      <c r="AG321" s="109">
        <f t="shared" ref="AG321" ca="1" si="232">AG318*AG320*$C$6</f>
        <v>1485.16267943854</v>
      </c>
      <c r="AH321" s="109">
        <f t="shared" ref="AH321" ca="1" si="233">AH318*AH320*$C$6</f>
        <v>2455.7943324083931</v>
      </c>
      <c r="AI321" s="109">
        <f t="shared" ref="AI321" ca="1" si="234">AI318*AI320*$C$6</f>
        <v>2123.5380145408453</v>
      </c>
      <c r="AJ321" s="109">
        <f t="shared" ref="AJ321" ca="1" si="235">AJ318*AJ320*$C$6</f>
        <v>1304.563062143666</v>
      </c>
      <c r="AK321" s="109">
        <f t="shared" ref="AK321" ca="1" si="236">AK318*AK320*$C$6</f>
        <v>1756.7547200549861</v>
      </c>
      <c r="AL321" s="109">
        <f t="shared" ref="AL321" ca="1" si="237">AL318*AL320*$C$6</f>
        <v>1704.6394512350601</v>
      </c>
      <c r="AM321" s="109">
        <f t="shared" ref="AM321" ca="1" si="238">AM318*AM320*$C$6</f>
        <v>3494.20704363392</v>
      </c>
      <c r="AN321" s="109">
        <f t="shared" ref="AN321" ca="1" si="239">AN318*AN320*$C$6</f>
        <v>4689.2909540351538</v>
      </c>
      <c r="AO321" s="109">
        <f t="shared" ref="AO321" ca="1" si="240">AO318*AO320*$C$6</f>
        <v>5393.3117904319115</v>
      </c>
      <c r="AP321" s="109">
        <f t="shared" ref="AP321" ca="1" si="241">AP318*AP320*$C$6</f>
        <v>4033.5290298534055</v>
      </c>
      <c r="AQ321" s="109">
        <f t="shared" ref="AQ321" ca="1" si="242">AQ318*AQ320*$C$6</f>
        <v>4309.2944427685716</v>
      </c>
      <c r="AR321" s="109">
        <f t="shared" ref="AR321" ca="1" si="243">AR318*AR320*$C$6</f>
        <v>1752.7765360954954</v>
      </c>
      <c r="AS321" s="109">
        <f t="shared" ref="AS321" ca="1" si="244">AS318*AS320*$C$6</f>
        <v>2706.6767000941613</v>
      </c>
      <c r="AT321" s="109">
        <f t="shared" ref="AT321" ca="1" si="245">AT318*AT320*$C$6</f>
        <v>3827.3842969573575</v>
      </c>
      <c r="AU321" s="109">
        <f t="shared" ref="AU321" ca="1" si="246">AU318*AU320*$C$6</f>
        <v>1335.8844232716951</v>
      </c>
      <c r="AV321" s="109">
        <f t="shared" ref="AV321" ca="1" si="247">AV318*AV320*$C$6</f>
        <v>3335.5665814683621</v>
      </c>
      <c r="AW321" s="109">
        <f t="shared" ref="AW321" ca="1" si="248">AW318*AW320*$C$6</f>
        <v>4315.5598222882754</v>
      </c>
      <c r="AX321" s="109">
        <f t="shared" ref="AX321" ca="1" si="249">AX318*AX320*$C$6</f>
        <v>1019.0232960638339</v>
      </c>
      <c r="AY321" s="109">
        <f t="shared" ref="AY321" ca="1" si="250">AY318*AY320*$C$6</f>
        <v>1941.407462316995</v>
      </c>
      <c r="AZ321" s="109">
        <f t="shared" ref="AZ321" ca="1" si="251">AZ318*AZ320*$C$6</f>
        <v>858.13274523612756</v>
      </c>
      <c r="BA321" s="109">
        <f t="shared" ref="BA321" ca="1" si="252">BA318*BA320*$C$6</f>
        <v>2718.0650158759395</v>
      </c>
      <c r="BB321" s="109">
        <f t="shared" ref="BB321" ca="1" si="253">BB318*BB320*$C$6</f>
        <v>3125.0714261839485</v>
      </c>
      <c r="BC321" s="109">
        <f t="shared" ref="BC321" ca="1" si="254">BC318*BC320*$C$6</f>
        <v>636.33072774580069</v>
      </c>
      <c r="BD321" s="109">
        <f t="shared" ref="BD321" ca="1" si="255">BD318*BD320*$C$6</f>
        <v>2216.982447829811</v>
      </c>
      <c r="BE321" s="109">
        <f t="shared" ref="BE321" ca="1" si="256">BE318*BE320*$C$6</f>
        <v>1550.8591138826789</v>
      </c>
      <c r="BF321" s="109">
        <f t="shared" ref="BF321" ca="1" si="257">BF318*BF320*$C$6</f>
        <v>1155.7702238777047</v>
      </c>
      <c r="BG321" s="109">
        <f t="shared" ref="BG321" ca="1" si="258">BG318*BG320*$C$6</f>
        <v>1717.9391187494898</v>
      </c>
      <c r="BH321" s="109">
        <f t="shared" ref="BH321" ca="1" si="259">BH318*BH320*$C$6</f>
        <v>3458.9109418459302</v>
      </c>
      <c r="BI321" s="109">
        <f t="shared" ref="BI321" ca="1" si="260">BI318*BI320*$C$6</f>
        <v>1858.8056745872473</v>
      </c>
      <c r="BJ321" s="109">
        <f t="shared" ref="BJ321" ca="1" si="261">BJ318*BJ320*$C$6</f>
        <v>50034.963719654195</v>
      </c>
    </row>
    <row r="322" spans="2:62" hidden="1" outlineLevel="2">
      <c r="B322" s="77"/>
      <c r="C322" s="42"/>
    </row>
    <row r="323" spans="2:62" outlineLevel="1" collapsed="1">
      <c r="B323" s="77"/>
      <c r="C323" s="42"/>
    </row>
    <row r="324" spans="2:62" ht="18.5" outlineLevel="1">
      <c r="B324" s="94" t="s">
        <v>133</v>
      </c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</row>
    <row r="325" spans="2:62" hidden="1" outlineLevel="2">
      <c r="C325" s="42"/>
    </row>
    <row r="326" spans="2:62" hidden="1" outlineLevel="2">
      <c r="B326" s="88" t="s">
        <v>130</v>
      </c>
      <c r="C326" s="89"/>
      <c r="D326" s="89"/>
      <c r="E326" s="89"/>
      <c r="F326" s="89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  <c r="BC326" s="89"/>
      <c r="BD326" s="89"/>
      <c r="BE326" s="89"/>
      <c r="BF326" s="89"/>
      <c r="BG326" s="89"/>
      <c r="BH326" s="89"/>
      <c r="BI326" s="89"/>
      <c r="BJ326" s="89" t="s">
        <v>27</v>
      </c>
    </row>
    <row r="327" spans="2:62" hidden="1" outlineLevel="2">
      <c r="C327" s="42"/>
    </row>
    <row r="328" spans="2:62" ht="21.5" hidden="1" outlineLevel="2">
      <c r="B328" s="86" t="s">
        <v>139</v>
      </c>
      <c r="C328" s="67">
        <v>42766</v>
      </c>
      <c r="D328" s="67">
        <v>42794</v>
      </c>
      <c r="E328" s="67">
        <v>42825</v>
      </c>
      <c r="F328" s="67">
        <v>42853</v>
      </c>
      <c r="G328" s="67">
        <v>42886</v>
      </c>
      <c r="H328" s="67">
        <v>42916</v>
      </c>
      <c r="I328" s="67">
        <v>42947</v>
      </c>
      <c r="J328" s="67">
        <v>42978</v>
      </c>
      <c r="K328" s="67">
        <v>43007</v>
      </c>
      <c r="L328" s="67">
        <v>43039</v>
      </c>
      <c r="M328" s="67">
        <v>43069</v>
      </c>
      <c r="N328" s="67">
        <v>43098</v>
      </c>
      <c r="O328" s="67">
        <v>43131</v>
      </c>
      <c r="P328" s="67">
        <v>43159</v>
      </c>
      <c r="Q328" s="67">
        <v>43188</v>
      </c>
      <c r="R328" s="67">
        <v>43220</v>
      </c>
      <c r="S328" s="67">
        <v>43251</v>
      </c>
      <c r="T328" s="67">
        <v>43280</v>
      </c>
      <c r="U328" s="67">
        <v>43312</v>
      </c>
      <c r="V328" s="67">
        <v>43343</v>
      </c>
      <c r="W328" s="67">
        <v>43371</v>
      </c>
      <c r="X328" s="67">
        <v>43404</v>
      </c>
      <c r="Y328" s="67">
        <v>43434</v>
      </c>
      <c r="Z328" s="67">
        <v>43465</v>
      </c>
      <c r="AA328" s="67">
        <v>43496</v>
      </c>
      <c r="AB328" s="67">
        <v>43524</v>
      </c>
      <c r="AC328" s="67">
        <v>43553</v>
      </c>
      <c r="AD328" s="67">
        <v>43585</v>
      </c>
      <c r="AE328" s="67">
        <v>43616</v>
      </c>
      <c r="AF328" s="67">
        <v>43644</v>
      </c>
      <c r="AG328" s="67">
        <v>43677</v>
      </c>
      <c r="AH328" s="67">
        <v>43707</v>
      </c>
      <c r="AI328" s="67">
        <v>43738</v>
      </c>
      <c r="AJ328" s="67">
        <v>43769</v>
      </c>
      <c r="AK328" s="67">
        <v>43798</v>
      </c>
      <c r="AL328" s="67">
        <v>43830</v>
      </c>
      <c r="AM328" s="67">
        <v>43861</v>
      </c>
      <c r="AN328" s="67">
        <v>43889</v>
      </c>
      <c r="AO328" s="67">
        <v>43921</v>
      </c>
      <c r="AP328" s="67">
        <v>43951</v>
      </c>
      <c r="AQ328" s="67">
        <v>43980</v>
      </c>
      <c r="AR328" s="67">
        <v>44012</v>
      </c>
      <c r="AS328" s="67">
        <v>44043</v>
      </c>
      <c r="AT328" s="67">
        <v>44074</v>
      </c>
      <c r="AU328" s="67">
        <v>44104</v>
      </c>
      <c r="AV328" s="67">
        <v>44134</v>
      </c>
      <c r="AW328" s="67">
        <v>44165</v>
      </c>
      <c r="AX328" s="67">
        <v>44196</v>
      </c>
      <c r="AY328" s="67">
        <v>44225</v>
      </c>
      <c r="AZ328" s="67">
        <v>44253</v>
      </c>
      <c r="BA328" s="67">
        <v>44286</v>
      </c>
      <c r="BB328" s="67">
        <v>44316</v>
      </c>
      <c r="BC328" s="67">
        <v>44344</v>
      </c>
      <c r="BD328" s="67">
        <v>44377</v>
      </c>
      <c r="BE328" s="67">
        <v>44407</v>
      </c>
      <c r="BF328" s="67">
        <v>44439</v>
      </c>
      <c r="BG328" s="67">
        <v>44469</v>
      </c>
      <c r="BH328" s="67">
        <v>44498</v>
      </c>
      <c r="BI328" s="67">
        <v>44530</v>
      </c>
      <c r="BJ328" s="67">
        <v>44561</v>
      </c>
    </row>
    <row r="329" spans="2:62" hidden="1" outlineLevel="2">
      <c r="B329" s="90" t="s">
        <v>5</v>
      </c>
      <c r="C329" s="15" cm="1">
        <f t="array" ref="C329:BJ329">'Scenario Summary 2'!E9:BL9</f>
        <v>7.4632508396647701E-2</v>
      </c>
      <c r="D329" s="15">
        <v>7.1391343566096804E-2</v>
      </c>
      <c r="E329" s="15">
        <v>7.2656982402937206E-2</v>
      </c>
      <c r="F329" s="15">
        <v>7.6208278551974901E-2</v>
      </c>
      <c r="G329" s="15">
        <v>7.1555488564151198E-2</v>
      </c>
      <c r="H329" s="15">
        <v>6.9407623476864896E-2</v>
      </c>
      <c r="I329" s="15">
        <v>6.8651213001555994E-2</v>
      </c>
      <c r="J329" s="15">
        <v>6.8611635928970502E-2</v>
      </c>
      <c r="K329" s="15">
        <v>6.7156658468076405E-2</v>
      </c>
      <c r="L329" s="15">
        <v>7.2507064658343001E-2</v>
      </c>
      <c r="M329" s="15">
        <v>7.5701459954514494E-2</v>
      </c>
      <c r="N329" s="15">
        <v>7.5754077956934396E-2</v>
      </c>
      <c r="O329" s="15">
        <v>7.8075696281411505E-2</v>
      </c>
      <c r="P329" s="15">
        <v>7.5122716876428103E-2</v>
      </c>
      <c r="Q329" s="15">
        <v>7.5728967685874102E-2</v>
      </c>
      <c r="R329" s="15">
        <v>8.5511219785519094E-2</v>
      </c>
      <c r="S329" s="15">
        <v>8.5593569068506306E-2</v>
      </c>
      <c r="T329" s="15">
        <v>8.1232793925780505E-2</v>
      </c>
      <c r="U329" s="15">
        <v>8.9921286819895099E-2</v>
      </c>
      <c r="V329" s="15">
        <v>8.64174725689381E-2</v>
      </c>
      <c r="W329" s="15">
        <v>8.8472605916225605E-2</v>
      </c>
      <c r="X329" s="15">
        <v>8.6563975457230297E-2</v>
      </c>
      <c r="Y329" s="15">
        <v>3.0780792441866899E-2</v>
      </c>
      <c r="Z329" s="15">
        <v>2.7647812207627E-2</v>
      </c>
      <c r="AA329" s="15">
        <v>2.70917285967219E-2</v>
      </c>
      <c r="AB329" s="15">
        <v>-3.3761537817291398E-4</v>
      </c>
      <c r="AC329" s="15">
        <v>2.17702559781935E-3</v>
      </c>
      <c r="AD329" s="15">
        <v>1.60363551706335E-3</v>
      </c>
      <c r="AE329" s="15">
        <v>4.5477637351961503E-3</v>
      </c>
      <c r="AF329" s="15">
        <v>4.4240478087786599E-3</v>
      </c>
      <c r="AG329" s="15">
        <v>-1.5045883405826999E-3</v>
      </c>
      <c r="AH329" s="15">
        <v>-5.1703475665742203E-3</v>
      </c>
      <c r="AI329" s="15">
        <v>-3.7572606298003001E-3</v>
      </c>
      <c r="AJ329" s="15">
        <v>-4.7601354302325002E-3</v>
      </c>
      <c r="AK329" s="15">
        <v>-8.0846122666977192E-3</v>
      </c>
      <c r="AL329" s="15">
        <v>-9.1235301243135208E-3</v>
      </c>
      <c r="AM329" s="15">
        <v>-8.1322946475304598E-3</v>
      </c>
      <c r="AN329" s="15">
        <v>-4.9583933548185697E-3</v>
      </c>
      <c r="AO329" s="15">
        <v>-1.40325127802668E-2</v>
      </c>
      <c r="AP329" s="15">
        <v>-2.4616171275543001E-2</v>
      </c>
      <c r="AQ329" s="15">
        <v>-2.6367813282978401E-2</v>
      </c>
      <c r="AR329" s="15">
        <v>-2.2629670683523E-2</v>
      </c>
      <c r="AS329" s="15">
        <v>-1.9235333873219899E-2</v>
      </c>
      <c r="AT329" s="15">
        <v>-1.94546014749843E-2</v>
      </c>
      <c r="AU329" s="15">
        <v>-1.13544527768782E-2</v>
      </c>
      <c r="AV329" s="15">
        <v>-5.5470080333940202E-3</v>
      </c>
      <c r="AW329" s="15">
        <v>-2.8157681325703499E-2</v>
      </c>
      <c r="AX329" s="15">
        <v>-1.75059239998656E-2</v>
      </c>
      <c r="AY329" s="15">
        <v>-1.7566449701988202E-2</v>
      </c>
      <c r="AZ329" s="15">
        <v>-1.98462933076624E-2</v>
      </c>
      <c r="BA329" s="15">
        <v>-2.2036086011029899E-2</v>
      </c>
      <c r="BB329" s="15">
        <v>-1.19563981222353E-2</v>
      </c>
      <c r="BC329" s="15">
        <v>-1.4478166486252501E-2</v>
      </c>
      <c r="BD329" s="15">
        <v>-1.4697685514501801E-2</v>
      </c>
      <c r="BE329" s="15">
        <v>-1.7928687119148901E-2</v>
      </c>
      <c r="BF329" s="15">
        <v>-1.59814876663729E-2</v>
      </c>
      <c r="BG329" s="15">
        <v>-1.36586830205126E-2</v>
      </c>
      <c r="BH329" s="15">
        <v>-9.4389866273605592E-3</v>
      </c>
      <c r="BI329" s="15">
        <v>1.1343941196528101E-2</v>
      </c>
      <c r="BJ329" s="15">
        <v>1.3570924581818499E-2</v>
      </c>
    </row>
    <row r="330" spans="2:62" hidden="1" outlineLevel="2">
      <c r="B330" s="90" t="s">
        <v>7</v>
      </c>
      <c r="C330" s="15" cm="1">
        <f t="array" ref="C330:BJ330">'Scenario Summary 2'!E11:BL11</f>
        <v>3.5211382827785999E-2</v>
      </c>
      <c r="D330" s="15">
        <v>2.4961084525670502E-2</v>
      </c>
      <c r="E330" s="15">
        <v>3.3084648280616399E-2</v>
      </c>
      <c r="F330" s="15">
        <v>2.8544179092078899E-2</v>
      </c>
      <c r="G330" s="15">
        <v>2.7846267299169201E-2</v>
      </c>
      <c r="H330" s="15">
        <v>2.3817625165586501E-2</v>
      </c>
      <c r="I330" s="15">
        <v>2.94177116622867E-2</v>
      </c>
      <c r="J330" s="15">
        <v>2.9750369314488399E-2</v>
      </c>
      <c r="K330" s="15">
        <v>2.8852916390750601E-2</v>
      </c>
      <c r="L330" s="15">
        <v>2.6414196344944602E-2</v>
      </c>
      <c r="M330" s="15">
        <v>3.2910289572941502E-2</v>
      </c>
      <c r="N330" s="15">
        <v>3.26135990794977E-2</v>
      </c>
      <c r="O330" s="15">
        <v>3.4182999290710898E-2</v>
      </c>
      <c r="P330" s="15">
        <v>4.6103901629737501E-2</v>
      </c>
      <c r="Q330" s="15">
        <v>3.2245655616539498E-2</v>
      </c>
      <c r="R330" s="15">
        <v>4.0067015062377503E-2</v>
      </c>
      <c r="S330" s="15">
        <v>4.2815656420128599E-2</v>
      </c>
      <c r="T330" s="15">
        <v>3.7482124092708499E-2</v>
      </c>
      <c r="U330" s="15">
        <v>3.9495993225598297E-2</v>
      </c>
      <c r="V330" s="15">
        <v>4.3838742603329803E-2</v>
      </c>
      <c r="W330" s="15">
        <v>4.7243233053873103E-2</v>
      </c>
      <c r="X330" s="15">
        <v>4.5953558541223002E-2</v>
      </c>
      <c r="Y330" s="15">
        <v>4.1735849588242301E-2</v>
      </c>
      <c r="Z330" s="15">
        <v>4.0825944537450198E-2</v>
      </c>
      <c r="AA330" s="15">
        <v>3.7222328803544903E-2</v>
      </c>
      <c r="AB330" s="15">
        <v>5.0608610030127697E-2</v>
      </c>
      <c r="AC330" s="15">
        <v>5.1008553597430797E-2</v>
      </c>
      <c r="AD330" s="15">
        <v>5.1145612446240697E-2</v>
      </c>
      <c r="AE330" s="15">
        <v>5.5475265606131002E-2</v>
      </c>
      <c r="AF330" s="15">
        <v>6.2791792780855699E-2</v>
      </c>
      <c r="AG330" s="15">
        <v>5.8025010527791097E-2</v>
      </c>
      <c r="AH330" s="15">
        <v>5.9008281672554001E-2</v>
      </c>
      <c r="AI330" s="15">
        <v>6.0186178933990898E-2</v>
      </c>
      <c r="AJ330" s="15">
        <v>6.8313581974363005E-2</v>
      </c>
      <c r="AK330" s="15">
        <v>6.7480291117948496E-2</v>
      </c>
      <c r="AL330" s="15">
        <v>6.7159786927789594E-2</v>
      </c>
      <c r="AM330" s="15">
        <v>6.5706892561799707E-2</v>
      </c>
      <c r="AN330" s="15">
        <v>6.6216084493681396E-2</v>
      </c>
      <c r="AO330" s="15">
        <v>5.4619316357250598E-2</v>
      </c>
      <c r="AP330" s="15">
        <v>3.1013257774584399E-3</v>
      </c>
      <c r="AQ330" s="15">
        <v>-4.5675137974249103E-2</v>
      </c>
      <c r="AR330" s="15">
        <v>-4.4865371005106902E-2</v>
      </c>
      <c r="AS330" s="15">
        <v>-3.9226367026661199E-2</v>
      </c>
      <c r="AT330" s="15">
        <v>-2.9879906119823101E-2</v>
      </c>
      <c r="AU330" s="15">
        <v>-2.1293280561166899E-2</v>
      </c>
      <c r="AV330" s="15">
        <v>-2.9486875326744301E-2</v>
      </c>
      <c r="AW330" s="15">
        <v>-1.2212748775971199E-2</v>
      </c>
      <c r="AX330" s="15">
        <v>-3.22299929620323E-2</v>
      </c>
      <c r="AY330" s="15">
        <v>-2.8788796580566899E-2</v>
      </c>
      <c r="AZ330" s="15">
        <v>-3.4766713252848497E-2</v>
      </c>
      <c r="BA330" s="15">
        <v>-3.2180723795553E-2</v>
      </c>
      <c r="BB330" s="15">
        <v>-2.5148690270686402E-2</v>
      </c>
      <c r="BC330" s="15">
        <v>-2.2639224164644301E-2</v>
      </c>
      <c r="BD330" s="15">
        <v>-2.33293210915652E-2</v>
      </c>
      <c r="BE330" s="15">
        <v>-2.6130267048428201E-2</v>
      </c>
      <c r="BF330" s="15">
        <v>-2.8970956090619299E-2</v>
      </c>
      <c r="BG330" s="15">
        <v>-2.5263488276417199E-2</v>
      </c>
      <c r="BH330" s="15">
        <v>-1.6965166469823802E-2</v>
      </c>
      <c r="BI330" s="15">
        <v>-2.6657072292101899E-2</v>
      </c>
      <c r="BJ330" s="15">
        <v>-2.5218609945991101E-2</v>
      </c>
    </row>
    <row r="331" spans="2:62" hidden="1" outlineLevel="2">
      <c r="B331" s="90" t="s">
        <v>9</v>
      </c>
      <c r="C331" s="15" cm="1">
        <f t="array" ref="C331:BJ331">'Scenario Summary 2'!E13:BL13</f>
        <v>0.29622662226680901</v>
      </c>
      <c r="D331" s="15">
        <v>0.29156501173004901</v>
      </c>
      <c r="E331" s="15">
        <v>0.28786192092835899</v>
      </c>
      <c r="F331" s="15">
        <v>0.28515514633287598</v>
      </c>
      <c r="G331" s="15">
        <v>0.28687024971215502</v>
      </c>
      <c r="H331" s="15">
        <v>0.28044310521805899</v>
      </c>
      <c r="I331" s="15">
        <v>0.26791215317209999</v>
      </c>
      <c r="J331" s="15">
        <v>0.27008451178750997</v>
      </c>
      <c r="K331" s="15">
        <v>0.27526848509214602</v>
      </c>
      <c r="L331" s="15">
        <v>0.27753234423225798</v>
      </c>
      <c r="M331" s="15">
        <v>0.271689790445243</v>
      </c>
      <c r="N331" s="15">
        <v>0.28702486884251999</v>
      </c>
      <c r="O331" s="15">
        <v>0.27864727106425702</v>
      </c>
      <c r="P331" s="15">
        <v>0.27680877060499998</v>
      </c>
      <c r="Q331" s="15">
        <v>0.279065754306836</v>
      </c>
      <c r="R331" s="15">
        <v>0.29268265890615403</v>
      </c>
      <c r="S331" s="15">
        <v>0.29191980095250403</v>
      </c>
      <c r="T331" s="15">
        <v>0.30118285166998798</v>
      </c>
      <c r="U331" s="15">
        <v>0.300777998521357</v>
      </c>
      <c r="V331" s="15">
        <v>0.29632197379181502</v>
      </c>
      <c r="W331" s="15">
        <v>0.28904183999634098</v>
      </c>
      <c r="X331" s="15">
        <v>0.281114424251664</v>
      </c>
      <c r="Y331" s="15">
        <v>0.29467603268577702</v>
      </c>
      <c r="Z331" s="15">
        <v>0.29099388505874402</v>
      </c>
      <c r="AA331" s="15">
        <v>0.283257092218477</v>
      </c>
      <c r="AB331" s="15">
        <v>0.25241288913934701</v>
      </c>
      <c r="AC331" s="15">
        <v>0.25379487469265499</v>
      </c>
      <c r="AD331" s="15">
        <v>0.25605009307405502</v>
      </c>
      <c r="AE331" s="15">
        <v>0.25352353410884299</v>
      </c>
      <c r="AF331" s="15">
        <v>0.267994669114965</v>
      </c>
      <c r="AG331" s="15">
        <v>0.27178681170143998</v>
      </c>
      <c r="AH331" s="15">
        <v>0.27368940655214702</v>
      </c>
      <c r="AI331" s="15">
        <v>0.26848107242585101</v>
      </c>
      <c r="AJ331" s="15">
        <v>0.26701860311181003</v>
      </c>
      <c r="AK331" s="15">
        <v>0.27482331156664602</v>
      </c>
      <c r="AL331" s="15">
        <v>0.27186811305008302</v>
      </c>
      <c r="AM331" s="15">
        <v>0.27129924421885099</v>
      </c>
      <c r="AN331" s="15">
        <v>0.25598296114559199</v>
      </c>
      <c r="AO331" s="15">
        <v>0.24039342670747499</v>
      </c>
      <c r="AP331" s="15">
        <v>0.216377660851547</v>
      </c>
      <c r="AQ331" s="15">
        <v>0.240019520928382</v>
      </c>
      <c r="AR331" s="15">
        <v>0.25130829298667301</v>
      </c>
      <c r="AS331" s="15">
        <v>0.23525872022098099</v>
      </c>
      <c r="AT331" s="15">
        <v>0.22948983958938801</v>
      </c>
      <c r="AU331" s="15">
        <v>0.22386425519362599</v>
      </c>
      <c r="AV331" s="15">
        <v>0.22149954242339701</v>
      </c>
      <c r="AW331" s="15">
        <v>0.21517182528679499</v>
      </c>
      <c r="AX331" s="15">
        <v>0.216973425685444</v>
      </c>
      <c r="AY331" s="15">
        <v>0.21775944792813801</v>
      </c>
      <c r="AZ331" s="15">
        <v>0.20754886796790301</v>
      </c>
      <c r="BA331" s="15">
        <v>0.208080374996368</v>
      </c>
      <c r="BB331" s="15">
        <v>0.21228845610281</v>
      </c>
      <c r="BC331" s="15">
        <v>0.21103142876358499</v>
      </c>
      <c r="BD331" s="15">
        <v>0.21074978641977499</v>
      </c>
      <c r="BE331" s="15">
        <v>0.20765693339094099</v>
      </c>
      <c r="BF331" s="15">
        <v>0.20363022865216901</v>
      </c>
      <c r="BG331" s="15">
        <v>0.203792863924316</v>
      </c>
      <c r="BH331" s="15">
        <v>0.20937476745266401</v>
      </c>
      <c r="BI331" s="15">
        <v>0.20451964288782501</v>
      </c>
      <c r="BJ331" s="15">
        <v>0.21461893396110601</v>
      </c>
    </row>
    <row r="332" spans="2:62" hidden="1" outlineLevel="2">
      <c r="B332" s="90" t="s">
        <v>11</v>
      </c>
      <c r="C332" s="15" cm="1">
        <f t="array" ref="C332:BJ332">'Scenario Summary 2'!E15:BL15</f>
        <v>0.15389392862267601</v>
      </c>
      <c r="D332" s="15">
        <v>0.146641922552563</v>
      </c>
      <c r="E332" s="15">
        <v>0.13826474563872401</v>
      </c>
      <c r="F332" s="15">
        <v>0.13765271018476699</v>
      </c>
      <c r="G332" s="15">
        <v>0.137455963553197</v>
      </c>
      <c r="H332" s="15">
        <v>0.12514458796439201</v>
      </c>
      <c r="I332" s="15">
        <v>0.13127747028872699</v>
      </c>
      <c r="J332" s="15">
        <v>0.12749862526492101</v>
      </c>
      <c r="K332" s="15">
        <v>0.123967832185434</v>
      </c>
      <c r="L332" s="15">
        <v>0.12510930142346399</v>
      </c>
      <c r="M332" s="15">
        <v>0.12574049562760301</v>
      </c>
      <c r="N332" s="15">
        <v>0.118961420522548</v>
      </c>
      <c r="O332" s="15">
        <v>0.117142833299785</v>
      </c>
      <c r="P332" s="15">
        <v>0.125700828701553</v>
      </c>
      <c r="Q332" s="15">
        <v>0.111522217420437</v>
      </c>
      <c r="R332" s="15">
        <v>9.4600346468214899E-2</v>
      </c>
      <c r="S332" s="15">
        <v>7.2628106346522905E-2</v>
      </c>
      <c r="T332" s="15">
        <v>6.5668529875515094E-2</v>
      </c>
      <c r="U332" s="15">
        <v>6.5314676608602906E-2</v>
      </c>
      <c r="V332" s="15">
        <v>5.9816692065955801E-2</v>
      </c>
      <c r="W332" s="15">
        <v>6.4783464089424897E-2</v>
      </c>
      <c r="X332" s="15">
        <v>6.6322685740800802E-2</v>
      </c>
      <c r="Y332" s="15">
        <v>6.2353037094501101E-2</v>
      </c>
      <c r="Z332" s="15">
        <v>6.0119160047590499E-2</v>
      </c>
      <c r="AA332" s="15">
        <v>5.27019934129263E-2</v>
      </c>
      <c r="AB332" s="15">
        <v>7.5374962499120499E-2</v>
      </c>
      <c r="AC332" s="15">
        <v>8.1185329401284603E-2</v>
      </c>
      <c r="AD332" s="15">
        <v>8.2827681471025094E-2</v>
      </c>
      <c r="AE332" s="15">
        <v>8.4975429885602305E-2</v>
      </c>
      <c r="AF332" s="15">
        <v>5.54795254111006E-2</v>
      </c>
      <c r="AG332" s="15">
        <v>4.81725300952945E-2</v>
      </c>
      <c r="AH332" s="15">
        <v>5.10672768624717E-2</v>
      </c>
      <c r="AI332" s="15">
        <v>5.1160667887238699E-2</v>
      </c>
      <c r="AJ332" s="15">
        <v>5.3351308803300301E-2</v>
      </c>
      <c r="AK332" s="15">
        <v>5.9755488465340803E-2</v>
      </c>
      <c r="AL332" s="15">
        <v>5.9251044478438403E-2</v>
      </c>
      <c r="AM332" s="15">
        <v>5.6271084743080797E-2</v>
      </c>
      <c r="AN332" s="15">
        <v>4.6001741610380703E-2</v>
      </c>
      <c r="AO332" s="15">
        <v>5.22654388444024E-2</v>
      </c>
      <c r="AP332" s="15">
        <v>6.2939531056997594E-2</v>
      </c>
      <c r="AQ332" s="15">
        <v>6.8442391805479993E-2</v>
      </c>
      <c r="AR332" s="15">
        <v>7.1960873161013697E-2</v>
      </c>
      <c r="AS332" s="15">
        <v>7.2473717485450603E-2</v>
      </c>
      <c r="AT332" s="15">
        <v>7.3697176895959005E-2</v>
      </c>
      <c r="AU332" s="15">
        <v>5.9923186850687503E-2</v>
      </c>
      <c r="AV332" s="15">
        <v>6.1926113860549699E-2</v>
      </c>
      <c r="AW332" s="15">
        <v>8.0290157587535702E-2</v>
      </c>
      <c r="AX332" s="15">
        <v>9.1397603986865306E-2</v>
      </c>
      <c r="AY332" s="15">
        <v>9.4565398112173904E-2</v>
      </c>
      <c r="AZ332" s="15">
        <v>8.3619633485269407E-2</v>
      </c>
      <c r="BA332" s="15">
        <v>8.5792244412594698E-2</v>
      </c>
      <c r="BB332" s="15">
        <v>8.4077908060489495E-2</v>
      </c>
      <c r="BC332" s="15">
        <v>8.5709650930832604E-2</v>
      </c>
      <c r="BD332" s="15">
        <v>8.5300967682444398E-2</v>
      </c>
      <c r="BE332" s="15">
        <v>8.0176743196760394E-2</v>
      </c>
      <c r="BF332" s="15">
        <v>7.8924021651585602E-2</v>
      </c>
      <c r="BG332" s="15">
        <v>8.0372356751351501E-2</v>
      </c>
      <c r="BH332" s="15">
        <v>7.0803597878243599E-2</v>
      </c>
      <c r="BI332" s="15">
        <v>7.6247212895157193E-2</v>
      </c>
      <c r="BJ332" s="15">
        <v>7.5372942713840999E-2</v>
      </c>
    </row>
    <row r="333" spans="2:62" hidden="1" outlineLevel="2">
      <c r="B333" s="90" t="s">
        <v>13</v>
      </c>
      <c r="C333" s="15" cm="1">
        <f t="array" ref="C333:BJ333">'Scenario Summary 2'!E17:BL17</f>
        <v>3.7927026894915603E-2</v>
      </c>
      <c r="D333" s="15">
        <v>4.04515612861545E-2</v>
      </c>
      <c r="E333" s="15">
        <v>4.4029359503998701E-2</v>
      </c>
      <c r="F333" s="15">
        <v>4.5286344380449498E-2</v>
      </c>
      <c r="G333" s="15">
        <v>4.4801171721998302E-2</v>
      </c>
      <c r="H333" s="15">
        <v>4.88438382458894E-2</v>
      </c>
      <c r="I333" s="15">
        <v>4.59986776662588E-2</v>
      </c>
      <c r="J333" s="15">
        <v>4.5590810465477E-2</v>
      </c>
      <c r="K333" s="15">
        <v>4.3633883230698799E-2</v>
      </c>
      <c r="L333" s="15">
        <v>4.0747919476577098E-2</v>
      </c>
      <c r="M333" s="15">
        <v>3.2573211153164298E-2</v>
      </c>
      <c r="N333" s="15">
        <v>3.7630910361365601E-2</v>
      </c>
      <c r="O333" s="15">
        <v>3.9130309772283399E-2</v>
      </c>
      <c r="P333" s="15">
        <v>3.7315404531667103E-2</v>
      </c>
      <c r="Q333" s="15">
        <v>4.3163677039688902E-2</v>
      </c>
      <c r="R333" s="15">
        <v>5.0277376961125497E-2</v>
      </c>
      <c r="S333" s="15">
        <v>5.4695892089557503E-2</v>
      </c>
      <c r="T333" s="15">
        <v>4.8058693068613399E-2</v>
      </c>
      <c r="U333" s="15">
        <v>4.3782633104596999E-2</v>
      </c>
      <c r="V333" s="15">
        <v>4.0235332831362103E-2</v>
      </c>
      <c r="W333" s="15">
        <v>4.3556911821260799E-2</v>
      </c>
      <c r="X333" s="15">
        <v>4.2405457304001602E-2</v>
      </c>
      <c r="Y333" s="15">
        <v>5.37082358786935E-2</v>
      </c>
      <c r="Z333" s="15">
        <v>5.3262095737217803E-2</v>
      </c>
      <c r="AA333" s="15">
        <v>6.0910535351145101E-2</v>
      </c>
      <c r="AB333" s="15">
        <v>7.6090058659577603E-2</v>
      </c>
      <c r="AC333" s="15">
        <v>6.6930504148477399E-2</v>
      </c>
      <c r="AD333" s="15">
        <v>6.8218940451654206E-2</v>
      </c>
      <c r="AE333" s="15">
        <v>7.0523493391210695E-2</v>
      </c>
      <c r="AF333" s="15">
        <v>5.7159294724421397E-2</v>
      </c>
      <c r="AG333" s="15">
        <v>5.9886662194503303E-2</v>
      </c>
      <c r="AH333" s="15">
        <v>5.7660896024678297E-2</v>
      </c>
      <c r="AI333" s="15">
        <v>5.6771091646506101E-2</v>
      </c>
      <c r="AJ333" s="15">
        <v>5.5039193272367698E-2</v>
      </c>
      <c r="AK333" s="15">
        <v>5.0211688257832898E-2</v>
      </c>
      <c r="AL333" s="15">
        <v>5.31977891333551E-2</v>
      </c>
      <c r="AM333" s="15">
        <v>5.3692401363912297E-2</v>
      </c>
      <c r="AN333" s="15">
        <v>6.2379591603769102E-2</v>
      </c>
      <c r="AO333" s="15">
        <v>4.8747872961221302E-2</v>
      </c>
      <c r="AP333" s="15">
        <v>6.7557553838285905E-2</v>
      </c>
      <c r="AQ333" s="15">
        <v>7.2538372459444E-2</v>
      </c>
      <c r="AR333" s="15">
        <v>7.6153348186375203E-2</v>
      </c>
      <c r="AS333" s="15">
        <v>8.6400220198476804E-2</v>
      </c>
      <c r="AT333" s="15">
        <v>7.8881691599830203E-2</v>
      </c>
      <c r="AU333" s="15">
        <v>7.0643704228540299E-2</v>
      </c>
      <c r="AV333" s="15">
        <v>7.0053238669435899E-2</v>
      </c>
      <c r="AW333" s="15">
        <v>6.65585659035801E-2</v>
      </c>
      <c r="AX333" s="15">
        <v>6.6946591725367197E-2</v>
      </c>
      <c r="AY333" s="15">
        <v>6.7006118453712002E-2</v>
      </c>
      <c r="AZ333" s="15">
        <v>7.2061202209049394E-2</v>
      </c>
      <c r="BA333" s="15">
        <v>7.1329123733640198E-2</v>
      </c>
      <c r="BB333" s="15">
        <v>7.8182286657723393E-2</v>
      </c>
      <c r="BC333" s="15">
        <v>8.2543416592212898E-2</v>
      </c>
      <c r="BD333" s="15">
        <v>8.3451872455965706E-2</v>
      </c>
      <c r="BE333" s="15">
        <v>8.0700301610781205E-2</v>
      </c>
      <c r="BF333" s="15">
        <v>8.1740478003142297E-2</v>
      </c>
      <c r="BG333" s="15">
        <v>8.1492464176043902E-2</v>
      </c>
      <c r="BH333" s="15">
        <v>8.7294431715297105E-2</v>
      </c>
      <c r="BI333" s="15">
        <v>9.2482727205012202E-2</v>
      </c>
      <c r="BJ333" s="15">
        <v>9.2501067160755096E-2</v>
      </c>
    </row>
    <row r="334" spans="2:62" hidden="1" outlineLevel="2">
      <c r="B334" s="90" t="s">
        <v>15</v>
      </c>
      <c r="C334" s="15" cm="1">
        <f t="array" ref="C334:BJ334">'Scenario Summary 2'!E19:BL19</f>
        <v>0.26195660898181999</v>
      </c>
      <c r="D334" s="15">
        <v>0.26541301924934202</v>
      </c>
      <c r="E334" s="15">
        <v>0.270282946624892</v>
      </c>
      <c r="F334" s="15">
        <v>0.27002526588946701</v>
      </c>
      <c r="G334" s="15">
        <v>0.27095670142233003</v>
      </c>
      <c r="H334" s="15">
        <v>0.25854349504056301</v>
      </c>
      <c r="I334" s="15">
        <v>0.24968618332981901</v>
      </c>
      <c r="J334" s="15">
        <v>0.24820768730569001</v>
      </c>
      <c r="K334" s="15">
        <v>0.248305549089296</v>
      </c>
      <c r="L334" s="15">
        <v>0.24786187135506099</v>
      </c>
      <c r="M334" s="15">
        <v>0.24906725765972301</v>
      </c>
      <c r="N334" s="15">
        <v>0.24593680462707401</v>
      </c>
      <c r="O334" s="15">
        <v>0.24355635249756899</v>
      </c>
      <c r="P334" s="15">
        <v>0.23981701887148399</v>
      </c>
      <c r="Q334" s="15">
        <v>0.24490172692309201</v>
      </c>
      <c r="R334" s="15">
        <v>0.22494086345292599</v>
      </c>
      <c r="S334" s="15">
        <v>0.231743414916359</v>
      </c>
      <c r="T334" s="15">
        <v>0.238926342616961</v>
      </c>
      <c r="U334" s="15">
        <v>0.23176954510155701</v>
      </c>
      <c r="V334" s="15">
        <v>0.233683871216921</v>
      </c>
      <c r="W334" s="15">
        <v>0.22574976817157</v>
      </c>
      <c r="X334" s="15">
        <v>0.239143230092043</v>
      </c>
      <c r="Y334" s="15">
        <v>0.25459960541105198</v>
      </c>
      <c r="Z334" s="15">
        <v>0.25934078699407898</v>
      </c>
      <c r="AA334" s="15">
        <v>0.28598547944812902</v>
      </c>
      <c r="AB334" s="15">
        <v>0.311444323175671</v>
      </c>
      <c r="AC334" s="15">
        <v>0.30094430244526899</v>
      </c>
      <c r="AD334" s="15">
        <v>0.30244923129137802</v>
      </c>
      <c r="AE334" s="15">
        <v>0.29947825522935101</v>
      </c>
      <c r="AF334" s="15">
        <v>0.303838186031543</v>
      </c>
      <c r="AG334" s="15">
        <v>0.30634307890904999</v>
      </c>
      <c r="AH334" s="15">
        <v>0.31027274098523</v>
      </c>
      <c r="AI334" s="15">
        <v>0.310330406991428</v>
      </c>
      <c r="AJ334" s="15">
        <v>0.30676005658757499</v>
      </c>
      <c r="AK334" s="15">
        <v>0.30368330228291901</v>
      </c>
      <c r="AL334" s="15">
        <v>0.30083495470471</v>
      </c>
      <c r="AM334" s="15">
        <v>0.30954151729994001</v>
      </c>
      <c r="AN334" s="15">
        <v>0.31380065844839899</v>
      </c>
      <c r="AO334" s="15">
        <v>0.34046855134318699</v>
      </c>
      <c r="AP334" s="15">
        <v>0.32425172733234597</v>
      </c>
      <c r="AQ334" s="15">
        <v>0.34226999765285798</v>
      </c>
      <c r="AR334" s="15">
        <v>0.32033548501756598</v>
      </c>
      <c r="AS334" s="15">
        <v>0.32294134795860702</v>
      </c>
      <c r="AT334" s="15">
        <v>0.32979292632846002</v>
      </c>
      <c r="AU334" s="15">
        <v>0.31799825513640101</v>
      </c>
      <c r="AV334" s="15">
        <v>0.314201746202174</v>
      </c>
      <c r="AW334" s="15">
        <v>0.30905144663029399</v>
      </c>
      <c r="AX334" s="15">
        <v>0.33187718129482902</v>
      </c>
      <c r="AY334" s="15">
        <v>0.32807688109417998</v>
      </c>
      <c r="AZ334" s="15">
        <v>0.32610352324216502</v>
      </c>
      <c r="BA334" s="15">
        <v>0.31875663157822798</v>
      </c>
      <c r="BB334" s="15">
        <v>0.31012084899126902</v>
      </c>
      <c r="BC334" s="15">
        <v>0.31503641274572303</v>
      </c>
      <c r="BD334" s="15">
        <v>0.30876981609285498</v>
      </c>
      <c r="BE334" s="15">
        <v>0.31852865743108</v>
      </c>
      <c r="BF334" s="15">
        <v>0.31822844921883497</v>
      </c>
      <c r="BG334" s="15">
        <v>0.31935014370355003</v>
      </c>
      <c r="BH334" s="15">
        <v>0.32928752912646297</v>
      </c>
      <c r="BI334" s="15">
        <v>0.31446913017242201</v>
      </c>
      <c r="BJ334" s="15">
        <v>0.300600346040797</v>
      </c>
    </row>
    <row r="335" spans="2:62" hidden="1" outlineLevel="2">
      <c r="B335" s="90" t="s">
        <v>18</v>
      </c>
      <c r="C335" s="15" cm="1">
        <f t="array" ref="C335:BJ335">'Scenario Summary 2'!E21:BL21</f>
        <v>-3.96084535361787E-2</v>
      </c>
      <c r="D335" s="15">
        <v>-3.6209403977851801E-2</v>
      </c>
      <c r="E335" s="15">
        <v>-4.0668219683972398E-2</v>
      </c>
      <c r="F335" s="15">
        <v>-4.0311979348927197E-2</v>
      </c>
      <c r="G335" s="15">
        <v>-3.9704448216656398E-2</v>
      </c>
      <c r="H335" s="15">
        <v>-2.4651124577811101E-2</v>
      </c>
      <c r="I335" s="15">
        <v>-2.2109954676963299E-2</v>
      </c>
      <c r="J335" s="15">
        <v>-2.2554510889079001E-2</v>
      </c>
      <c r="K335" s="15">
        <v>-2.3089847000049301E-2</v>
      </c>
      <c r="L335" s="15">
        <v>-2.1683558314053698E-2</v>
      </c>
      <c r="M335" s="15">
        <v>-2.6747473726511199E-2</v>
      </c>
      <c r="N335" s="15">
        <v>-2.57187712184151E-2</v>
      </c>
      <c r="O335" s="15">
        <v>-2.80452005980277E-2</v>
      </c>
      <c r="P335" s="15">
        <v>-1.5534271785478599E-2</v>
      </c>
      <c r="Q335" s="15">
        <v>-1.51738219974385E-2</v>
      </c>
      <c r="R335" s="15">
        <v>-1.9810922982181199E-2</v>
      </c>
      <c r="S335" s="15">
        <v>-1.7468791323567701E-2</v>
      </c>
      <c r="T335" s="15">
        <v>-1.6423010640507399E-2</v>
      </c>
      <c r="U335" s="15">
        <v>-1.42554741867579E-2</v>
      </c>
      <c r="V335" s="15">
        <v>-1.28416669519034E-2</v>
      </c>
      <c r="W335" s="15">
        <v>-3.7628935188424601E-3</v>
      </c>
      <c r="X335" s="15">
        <v>-3.6792879523384401E-3</v>
      </c>
      <c r="Y335" s="15">
        <v>1.26043578765346E-2</v>
      </c>
      <c r="Z335" s="15">
        <v>1.7339112779129699E-2</v>
      </c>
      <c r="AA335" s="15">
        <v>7.1013589227499896E-3</v>
      </c>
      <c r="AB335" s="15">
        <v>7.60181248881916E-3</v>
      </c>
      <c r="AC335" s="15">
        <v>1.10791859971263E-2</v>
      </c>
      <c r="AD335" s="15">
        <v>1.14523840537714E-2</v>
      </c>
      <c r="AE335" s="15">
        <v>2.6065027532504101E-3</v>
      </c>
      <c r="AF335" s="15">
        <v>-9.2971565946023509E-3</v>
      </c>
      <c r="AG335" s="15">
        <v>-9.6162403383830801E-3</v>
      </c>
      <c r="AH335" s="15">
        <v>-8.4236695836519999E-3</v>
      </c>
      <c r="AI335" s="15">
        <v>-4.6964495886103403E-3</v>
      </c>
      <c r="AJ335" s="15">
        <v>-5.10635331007159E-3</v>
      </c>
      <c r="AK335" s="15">
        <v>-6.5589909346412904E-3</v>
      </c>
      <c r="AL335" s="15">
        <v>-9.4063844949445301E-3</v>
      </c>
      <c r="AM335" s="15">
        <v>-1.3098954786383499E-2</v>
      </c>
      <c r="AN335" s="15">
        <v>-5.4525782074245199E-3</v>
      </c>
      <c r="AO335" s="15">
        <v>-2.8095996391005799E-2</v>
      </c>
      <c r="AP335" s="15">
        <v>-6.2649554876754596E-2</v>
      </c>
      <c r="AQ335" s="15">
        <v>-7.0562887455109802E-2</v>
      </c>
      <c r="AR335" s="15">
        <v>-7.7219107312709395E-2</v>
      </c>
      <c r="AS335" s="15">
        <v>-7.9228777267600303E-2</v>
      </c>
      <c r="AT335" s="15">
        <v>-7.5484704391316298E-2</v>
      </c>
      <c r="AU335" s="15">
        <v>-6.7865559542807194E-2</v>
      </c>
      <c r="AV335" s="15">
        <v>-6.3742901189257503E-2</v>
      </c>
      <c r="AW335" s="15">
        <v>-6.3283768066494703E-2</v>
      </c>
      <c r="AX335" s="15">
        <v>-7.2531133629102698E-2</v>
      </c>
      <c r="AY335" s="15">
        <v>-7.2490312683985397E-2</v>
      </c>
      <c r="AZ335" s="15">
        <v>-6.8461374436628503E-2</v>
      </c>
      <c r="BA335" s="15">
        <v>-6.5372000134704802E-2</v>
      </c>
      <c r="BB335" s="15">
        <v>-7.2439979820705602E-2</v>
      </c>
      <c r="BC335" s="15">
        <v>-7.7285163932179601E-2</v>
      </c>
      <c r="BD335" s="15">
        <v>-7.4678125798983697E-2</v>
      </c>
      <c r="BE335" s="15">
        <v>-7.4910605443843606E-2</v>
      </c>
      <c r="BF335" s="15">
        <v>-7.5450768191526504E-2</v>
      </c>
      <c r="BG335" s="15">
        <v>-8.2185887324350795E-2</v>
      </c>
      <c r="BH335" s="15">
        <v>-9.3241144339926502E-2</v>
      </c>
      <c r="BI335" s="15">
        <v>-9.6574772773951101E-2</v>
      </c>
      <c r="BJ335" s="15">
        <v>-0.110853848810762</v>
      </c>
    </row>
    <row r="336" spans="2:62" hidden="1" outlineLevel="2">
      <c r="B336" s="90" t="s">
        <v>20</v>
      </c>
      <c r="C336" s="15" cm="1">
        <f t="array" ref="C336:BJ336">'Scenario Summary 2'!E23:BL23</f>
        <v>-2.6181815387241098E-3</v>
      </c>
      <c r="D336" s="15">
        <v>-1.8529356835709199E-3</v>
      </c>
      <c r="E336" s="15">
        <v>-7.0241007131001398E-3</v>
      </c>
      <c r="F336" s="15">
        <v>-5.7060644727667401E-3</v>
      </c>
      <c r="G336" s="15">
        <v>-4.6679500916169299E-3</v>
      </c>
      <c r="H336" s="15">
        <v>1.48650449314871E-2</v>
      </c>
      <c r="I336" s="15">
        <v>1.50474168322485E-2</v>
      </c>
      <c r="J336" s="15">
        <v>1.6235394675811199E-2</v>
      </c>
      <c r="K336" s="15">
        <v>2.49207552879387E-2</v>
      </c>
      <c r="L336" s="15">
        <v>2.3936323901499499E-2</v>
      </c>
      <c r="M336" s="15">
        <v>3.4381642634348397E-2</v>
      </c>
      <c r="N336" s="15">
        <v>2.9270794180734298E-2</v>
      </c>
      <c r="O336" s="15">
        <v>3.09561529067604E-2</v>
      </c>
      <c r="P336" s="15">
        <v>2.52527123607891E-2</v>
      </c>
      <c r="Q336" s="15">
        <v>3.8237879376143202E-2</v>
      </c>
      <c r="R336" s="15">
        <v>3.48315453307576E-2</v>
      </c>
      <c r="S336" s="15">
        <v>3.77508075804181E-2</v>
      </c>
      <c r="T336" s="15">
        <v>4.3599839091612101E-2</v>
      </c>
      <c r="U336" s="15">
        <v>4.2551040306262201E-2</v>
      </c>
      <c r="V336" s="15">
        <v>4.6022652530168399E-2</v>
      </c>
      <c r="W336" s="15">
        <v>4.5893336540709401E-2</v>
      </c>
      <c r="X336" s="15">
        <v>4.3801588699307198E-2</v>
      </c>
      <c r="Y336" s="15">
        <v>4.3154668869262697E-2</v>
      </c>
      <c r="Z336" s="15">
        <v>4.1196269323869203E-2</v>
      </c>
      <c r="AA336" s="15">
        <v>3.0298799378314201E-2</v>
      </c>
      <c r="AB336" s="15">
        <v>2.1576992866369899E-2</v>
      </c>
      <c r="AC336" s="15">
        <v>1.10969999697456E-2</v>
      </c>
      <c r="AD336" s="15">
        <v>1.0446031831663901E-2</v>
      </c>
      <c r="AE336" s="15">
        <v>1.06238927500717E-2</v>
      </c>
      <c r="AF336" s="15">
        <v>1.3989872051616699E-2</v>
      </c>
      <c r="AG336" s="15">
        <v>1.79873045363752E-2</v>
      </c>
      <c r="AH336" s="15">
        <v>1.87499494584349E-2</v>
      </c>
      <c r="AI336" s="15">
        <v>6.4295778333345504E-3</v>
      </c>
      <c r="AJ336" s="15">
        <v>5.4210075716059304E-3</v>
      </c>
      <c r="AK336" s="15">
        <v>5.2163608424115396E-3</v>
      </c>
      <c r="AL336" s="15">
        <v>1.6471035783431499E-2</v>
      </c>
      <c r="AM336" s="15">
        <v>1.41692550161359E-2</v>
      </c>
      <c r="AN336" s="15">
        <v>1.5596344746253E-2</v>
      </c>
      <c r="AO336" s="15">
        <v>-3.6866041659134701E-4</v>
      </c>
      <c r="AP336" s="15">
        <v>3.8076359777667101E-2</v>
      </c>
      <c r="AQ336" s="15">
        <v>5.2628002541333298E-2</v>
      </c>
      <c r="AR336" s="15">
        <v>4.4029090528724002E-2</v>
      </c>
      <c r="AS336" s="15">
        <v>4.8717696305164801E-2</v>
      </c>
      <c r="AT336" s="15">
        <v>4.8391891665105102E-2</v>
      </c>
      <c r="AU336" s="15">
        <v>6.5595936321937401E-2</v>
      </c>
      <c r="AV336" s="15">
        <v>5.9122978996704101E-2</v>
      </c>
      <c r="AW336" s="15">
        <v>6.1783661438023503E-2</v>
      </c>
      <c r="AX336" s="15">
        <v>4.7640225212748397E-2</v>
      </c>
      <c r="AY336" s="15">
        <v>4.7153960975316503E-2</v>
      </c>
      <c r="AZ336" s="15">
        <v>5.4974783301277197E-2</v>
      </c>
      <c r="BA336" s="15">
        <v>5.6800117825985201E-2</v>
      </c>
      <c r="BB336" s="15">
        <v>5.3761524540496E-2</v>
      </c>
      <c r="BC336" s="15">
        <v>5.78697329512372E-2</v>
      </c>
      <c r="BD336" s="15">
        <v>5.8777769507279802E-2</v>
      </c>
      <c r="BE336" s="15">
        <v>5.6467980699932301E-2</v>
      </c>
      <c r="BF336" s="15">
        <v>5.7368393072975601E-2</v>
      </c>
      <c r="BG336" s="15">
        <v>5.5881940595297899E-2</v>
      </c>
      <c r="BH336" s="15">
        <v>5.2336896493444897E-2</v>
      </c>
      <c r="BI336" s="15">
        <v>5.2515379116772003E-2</v>
      </c>
      <c r="BJ336" s="15">
        <v>5.01567452468209E-2</v>
      </c>
    </row>
    <row r="337" spans="2:62" hidden="1" outlineLevel="2">
      <c r="B337" s="90" t="s">
        <v>22</v>
      </c>
      <c r="C337" s="15" cm="1">
        <f t="array" ref="C337:BJ337">'Scenario Summary 2'!E25:BL25</f>
        <v>9.9870411161549696E-3</v>
      </c>
      <c r="D337" s="15">
        <v>1.56944908285956E-2</v>
      </c>
      <c r="E337" s="15">
        <v>1.4927989134201399E-2</v>
      </c>
      <c r="F337" s="15">
        <v>1.5447009924229101E-2</v>
      </c>
      <c r="G337" s="15">
        <v>1.41830682181834E-2</v>
      </c>
      <c r="H337" s="15">
        <v>1.1671860022671E-2</v>
      </c>
      <c r="I337" s="15">
        <v>1.11637201500822E-2</v>
      </c>
      <c r="J337" s="15">
        <v>1.1081012072884E-2</v>
      </c>
      <c r="K337" s="15">
        <v>1.19202661695927E-2</v>
      </c>
      <c r="L337" s="15">
        <v>1.5804476070365201E-2</v>
      </c>
      <c r="M337" s="15">
        <v>1.6709141467418701E-2</v>
      </c>
      <c r="N337" s="15">
        <v>1.6958077462995099E-2</v>
      </c>
      <c r="O337" s="15">
        <v>1.7806909776502702E-2</v>
      </c>
      <c r="P337" s="15">
        <v>1.10935366331971E-2</v>
      </c>
      <c r="Q337" s="15">
        <v>8.4097499230651306E-3</v>
      </c>
      <c r="R337" s="15">
        <v>1.3527134085985101E-2</v>
      </c>
      <c r="S337" s="15">
        <v>1.4622233345756699E-2</v>
      </c>
      <c r="T337" s="15">
        <v>1.4602941300986201E-2</v>
      </c>
      <c r="U337" s="15">
        <v>1.6516143215988099E-2</v>
      </c>
      <c r="V337" s="15">
        <v>2.4000460005923801E-2</v>
      </c>
      <c r="W337" s="15">
        <v>2.45661702552274E-2</v>
      </c>
      <c r="X337" s="15">
        <v>2.4892406178423299E-2</v>
      </c>
      <c r="Y337" s="15">
        <v>2.6509388528491998E-2</v>
      </c>
      <c r="Z337" s="15">
        <v>2.78067923169764E-2</v>
      </c>
      <c r="AA337" s="15">
        <v>2.0674147119917999E-2</v>
      </c>
      <c r="AB337" s="15">
        <v>6.5741581662758499E-3</v>
      </c>
      <c r="AC337" s="15">
        <v>1.0215501589234E-2</v>
      </c>
      <c r="AD337" s="15">
        <v>1.1457969841839199E-2</v>
      </c>
      <c r="AE337" s="15">
        <v>1.29868624276302E-2</v>
      </c>
      <c r="AF337" s="15">
        <v>1.9242926482641001E-2</v>
      </c>
      <c r="AG337" s="15">
        <v>1.5208644003914499E-2</v>
      </c>
      <c r="AH337" s="15">
        <v>1.2654305204043601E-2</v>
      </c>
      <c r="AI337" s="15">
        <v>2.5923141882740201E-2</v>
      </c>
      <c r="AJ337" s="15">
        <v>2.6302317705855199E-2</v>
      </c>
      <c r="AK337" s="15">
        <v>2.74394599584054E-2</v>
      </c>
      <c r="AL337" s="15">
        <v>2.2597905120524099E-2</v>
      </c>
      <c r="AM337" s="15">
        <v>2.4979636717312001E-2</v>
      </c>
      <c r="AN337" s="15">
        <v>1.5241936816863399E-2</v>
      </c>
      <c r="AO337" s="15">
        <v>4.0303048657816802E-2</v>
      </c>
      <c r="AP337" s="15">
        <v>7.75647563287305E-2</v>
      </c>
      <c r="AQ337" s="15">
        <v>7.4454463754798195E-2</v>
      </c>
      <c r="AR337" s="15">
        <v>8.6043638095929298E-2</v>
      </c>
      <c r="AS337" s="15">
        <v>8.3293384597643003E-2</v>
      </c>
      <c r="AT337" s="15">
        <v>8.3242095326692106E-2</v>
      </c>
      <c r="AU337" s="15">
        <v>9.2644388219294202E-2</v>
      </c>
      <c r="AV337" s="15">
        <v>9.3076410671052601E-2</v>
      </c>
      <c r="AW337" s="15">
        <v>9.7534904491671195E-2</v>
      </c>
      <c r="AX337" s="15">
        <v>0.10055025597952</v>
      </c>
      <c r="AY337" s="15">
        <v>0.102396568140861</v>
      </c>
      <c r="AZ337" s="15">
        <v>0.119663304425811</v>
      </c>
      <c r="BA337" s="15">
        <v>0.11976133497133599</v>
      </c>
      <c r="BB337" s="15">
        <v>0.125409734291348</v>
      </c>
      <c r="BC337" s="15">
        <v>0.12908294109020901</v>
      </c>
      <c r="BD337" s="15">
        <v>0.12957809167242601</v>
      </c>
      <c r="BE337" s="15">
        <v>0.12545219777751801</v>
      </c>
      <c r="BF337" s="15">
        <v>0.12575502240307501</v>
      </c>
      <c r="BG337" s="15">
        <v>0.12255131390617401</v>
      </c>
      <c r="BH337" s="15">
        <v>0.130027149379113</v>
      </c>
      <c r="BI337" s="15">
        <v>0.13357795280206999</v>
      </c>
      <c r="BJ337" s="15">
        <v>0.133315376730406</v>
      </c>
    </row>
    <row r="338" spans="2:62" hidden="1" outlineLevel="2">
      <c r="B338" s="90" t="s">
        <v>24</v>
      </c>
      <c r="C338" s="15" cm="1">
        <f t="array" ref="C338:BJ338">'Scenario Summary 2'!E27:BL27</f>
        <v>0.17239151596809299</v>
      </c>
      <c r="D338" s="15">
        <v>0.18194390592295101</v>
      </c>
      <c r="E338" s="15">
        <v>0.18658372788334501</v>
      </c>
      <c r="F338" s="15">
        <v>0.187699109465852</v>
      </c>
      <c r="G338" s="15">
        <v>0.19070348781708901</v>
      </c>
      <c r="H338" s="15">
        <v>0.19191394451229801</v>
      </c>
      <c r="I338" s="15">
        <v>0.202955408573884</v>
      </c>
      <c r="J338" s="15">
        <v>0.205494464073327</v>
      </c>
      <c r="K338" s="15">
        <v>0.19906350108611701</v>
      </c>
      <c r="L338" s="15">
        <v>0.191770060851542</v>
      </c>
      <c r="M338" s="15">
        <v>0.18797418521155501</v>
      </c>
      <c r="N338" s="15">
        <v>0.181568218184745</v>
      </c>
      <c r="O338" s="15">
        <v>0.188546675708748</v>
      </c>
      <c r="P338" s="15">
        <v>0.17831938157562199</v>
      </c>
      <c r="Q338" s="15">
        <v>0.18189819370576299</v>
      </c>
      <c r="R338" s="15">
        <v>0.183372762929121</v>
      </c>
      <c r="S338" s="15">
        <v>0.185699310603815</v>
      </c>
      <c r="T338" s="15">
        <v>0.18566889499834299</v>
      </c>
      <c r="U338" s="15">
        <v>0.18412615728289999</v>
      </c>
      <c r="V338" s="15">
        <v>0.18250446933748901</v>
      </c>
      <c r="W338" s="15">
        <v>0.17445556367421</v>
      </c>
      <c r="X338" s="15">
        <v>0.17348196168764499</v>
      </c>
      <c r="Y338" s="15">
        <v>0.179878031625578</v>
      </c>
      <c r="Z338" s="15">
        <v>0.18146814099731601</v>
      </c>
      <c r="AA338" s="15">
        <v>0.194756536748073</v>
      </c>
      <c r="AB338" s="15">
        <v>0.198653808352864</v>
      </c>
      <c r="AC338" s="15">
        <v>0.21156772256095799</v>
      </c>
      <c r="AD338" s="15">
        <v>0.20434842002130901</v>
      </c>
      <c r="AE338" s="15">
        <v>0.205259000112713</v>
      </c>
      <c r="AF338" s="15">
        <v>0.22437684218868001</v>
      </c>
      <c r="AG338" s="15">
        <v>0.233710786710597</v>
      </c>
      <c r="AH338" s="15">
        <v>0.230491160390667</v>
      </c>
      <c r="AI338" s="15">
        <v>0.22917157261732099</v>
      </c>
      <c r="AJ338" s="15">
        <v>0.22766041971342699</v>
      </c>
      <c r="AK338" s="15">
        <v>0.226033700709835</v>
      </c>
      <c r="AL338" s="15">
        <v>0.22714928542092699</v>
      </c>
      <c r="AM338" s="15">
        <v>0.22557121751288201</v>
      </c>
      <c r="AN338" s="15">
        <v>0.23519165269730399</v>
      </c>
      <c r="AO338" s="15">
        <v>0.26569951471651099</v>
      </c>
      <c r="AP338" s="15">
        <v>0.29739681118926498</v>
      </c>
      <c r="AQ338" s="15">
        <v>0.29225308957004198</v>
      </c>
      <c r="AR338" s="15">
        <v>0.29488342102505799</v>
      </c>
      <c r="AS338" s="15">
        <v>0.28860539140115898</v>
      </c>
      <c r="AT338" s="15">
        <v>0.28132359058068901</v>
      </c>
      <c r="AU338" s="15">
        <v>0.26984356693036599</v>
      </c>
      <c r="AV338" s="15">
        <v>0.27889675372608302</v>
      </c>
      <c r="AW338" s="15">
        <v>0.27326363683027</v>
      </c>
      <c r="AX338" s="15">
        <v>0.26688176670622599</v>
      </c>
      <c r="AY338" s="15">
        <v>0.26188718426215901</v>
      </c>
      <c r="AZ338" s="15">
        <v>0.25910306636566499</v>
      </c>
      <c r="BA338" s="15">
        <v>0.25906898242313497</v>
      </c>
      <c r="BB338" s="15">
        <v>0.24570430956949199</v>
      </c>
      <c r="BC338" s="15">
        <v>0.233128971509276</v>
      </c>
      <c r="BD338" s="15">
        <v>0.23607682857430501</v>
      </c>
      <c r="BE338" s="15">
        <v>0.249986745504407</v>
      </c>
      <c r="BF338" s="15">
        <v>0.25475661894673601</v>
      </c>
      <c r="BG338" s="15">
        <v>0.25766697556454699</v>
      </c>
      <c r="BH338" s="15">
        <v>0.24052092539188599</v>
      </c>
      <c r="BI338" s="15">
        <v>0.23807585879026699</v>
      </c>
      <c r="BJ338" s="15">
        <v>0.25593612232120799</v>
      </c>
    </row>
    <row r="339" spans="2:62" hidden="1" outlineLevel="2">
      <c r="D339" s="65"/>
    </row>
    <row r="340" spans="2:62" hidden="1" outlineLevel="2">
      <c r="B340" s="90" t="s">
        <v>56</v>
      </c>
      <c r="C340" s="42">
        <f>SUM(C329:C338)</f>
        <v>0.99999999999999956</v>
      </c>
      <c r="D340" s="42">
        <f t="shared" ref="D340:BJ340" si="262">SUM(D329:D338)</f>
        <v>0.99999999999999978</v>
      </c>
      <c r="E340" s="42">
        <f t="shared" si="262"/>
        <v>1.0000000000000013</v>
      </c>
      <c r="F340" s="42">
        <f t="shared" si="262"/>
        <v>1.0000000000000004</v>
      </c>
      <c r="G340" s="42">
        <f t="shared" si="262"/>
        <v>0.99999999999999978</v>
      </c>
      <c r="H340" s="42">
        <f t="shared" si="262"/>
        <v>0.99999999999999978</v>
      </c>
      <c r="I340" s="42">
        <f t="shared" si="262"/>
        <v>0.99999999999999889</v>
      </c>
      <c r="J340" s="42">
        <f t="shared" si="262"/>
        <v>1.0000000000000002</v>
      </c>
      <c r="K340" s="42">
        <f t="shared" si="262"/>
        <v>1.0000000000000009</v>
      </c>
      <c r="L340" s="42">
        <f t="shared" si="262"/>
        <v>1.0000000000000007</v>
      </c>
      <c r="M340" s="42">
        <f t="shared" si="262"/>
        <v>1.0000000000000002</v>
      </c>
      <c r="N340" s="42">
        <f t="shared" si="262"/>
        <v>0.99999999999999889</v>
      </c>
      <c r="O340" s="42">
        <f t="shared" si="262"/>
        <v>1.0000000000000002</v>
      </c>
      <c r="P340" s="42">
        <f t="shared" si="262"/>
        <v>0.99999999999999933</v>
      </c>
      <c r="Q340" s="42">
        <f t="shared" si="262"/>
        <v>1.0000000000000002</v>
      </c>
      <c r="R340" s="42">
        <f t="shared" si="262"/>
        <v>0.99999999999999933</v>
      </c>
      <c r="S340" s="42">
        <f t="shared" si="262"/>
        <v>1.0000000000000004</v>
      </c>
      <c r="T340" s="42">
        <f t="shared" si="262"/>
        <v>1.0000000000000002</v>
      </c>
      <c r="U340" s="42">
        <f t="shared" si="262"/>
        <v>0.99999999999999978</v>
      </c>
      <c r="V340" s="42">
        <f t="shared" si="262"/>
        <v>0.99999999999999967</v>
      </c>
      <c r="W340" s="42">
        <f t="shared" si="262"/>
        <v>0.99999999999999967</v>
      </c>
      <c r="X340" s="42">
        <f t="shared" si="262"/>
        <v>0.99999999999999967</v>
      </c>
      <c r="Y340" s="42">
        <f t="shared" si="262"/>
        <v>1.0000000000000002</v>
      </c>
      <c r="Z340" s="42">
        <f t="shared" si="262"/>
        <v>0.99999999999999978</v>
      </c>
      <c r="AA340" s="42">
        <f t="shared" si="262"/>
        <v>0.99999999999999944</v>
      </c>
      <c r="AB340" s="42">
        <f t="shared" si="262"/>
        <v>1</v>
      </c>
      <c r="AC340" s="42">
        <f t="shared" si="262"/>
        <v>1</v>
      </c>
      <c r="AD340" s="42">
        <f t="shared" si="262"/>
        <v>1</v>
      </c>
      <c r="AE340" s="42">
        <f t="shared" si="262"/>
        <v>0.99999999999999944</v>
      </c>
      <c r="AF340" s="42">
        <f t="shared" si="262"/>
        <v>0.99999999999999978</v>
      </c>
      <c r="AG340" s="42">
        <f t="shared" si="262"/>
        <v>0.99999999999999978</v>
      </c>
      <c r="AH340" s="42">
        <f t="shared" si="262"/>
        <v>1.0000000000000002</v>
      </c>
      <c r="AI340" s="42">
        <f t="shared" si="262"/>
        <v>0.99999999999999989</v>
      </c>
      <c r="AJ340" s="42">
        <f t="shared" si="262"/>
        <v>1</v>
      </c>
      <c r="AK340" s="42">
        <f t="shared" si="262"/>
        <v>1.0000000000000002</v>
      </c>
      <c r="AL340" s="42">
        <f t="shared" si="262"/>
        <v>1.0000000000000004</v>
      </c>
      <c r="AM340" s="42">
        <f t="shared" si="262"/>
        <v>0.99999999999999967</v>
      </c>
      <c r="AN340" s="42">
        <f t="shared" si="262"/>
        <v>0.99999999999999944</v>
      </c>
      <c r="AO340" s="42">
        <f t="shared" si="262"/>
        <v>1</v>
      </c>
      <c r="AP340" s="42">
        <f t="shared" si="262"/>
        <v>0.99999999999999989</v>
      </c>
      <c r="AQ340" s="42">
        <f t="shared" si="262"/>
        <v>1</v>
      </c>
      <c r="AR340" s="42">
        <f t="shared" si="262"/>
        <v>0.99999999999999978</v>
      </c>
      <c r="AS340" s="42">
        <f t="shared" si="262"/>
        <v>1.0000000000000007</v>
      </c>
      <c r="AT340" s="42">
        <f t="shared" si="262"/>
        <v>0.99999999999999978</v>
      </c>
      <c r="AU340" s="42">
        <f t="shared" si="262"/>
        <v>1.0000000000000002</v>
      </c>
      <c r="AV340" s="42">
        <f t="shared" si="262"/>
        <v>1.0000000000000004</v>
      </c>
      <c r="AW340" s="42">
        <f t="shared" si="262"/>
        <v>1</v>
      </c>
      <c r="AX340" s="42">
        <f t="shared" si="262"/>
        <v>0.99999999999999933</v>
      </c>
      <c r="AY340" s="42">
        <f t="shared" si="262"/>
        <v>1</v>
      </c>
      <c r="AZ340" s="42">
        <f t="shared" si="262"/>
        <v>1.0000000000000007</v>
      </c>
      <c r="BA340" s="42">
        <f t="shared" si="262"/>
        <v>0.99999999999999933</v>
      </c>
      <c r="BB340" s="42">
        <f t="shared" si="262"/>
        <v>1.0000000000000004</v>
      </c>
      <c r="BC340" s="42">
        <f t="shared" si="262"/>
        <v>0.99999999999999944</v>
      </c>
      <c r="BD340" s="42">
        <f t="shared" si="262"/>
        <v>1</v>
      </c>
      <c r="BE340" s="42">
        <f t="shared" si="262"/>
        <v>0.99999999999999922</v>
      </c>
      <c r="BF340" s="42">
        <f t="shared" si="262"/>
        <v>0.99999999999999978</v>
      </c>
      <c r="BG340" s="42">
        <f t="shared" si="262"/>
        <v>0.99999999999999967</v>
      </c>
      <c r="BH340" s="42">
        <f t="shared" si="262"/>
        <v>1.0000000000000007</v>
      </c>
      <c r="BI340" s="42">
        <f t="shared" si="262"/>
        <v>1.0000000000000004</v>
      </c>
      <c r="BJ340" s="42">
        <f t="shared" si="262"/>
        <v>0.99999999999999933</v>
      </c>
    </row>
    <row r="341" spans="2:62" hidden="1" outlineLevel="2">
      <c r="B341" s="81"/>
    </row>
    <row r="342" spans="2:62" ht="20.5" hidden="1" outlineLevel="2">
      <c r="B342" s="79" t="s">
        <v>136</v>
      </c>
      <c r="C342" s="42" cm="1">
        <f t="array" aca="1" ref="C342" ca="1">SUMPRODUCT(TRANSPOSE(C329:C338),OFFSET('Static Returns and Covariance'!$B$12,MATCH(C$16,'Static Returns and Covariance'!$B$13:$B$132),1,1,10))</f>
        <v>1.4087487636244302E-3</v>
      </c>
      <c r="D342" s="42" cm="1">
        <f t="array" aca="1" ref="D342" ca="1">SUMPRODUCT(TRANSPOSE(D329:D338),OFFSET('Static Returns and Covariance'!$B$12,MATCH(D$16,'Static Returns and Covariance'!$B$13:$B$132),1,1,10))</f>
        <v>3.8198971999781062E-2</v>
      </c>
      <c r="E342" s="42" cm="1">
        <f t="array" aca="1" ref="E342" ca="1">SUMPRODUCT(TRANSPOSE(E329:E338),OFFSET('Static Returns and Covariance'!$B$12,MATCH(E$16,'Static Returns and Covariance'!$B$13:$B$132),1,1,10))</f>
        <v>2.123427644800949E-3</v>
      </c>
      <c r="F342" s="42" cm="1">
        <f t="array" aca="1" ref="F342" ca="1">SUMPRODUCT(TRANSPOSE(F329:F338),OFFSET('Static Returns and Covariance'!$B$12,MATCH(F$16,'Static Returns and Covariance'!$B$13:$B$132),1,1,10))</f>
        <v>-3.6141316652298083E-3</v>
      </c>
      <c r="G342" s="42" cm="1">
        <f t="array" aca="1" ref="G342" ca="1">SUMPRODUCT(TRANSPOSE(G329:G338),OFFSET('Static Returns and Covariance'!$B$12,MATCH(G$16,'Static Returns and Covariance'!$B$13:$B$132),1,1,10))</f>
        <v>4.1501040352056762E-2</v>
      </c>
      <c r="H342" s="42" cm="1">
        <f t="array" aca="1" ref="H342" ca="1">SUMPRODUCT(TRANSPOSE(H329:H338),OFFSET('Static Returns and Covariance'!$B$12,MATCH(H$16,'Static Returns and Covariance'!$B$13:$B$132),1,1,10))</f>
        <v>-3.0169998388928962E-2</v>
      </c>
      <c r="I342" s="42" cm="1">
        <f t="array" aca="1" ref="I342" ca="1">SUMPRODUCT(TRANSPOSE(I329:I338),OFFSET('Static Returns and Covariance'!$B$12,MATCH(I$16,'Static Returns and Covariance'!$B$13:$B$132),1,1,10))</f>
        <v>-2.1394182823187271E-3</v>
      </c>
      <c r="J342" s="42" cm="1">
        <f t="array" aca="1" ref="J342" ca="1">SUMPRODUCT(TRANSPOSE(J329:J338),OFFSET('Static Returns and Covariance'!$B$12,MATCH(J$16,'Static Returns and Covariance'!$B$13:$B$132),1,1,10))</f>
        <v>3.328060400097109E-2</v>
      </c>
      <c r="K342" s="42" cm="1">
        <f t="array" aca="1" ref="K342" ca="1">SUMPRODUCT(TRANSPOSE(K329:K338),OFFSET('Static Returns and Covariance'!$B$12,MATCH(K$16,'Static Returns and Covariance'!$B$13:$B$132),1,1,10))</f>
        <v>-4.3902503765005062E-3</v>
      </c>
      <c r="L342" s="42" cm="1">
        <f t="array" aca="1" ref="L342" ca="1">SUMPRODUCT(TRANSPOSE(L329:L338),OFFSET('Static Returns and Covariance'!$B$12,MATCH(L$16,'Static Returns and Covariance'!$B$13:$B$132),1,1,10))</f>
        <v>6.7071878544441341E-2</v>
      </c>
      <c r="M342" s="42" cm="1">
        <f t="array" aca="1" ref="M342" ca="1">SUMPRODUCT(TRANSPOSE(M329:M338),OFFSET('Static Returns and Covariance'!$B$12,MATCH(M$16,'Static Returns and Covariance'!$B$13:$B$132),1,1,10))</f>
        <v>3.1343234348447171E-2</v>
      </c>
      <c r="N342" s="42" cm="1">
        <f t="array" aca="1" ref="N342" ca="1">SUMPRODUCT(TRANSPOSE(N329:N338),OFFSET('Static Returns and Covariance'!$B$12,MATCH(N$16,'Static Returns and Covariance'!$B$13:$B$132),1,1,10))</f>
        <v>-2.9422517958056223E-2</v>
      </c>
      <c r="O342" s="42" cm="1">
        <f t="array" aca="1" ref="O342" ca="1">SUMPRODUCT(TRANSPOSE(O329:O338),OFFSET('Static Returns and Covariance'!$B$12,MATCH(O$16,'Static Returns and Covariance'!$B$13:$B$132),1,1,10))</f>
        <v>-1.0114045569353573E-2</v>
      </c>
      <c r="P342" s="42" cm="1">
        <f t="array" aca="1" ref="P342" ca="1">SUMPRODUCT(TRANSPOSE(P329:P338),OFFSET('Static Returns and Covariance'!$B$12,MATCH(P$16,'Static Returns and Covariance'!$B$13:$B$132),1,1,10))</f>
        <v>-3.2463434752010203E-2</v>
      </c>
      <c r="Q342" s="42" cm="1">
        <f t="array" aca="1" ref="Q342" ca="1">SUMPRODUCT(TRANSPOSE(Q329:Q338),OFFSET('Static Returns and Covariance'!$B$12,MATCH(Q$16,'Static Returns and Covariance'!$B$13:$B$132),1,1,10))</f>
        <v>-1.486830253067772E-2</v>
      </c>
      <c r="R342" s="42" cm="1">
        <f t="array" aca="1" ref="R342" ca="1">SUMPRODUCT(TRANSPOSE(R329:R338),OFFSET('Static Returns and Covariance'!$B$12,MATCH(R$16,'Static Returns and Covariance'!$B$13:$B$132),1,1,10))</f>
        <v>-1.8455270745764685E-2</v>
      </c>
      <c r="S342" s="42" cm="1">
        <f t="array" aca="1" ref="S342" ca="1">SUMPRODUCT(TRANSPOSE(S329:S338),OFFSET('Static Returns and Covariance'!$B$12,MATCH(S$16,'Static Returns and Covariance'!$B$13:$B$132),1,1,10))</f>
        <v>-4.956754812801582E-4</v>
      </c>
      <c r="T342" s="42" cm="1">
        <f t="array" aca="1" ref="T342" ca="1">SUMPRODUCT(TRANSPOSE(T329:T338),OFFSET('Static Returns and Covariance'!$B$12,MATCH(T$16,'Static Returns and Covariance'!$B$13:$B$132),1,1,10))</f>
        <v>2.9584077323899387E-2</v>
      </c>
      <c r="U342" s="42" cm="1">
        <f t="array" aca="1" ref="U342" ca="1">SUMPRODUCT(TRANSPOSE(U329:U338),OFFSET('Static Returns and Covariance'!$B$12,MATCH(U$16,'Static Returns and Covariance'!$B$13:$B$132),1,1,10))</f>
        <v>3.9274863260339479E-2</v>
      </c>
      <c r="V342" s="42" cm="1">
        <f t="array" aca="1" ref="V342" ca="1">SUMPRODUCT(TRANSPOSE(V329:V338),OFFSET('Static Returns and Covariance'!$B$12,MATCH(V$16,'Static Returns and Covariance'!$B$13:$B$132),1,1,10))</f>
        <v>-1.7714836249542419E-2</v>
      </c>
      <c r="W342" s="42" cm="1">
        <f t="array" aca="1" ref="W342" ca="1">SUMPRODUCT(TRANSPOSE(W329:W338),OFFSET('Static Returns and Covariance'!$B$12,MATCH(W$16,'Static Returns and Covariance'!$B$13:$B$132),1,1,10))</f>
        <v>2.3629360759302286E-3</v>
      </c>
      <c r="X342" s="42" cm="1">
        <f t="array" aca="1" ref="X342" ca="1">SUMPRODUCT(TRANSPOSE(X329:X338),OFFSET('Static Returns and Covariance'!$B$12,MATCH(X$16,'Static Returns and Covariance'!$B$13:$B$132),1,1,10))</f>
        <v>-2.7396166012424013E-2</v>
      </c>
      <c r="Y342" s="42" cm="1">
        <f t="array" aca="1" ref="Y342" ca="1">SUMPRODUCT(TRANSPOSE(Y329:Y338),OFFSET('Static Returns and Covariance'!$B$12,MATCH(Y$16,'Static Returns and Covariance'!$B$13:$B$132),1,1,10))</f>
        <v>5.8538918638821415E-2</v>
      </c>
      <c r="Z342" s="42" cm="1">
        <f t="array" aca="1" ref="Z342" ca="1">SUMPRODUCT(TRANSPOSE(Z329:Z338),OFFSET('Static Returns and Covariance'!$B$12,MATCH(Z$16,'Static Returns and Covariance'!$B$13:$B$132),1,1,10))</f>
        <v>-5.9373047536489226E-2</v>
      </c>
      <c r="AA342" s="42" cm="1">
        <f t="array" aca="1" ref="AA342" ca="1">SUMPRODUCT(TRANSPOSE(AA329:AA338),OFFSET('Static Returns and Covariance'!$B$12,MATCH(AA$16,'Static Returns and Covariance'!$B$13:$B$132),1,1,10))</f>
        <v>5.6304793628126182E-2</v>
      </c>
      <c r="AB342" s="42" cm="1">
        <f t="array" aca="1" ref="AB342" ca="1">SUMPRODUCT(TRANSPOSE(AB329:AB338),OFFSET('Static Returns and Covariance'!$B$12,MATCH(AB$16,'Static Returns and Covariance'!$B$13:$B$132),1,1,10))</f>
        <v>5.0139730001028129E-2</v>
      </c>
      <c r="AC342" s="42" cm="1">
        <f t="array" aca="1" ref="AC342" ca="1">SUMPRODUCT(TRANSPOSE(AC329:AC338),OFFSET('Static Returns and Covariance'!$B$12,MATCH(AC$16,'Static Returns and Covariance'!$B$13:$B$132),1,1,10))</f>
        <v>4.2389101953407074E-2</v>
      </c>
      <c r="AD342" s="42" cm="1">
        <f t="array" aca="1" ref="AD342" ca="1">SUMPRODUCT(TRANSPOSE(AD329:AD338),OFFSET('Static Returns and Covariance'!$B$12,MATCH(AD$16,'Static Returns and Covariance'!$B$13:$B$132),1,1,10))</f>
        <v>-9.3190722938557352E-4</v>
      </c>
      <c r="AE342" s="42" cm="1">
        <f t="array" aca="1" ref="AE342" ca="1">SUMPRODUCT(TRANSPOSE(AE329:AE338),OFFSET('Static Returns and Covariance'!$B$12,MATCH(AE$16,'Static Returns and Covariance'!$B$13:$B$132),1,1,10))</f>
        <v>-2.5498054263985281E-2</v>
      </c>
      <c r="AF342" s="42" cm="1">
        <f t="array" aca="1" ref="AF342" ca="1">SUMPRODUCT(TRANSPOSE(AF329:AF338),OFFSET('Static Returns and Covariance'!$B$12,MATCH(AF$16,'Static Returns and Covariance'!$B$13:$B$132),1,1,10))</f>
        <v>4.1562326824426031E-2</v>
      </c>
      <c r="AG342" s="42" cm="1">
        <f t="array" aca="1" ref="AG342" ca="1">SUMPRODUCT(TRANSPOSE(AG329:AG338),OFFSET('Static Returns and Covariance'!$B$12,MATCH(AG$16,'Static Returns and Covariance'!$B$13:$B$132),1,1,10))</f>
        <v>3.736232005849445E-4</v>
      </c>
      <c r="AH342" s="42" cm="1">
        <f t="array" aca="1" ref="AH342" ca="1">SUMPRODUCT(TRANSPOSE(AH329:AH338),OFFSET('Static Returns and Covariance'!$B$12,MATCH(AH$16,'Static Returns and Covariance'!$B$13:$B$132),1,1,10))</f>
        <v>3.6664061919949614E-2</v>
      </c>
      <c r="AI342" s="42" cm="1">
        <f t="array" aca="1" ref="AI342" ca="1">SUMPRODUCT(TRANSPOSE(AI329:AI338),OFFSET('Static Returns and Covariance'!$B$12,MATCH(AI$16,'Static Returns and Covariance'!$B$13:$B$132),1,1,10))</f>
        <v>3.1898563965983395E-2</v>
      </c>
      <c r="AJ342" s="42" cm="1">
        <f t="array" aca="1" ref="AJ342" ca="1">SUMPRODUCT(TRANSPOSE(AJ329:AJ338),OFFSET('Static Returns and Covariance'!$B$12,MATCH(AJ$16,'Static Returns and Covariance'!$B$13:$B$132),1,1,10))</f>
        <v>1.3220961446669004E-2</v>
      </c>
      <c r="AK342" s="42" cm="1">
        <f t="array" aca="1" ref="AK342" ca="1">SUMPRODUCT(TRANSPOSE(AK329:AK338),OFFSET('Static Returns and Covariance'!$B$12,MATCH(AK$16,'Static Returns and Covariance'!$B$13:$B$132),1,1,10))</f>
        <v>-7.1582744465129369E-4</v>
      </c>
      <c r="AL342" s="42" cm="1">
        <f t="array" aca="1" ref="AL342" ca="1">SUMPRODUCT(TRANSPOSE(AL329:AL338),OFFSET('Static Returns and Covariance'!$B$12,MATCH(AL$16,'Static Returns and Covariance'!$B$13:$B$132),1,1,10))</f>
        <v>3.2278618003168197E-2</v>
      </c>
      <c r="AM342" s="42" cm="1">
        <f t="array" aca="1" ref="AM342" ca="1">SUMPRODUCT(TRANSPOSE(AM329:AM338),OFFSET('Static Returns and Covariance'!$B$12,MATCH(AM$16,'Static Returns and Covariance'!$B$13:$B$132),1,1,10))</f>
        <v>4.0256394180931951E-2</v>
      </c>
      <c r="AN342" s="42" cm="1">
        <f t="array" aca="1" ref="AN342" ca="1">SUMPRODUCT(TRANSPOSE(AN329:AN338),OFFSET('Static Returns and Covariance'!$B$12,MATCH(AN$16,'Static Returns and Covariance'!$B$13:$B$132),1,1,10))</f>
        <v>-8.6112961284716821E-2</v>
      </c>
      <c r="AO342" s="42" cm="1">
        <f t="array" aca="1" ref="AO342" ca="1">SUMPRODUCT(TRANSPOSE(AO329:AO338),OFFSET('Static Returns and Covariance'!$B$12,MATCH(AO$16,'Static Returns and Covariance'!$B$13:$B$132),1,1,10))</f>
        <v>-5.1987523793242528E-2</v>
      </c>
      <c r="AP342" s="42" cm="1">
        <f t="array" aca="1" ref="AP342" ca="1">SUMPRODUCT(TRANSPOSE(AP329:AP338),OFFSET('Static Returns and Covariance'!$B$12,MATCH(AP$16,'Static Returns and Covariance'!$B$13:$B$132),1,1,10))</f>
        <v>7.7763137194288692E-2</v>
      </c>
      <c r="AQ342" s="42" cm="1">
        <f t="array" aca="1" ref="AQ342" ca="1">SUMPRODUCT(TRANSPOSE(AQ329:AQ338),OFFSET('Static Returns and Covariance'!$B$12,MATCH(AQ$16,'Static Returns and Covariance'!$B$13:$B$132),1,1,10))</f>
        <v>6.117040761807406E-2</v>
      </c>
      <c r="AR342" s="42" cm="1">
        <f t="array" aca="1" ref="AR342" ca="1">SUMPRODUCT(TRANSPOSE(AR329:AR338),OFFSET('Static Returns and Covariance'!$B$12,MATCH(AR$16,'Static Returns and Covariance'!$B$13:$B$132),1,1,10))</f>
        <v>-5.0542926641120735E-2</v>
      </c>
      <c r="AS342" s="42" cm="1">
        <f t="array" aca="1" ref="AS342" ca="1">SUMPRODUCT(TRANSPOSE(AS329:AS338),OFFSET('Static Returns and Covariance'!$B$12,MATCH(AS$16,'Static Returns and Covariance'!$B$13:$B$132),1,1,10))</f>
        <v>-1.5943908767382189E-2</v>
      </c>
      <c r="AT342" s="42" cm="1">
        <f t="array" aca="1" ref="AT342" ca="1">SUMPRODUCT(TRANSPOSE(AT329:AT338),OFFSET('Static Returns and Covariance'!$B$12,MATCH(AT$16,'Static Returns and Covariance'!$B$13:$B$132),1,1,10))</f>
        <v>-2.5485958710720638E-2</v>
      </c>
      <c r="AU342" s="42" cm="1">
        <f t="array" aca="1" ref="AU342" ca="1">SUMPRODUCT(TRANSPOSE(AU329:AU338),OFFSET('Static Returns and Covariance'!$B$12,MATCH(AU$16,'Static Returns and Covariance'!$B$13:$B$132),1,1,10))</f>
        <v>2.1872962104058355E-2</v>
      </c>
      <c r="AV342" s="42" cm="1">
        <f t="array" aca="1" ref="AV342" ca="1">SUMPRODUCT(TRANSPOSE(AV329:AV338),OFFSET('Static Returns and Covariance'!$B$12,MATCH(AV$16,'Static Returns and Covariance'!$B$13:$B$132),1,1,10))</f>
        <v>-1.9516112323440138E-2</v>
      </c>
      <c r="AW342" s="42" cm="1">
        <f t="array" aca="1" ref="AW342" ca="1">SUMPRODUCT(TRANSPOSE(AW329:AW338),OFFSET('Static Returns and Covariance'!$B$12,MATCH(AW$16,'Static Returns and Covariance'!$B$13:$B$132),1,1,10))</f>
        <v>2.9687261988702647E-2</v>
      </c>
      <c r="AX342" s="42" cm="1">
        <f t="array" aca="1" ref="AX342" ca="1">SUMPRODUCT(TRANSPOSE(AX329:AX338),OFFSET('Static Returns and Covariance'!$B$12,MATCH(AX$16,'Static Returns and Covariance'!$B$13:$B$132),1,1,10))</f>
        <v>-2.1758261222771087E-2</v>
      </c>
      <c r="AY342" s="42" cm="1">
        <f t="array" aca="1" ref="AY342" ca="1">SUMPRODUCT(TRANSPOSE(AY329:AY338),OFFSET('Static Returns and Covariance'!$B$12,MATCH(AY$16,'Static Returns and Covariance'!$B$13:$B$132),1,1,10))</f>
        <v>4.2484625359287152E-3</v>
      </c>
      <c r="AZ342" s="42" cm="1">
        <f t="array" aca="1" ref="AZ342" ca="1">SUMPRODUCT(TRANSPOSE(AZ329:AZ338),OFFSET('Static Returns and Covariance'!$B$12,MATCH(AZ$16,'Static Returns and Covariance'!$B$13:$B$132),1,1,10))</f>
        <v>-4.8077818911943189E-2</v>
      </c>
      <c r="BA342" s="42" cm="1">
        <f t="array" aca="1" ref="BA342" ca="1">SUMPRODUCT(TRANSPOSE(BA329:BA338),OFFSET('Static Returns and Covariance'!$B$12,MATCH(BA$16,'Static Returns and Covariance'!$B$13:$B$132),1,1,10))</f>
        <v>0.11188912730065406</v>
      </c>
      <c r="BB342" s="42" cm="1">
        <f t="array" aca="1" ref="BB342" ca="1">SUMPRODUCT(TRANSPOSE(BB329:BB338),OFFSET('Static Returns and Covariance'!$B$12,MATCH(BB$16,'Static Returns and Covariance'!$B$13:$B$132),1,1,10))</f>
        <v>4.0043247445861907E-2</v>
      </c>
      <c r="BC342" s="42" cm="1">
        <f t="array" aca="1" ref="BC342" ca="1">SUMPRODUCT(TRANSPOSE(BC329:BC338),OFFSET('Static Returns and Covariance'!$B$12,MATCH(BC$16,'Static Returns and Covariance'!$B$13:$B$132),1,1,10))</f>
        <v>-1.7277389230442853E-2</v>
      </c>
      <c r="BD342" s="42" cm="1">
        <f t="array" aca="1" ref="BD342" ca="1">SUMPRODUCT(TRANSPOSE(BD329:BD338),OFFSET('Static Returns and Covariance'!$B$12,MATCH(BD$16,'Static Returns and Covariance'!$B$13:$B$132),1,1,10))</f>
        <v>-7.9812244044506452E-3</v>
      </c>
      <c r="BE342" s="42" cm="1">
        <f t="array" aca="1" ref="BE342" ca="1">SUMPRODUCT(TRANSPOSE(BE329:BE338),OFFSET('Static Returns and Covariance'!$B$12,MATCH(BE$16,'Static Returns and Covariance'!$B$13:$B$132),1,1,10))</f>
        <v>1.0050125189014608E-2</v>
      </c>
      <c r="BF342" s="42" cm="1">
        <f t="array" aca="1" ref="BF342" ca="1">SUMPRODUCT(TRANSPOSE(BF329:BF338),OFFSET('Static Returns and Covariance'!$B$12,MATCH(BF$16,'Static Returns and Covariance'!$B$13:$B$132),1,1,10))</f>
        <v>2.9473868848261794E-2</v>
      </c>
      <c r="BG342" s="42" cm="1">
        <f t="array" aca="1" ref="BG342" ca="1">SUMPRODUCT(TRANSPOSE(BG329:BG338),OFFSET('Static Returns and Covariance'!$B$12,MATCH(BG$16,'Static Returns and Covariance'!$B$13:$B$132),1,1,10))</f>
        <v>-6.8084976079143822E-2</v>
      </c>
      <c r="BH342" s="42" cm="1">
        <f t="array" aca="1" ref="BH342" ca="1">SUMPRODUCT(TRANSPOSE(BH329:BH338),OFFSET('Static Returns and Covariance'!$B$12,MATCH(BH$16,'Static Returns and Covariance'!$B$13:$B$132),1,1,10))</f>
        <v>3.7268517048272406E-3</v>
      </c>
      <c r="BI342" s="42" cm="1">
        <f t="array" aca="1" ref="BI342" ca="1">SUMPRODUCT(TRANSPOSE(BI329:BI338),OFFSET('Static Returns and Covariance'!$B$12,MATCH(BI$16,'Static Returns and Covariance'!$B$13:$B$132),1,1,10))</f>
        <v>-6.9507794240599727E-3</v>
      </c>
      <c r="BJ342" s="42" cm="1">
        <f t="array" aca="1" ref="BJ342" ca="1">SUMPRODUCT(TRANSPOSE(BJ329:BJ338),OFFSET('Static Returns and Covariance'!$B$12,MATCH(BJ$16,'Static Returns and Covariance'!$B$13:$B$132),1,1,10))</f>
        <v>0.12124108890115132</v>
      </c>
    </row>
    <row r="343" spans="2:62" ht="18.5" hidden="1" outlineLevel="2">
      <c r="B343" s="79"/>
    </row>
    <row r="344" spans="2:62" ht="20" hidden="1" outlineLevel="2">
      <c r="B344" s="87" t="s">
        <v>140</v>
      </c>
    </row>
    <row r="345" spans="2:62" hidden="1" outlineLevel="2">
      <c r="B345" s="90" t="s">
        <v>5</v>
      </c>
      <c r="C345" s="15" cm="1">
        <f t="array" aca="1" ref="C345:C354" ca="1">TRANSPOSE(TRANSPOSE(C329:C338)*(1+(OFFSET('Static Returns and Covariance'!$B$12,MATCH(C$16,'Static Returns and Covariance'!$B$13:$B$132),1,1,10)))/(1+C342))</f>
        <v>7.8357384796672924E-2</v>
      </c>
      <c r="D345" s="15" cm="1">
        <f t="array" aca="1" ref="D345:D354" ca="1">TRANSPOSE(TRANSPOSE(D329:D338)*(1+(OFFSET('Static Returns and Covariance'!$B$12,MATCH(D$16,'Static Returns and Covariance'!$B$13:$B$132),1,1,10)))/(1+D342))</f>
        <v>7.1404550449971488E-2</v>
      </c>
      <c r="E345" s="15" cm="1">
        <f t="array" aca="1" ref="E345:E354" ca="1">TRANSPOSE(TRANSPOSE(E329:E338)*(1+(OFFSET('Static Returns and Covariance'!$B$12,MATCH(E$16,'Static Returns and Covariance'!$B$13:$B$132),1,1,10)))/(1+E342))</f>
        <v>7.0212860768754576E-2</v>
      </c>
      <c r="F345" s="15" cm="1">
        <f t="array" aca="1" ref="F345:F354" ca="1">TRANSPOSE(TRANSPOSE(F329:F338)*(1+(OFFSET('Static Returns and Covariance'!$B$12,MATCH(F$16,'Static Returns and Covariance'!$B$13:$B$132),1,1,10)))/(1+F342))</f>
        <v>7.0401589687427518E-2</v>
      </c>
      <c r="G345" s="15" cm="1">
        <f t="array" aca="1" ref="G345:G354" ca="1">TRANSPOSE(TRANSPOSE(G329:G338)*(1+(OFFSET('Static Returns and Covariance'!$B$12,MATCH(G$16,'Static Returns and Covariance'!$B$13:$B$132),1,1,10)))/(1+G342))</f>
        <v>6.6063872142263697E-2</v>
      </c>
      <c r="H345" s="15" cm="1">
        <f t="array" aca="1" ref="H345:H354" ca="1">TRANSPOSE(TRANSPOSE(H329:H338)*(1+(OFFSET('Static Returns and Covariance'!$B$12,MATCH(H$16,'Static Returns and Covariance'!$B$13:$B$132),1,1,10)))/(1+H342))</f>
        <v>7.2129460969364567E-2</v>
      </c>
      <c r="I345" s="15" cm="1">
        <f t="array" aca="1" ref="I345:I354" ca="1">TRANSPOSE(TRANSPOSE(I329:I338)*(1+(OFFSET('Static Returns and Covariance'!$B$12,MATCH(I$16,'Static Returns and Covariance'!$B$13:$B$132),1,1,10)))/(1+I342))</f>
        <v>6.4701712888241711E-2</v>
      </c>
      <c r="J345" s="15" cm="1">
        <f t="array" aca="1" ref="J345:J354" ca="1">TRANSPOSE(TRANSPOSE(J329:J338)*(1+(OFFSET('Static Returns and Covariance'!$B$12,MATCH(J$16,'Static Returns and Covariance'!$B$13:$B$132),1,1,10)))/(1+J342))</f>
        <v>6.63374877286695E-2</v>
      </c>
      <c r="K345" s="15" cm="1">
        <f t="array" aca="1" ref="K345:K354" ca="1">TRANSPOSE(TRANSPOSE(K329:K338)*(1+(OFFSET('Static Returns and Covariance'!$B$12,MATCH(K$16,'Static Returns and Covariance'!$B$13:$B$132),1,1,10)))/(1+K342))</f>
        <v>6.8419572356648903E-2</v>
      </c>
      <c r="L345" s="15" cm="1">
        <f t="array" aca="1" ref="L345:L354" ca="1">TRANSPOSE(TRANSPOSE(L329:L338)*(1+(OFFSET('Static Returns and Covariance'!$B$12,MATCH(L$16,'Static Returns and Covariance'!$B$13:$B$132),1,1,10)))/(1+L342))</f>
        <v>7.2155423959618742E-2</v>
      </c>
      <c r="M345" s="15" cm="1">
        <f t="array" aca="1" ref="M345:M354" ca="1">TRANSPOSE(TRANSPOSE(M329:M338)*(1+(OFFSET('Static Returns and Covariance'!$B$12,MATCH(M$16,'Static Returns and Covariance'!$B$13:$B$132),1,1,10)))/(1+M342))</f>
        <v>7.4072626912970979E-2</v>
      </c>
      <c r="N345" s="15" cm="1">
        <f t="array" aca="1" ref="N345:N354" ca="1">TRANSPOSE(TRANSPOSE(N329:N338)*(1+(OFFSET('Static Returns and Covariance'!$B$12,MATCH(N$16,'Static Returns and Covariance'!$B$13:$B$132),1,1,10)))/(1+N342))</f>
        <v>7.7771713083003804E-2</v>
      </c>
      <c r="O345" s="15" cm="1">
        <f t="array" aca="1" ref="O345:O354" ca="1">TRANSPOSE(TRANSPOSE(O329:O338)*(1+(OFFSET('Static Returns and Covariance'!$B$12,MATCH(O$16,'Static Returns and Covariance'!$B$13:$B$132),1,1,10)))/(1+O342))</f>
        <v>8.4158386684196312E-2</v>
      </c>
      <c r="P345" s="15" cm="1">
        <f t="array" aca="1" ref="P345:P354" ca="1">TRANSPOSE(TRANSPOSE(P329:P338)*(1+(OFFSET('Static Returns and Covariance'!$B$12,MATCH(P$16,'Static Returns and Covariance'!$B$13:$B$132),1,1,10)))/(1+P342))</f>
        <v>7.4621981209455721E-2</v>
      </c>
      <c r="Q345" s="15" cm="1">
        <f t="array" aca="1" ref="Q345:Q354" ca="1">TRANSPOSE(TRANSPOSE(Q329:Q338)*(1+(OFFSET('Static Returns and Covariance'!$B$12,MATCH(Q$16,'Static Returns and Covariance'!$B$13:$B$132),1,1,10)))/(1+Q342))</f>
        <v>7.5687983043181736E-2</v>
      </c>
      <c r="R345" s="15" cm="1">
        <f t="array" aca="1" ref="R345:R354" ca="1">TRANSPOSE(TRANSPOSE(R329:R338)*(1+(OFFSET('Static Returns and Covariance'!$B$12,MATCH(R$16,'Static Returns and Covariance'!$B$13:$B$132),1,1,10)))/(1+R342))</f>
        <v>8.2309685524665666E-2</v>
      </c>
      <c r="S345" s="15" cm="1">
        <f t="array" aca="1" ref="S345:S354" ca="1">TRANSPOSE(TRANSPOSE(S329:S338)*(1+(OFFSET('Static Returns and Covariance'!$B$12,MATCH(S$16,'Static Returns and Covariance'!$B$13:$B$132),1,1,10)))/(1+S342))</f>
        <v>8.4407238572609566E-2</v>
      </c>
      <c r="T345" s="15" cm="1">
        <f t="array" aca="1" ref="T345:T354" ca="1">TRANSPOSE(TRANSPOSE(T329:T338)*(1+(OFFSET('Static Returns and Covariance'!$B$12,MATCH(T$16,'Static Returns and Covariance'!$B$13:$B$132),1,1,10)))/(1+T342))</f>
        <v>7.7999726652584062E-2</v>
      </c>
      <c r="U345" s="15" cm="1">
        <f t="array" aca="1" ref="U345:U354" ca="1">TRANSPOSE(TRANSPOSE(U329:U338)*(1+(OFFSET('Static Returns and Covariance'!$B$12,MATCH(U$16,'Static Returns and Covariance'!$B$13:$B$132),1,1,10)))/(1+U342))</f>
        <v>8.976229814187793E-2</v>
      </c>
      <c r="V345" s="15" cm="1">
        <f t="array" aca="1" ref="V345:V354" ca="1">TRANSPOSE(TRANSPOSE(V329:V338)*(1+(OFFSET('Static Returns and Covariance'!$B$12,MATCH(V$16,'Static Returns and Covariance'!$B$13:$B$132),1,1,10)))/(1+V342))</f>
        <v>8.9869868302615605E-2</v>
      </c>
      <c r="W345" s="15" cm="1">
        <f t="array" aca="1" ref="W345:W354" ca="1">TRANSPOSE(TRANSPOSE(W329:W338)*(1+(OFFSET('Static Returns and Covariance'!$B$12,MATCH(W$16,'Static Returns and Covariance'!$B$13:$B$132),1,1,10)))/(1+W342))</f>
        <v>9.1114193208182648E-2</v>
      </c>
      <c r="X345" s="15" cm="1">
        <f t="array" aca="1" ref="X345:X354" ca="1">TRANSPOSE(TRANSPOSE(X329:X338)*(1+(OFFSET('Static Returns and Covariance'!$B$12,MATCH(X$16,'Static Returns and Covariance'!$B$13:$B$132),1,1,10)))/(1+X342))</f>
        <v>6.7942164333144067E-2</v>
      </c>
      <c r="Y345" s="15" cm="1">
        <f t="array" aca="1" ref="Y345:Y354" ca="1">TRANSPOSE(TRANSPOSE(Y329:Y338)*(1+(OFFSET('Static Returns and Covariance'!$B$12,MATCH(Y$16,'Static Returns and Covariance'!$B$13:$B$132),1,1,10)))/(1+Y342))</f>
        <v>3.1701000377542123E-2</v>
      </c>
      <c r="Z345" s="15" cm="1">
        <f t="array" aca="1" ref="Z345:Z354" ca="1">TRANSPOSE(TRANSPOSE(Z329:Z338)*(1+(OFFSET('Static Returns and Covariance'!$B$12,MATCH(Z$16,'Static Returns and Covariance'!$B$13:$B$132),1,1,10)))/(1+Z342))</f>
        <v>2.6885797291909801E-2</v>
      </c>
      <c r="AA345" s="15" cm="1">
        <f t="array" aca="1" ref="AA345:AA354" ca="1">TRANSPOSE(TRANSPOSE(AA329:AA338)*(1+(OFFSET('Static Returns and Covariance'!$B$12,MATCH(AA$16,'Static Returns and Covariance'!$B$13:$B$132),1,1,10)))/(1+AA342))</f>
        <v>3.0329517386511653E-2</v>
      </c>
      <c r="AB345" s="15" cm="1">
        <f t="array" aca="1" ref="AB345:AB354" ca="1">TRANSPOSE(TRANSPOSE(AB329:AB338)*(1+(OFFSET('Static Returns and Covariance'!$B$12,MATCH(AB$16,'Static Returns and Covariance'!$B$13:$B$132),1,1,10)))/(1+AB342))</f>
        <v>-3.341239959753646E-4</v>
      </c>
      <c r="AC345" s="15" cm="1">
        <f t="array" aca="1" ref="AC345:AC354" ca="1">TRANSPOSE(TRANSPOSE(AC329:AC338)*(1+(OFFSET('Static Returns and Covariance'!$B$12,MATCH(AC$16,'Static Returns and Covariance'!$B$13:$B$132),1,1,10)))/(1+AC342))</f>
        <v>2.133401906898869E-3</v>
      </c>
      <c r="AD345" s="15" cm="1">
        <f t="array" aca="1" ref="AD345:AD354" ca="1">TRANSPOSE(TRANSPOSE(AD329:AD338)*(1+(OFFSET('Static Returns and Covariance'!$B$12,MATCH(AD$16,'Static Returns and Covariance'!$B$13:$B$132),1,1,10)))/(1+AD342))</f>
        <v>1.5956893810862977E-3</v>
      </c>
      <c r="AE345" s="15" cm="1">
        <f t="array" aca="1" ref="AE345:AE354" ca="1">TRANSPOSE(TRANSPOSE(AE329:AE338)*(1+(OFFSET('Static Returns and Covariance'!$B$12,MATCH(AE$16,'Static Returns and Covariance'!$B$13:$B$132),1,1,10)))/(1+AE342))</f>
        <v>4.2788307213027683E-3</v>
      </c>
      <c r="AF345" s="15" cm="1">
        <f t="array" aca="1" ref="AF345:AF354" ca="1">TRANSPOSE(TRANSPOSE(AF329:AF338)*(1+(OFFSET('Static Returns and Covariance'!$B$12,MATCH(AF$16,'Static Returns and Covariance'!$B$13:$B$132),1,1,10)))/(1+AF342))</f>
        <v>4.612424610927938E-3</v>
      </c>
      <c r="AG345" s="15" cm="1">
        <f t="array" aca="1" ref="AG345:AG354" ca="1">TRANSPOSE(TRANSPOSE(AG329:AG338)*(1+(OFFSET('Static Returns and Covariance'!$B$12,MATCH(AG$16,'Static Returns and Covariance'!$B$13:$B$132),1,1,10)))/(1+AG342))</f>
        <v>-1.6168012453970908E-3</v>
      </c>
      <c r="AH345" s="15" cm="1">
        <f t="array" aca="1" ref="AH345:AH354" ca="1">TRANSPOSE(TRANSPOSE(AH329:AH338)*(1+(OFFSET('Static Returns and Covariance'!$B$12,MATCH(AH$16,'Static Returns and Covariance'!$B$13:$B$132),1,1,10)))/(1+AH342))</f>
        <v>-4.6143664474468365E-3</v>
      </c>
      <c r="AI345" s="15" cm="1">
        <f t="array" aca="1" ref="AI345:AI354" ca="1">TRANSPOSE(TRANSPOSE(AI329:AI338)*(1+(OFFSET('Static Returns and Covariance'!$B$12,MATCH(AI$16,'Static Returns and Covariance'!$B$13:$B$132),1,1,10)))/(1+AI342))</f>
        <v>-3.9068164985222968E-3</v>
      </c>
      <c r="AJ345" s="15" cm="1">
        <f t="array" aca="1" ref="AJ345:AJ354" ca="1">TRANSPOSE(TRANSPOSE(AJ329:AJ338)*(1+(OFFSET('Static Returns and Covariance'!$B$12,MATCH(AJ$16,'Static Returns and Covariance'!$B$13:$B$132),1,1,10)))/(1+AJ342))</f>
        <v>-4.3203590270000231E-3</v>
      </c>
      <c r="AK345" s="15" cm="1">
        <f t="array" aca="1" ref="AK345:AK354" ca="1">TRANSPOSE(TRANSPOSE(AK329:AK338)*(1+(OFFSET('Static Returns and Covariance'!$B$12,MATCH(AK$16,'Static Returns and Covariance'!$B$13:$B$132),1,1,10)))/(1+AK342))</f>
        <v>-8.2319691017924239E-3</v>
      </c>
      <c r="AL345" s="15" cm="1">
        <f t="array" aca="1" ref="AL345:AL354" ca="1">TRANSPOSE(TRANSPOSE(AL329:AL338)*(1+(OFFSET('Static Returns and Covariance'!$B$12,MATCH(AL$16,'Static Returns and Covariance'!$B$13:$B$132),1,1,10)))/(1+AL342))</f>
        <v>-8.8112917078916383E-3</v>
      </c>
      <c r="AM345" s="15" cm="1">
        <f t="array" aca="1" ref="AM345:AM354" ca="1">TRANSPOSE(TRANSPOSE(AM329:AM338)*(1+(OFFSET('Static Returns and Covariance'!$B$12,MATCH(AM$16,'Static Returns and Covariance'!$B$13:$B$132),1,1,10)))/(1+AM342))</f>
        <v>-8.3827347867159226E-3</v>
      </c>
      <c r="AN345" s="15" cm="1">
        <f t="array" aca="1" ref="AN345:AN354" ca="1">TRANSPOSE(TRANSPOSE(AN329:AN338)*(1+(OFFSET('Static Returns and Covariance'!$B$12,MATCH(AN$16,'Static Returns and Covariance'!$B$13:$B$132),1,1,10)))/(1+AN342))</f>
        <v>-4.9741350416765417E-3</v>
      </c>
      <c r="AO345" s="15" cm="1">
        <f t="array" aca="1" ref="AO345:AO354" ca="1">TRANSPOSE(TRANSPOSE(AO329:AO338)*(1+(OFFSET('Static Returns and Covariance'!$B$12,MATCH(AO$16,'Static Returns and Covariance'!$B$13:$B$132),1,1,10)))/(1+AO342))</f>
        <v>-1.2616132817229604E-2</v>
      </c>
      <c r="AP345" s="15" cm="1">
        <f t="array" aca="1" ref="AP345:AP354" ca="1">TRANSPOSE(TRANSPOSE(AP329:AP338)*(1+(OFFSET('Static Returns and Covariance'!$B$12,MATCH(AP$16,'Static Returns and Covariance'!$B$13:$B$132),1,1,10)))/(1+AP342))</f>
        <v>-2.5852316495453099E-2</v>
      </c>
      <c r="AQ345" s="15" cm="1">
        <f t="array" aca="1" ref="AQ345:AQ354" ca="1">TRANSPOSE(TRANSPOSE(AQ329:AQ338)*(1+(OFFSET('Static Returns and Covariance'!$B$12,MATCH(AQ$16,'Static Returns and Covariance'!$B$13:$B$132),1,1,10)))/(1+AQ342))</f>
        <v>-2.5039819780035295E-2</v>
      </c>
      <c r="AR345" s="15" cm="1">
        <f t="array" aca="1" ref="AR345:AR354" ca="1">TRANSPOSE(TRANSPOSE(AR329:AR338)*(1+(OFFSET('Static Returns and Covariance'!$B$12,MATCH(AR$16,'Static Returns and Covariance'!$B$13:$B$132),1,1,10)))/(1+AR342))</f>
        <v>-2.3046209734950956E-2</v>
      </c>
      <c r="AS345" s="15" cm="1">
        <f t="array" aca="1" ref="AS345:AS354" ca="1">TRANSPOSE(TRANSPOSE(AS329:AS338)*(1+(OFFSET('Static Returns and Covariance'!$B$12,MATCH(AS$16,'Static Returns and Covariance'!$B$13:$B$132),1,1,10)))/(1+AS342))</f>
        <v>-1.9898211281919546E-2</v>
      </c>
      <c r="AT345" s="15" cm="1">
        <f t="array" aca="1" ref="AT345:AT354" ca="1">TRANSPOSE(TRANSPOSE(AT329:AT338)*(1+(OFFSET('Static Returns and Covariance'!$B$12,MATCH(AT$16,'Static Returns and Covariance'!$B$13:$B$132),1,1,10)))/(1+AT342))</f>
        <v>-2.0288153087152767E-2</v>
      </c>
      <c r="AU345" s="15" cm="1">
        <f t="array" aca="1" ref="AU345:AU354" ca="1">TRANSPOSE(TRANSPOSE(AU329:AU338)*(1+(OFFSET('Static Returns and Covariance'!$B$12,MATCH(AU$16,'Static Returns and Covariance'!$B$13:$B$132),1,1,10)))/(1+AU342))</f>
        <v>-1.096363358359485E-2</v>
      </c>
      <c r="AV345" s="15" cm="1">
        <f t="array" aca="1" ref="AV345:AV354" ca="1">TRANSPOSE(TRANSPOSE(AV329:AV338)*(1+(OFFSET('Static Returns and Covariance'!$B$12,MATCH(AV$16,'Static Returns and Covariance'!$B$13:$B$132),1,1,10)))/(1+AV342))</f>
        <v>-5.1919735423664494E-3</v>
      </c>
      <c r="AW345" s="15" cm="1">
        <f t="array" aca="1" ref="AW345:AW354" ca="1">TRANSPOSE(TRANSPOSE(AW329:AW338)*(1+(OFFSET('Static Returns and Covariance'!$B$12,MATCH(AW$16,'Static Returns and Covariance'!$B$13:$B$132),1,1,10)))/(1+AW342))</f>
        <v>-3.0649595972651378E-2</v>
      </c>
      <c r="AX345" s="15" cm="1">
        <f t="array" aca="1" ref="AX345:AX354" ca="1">TRANSPOSE(TRANSPOSE(AX329:AX338)*(1+(OFFSET('Static Returns and Covariance'!$B$12,MATCH(AX$16,'Static Returns and Covariance'!$B$13:$B$132),1,1,10)))/(1+AX342))</f>
        <v>-1.8237205967069924E-2</v>
      </c>
      <c r="AY345" s="15" cm="1">
        <f t="array" aca="1" ref="AY345:AY354" ca="1">TRANSPOSE(TRANSPOSE(AY329:AY338)*(1+(OFFSET('Static Returns and Covariance'!$B$12,MATCH(AY$16,'Static Returns and Covariance'!$B$13:$B$132),1,1,10)))/(1+AY342))</f>
        <v>-1.655138433444896E-2</v>
      </c>
      <c r="AZ345" s="15" cm="1">
        <f t="array" aca="1" ref="AZ345:AZ354" ca="1">TRANSPOSE(TRANSPOSE(AZ329:AZ338)*(1+(OFFSET('Static Returns and Covariance'!$B$12,MATCH(AZ$16,'Static Returns and Covariance'!$B$13:$B$132),1,1,10)))/(1+AZ342))</f>
        <v>-2.1102454490466622E-2</v>
      </c>
      <c r="BA345" s="15" cm="1">
        <f t="array" aca="1" ref="BA345:BA354" ca="1">TRANSPOSE(TRANSPOSE(BA329:BA338)*(1+(OFFSET('Static Returns and Covariance'!$B$12,MATCH(BA$16,'Static Returns and Covariance'!$B$13:$B$132),1,1,10)))/(1+BA342))</f>
        <v>-2.2206563047442143E-2</v>
      </c>
      <c r="BB345" s="15" cm="1">
        <f t="array" aca="1" ref="BB345:BB354" ca="1">TRANSPOSE(TRANSPOSE(BB329:BB338)*(1+(OFFSET('Static Returns and Covariance'!$B$12,MATCH(BB$16,'Static Returns and Covariance'!$B$13:$B$132),1,1,10)))/(1+BB342))</f>
        <v>-1.2239688713719953E-2</v>
      </c>
      <c r="BC345" s="15" cm="1">
        <f t="array" aca="1" ref="BC345:BC354" ca="1">TRANSPOSE(TRANSPOSE(BC329:BC338)*(1+(OFFSET('Static Returns and Covariance'!$B$12,MATCH(BC$16,'Static Returns and Covariance'!$B$13:$B$132),1,1,10)))/(1+BC342))</f>
        <v>-1.5096146586030016E-2</v>
      </c>
      <c r="BD345" s="15" cm="1">
        <f t="array" aca="1" ref="BD345:BD354" ca="1">TRANSPOSE(TRANSPOSE(BD329:BD338)*(1+(OFFSET('Static Returns and Covariance'!$B$12,MATCH(BD$16,'Static Returns and Covariance'!$B$13:$B$132),1,1,10)))/(1+BD342))</f>
        <v>-1.5109696299723172E-2</v>
      </c>
      <c r="BE345" s="15" cm="1">
        <f t="array" aca="1" ref="BE345:BE354" ca="1">TRANSPOSE(TRANSPOSE(BE329:BE338)*(1+(OFFSET('Static Returns and Covariance'!$B$12,MATCH(BE$16,'Static Returns and Covariance'!$B$13:$B$132),1,1,10)))/(1+BE342))</f>
        <v>-1.7068570091491254E-2</v>
      </c>
      <c r="BF345" s="15" cm="1">
        <f t="array" aca="1" ref="BF345:BF354" ca="1">TRANSPOSE(TRANSPOSE(BF329:BF338)*(1+(OFFSET('Static Returns and Covariance'!$B$12,MATCH(BF$16,'Static Returns and Covariance'!$B$13:$B$132),1,1,10)))/(1+BF342))</f>
        <v>-1.5636268715036115E-2</v>
      </c>
      <c r="BG345" s="15" cm="1">
        <f t="array" aca="1" ref="BG345:BG354" ca="1">TRANSPOSE(TRANSPOSE(BG329:BG338)*(1+(OFFSET('Static Returns and Covariance'!$B$12,MATCH(BG$16,'Static Returns and Covariance'!$B$13:$B$132),1,1,10)))/(1+BG342))</f>
        <v>-1.4509320201903956E-2</v>
      </c>
      <c r="BH345" s="15" cm="1">
        <f t="array" aca="1" ref="BH345:BH354" ca="1">TRANSPOSE(TRANSPOSE(BH329:BH338)*(1+(OFFSET('Static Returns and Covariance'!$B$12,MATCH(BH$16,'Static Returns and Covariance'!$B$13:$B$132),1,1,10)))/(1+BH342))</f>
        <v>-8.467810276140535E-3</v>
      </c>
      <c r="BI345" s="15" cm="1">
        <f t="array" aca="1" ref="BI345:BI354" ca="1">TRANSPOSE(TRANSPOSE(BI329:BI338)*(1+(OFFSET('Static Returns and Covariance'!$B$12,MATCH(BI$16,'Static Returns and Covariance'!$B$13:$B$132),1,1,10)))/(1+BI342))</f>
        <v>1.1315946720719226E-2</v>
      </c>
      <c r="BJ345" s="15" cm="1">
        <f t="array" aca="1" ref="BJ345:BJ354" ca="1">TRANSPOSE(TRANSPOSE(BJ329:BJ338)*(1+(OFFSET('Static Returns and Covariance'!$B$12,MATCH(BJ$16,'Static Returns and Covariance'!$B$13:$B$132),1,1,10)))/(1+BJ342))</f>
        <v>1.3815131132598843E-2</v>
      </c>
    </row>
    <row r="346" spans="2:62" hidden="1" outlineLevel="2">
      <c r="B346" s="90" t="s">
        <v>7</v>
      </c>
      <c r="C346" s="15">
        <f ca="1"/>
        <v>3.3264841845914897E-2</v>
      </c>
      <c r="D346" s="15">
        <f ca="1"/>
        <v>2.452418057396465E-2</v>
      </c>
      <c r="E346" s="15">
        <f ca="1"/>
        <v>3.1509081900760565E-2</v>
      </c>
      <c r="F346" s="15">
        <f ca="1"/>
        <v>2.846894942640471E-2</v>
      </c>
      <c r="G346" s="15">
        <f ca="1"/>
        <v>2.6200432531368219E-2</v>
      </c>
      <c r="H346" s="15">
        <f ca="1"/>
        <v>2.4760284032482958E-2</v>
      </c>
      <c r="I346" s="15">
        <f ca="1"/>
        <v>3.0854085640443084E-2</v>
      </c>
      <c r="J346" s="15">
        <f ca="1"/>
        <v>2.8662941920222146E-2</v>
      </c>
      <c r="K346" s="15">
        <f ca="1"/>
        <v>3.1640653395969789E-2</v>
      </c>
      <c r="L346" s="15">
        <f ca="1"/>
        <v>2.4414724110212595E-2</v>
      </c>
      <c r="M346" s="15">
        <f ca="1"/>
        <v>3.3061078939599996E-2</v>
      </c>
      <c r="N346" s="15">
        <f ca="1"/>
        <v>3.5353116826045403E-2</v>
      </c>
      <c r="O346" s="15">
        <f ca="1"/>
        <v>3.4576393258673538E-2</v>
      </c>
      <c r="P346" s="15">
        <f ca="1"/>
        <v>4.2971261327012254E-2</v>
      </c>
      <c r="Q346" s="15">
        <f ca="1"/>
        <v>3.3352349746706818E-2</v>
      </c>
      <c r="R346" s="15">
        <f ca="1"/>
        <v>4.4782847902109506E-2</v>
      </c>
      <c r="S346" s="15">
        <f ca="1"/>
        <v>4.2943032537023335E-2</v>
      </c>
      <c r="T346" s="15">
        <f ca="1"/>
        <v>3.7028948203975676E-2</v>
      </c>
      <c r="U346" s="15">
        <f ca="1"/>
        <v>3.7955319049260063E-2</v>
      </c>
      <c r="V346" s="15">
        <f ca="1"/>
        <v>4.2264806070129737E-2</v>
      </c>
      <c r="W346" s="15">
        <f ca="1"/>
        <v>4.8651732725172932E-2</v>
      </c>
      <c r="X346" s="15">
        <f ca="1"/>
        <v>4.3140629626677925E-2</v>
      </c>
      <c r="Y346" s="15">
        <f ca="1"/>
        <v>4.2397675225376304E-2</v>
      </c>
      <c r="Z346" s="15">
        <f ca="1"/>
        <v>3.9699026803670885E-2</v>
      </c>
      <c r="AA346" s="15">
        <f ca="1"/>
        <v>3.7136363570632235E-2</v>
      </c>
      <c r="AB346" s="15">
        <f ca="1"/>
        <v>5.076475885722681E-2</v>
      </c>
      <c r="AC346" s="15">
        <f ca="1"/>
        <v>5.0407457417330576E-2</v>
      </c>
      <c r="AD346" s="15">
        <f ca="1"/>
        <v>4.9896654029789718E-2</v>
      </c>
      <c r="AE346" s="15">
        <f ca="1"/>
        <v>5.4546541173784747E-2</v>
      </c>
      <c r="AF346" s="15">
        <f ca="1"/>
        <v>6.5893807125235501E-2</v>
      </c>
      <c r="AG346" s="15">
        <f ca="1"/>
        <v>5.7383405475326006E-2</v>
      </c>
      <c r="AH346" s="15">
        <f ca="1"/>
        <v>5.4979397438404132E-2</v>
      </c>
      <c r="AI346" s="15">
        <f ca="1"/>
        <v>5.8761678039650857E-2</v>
      </c>
      <c r="AJ346" s="15">
        <f ca="1"/>
        <v>6.6023725727944654E-2</v>
      </c>
      <c r="AK346" s="15">
        <f ca="1"/>
        <v>6.8796171528112696E-2</v>
      </c>
      <c r="AL346" s="15">
        <f ca="1"/>
        <v>6.6937168729362437E-2</v>
      </c>
      <c r="AM346" s="15">
        <f ca="1"/>
        <v>5.6156376785357877E-2</v>
      </c>
      <c r="AN346" s="15">
        <f ca="1"/>
        <v>6.3995312066802992E-2</v>
      </c>
      <c r="AO346" s="15">
        <f ca="1"/>
        <v>4.472627718467604E-2</v>
      </c>
      <c r="AP346" s="15">
        <f ca="1"/>
        <v>3.6535374991364731E-3</v>
      </c>
      <c r="AQ346" s="15">
        <f ca="1"/>
        <v>-4.3505397743557758E-2</v>
      </c>
      <c r="AR346" s="15">
        <f ca="1"/>
        <v>-4.5980905269081773E-2</v>
      </c>
      <c r="AS346" s="15">
        <f ca="1"/>
        <v>-3.7498707686920291E-2</v>
      </c>
      <c r="AT346" s="15">
        <f ca="1"/>
        <v>-3.1128893327465434E-2</v>
      </c>
      <c r="AU346" s="15">
        <f ca="1"/>
        <v>-1.7875612809316908E-2</v>
      </c>
      <c r="AV346" s="15">
        <f ca="1"/>
        <v>-2.9029569784810669E-2</v>
      </c>
      <c r="AW346" s="15">
        <f ca="1"/>
        <v>-1.5097995947520025E-2</v>
      </c>
      <c r="AX346" s="15">
        <f ca="1"/>
        <v>-3.1915142954159322E-2</v>
      </c>
      <c r="AY346" s="15">
        <f ca="1"/>
        <v>-2.8921597422088358E-2</v>
      </c>
      <c r="AZ346" s="15">
        <f ca="1"/>
        <v>-4.3419936161142252E-2</v>
      </c>
      <c r="BA346" s="15">
        <f ca="1"/>
        <v>-3.0328726089648476E-2</v>
      </c>
      <c r="BB346" s="15">
        <f ca="1"/>
        <v>-2.378353494699537E-2</v>
      </c>
      <c r="BC346" s="15">
        <f ca="1"/>
        <v>-2.3497679958292404E-2</v>
      </c>
      <c r="BD346" s="15">
        <f ca="1"/>
        <v>-2.3732268516095178E-2</v>
      </c>
      <c r="BE346" s="15">
        <f ca="1"/>
        <v>-2.5146571881206819E-2</v>
      </c>
      <c r="BF346" s="15">
        <f ca="1"/>
        <v>-2.711879167253672E-2</v>
      </c>
      <c r="BG346" s="15">
        <f ca="1"/>
        <v>-2.8420277603174948E-2</v>
      </c>
      <c r="BH346" s="15">
        <f ca="1"/>
        <v>-1.9074716526577135E-2</v>
      </c>
      <c r="BI346" s="15">
        <f ca="1"/>
        <v>-2.6778008169231031E-2</v>
      </c>
      <c r="BJ346" s="15">
        <f ca="1"/>
        <v>-2.3384424849747603E-2</v>
      </c>
    </row>
    <row r="347" spans="2:62" hidden="1" outlineLevel="2">
      <c r="B347" s="90" t="s">
        <v>9</v>
      </c>
      <c r="C347" s="15">
        <f ca="1"/>
        <v>0.29725317901784493</v>
      </c>
      <c r="D347" s="15">
        <f ca="1"/>
        <v>0.29191626679002641</v>
      </c>
      <c r="E347" s="15">
        <f ca="1"/>
        <v>0.28137352263013865</v>
      </c>
      <c r="F347" s="15">
        <f ca="1"/>
        <v>0.2863044571114487</v>
      </c>
      <c r="G347" s="15">
        <f ca="1"/>
        <v>0.28312720510494438</v>
      </c>
      <c r="H347" s="15">
        <f ca="1"/>
        <v>0.27356904961426642</v>
      </c>
      <c r="I347" s="15">
        <f ca="1"/>
        <v>0.26876692836864835</v>
      </c>
      <c r="J347" s="15">
        <f ca="1"/>
        <v>0.26634810492022937</v>
      </c>
      <c r="K347" s="15">
        <f ca="1"/>
        <v>0.28152385224944415</v>
      </c>
      <c r="L347" s="15">
        <f ca="1"/>
        <v>0.2762837183931991</v>
      </c>
      <c r="M347" s="15">
        <f ca="1"/>
        <v>0.26131337431564755</v>
      </c>
      <c r="N347" s="15">
        <f ca="1"/>
        <v>0.27776282884015147</v>
      </c>
      <c r="O347" s="15">
        <f ca="1"/>
        <v>0.26405092119654078</v>
      </c>
      <c r="P347" s="15">
        <f ca="1"/>
        <v>0.27677342137669003</v>
      </c>
      <c r="Q347" s="15">
        <f ca="1"/>
        <v>0.29380347568797416</v>
      </c>
      <c r="R347" s="15">
        <f ca="1"/>
        <v>0.30793387560571012</v>
      </c>
      <c r="S347" s="15">
        <f ca="1"/>
        <v>0.28813830656128542</v>
      </c>
      <c r="T347" s="15">
        <f ca="1"/>
        <v>0.30171497178667994</v>
      </c>
      <c r="U347" s="15">
        <f ca="1"/>
        <v>0.30372259612967301</v>
      </c>
      <c r="V347" s="15">
        <f ca="1"/>
        <v>0.27547189958256124</v>
      </c>
      <c r="W347" s="15">
        <f ca="1"/>
        <v>0.28717487627042865</v>
      </c>
      <c r="X347" s="15">
        <f ca="1"/>
        <v>0.29851256402920723</v>
      </c>
      <c r="Y347" s="15">
        <f ca="1"/>
        <v>0.2963080807054338</v>
      </c>
      <c r="Z347" s="15">
        <f ca="1"/>
        <v>0.2870729252210143</v>
      </c>
      <c r="AA347" s="15">
        <f ca="1"/>
        <v>0.29673275270894095</v>
      </c>
      <c r="AB347" s="15">
        <f ca="1"/>
        <v>0.2487194830196747</v>
      </c>
      <c r="AC347" s="15">
        <f ca="1"/>
        <v>0.25322495822040758</v>
      </c>
      <c r="AD347" s="15">
        <f ca="1"/>
        <v>0.26392602794697195</v>
      </c>
      <c r="AE347" s="15">
        <f ca="1"/>
        <v>0.26455652503421029</v>
      </c>
      <c r="AF347" s="15">
        <f ca="1"/>
        <v>0.26586130619492171</v>
      </c>
      <c r="AG347" s="15">
        <f ca="1"/>
        <v>0.27620684913165772</v>
      </c>
      <c r="AH347" s="15">
        <f ca="1"/>
        <v>0.27659951388056947</v>
      </c>
      <c r="AI347" s="15">
        <f ca="1"/>
        <v>0.27585686871583182</v>
      </c>
      <c r="AJ347" s="15">
        <f ca="1"/>
        <v>0.26733150221552548</v>
      </c>
      <c r="AK347" s="15">
        <f ca="1"/>
        <v>0.27480073226779173</v>
      </c>
      <c r="AL347" s="15">
        <f ca="1"/>
        <v>0.27063198955246126</v>
      </c>
      <c r="AM347" s="15">
        <f ca="1"/>
        <v>0.28823148668579535</v>
      </c>
      <c r="AN347" s="15">
        <f ca="1"/>
        <v>0.24262374292249372</v>
      </c>
      <c r="AO347" s="15">
        <f ca="1"/>
        <v>0.22744560261071925</v>
      </c>
      <c r="AP347" s="15">
        <f ca="1"/>
        <v>0.21036991452483564</v>
      </c>
      <c r="AQ347" s="15">
        <f ca="1"/>
        <v>0.23009105011815589</v>
      </c>
      <c r="AR347" s="15">
        <f ca="1"/>
        <v>0.2404763453733085</v>
      </c>
      <c r="AS347" s="15">
        <f ca="1"/>
        <v>0.25179628035793955</v>
      </c>
      <c r="AT347" s="15">
        <f ca="1"/>
        <v>0.22777265200125568</v>
      </c>
      <c r="AU347" s="15">
        <f ca="1"/>
        <v>0.22763723019095122</v>
      </c>
      <c r="AV347" s="15">
        <f ca="1"/>
        <v>0.23936623460229961</v>
      </c>
      <c r="AW347" s="15">
        <f ca="1"/>
        <v>0.22002579510344134</v>
      </c>
      <c r="AX347" s="15">
        <f ca="1"/>
        <v>0.22765475755865056</v>
      </c>
      <c r="AY347" s="15">
        <f ca="1"/>
        <v>0.20797830678114851</v>
      </c>
      <c r="AZ347" s="15">
        <f ca="1"/>
        <v>0.21225862624608893</v>
      </c>
      <c r="BA347" s="15">
        <f ca="1"/>
        <v>0.2050899655795505</v>
      </c>
      <c r="BB347" s="15">
        <f ca="1"/>
        <v>0.21728267406669657</v>
      </c>
      <c r="BC347" s="15">
        <f ca="1"/>
        <v>0.20958157350183379</v>
      </c>
      <c r="BD347" s="15">
        <f ca="1"/>
        <v>0.20111183943638036</v>
      </c>
      <c r="BE347" s="15">
        <f ca="1"/>
        <v>0.21700676705342298</v>
      </c>
      <c r="BF347" s="15">
        <f ca="1"/>
        <v>0.20560454134009001</v>
      </c>
      <c r="BG347" s="15">
        <f ca="1"/>
        <v>0.20617239234786455</v>
      </c>
      <c r="BH347" s="15">
        <f ca="1"/>
        <v>0.20977548664705331</v>
      </c>
      <c r="BI347" s="15">
        <f ca="1"/>
        <v>0.20410050775401428</v>
      </c>
      <c r="BJ347" s="15">
        <f ca="1"/>
        <v>0.21484503477680708</v>
      </c>
    </row>
    <row r="348" spans="2:62" hidden="1" outlineLevel="2">
      <c r="B348" s="90" t="s">
        <v>11</v>
      </c>
      <c r="C348" s="15">
        <f ca="1"/>
        <v>0.15045018385619591</v>
      </c>
      <c r="D348" s="15">
        <f ca="1"/>
        <v>0.15151150304646244</v>
      </c>
      <c r="E348" s="15">
        <f ca="1"/>
        <v>0.14165891395726618</v>
      </c>
      <c r="F348" s="15">
        <f ca="1"/>
        <v>0.14140128611719424</v>
      </c>
      <c r="G348" s="15">
        <f ca="1"/>
        <v>0.13859348270038246</v>
      </c>
      <c r="H348" s="15">
        <f ca="1"/>
        <v>0.13138528543789008</v>
      </c>
      <c r="I348" s="15">
        <f ca="1"/>
        <v>0.12712286546567397</v>
      </c>
      <c r="J348" s="15">
        <f ca="1"/>
        <v>0.12604490268943153</v>
      </c>
      <c r="K348" s="15">
        <f ca="1"/>
        <v>0.12791497670421093</v>
      </c>
      <c r="L348" s="15">
        <f ca="1"/>
        <v>0.12857897393742276</v>
      </c>
      <c r="M348" s="15">
        <f ca="1"/>
        <v>0.12940039929532315</v>
      </c>
      <c r="N348" s="15">
        <f ca="1"/>
        <v>0.1186507854052799</v>
      </c>
      <c r="O348" s="15">
        <f ca="1"/>
        <v>0.12594681631922675</v>
      </c>
      <c r="P348" s="15">
        <f ca="1"/>
        <v>0.12284940969977726</v>
      </c>
      <c r="Q348" s="15">
        <f ca="1"/>
        <v>0.10551929062763592</v>
      </c>
      <c r="R348" s="15">
        <f ca="1"/>
        <v>8.5345857772215442E-2</v>
      </c>
      <c r="S348" s="15">
        <f ca="1"/>
        <v>7.4234107549189757E-2</v>
      </c>
      <c r="T348" s="15">
        <f ca="1"/>
        <v>6.3616684225062711E-2</v>
      </c>
      <c r="U348" s="15">
        <f ca="1"/>
        <v>6.7830147284105677E-2</v>
      </c>
      <c r="V348" s="15">
        <f ca="1"/>
        <v>6.0883969889970496E-2</v>
      </c>
      <c r="W348" s="15">
        <f ca="1"/>
        <v>6.456639954772242E-2</v>
      </c>
      <c r="X348" s="15">
        <f ca="1"/>
        <v>6.1572734973944963E-2</v>
      </c>
      <c r="Y348" s="15">
        <f ca="1"/>
        <v>6.4793437986664731E-2</v>
      </c>
      <c r="Z348" s="15">
        <f ca="1"/>
        <v>5.8571368091627433E-2</v>
      </c>
      <c r="AA348" s="15">
        <f ca="1"/>
        <v>5.2448443278169873E-2</v>
      </c>
      <c r="AB348" s="15">
        <f ca="1"/>
        <v>7.4832792414977589E-2</v>
      </c>
      <c r="AC348" s="15">
        <f ca="1"/>
        <v>7.8030362399483563E-2</v>
      </c>
      <c r="AD348" s="15">
        <f ca="1"/>
        <v>7.5615146041064688E-2</v>
      </c>
      <c r="AE348" s="15">
        <f ca="1"/>
        <v>7.416801212192671E-2</v>
      </c>
      <c r="AF348" s="15">
        <f ca="1"/>
        <v>5.7797012582544834E-2</v>
      </c>
      <c r="AG348" s="15">
        <f ca="1"/>
        <v>4.8537909250696218E-2</v>
      </c>
      <c r="AH348" s="15">
        <f ca="1"/>
        <v>4.6001896081155409E-2</v>
      </c>
      <c r="AI348" s="15">
        <f ca="1"/>
        <v>5.0400780080997569E-2</v>
      </c>
      <c r="AJ348" s="15">
        <f ca="1"/>
        <v>5.2844129966094937E-2</v>
      </c>
      <c r="AK348" s="15">
        <f ca="1"/>
        <v>6.2052644245861509E-2</v>
      </c>
      <c r="AL348" s="15">
        <f ca="1"/>
        <v>5.9646632814302679E-2</v>
      </c>
      <c r="AM348" s="15">
        <f ca="1"/>
        <v>4.8647949709164563E-2</v>
      </c>
      <c r="AN348" s="15">
        <f ca="1"/>
        <v>4.7814143751405816E-2</v>
      </c>
      <c r="AO348" s="15">
        <f ca="1"/>
        <v>5.0428928576618438E-2</v>
      </c>
      <c r="AP348" s="15">
        <f ca="1"/>
        <v>6.4990619237975888E-2</v>
      </c>
      <c r="AQ348" s="15">
        <f ca="1"/>
        <v>6.7040113470423823E-2</v>
      </c>
      <c r="AR348" s="15">
        <f ca="1"/>
        <v>7.5573589338298705E-2</v>
      </c>
      <c r="AS348" s="15">
        <f ca="1"/>
        <v>7.1041780318509495E-2</v>
      </c>
      <c r="AT348" s="15">
        <f ca="1"/>
        <v>8.2670837800264949E-2</v>
      </c>
      <c r="AU348" s="15">
        <f ca="1"/>
        <v>5.7618953118883147E-2</v>
      </c>
      <c r="AV348" s="15">
        <f ca="1"/>
        <v>6.3071986536468408E-2</v>
      </c>
      <c r="AW348" s="15">
        <f ca="1"/>
        <v>8.4916814872954202E-2</v>
      </c>
      <c r="AX348" s="15">
        <f ca="1"/>
        <v>9.4544751599878157E-2</v>
      </c>
      <c r="AY348" s="15">
        <f ca="1"/>
        <v>9.4634044495892217E-2</v>
      </c>
      <c r="AZ348" s="15">
        <f ca="1"/>
        <v>8.8282991707537728E-2</v>
      </c>
      <c r="BA348" s="15">
        <f ca="1"/>
        <v>8.4925135897764917E-2</v>
      </c>
      <c r="BB348" s="15">
        <f ca="1"/>
        <v>8.271202029578141E-2</v>
      </c>
      <c r="BC348" s="15">
        <f ca="1"/>
        <v>9.0481500953421959E-2</v>
      </c>
      <c r="BD348" s="15">
        <f ca="1"/>
        <v>8.4119625144483928E-2</v>
      </c>
      <c r="BE348" s="15">
        <f ca="1"/>
        <v>7.9103227280521757E-2</v>
      </c>
      <c r="BF348" s="15">
        <f ca="1"/>
        <v>7.599824998436594E-2</v>
      </c>
      <c r="BG348" s="15">
        <f ca="1"/>
        <v>7.768806697540985E-2</v>
      </c>
      <c r="BH348" s="15">
        <f ca="1"/>
        <v>7.185162722591322E-2</v>
      </c>
      <c r="BI348" s="15">
        <f ca="1"/>
        <v>7.370416397102382E-2</v>
      </c>
      <c r="BJ348" s="15">
        <f ca="1"/>
        <v>7.0223377766247291E-2</v>
      </c>
    </row>
    <row r="349" spans="2:62" hidden="1" outlineLevel="2">
      <c r="B349" s="90" t="s">
        <v>13</v>
      </c>
      <c r="C349" s="15">
        <f ca="1"/>
        <v>3.8447989761058732E-2</v>
      </c>
      <c r="D349" s="15">
        <f ca="1"/>
        <v>3.8582253180872238E-2</v>
      </c>
      <c r="E349" s="15">
        <f ca="1"/>
        <v>4.3778281711254349E-2</v>
      </c>
      <c r="F349" s="15">
        <f ca="1"/>
        <v>4.5551416511731252E-2</v>
      </c>
      <c r="G349" s="15">
        <f ca="1"/>
        <v>4.3292622040088824E-2</v>
      </c>
      <c r="H349" s="15">
        <f ca="1"/>
        <v>4.7057816556895379E-2</v>
      </c>
      <c r="I349" s="15">
        <f ca="1"/>
        <v>4.8460911977080127E-2</v>
      </c>
      <c r="J349" s="15">
        <f ca="1"/>
        <v>4.3963786998673808E-2</v>
      </c>
      <c r="K349" s="15">
        <f ca="1"/>
        <v>4.7587832488881057E-2</v>
      </c>
      <c r="L349" s="15">
        <f ca="1"/>
        <v>4.5617424241172225E-2</v>
      </c>
      <c r="M349" s="15">
        <f ca="1"/>
        <v>3.1321192914924412E-2</v>
      </c>
      <c r="N349" s="15">
        <f ca="1"/>
        <v>3.9913030761120592E-2</v>
      </c>
      <c r="O349" s="15">
        <f ca="1"/>
        <v>4.1225734816005298E-2</v>
      </c>
      <c r="P349" s="15">
        <f ca="1"/>
        <v>3.97291069809457E-2</v>
      </c>
      <c r="Q349" s="15">
        <f ca="1"/>
        <v>4.6295236300577476E-2</v>
      </c>
      <c r="R349" s="15">
        <f ca="1"/>
        <v>5.0770275146529847E-2</v>
      </c>
      <c r="S349" s="15">
        <f ca="1"/>
        <v>5.883625640105259E-2</v>
      </c>
      <c r="T349" s="15">
        <f ca="1"/>
        <v>4.2035363866455379E-2</v>
      </c>
      <c r="U349" s="15">
        <f ca="1"/>
        <v>4.0763621485025187E-2</v>
      </c>
      <c r="V349" s="15">
        <f ca="1"/>
        <v>4.1497445693050604E-2</v>
      </c>
      <c r="W349" s="15">
        <f ca="1"/>
        <v>4.2431358008309272E-2</v>
      </c>
      <c r="X349" s="15">
        <f ca="1"/>
        <v>4.3221920923225542E-2</v>
      </c>
      <c r="Y349" s="15">
        <f ca="1"/>
        <v>5.3692754430454438E-2</v>
      </c>
      <c r="Z349" s="15">
        <f ca="1"/>
        <v>5.3891016490549545E-2</v>
      </c>
      <c r="AA349" s="15">
        <f ca="1"/>
        <v>5.7897242630200296E-2</v>
      </c>
      <c r="AB349" s="15">
        <f ca="1"/>
        <v>8.1921710357159575E-2</v>
      </c>
      <c r="AC349" s="15">
        <f ca="1"/>
        <v>6.5105931487020222E-2</v>
      </c>
      <c r="AD349" s="15">
        <f ca="1"/>
        <v>6.4900233925132195E-2</v>
      </c>
      <c r="AE349" s="15">
        <f ca="1"/>
        <v>6.289020679338235E-2</v>
      </c>
      <c r="AF349" s="15">
        <f ca="1"/>
        <v>5.965099581046298E-2</v>
      </c>
      <c r="AG349" s="15">
        <f ca="1"/>
        <v>6.3215796080618517E-2</v>
      </c>
      <c r="AH349" s="15">
        <f ca="1"/>
        <v>5.2513156712863815E-2</v>
      </c>
      <c r="AI349" s="15">
        <f ca="1"/>
        <v>5.9797140532644233E-2</v>
      </c>
      <c r="AJ349" s="15">
        <f ca="1"/>
        <v>5.9591831980315806E-2</v>
      </c>
      <c r="AK349" s="15">
        <f ca="1"/>
        <v>5.1878728441912617E-2</v>
      </c>
      <c r="AL349" s="15">
        <f ca="1"/>
        <v>5.3132295221596647E-2</v>
      </c>
      <c r="AM349" s="15">
        <f ca="1"/>
        <v>5.5133174168447659E-2</v>
      </c>
      <c r="AN349" s="15">
        <f ca="1"/>
        <v>5.9630504312944102E-2</v>
      </c>
      <c r="AO349" s="15">
        <f ca="1"/>
        <v>5.0124486439281184E-2</v>
      </c>
      <c r="AP349" s="15">
        <f ca="1"/>
        <v>6.9470315373957828E-2</v>
      </c>
      <c r="AQ349" s="15">
        <f ca="1"/>
        <v>7.2095043431718228E-2</v>
      </c>
      <c r="AR349" s="15">
        <f ca="1"/>
        <v>7.6256163225552481E-2</v>
      </c>
      <c r="AS349" s="15">
        <f ca="1"/>
        <v>7.0043431045440488E-2</v>
      </c>
      <c r="AT349" s="15">
        <f ca="1"/>
        <v>8.6965041501392087E-2</v>
      </c>
      <c r="AU349" s="15">
        <f ca="1"/>
        <v>7.0257775670520467E-2</v>
      </c>
      <c r="AV349" s="15">
        <f ca="1"/>
        <v>6.1098889700579188E-2</v>
      </c>
      <c r="AW349" s="15">
        <f ca="1"/>
        <v>7.1062678225636763E-2</v>
      </c>
      <c r="AX349" s="15">
        <f ca="1"/>
        <v>7.0516303509317479E-2</v>
      </c>
      <c r="AY349" s="15">
        <f ca="1"/>
        <v>7.4343119311096786E-2</v>
      </c>
      <c r="AZ349" s="15">
        <f ca="1"/>
        <v>8.3361490029448246E-2</v>
      </c>
      <c r="BA349" s="15">
        <f ca="1"/>
        <v>6.7549897247916726E-2</v>
      </c>
      <c r="BB349" s="15">
        <f ca="1"/>
        <v>6.7572713728299705E-2</v>
      </c>
      <c r="BC349" s="15">
        <f ca="1"/>
        <v>8.390337373628115E-2</v>
      </c>
      <c r="BD349" s="15">
        <f ca="1"/>
        <v>8.2679988382561048E-2</v>
      </c>
      <c r="BE349" s="15">
        <f ca="1"/>
        <v>7.6453230419678983E-2</v>
      </c>
      <c r="BF349" s="15">
        <f ca="1"/>
        <v>8.0416397434362602E-2</v>
      </c>
      <c r="BG349" s="15">
        <f ca="1"/>
        <v>8.6184524716928501E-2</v>
      </c>
      <c r="BH349" s="15">
        <f ca="1"/>
        <v>7.9983954420850323E-2</v>
      </c>
      <c r="BI349" s="15">
        <f ca="1"/>
        <v>9.4170640909224348E-2</v>
      </c>
      <c r="BJ349" s="15">
        <f ca="1"/>
        <v>8.6355471300062561E-2</v>
      </c>
    </row>
    <row r="350" spans="2:62" hidden="1" outlineLevel="2">
      <c r="B350" s="90" t="s">
        <v>15</v>
      </c>
      <c r="C350" s="15">
        <f ca="1"/>
        <v>0.26052932084208458</v>
      </c>
      <c r="D350" s="15">
        <f ca="1"/>
        <v>0.26020550090390487</v>
      </c>
      <c r="E350" s="15">
        <f ca="1"/>
        <v>0.27208982930439968</v>
      </c>
      <c r="F350" s="15">
        <f ca="1"/>
        <v>0.27051559960463517</v>
      </c>
      <c r="G350" s="15">
        <f ca="1"/>
        <v>0.27391872215113189</v>
      </c>
      <c r="H350" s="15">
        <f ca="1"/>
        <v>0.252922080576851</v>
      </c>
      <c r="I350" s="15">
        <f ca="1"/>
        <v>0.2520174481743479</v>
      </c>
      <c r="J350" s="15">
        <f ca="1"/>
        <v>0.24751175768112019</v>
      </c>
      <c r="K350" s="15">
        <f ca="1"/>
        <v>0.24357470857933808</v>
      </c>
      <c r="L350" s="15">
        <f ca="1"/>
        <v>0.24499392488377389</v>
      </c>
      <c r="M350" s="15">
        <f ca="1"/>
        <v>0.25268885734866542</v>
      </c>
      <c r="N350" s="15">
        <f ca="1"/>
        <v>0.24414567045371233</v>
      </c>
      <c r="O350" s="15">
        <f ca="1"/>
        <v>0.23202159396901645</v>
      </c>
      <c r="P350" s="15">
        <f ca="1"/>
        <v>0.24017857518260441</v>
      </c>
      <c r="Q350" s="15">
        <f ca="1"/>
        <v>0.229114887098575</v>
      </c>
      <c r="R350" s="15">
        <f ca="1"/>
        <v>0.22621343689872375</v>
      </c>
      <c r="S350" s="15">
        <f ca="1"/>
        <v>0.22651126449373421</v>
      </c>
      <c r="T350" s="15">
        <f ca="1"/>
        <v>0.24648575468187547</v>
      </c>
      <c r="U350" s="15">
        <f ca="1"/>
        <v>0.23455714301051303</v>
      </c>
      <c r="V350" s="15">
        <f ca="1"/>
        <v>0.23477973705626778</v>
      </c>
      <c r="W350" s="15">
        <f ca="1"/>
        <v>0.2263155240467763</v>
      </c>
      <c r="X350" s="15">
        <f ca="1"/>
        <v>0.24986774839863421</v>
      </c>
      <c r="Y350" s="15">
        <f ca="1"/>
        <v>0.25089230060116852</v>
      </c>
      <c r="Z350" s="15">
        <f ca="1"/>
        <v>0.26755026764704126</v>
      </c>
      <c r="AA350" s="15">
        <f ca="1"/>
        <v>0.26611920371735465</v>
      </c>
      <c r="AB350" s="15">
        <f ca="1"/>
        <v>0.31670397103037473</v>
      </c>
      <c r="AC350" s="15">
        <f ca="1"/>
        <v>0.29872084242758701</v>
      </c>
      <c r="AD350" s="15">
        <f ca="1"/>
        <v>0.30750965114379997</v>
      </c>
      <c r="AE350" s="15">
        <f ca="1"/>
        <v>0.29669806682527683</v>
      </c>
      <c r="AF350" s="15">
        <f ca="1"/>
        <v>0.30357760589099492</v>
      </c>
      <c r="AG350" s="15">
        <f ca="1"/>
        <v>0.2942282450486392</v>
      </c>
      <c r="AH350" s="15">
        <f ca="1"/>
        <v>0.31275537748708104</v>
      </c>
      <c r="AI350" s="15">
        <f ca="1"/>
        <v>0.31750199584622368</v>
      </c>
      <c r="AJ350" s="15">
        <f ca="1"/>
        <v>0.30839853010517937</v>
      </c>
      <c r="AK350" s="15">
        <f ca="1"/>
        <v>0.30596242648206079</v>
      </c>
      <c r="AL350" s="15">
        <f ca="1"/>
        <v>0.29362840674256457</v>
      </c>
      <c r="AM350" s="15">
        <f ca="1"/>
        <v>0.30808986850444992</v>
      </c>
      <c r="AN350" s="15">
        <f ca="1"/>
        <v>0.31682065218217537</v>
      </c>
      <c r="AO350" s="15">
        <f ca="1"/>
        <v>0.33162276797563611</v>
      </c>
      <c r="AP350" s="15">
        <f ca="1"/>
        <v>0.32144393154542966</v>
      </c>
      <c r="AQ350" s="15">
        <f ca="1"/>
        <v>0.35549247599316275</v>
      </c>
      <c r="AR350" s="15">
        <f ca="1"/>
        <v>0.32591821399957555</v>
      </c>
      <c r="AS350" s="15">
        <f ca="1"/>
        <v>0.3275673320270705</v>
      </c>
      <c r="AT350" s="15">
        <f ca="1"/>
        <v>0.32760083570029702</v>
      </c>
      <c r="AU350" s="15">
        <f ca="1"/>
        <v>0.31686474109536061</v>
      </c>
      <c r="AV350" s="15">
        <f ca="1"/>
        <v>0.32618038112750897</v>
      </c>
      <c r="AW350" s="15">
        <f ca="1"/>
        <v>0.29322969617189448</v>
      </c>
      <c r="AX350" s="15">
        <f ca="1"/>
        <v>0.32776148956481566</v>
      </c>
      <c r="AY350" s="15">
        <f ca="1"/>
        <v>0.31665370613300942</v>
      </c>
      <c r="AZ350" s="15">
        <f ca="1"/>
        <v>0.32109530424450466</v>
      </c>
      <c r="BA350" s="15">
        <f ca="1"/>
        <v>0.32138230030183251</v>
      </c>
      <c r="BB350" s="15">
        <f ca="1"/>
        <v>0.31364719078947367</v>
      </c>
      <c r="BC350" s="15">
        <f ca="1"/>
        <v>0.30548921740258761</v>
      </c>
      <c r="BD350" s="15">
        <f ca="1"/>
        <v>0.30332344624519542</v>
      </c>
      <c r="BE350" s="15">
        <f ca="1"/>
        <v>0.32093174594419788</v>
      </c>
      <c r="BF350" s="15">
        <f ca="1"/>
        <v>0.32137984181595591</v>
      </c>
      <c r="BG350" s="15">
        <f ca="1"/>
        <v>0.32423562180879406</v>
      </c>
      <c r="BH350" s="15">
        <f ca="1"/>
        <v>0.34113896948270883</v>
      </c>
      <c r="BI350" s="15">
        <f ca="1"/>
        <v>0.29694349609133208</v>
      </c>
      <c r="BJ350" s="15">
        <f ca="1"/>
        <v>0.29818159085299734</v>
      </c>
    </row>
    <row r="351" spans="2:62" hidden="1" outlineLevel="2">
      <c r="B351" s="90" t="s">
        <v>18</v>
      </c>
      <c r="C351" s="15">
        <f ca="1"/>
        <v>-3.9964645367509904E-2</v>
      </c>
      <c r="D351" s="15">
        <f ca="1"/>
        <v>-3.7487374698048664E-2</v>
      </c>
      <c r="E351" s="15">
        <f ca="1"/>
        <v>-3.8067329785719112E-2</v>
      </c>
      <c r="F351" s="15">
        <f ca="1"/>
        <v>-4.1147613224018213E-2</v>
      </c>
      <c r="G351" s="15">
        <f ca="1"/>
        <v>-3.6689560272444931E-2</v>
      </c>
      <c r="H351" s="15">
        <f ca="1"/>
        <v>-2.7135251741488189E-2</v>
      </c>
      <c r="I351" s="15">
        <f ca="1"/>
        <v>-2.3445230164326543E-2</v>
      </c>
      <c r="J351" s="15">
        <f ca="1"/>
        <v>-2.1176475319556853E-2</v>
      </c>
      <c r="K351" s="15">
        <f ca="1"/>
        <v>-2.4552580740483901E-2</v>
      </c>
      <c r="L351" s="15">
        <f ca="1"/>
        <v>-2.1198069624174958E-2</v>
      </c>
      <c r="M351" s="15">
        <f ca="1"/>
        <v>-2.6769693920995815E-2</v>
      </c>
      <c r="N351" s="15">
        <f ca="1"/>
        <v>-2.6939976593100417E-2</v>
      </c>
      <c r="O351" s="15">
        <f ca="1"/>
        <v>-3.0669778885625276E-2</v>
      </c>
      <c r="P351" s="15">
        <f ca="1"/>
        <v>-1.5905012577316177E-2</v>
      </c>
      <c r="Q351" s="15">
        <f ca="1"/>
        <v>-1.4836433617810866E-2</v>
      </c>
      <c r="R351" s="15">
        <f ca="1"/>
        <v>-1.9401661335379801E-2</v>
      </c>
      <c r="S351" s="15">
        <f ca="1"/>
        <v>-1.697635752305348E-2</v>
      </c>
      <c r="T351" s="15">
        <f ca="1"/>
        <v>-1.5079432169530121E-2</v>
      </c>
      <c r="U351" s="15">
        <f ca="1"/>
        <v>-1.4718015518201672E-2</v>
      </c>
      <c r="V351" s="15">
        <f ca="1"/>
        <v>-1.2625933031555835E-2</v>
      </c>
      <c r="W351" s="15">
        <f ca="1"/>
        <v>-3.5802753070478415E-3</v>
      </c>
      <c r="X351" s="15">
        <f ca="1"/>
        <v>-3.7333747418240447E-3</v>
      </c>
      <c r="Y351" s="15">
        <f ca="1"/>
        <v>1.157612290028937E-2</v>
      </c>
      <c r="Z351" s="15">
        <f ca="1"/>
        <v>1.6465219392720918E-2</v>
      </c>
      <c r="AA351" s="15">
        <f ca="1"/>
        <v>7.2230163055665058E-3</v>
      </c>
      <c r="AB351" s="15">
        <f ca="1"/>
        <v>7.1840961023510548E-3</v>
      </c>
      <c r="AC351" s="15">
        <f ca="1"/>
        <v>1.0684347890089893E-2</v>
      </c>
      <c r="AD351" s="15">
        <f ca="1"/>
        <v>1.3187958987884434E-2</v>
      </c>
      <c r="AE351" s="15">
        <f ca="1"/>
        <v>2.2556194707977896E-3</v>
      </c>
      <c r="AF351" s="15">
        <f ca="1"/>
        <v>-9.6105994175477369E-3</v>
      </c>
      <c r="AG351" s="15">
        <f ca="1"/>
        <v>-9.8540072656320126E-3</v>
      </c>
      <c r="AH351" s="15">
        <f ca="1"/>
        <v>-7.5659163838614572E-3</v>
      </c>
      <c r="AI351" s="15">
        <f ca="1"/>
        <v>-4.6807110107880629E-3</v>
      </c>
      <c r="AJ351" s="15">
        <f ca="1"/>
        <v>-5.4802711235579556E-3</v>
      </c>
      <c r="AK351" s="15">
        <f ca="1"/>
        <v>-7.0525809933742458E-3</v>
      </c>
      <c r="AL351" s="15">
        <f ca="1"/>
        <v>-9.4142763973907393E-3</v>
      </c>
      <c r="AM351" s="15">
        <f ca="1"/>
        <v>-1.295906598581666E-2</v>
      </c>
      <c r="AN351" s="15">
        <f ca="1"/>
        <v>-5.1409328675305318E-3</v>
      </c>
      <c r="AO351" s="15">
        <f ca="1"/>
        <v>-2.2377283705347962E-2</v>
      </c>
      <c r="AP351" s="15">
        <f ca="1"/>
        <v>-6.8011213956202701E-2</v>
      </c>
      <c r="AQ351" s="15">
        <f ca="1"/>
        <v>-7.4539540043439628E-2</v>
      </c>
      <c r="AR351" s="15">
        <f ca="1"/>
        <v>-8.8873910493478384E-2</v>
      </c>
      <c r="AS351" s="15">
        <f ca="1"/>
        <v>-8.2062703516632515E-2</v>
      </c>
      <c r="AT351" s="15">
        <f ca="1"/>
        <v>-8.2815006678875383E-2</v>
      </c>
      <c r="AU351" s="15">
        <f ca="1"/>
        <v>-6.144401678145732E-2</v>
      </c>
      <c r="AV351" s="15">
        <f ca="1"/>
        <v>-6.5213371293655981E-2</v>
      </c>
      <c r="AW351" s="15">
        <f ca="1"/>
        <v>-7.8920521614613312E-2</v>
      </c>
      <c r="AX351" s="15">
        <f ca="1"/>
        <v>-8.2178789949559503E-2</v>
      </c>
      <c r="AY351" s="15">
        <f ca="1"/>
        <v>-7.0993402310457601E-2</v>
      </c>
      <c r="AZ351" s="15">
        <f ca="1"/>
        <v>-8.2452202257572133E-2</v>
      </c>
      <c r="BA351" s="15">
        <f ca="1"/>
        <v>-5.9397860157350608E-2</v>
      </c>
      <c r="BB351" s="15">
        <f ca="1"/>
        <v>-7.4350528726309914E-2</v>
      </c>
      <c r="BC351" s="15">
        <f ca="1"/>
        <v>-8.6646450852531559E-2</v>
      </c>
      <c r="BD351" s="15">
        <f ca="1"/>
        <v>-7.5891443474547154E-2</v>
      </c>
      <c r="BE351" s="15">
        <f ca="1"/>
        <v>-7.8201494564057714E-2</v>
      </c>
      <c r="BF351" s="15">
        <f ca="1"/>
        <v>-7.9743052470925987E-2</v>
      </c>
      <c r="BG351" s="15">
        <f ca="1"/>
        <v>-8.2177536501771689E-2</v>
      </c>
      <c r="BH351" s="15">
        <f ca="1"/>
        <v>-9.8785000374143631E-2</v>
      </c>
      <c r="BI351" s="15">
        <f ca="1"/>
        <v>-8.9718966243315212E-2</v>
      </c>
      <c r="BJ351" s="15">
        <f ca="1"/>
        <v>-0.10234965636030942</v>
      </c>
    </row>
    <row r="352" spans="2:62" hidden="1" outlineLevel="2">
      <c r="B352" s="90" t="s">
        <v>20</v>
      </c>
      <c r="C352" s="15">
        <f ca="1"/>
        <v>-2.6802501454427814E-3</v>
      </c>
      <c r="D352" s="15">
        <f ca="1"/>
        <v>-1.9857776120624174E-3</v>
      </c>
      <c r="E352" s="15">
        <f ca="1"/>
        <v>-6.9312911689403582E-3</v>
      </c>
      <c r="F352" s="15">
        <f ca="1"/>
        <v>-5.8216430814222626E-3</v>
      </c>
      <c r="G352" s="15">
        <f ca="1"/>
        <v>-4.1478051455144313E-3</v>
      </c>
      <c r="H352" s="15">
        <f ca="1"/>
        <v>1.5215665705480514E-2</v>
      </c>
      <c r="I352" s="15">
        <f ca="1"/>
        <v>1.5291662014835356E-2</v>
      </c>
      <c r="J352" s="15">
        <f ca="1"/>
        <v>1.609217050362945E-2</v>
      </c>
      <c r="K352" s="15">
        <f ca="1"/>
        <v>2.6134140952829822E-2</v>
      </c>
      <c r="L352" s="15">
        <f ca="1"/>
        <v>2.2972066192947678E-2</v>
      </c>
      <c r="M352" s="15">
        <f ca="1"/>
        <v>3.6411744973090451E-2</v>
      </c>
      <c r="N352" s="15">
        <f ca="1"/>
        <v>3.0966650808572214E-2</v>
      </c>
      <c r="O352" s="15">
        <f ca="1"/>
        <v>3.4154735740605416E-2</v>
      </c>
      <c r="P352" s="15">
        <f ca="1"/>
        <v>2.813573215228559E-2</v>
      </c>
      <c r="Q352" s="15">
        <f ca="1"/>
        <v>3.7176754110542658E-2</v>
      </c>
      <c r="R352" s="15">
        <f ca="1"/>
        <v>3.6917831389372963E-2</v>
      </c>
      <c r="S352" s="15">
        <f ca="1"/>
        <v>3.6422138474231106E-2</v>
      </c>
      <c r="T352" s="15">
        <f ca="1"/>
        <v>4.2664321227429518E-2</v>
      </c>
      <c r="U352" s="15">
        <f ca="1"/>
        <v>4.0552896603488653E-2</v>
      </c>
      <c r="V352" s="15">
        <f ca="1"/>
        <v>5.2923872375872857E-2</v>
      </c>
      <c r="W352" s="15">
        <f ca="1"/>
        <v>4.6628586041307707E-2</v>
      </c>
      <c r="X352" s="15">
        <f ca="1"/>
        <v>4.2656330951995232E-2</v>
      </c>
      <c r="Y352" s="15">
        <f ca="1"/>
        <v>4.2657291605764695E-2</v>
      </c>
      <c r="Z352" s="15">
        <f ca="1"/>
        <v>3.9642931364003958E-2</v>
      </c>
      <c r="AA352" s="15">
        <f ca="1"/>
        <v>3.1523676437099114E-2</v>
      </c>
      <c r="AB352" s="15">
        <f ca="1"/>
        <v>2.2493274005468043E-2</v>
      </c>
      <c r="AC352" s="15">
        <f ca="1"/>
        <v>1.1102247263361228E-2</v>
      </c>
      <c r="AD352" s="15">
        <f ca="1"/>
        <v>1.0903133134111237E-2</v>
      </c>
      <c r="AE352" s="15">
        <f ca="1"/>
        <v>1.0138055981779916E-2</v>
      </c>
      <c r="AF352" s="15">
        <f ca="1"/>
        <v>1.4128631850177653E-2</v>
      </c>
      <c r="AG352" s="15">
        <f ca="1"/>
        <v>1.8315690422839901E-2</v>
      </c>
      <c r="AH352" s="15">
        <f ca="1"/>
        <v>1.5282377895449019E-2</v>
      </c>
      <c r="AI352" s="15">
        <f ca="1"/>
        <v>6.576906214163368E-3</v>
      </c>
      <c r="AJ352" s="15">
        <f ca="1"/>
        <v>5.1824327353144775E-3</v>
      </c>
      <c r="AK352" s="15">
        <f ca="1"/>
        <v>4.9783758162593667E-3</v>
      </c>
      <c r="AL352" s="15">
        <f ca="1"/>
        <v>1.6889199649055948E-2</v>
      </c>
      <c r="AM352" s="15">
        <f ca="1"/>
        <v>1.3155156507917466E-2</v>
      </c>
      <c r="AN352" s="15">
        <f ca="1"/>
        <v>1.4823648498652373E-2</v>
      </c>
      <c r="AO352" s="15">
        <f ca="1"/>
        <v>-3.8283902544606572E-4</v>
      </c>
      <c r="AP352" s="15">
        <f ca="1"/>
        <v>3.8411703418098249E-2</v>
      </c>
      <c r="AQ352" s="15">
        <f ca="1"/>
        <v>5.5960342420526457E-2</v>
      </c>
      <c r="AR352" s="15">
        <f ca="1"/>
        <v>4.5228621115902201E-2</v>
      </c>
      <c r="AS352" s="15">
        <f ca="1"/>
        <v>5.0377437579104664E-2</v>
      </c>
      <c r="AT352" s="15">
        <f ca="1"/>
        <v>4.4512485681654113E-2</v>
      </c>
      <c r="AU352" s="15">
        <f ca="1"/>
        <v>5.9889096258731525E-2</v>
      </c>
      <c r="AV352" s="15">
        <f ca="1"/>
        <v>5.5508269933160673E-2</v>
      </c>
      <c r="AW352" s="15">
        <f ca="1"/>
        <v>7.1902542537370578E-2</v>
      </c>
      <c r="AX352" s="15">
        <f ca="1"/>
        <v>5.0658257294989607E-2</v>
      </c>
      <c r="AY352" s="15">
        <f ca="1"/>
        <v>4.7153838360883354E-2</v>
      </c>
      <c r="AZ352" s="15">
        <f ca="1"/>
        <v>5.8127019764575023E-2</v>
      </c>
      <c r="BA352" s="15">
        <f ca="1"/>
        <v>5.8871651851891034E-2</v>
      </c>
      <c r="BB352" s="15">
        <f ca="1"/>
        <v>5.1261777636842309E-2</v>
      </c>
      <c r="BC352" s="15">
        <f ca="1"/>
        <v>6.1188966645855762E-2</v>
      </c>
      <c r="BD352" s="15">
        <f ca="1"/>
        <v>5.9362665657464307E-2</v>
      </c>
      <c r="BE352" s="15">
        <f ca="1"/>
        <v>5.8796356835321022E-2</v>
      </c>
      <c r="BF352" s="15">
        <f ca="1"/>
        <v>5.9399399143138201E-2</v>
      </c>
      <c r="BG352" s="15">
        <f ca="1"/>
        <v>5.5301166834453727E-2</v>
      </c>
      <c r="BH352" s="15">
        <f ca="1"/>
        <v>5.397230169964308E-2</v>
      </c>
      <c r="BI352" s="15">
        <f ca="1"/>
        <v>5.1815281379812478E-2</v>
      </c>
      <c r="BJ352" s="15">
        <f ca="1"/>
        <v>5.1691197465492472E-2</v>
      </c>
    </row>
    <row r="353" spans="2:62" hidden="1" outlineLevel="2">
      <c r="B353" s="90" t="s">
        <v>22</v>
      </c>
      <c r="C353" s="15">
        <f ca="1"/>
        <v>1.0089976405114772E-2</v>
      </c>
      <c r="D353" s="15">
        <f ca="1"/>
        <v>1.4705987109907679E-2</v>
      </c>
      <c r="E353" s="15">
        <f ca="1"/>
        <v>1.4465190864800428E-2</v>
      </c>
      <c r="F353" s="15">
        <f ca="1"/>
        <v>1.5646841354591726E-2</v>
      </c>
      <c r="G353" s="15">
        <f ca="1"/>
        <v>1.2890826858568329E-2</v>
      </c>
      <c r="H353" s="15">
        <f ca="1"/>
        <v>1.3223798047608502E-2</v>
      </c>
      <c r="I353" s="15">
        <f ca="1"/>
        <v>1.2026966126218844E-2</v>
      </c>
      <c r="J353" s="15">
        <f ca="1"/>
        <v>1.1798068845971937E-2</v>
      </c>
      <c r="K353" s="15">
        <f ca="1"/>
        <v>1.1662459908395581E-2</v>
      </c>
      <c r="L353" s="15">
        <f ca="1"/>
        <v>1.3703256294599156E-2</v>
      </c>
      <c r="M353" s="15">
        <f ca="1"/>
        <v>1.616243506876228E-2</v>
      </c>
      <c r="N353" s="15">
        <f ca="1"/>
        <v>1.6859996134556587E-2</v>
      </c>
      <c r="O353" s="15">
        <f ca="1"/>
        <v>2.1042234417439524E-2</v>
      </c>
      <c r="P353" s="15">
        <f ca="1"/>
        <v>1.077206263998353E-2</v>
      </c>
      <c r="Q353" s="15">
        <f ca="1"/>
        <v>8.2363249327338031E-3</v>
      </c>
      <c r="R353" s="15">
        <f ca="1"/>
        <v>1.3203820007091393E-2</v>
      </c>
      <c r="S353" s="15">
        <f ca="1"/>
        <v>1.3651214929908648E-2</v>
      </c>
      <c r="T353" s="15">
        <f ca="1"/>
        <v>1.5027184781247408E-2</v>
      </c>
      <c r="U353" s="15">
        <f ca="1"/>
        <v>1.7460100050047694E-2</v>
      </c>
      <c r="V353" s="15">
        <f ca="1"/>
        <v>2.3774036010025926E-2</v>
      </c>
      <c r="W353" s="15">
        <f ca="1"/>
        <v>2.517169236951753E-2</v>
      </c>
      <c r="X353" s="15">
        <f ca="1"/>
        <v>2.2600307826896406E-2</v>
      </c>
      <c r="Y353" s="15">
        <f ca="1"/>
        <v>2.6424472719128043E-2</v>
      </c>
      <c r="Z353" s="15">
        <f ca="1"/>
        <v>2.5937613287959894E-2</v>
      </c>
      <c r="AA353" s="15">
        <f ca="1"/>
        <v>2.1906406008242389E-2</v>
      </c>
      <c r="AB353" s="15">
        <f ca="1"/>
        <v>5.8140653854593365E-3</v>
      </c>
      <c r="AC353" s="15">
        <f ca="1"/>
        <v>9.8935346071335802E-3</v>
      </c>
      <c r="AD353" s="15">
        <f ca="1"/>
        <v>1.1473949763660883E-2</v>
      </c>
      <c r="AE353" s="15">
        <f ca="1"/>
        <v>1.2754996588957304E-2</v>
      </c>
      <c r="AF353" s="15">
        <f ca="1"/>
        <v>2.0237980700962742E-2</v>
      </c>
      <c r="AG353" s="15">
        <f ca="1"/>
        <v>1.4743904304892592E-2</v>
      </c>
      <c r="AH353" s="15">
        <f ca="1"/>
        <v>1.1837871238474828E-2</v>
      </c>
      <c r="AI353" s="15">
        <f ca="1"/>
        <v>2.5307616593310166E-2</v>
      </c>
      <c r="AJ353" s="15">
        <f ca="1"/>
        <v>2.6094273508008841E-2</v>
      </c>
      <c r="AK353" s="15">
        <f ca="1"/>
        <v>2.8980551336175945E-2</v>
      </c>
      <c r="AL353" s="15">
        <f ca="1"/>
        <v>2.1360608398556868E-2</v>
      </c>
      <c r="AM353" s="15">
        <f ca="1"/>
        <v>2.3355172448228684E-2</v>
      </c>
      <c r="AN353" s="15">
        <f ca="1"/>
        <v>1.8303731860299287E-2</v>
      </c>
      <c r="AO353" s="15">
        <f ca="1"/>
        <v>4.6239853525260402E-2</v>
      </c>
      <c r="AP353" s="15">
        <f ca="1"/>
        <v>8.0863230808354905E-2</v>
      </c>
      <c r="AQ353" s="15">
        <f ca="1"/>
        <v>6.5008981700895974E-2</v>
      </c>
      <c r="AR353" s="15">
        <f ca="1"/>
        <v>9.0379522421223116E-2</v>
      </c>
      <c r="AS353" s="15">
        <f ca="1"/>
        <v>7.6491060403100553E-2</v>
      </c>
      <c r="AT353" s="15">
        <f ca="1"/>
        <v>8.2003794856071455E-2</v>
      </c>
      <c r="AU353" s="15">
        <f ca="1"/>
        <v>8.674967291756755E-2</v>
      </c>
      <c r="AV353" s="15">
        <f ca="1"/>
        <v>8.7357571100002737E-2</v>
      </c>
      <c r="AW353" s="15">
        <f ca="1"/>
        <v>9.8827765191491959E-2</v>
      </c>
      <c r="AX353" s="15">
        <f ca="1"/>
        <v>9.9855761805980131E-2</v>
      </c>
      <c r="AY353" s="15">
        <f ca="1"/>
        <v>0.11480943724193204</v>
      </c>
      <c r="AZ353" s="15">
        <f ca="1"/>
        <v>0.11765871420360047</v>
      </c>
      <c r="BA353" s="15">
        <f ca="1"/>
        <v>0.11462144387949816</v>
      </c>
      <c r="BB353" s="15">
        <f ca="1"/>
        <v>0.11841704468505351</v>
      </c>
      <c r="BC353" s="15">
        <f ca="1"/>
        <v>0.13681589547300815</v>
      </c>
      <c r="BD353" s="15">
        <f ca="1"/>
        <v>0.13745689630008634</v>
      </c>
      <c r="BE353" s="15">
        <f ca="1"/>
        <v>0.12317581474998976</v>
      </c>
      <c r="BF353" s="15">
        <f ca="1"/>
        <v>0.13018619624987587</v>
      </c>
      <c r="BG353" s="15">
        <f ca="1"/>
        <v>0.12749353907367536</v>
      </c>
      <c r="BH353" s="15">
        <f ca="1"/>
        <v>0.12032695375264843</v>
      </c>
      <c r="BI353" s="15">
        <f ca="1"/>
        <v>0.1429096203743411</v>
      </c>
      <c r="BJ353" s="15">
        <f ca="1"/>
        <v>0.12647230052991021</v>
      </c>
    </row>
    <row r="354" spans="2:62" hidden="1" outlineLevel="2">
      <c r="B354" s="90" t="s">
        <v>24</v>
      </c>
      <c r="C354" s="15">
        <f ca="1"/>
        <v>0.1742520189880653</v>
      </c>
      <c r="D354" s="15">
        <f ca="1"/>
        <v>0.18662291025500105</v>
      </c>
      <c r="E354" s="15">
        <f ca="1"/>
        <v>0.18991093981728618</v>
      </c>
      <c r="F354" s="15">
        <f ca="1"/>
        <v>0.18867911649200764</v>
      </c>
      <c r="G354" s="15">
        <f ca="1"/>
        <v>0.19675020188921133</v>
      </c>
      <c r="H354" s="15">
        <f ca="1"/>
        <v>0.19687181080064853</v>
      </c>
      <c r="I354" s="15">
        <f ca="1"/>
        <v>0.2042026495088361</v>
      </c>
      <c r="J354" s="15">
        <f ca="1"/>
        <v>0.21441725403160913</v>
      </c>
      <c r="K354" s="15">
        <f ca="1"/>
        <v>0.18609438410476656</v>
      </c>
      <c r="L354" s="15">
        <f ca="1"/>
        <v>0.19247855761122953</v>
      </c>
      <c r="M354" s="15">
        <f ca="1"/>
        <v>0.19233798415201173</v>
      </c>
      <c r="N354" s="15">
        <f ca="1"/>
        <v>0.185516184280657</v>
      </c>
      <c r="O354" s="15">
        <f ca="1"/>
        <v>0.19349296248392148</v>
      </c>
      <c r="P354" s="15">
        <f ca="1"/>
        <v>0.17987346200856091</v>
      </c>
      <c r="Q354" s="15">
        <f ca="1"/>
        <v>0.18565013206988365</v>
      </c>
      <c r="R354" s="15">
        <f ca="1"/>
        <v>0.17192403108896059</v>
      </c>
      <c r="S354" s="15">
        <f ca="1"/>
        <v>0.19183279800401923</v>
      </c>
      <c r="T354" s="15">
        <f ca="1"/>
        <v>0.18850647674422039</v>
      </c>
      <c r="U354" s="15">
        <f ca="1"/>
        <v>0.18211389376421017</v>
      </c>
      <c r="V354" s="15">
        <f ca="1"/>
        <v>0.19116029805106116</v>
      </c>
      <c r="W354" s="15">
        <f ca="1"/>
        <v>0.17152591308963</v>
      </c>
      <c r="X354" s="15">
        <f ca="1"/>
        <v>0.17421897367809824</v>
      </c>
      <c r="Y354" s="15">
        <f ca="1"/>
        <v>0.17955686344817803</v>
      </c>
      <c r="Z354" s="15">
        <f ca="1"/>
        <v>0.18428383440950183</v>
      </c>
      <c r="AA354" s="15">
        <f ca="1"/>
        <v>0.19868337795728175</v>
      </c>
      <c r="AB354" s="15">
        <f ca="1"/>
        <v>0.19189997282328325</v>
      </c>
      <c r="AC354" s="15">
        <f ca="1"/>
        <v>0.2206969163806875</v>
      </c>
      <c r="AD354" s="15">
        <f ca="1"/>
        <v>0.20099155564649845</v>
      </c>
      <c r="AE354" s="15">
        <f ca="1"/>
        <v>0.21771314528858079</v>
      </c>
      <c r="AF354" s="15">
        <f ca="1"/>
        <v>0.21785083465131921</v>
      </c>
      <c r="AG354" s="15">
        <f ca="1"/>
        <v>0.23883900879635886</v>
      </c>
      <c r="AH354" s="15">
        <f ca="1"/>
        <v>0.24221069209731086</v>
      </c>
      <c r="AI354" s="15">
        <f ca="1"/>
        <v>0.21438454148648844</v>
      </c>
      <c r="AJ354" s="15">
        <f ca="1"/>
        <v>0.22433420391217454</v>
      </c>
      <c r="AK354" s="15">
        <f ca="1"/>
        <v>0.21783491997699214</v>
      </c>
      <c r="AL354" s="15">
        <f ca="1"/>
        <v>0.2359992669973825</v>
      </c>
      <c r="AM354" s="15">
        <f ca="1"/>
        <v>0.22857261596317077</v>
      </c>
      <c r="AN354" s="15">
        <f ca="1"/>
        <v>0.24610333231443279</v>
      </c>
      <c r="AO354" s="15">
        <f ca="1"/>
        <v>0.28478833923583236</v>
      </c>
      <c r="AP354" s="15">
        <f ca="1"/>
        <v>0.30466027804386714</v>
      </c>
      <c r="AQ354" s="15">
        <f ca="1"/>
        <v>0.29739675043214958</v>
      </c>
      <c r="AR354" s="15">
        <f ca="1"/>
        <v>0.3040685700236504</v>
      </c>
      <c r="AS354" s="15">
        <f ca="1"/>
        <v>0.29214230075430792</v>
      </c>
      <c r="AT354" s="15">
        <f ca="1"/>
        <v>0.28270640555255805</v>
      </c>
      <c r="AU354" s="15">
        <f ca="1"/>
        <v>0.27126579392235467</v>
      </c>
      <c r="AV354" s="15">
        <f ca="1"/>
        <v>0.26685158162081407</v>
      </c>
      <c r="AW354" s="15">
        <f ca="1"/>
        <v>0.28470282143199532</v>
      </c>
      <c r="AX354" s="15">
        <f ca="1"/>
        <v>0.26133981753715652</v>
      </c>
      <c r="AY354" s="15">
        <f ca="1"/>
        <v>0.26089393174303255</v>
      </c>
      <c r="AZ354" s="15">
        <f ca="1"/>
        <v>0.26619044671342662</v>
      </c>
      <c r="BA354" s="15">
        <f ca="1"/>
        <v>0.25949275453598669</v>
      </c>
      <c r="BB354" s="15">
        <f ca="1"/>
        <v>0.25948033118487868</v>
      </c>
      <c r="BC354" s="15">
        <f ca="1"/>
        <v>0.23777974968386487</v>
      </c>
      <c r="BD354" s="15">
        <f ca="1"/>
        <v>0.24667894712419422</v>
      </c>
      <c r="BE354" s="15">
        <f ca="1"/>
        <v>0.24494949425362261</v>
      </c>
      <c r="BF354" s="15">
        <f ca="1"/>
        <v>0.24951348689071004</v>
      </c>
      <c r="BG354" s="15">
        <f ca="1"/>
        <v>0.2480318225497242</v>
      </c>
      <c r="BH354" s="15">
        <f ca="1"/>
        <v>0.24927823394804488</v>
      </c>
      <c r="BI354" s="15">
        <f ca="1"/>
        <v>0.24153731721207941</v>
      </c>
      <c r="BJ354" s="15">
        <f ca="1"/>
        <v>0.2641499773859407</v>
      </c>
    </row>
    <row r="355" spans="2:62" hidden="1" outlineLevel="2"/>
    <row r="356" spans="2:62" hidden="1" outlineLevel="2">
      <c r="B356" s="90" t="s">
        <v>56</v>
      </c>
      <c r="C356" s="42">
        <f ca="1">SUM(C345:C354)</f>
        <v>0.99999999999999944</v>
      </c>
      <c r="D356" s="42">
        <f t="shared" ref="D356:BJ356" ca="1" si="263">SUM(D345:D354)</f>
        <v>0.99999999999999978</v>
      </c>
      <c r="E356" s="42">
        <f t="shared" ca="1" si="263"/>
        <v>1.0000000000000011</v>
      </c>
      <c r="F356" s="42">
        <f t="shared" ca="1" si="263"/>
        <v>1.0000000000000004</v>
      </c>
      <c r="G356" s="42">
        <f t="shared" ca="1" si="263"/>
        <v>0.99999999999999989</v>
      </c>
      <c r="H356" s="42">
        <f t="shared" ca="1" si="263"/>
        <v>0.99999999999999978</v>
      </c>
      <c r="I356" s="42">
        <f t="shared" ca="1" si="263"/>
        <v>0.99999999999999889</v>
      </c>
      <c r="J356" s="42">
        <f t="shared" ca="1" si="263"/>
        <v>1</v>
      </c>
      <c r="K356" s="42">
        <f t="shared" ca="1" si="263"/>
        <v>1.0000000000000009</v>
      </c>
      <c r="L356" s="42">
        <f t="shared" ca="1" si="263"/>
        <v>1.0000000000000007</v>
      </c>
      <c r="M356" s="42">
        <f t="shared" ca="1" si="263"/>
        <v>1</v>
      </c>
      <c r="N356" s="42">
        <f t="shared" ca="1" si="263"/>
        <v>0.99999999999999889</v>
      </c>
      <c r="O356" s="42">
        <f t="shared" ca="1" si="263"/>
        <v>1.0000000000000004</v>
      </c>
      <c r="P356" s="42">
        <f t="shared" ca="1" si="263"/>
        <v>0.99999999999999922</v>
      </c>
      <c r="Q356" s="42">
        <f t="shared" ca="1" si="263"/>
        <v>1.0000000000000004</v>
      </c>
      <c r="R356" s="42">
        <f t="shared" ca="1" si="263"/>
        <v>0.99999999999999956</v>
      </c>
      <c r="S356" s="42">
        <f t="shared" ca="1" si="263"/>
        <v>1.0000000000000004</v>
      </c>
      <c r="T356" s="42">
        <f t="shared" ca="1" si="263"/>
        <v>1.0000000000000004</v>
      </c>
      <c r="U356" s="42">
        <f t="shared" ca="1" si="263"/>
        <v>0.99999999999999989</v>
      </c>
      <c r="V356" s="42">
        <f t="shared" ca="1" si="263"/>
        <v>0.99999999999999956</v>
      </c>
      <c r="W356" s="42">
        <f t="shared" ca="1" si="263"/>
        <v>0.99999999999999956</v>
      </c>
      <c r="X356" s="42">
        <f t="shared" ca="1" si="263"/>
        <v>0.99999999999999989</v>
      </c>
      <c r="Y356" s="42">
        <f t="shared" ca="1" si="263"/>
        <v>1.0000000000000002</v>
      </c>
      <c r="Z356" s="42">
        <f t="shared" ca="1" si="263"/>
        <v>0.99999999999999989</v>
      </c>
      <c r="AA356" s="42">
        <f t="shared" ca="1" si="263"/>
        <v>0.99999999999999944</v>
      </c>
      <c r="AB356" s="42">
        <f t="shared" ca="1" si="263"/>
        <v>0.99999999999999978</v>
      </c>
      <c r="AC356" s="42">
        <f t="shared" ca="1" si="263"/>
        <v>1</v>
      </c>
      <c r="AD356" s="42">
        <f t="shared" ca="1" si="263"/>
        <v>0.99999999999999978</v>
      </c>
      <c r="AE356" s="42">
        <f t="shared" ca="1" si="263"/>
        <v>0.99999999999999956</v>
      </c>
      <c r="AF356" s="42">
        <f t="shared" ca="1" si="263"/>
        <v>0.99999999999999978</v>
      </c>
      <c r="AG356" s="42">
        <f t="shared" ca="1" si="263"/>
        <v>0.99999999999999989</v>
      </c>
      <c r="AH356" s="42">
        <f t="shared" ca="1" si="263"/>
        <v>1.0000000000000002</v>
      </c>
      <c r="AI356" s="42">
        <f t="shared" ca="1" si="263"/>
        <v>0.99999999999999978</v>
      </c>
      <c r="AJ356" s="42">
        <f t="shared" ca="1" si="263"/>
        <v>1.0000000000000002</v>
      </c>
      <c r="AK356" s="42">
        <f t="shared" ca="1" si="263"/>
        <v>1.0000000000000002</v>
      </c>
      <c r="AL356" s="42">
        <f t="shared" ca="1" si="263"/>
        <v>1.0000000000000004</v>
      </c>
      <c r="AM356" s="42">
        <f t="shared" ca="1" si="263"/>
        <v>0.99999999999999978</v>
      </c>
      <c r="AN356" s="42">
        <f t="shared" ca="1" si="263"/>
        <v>0.99999999999999944</v>
      </c>
      <c r="AO356" s="42">
        <f t="shared" ca="1" si="263"/>
        <v>1</v>
      </c>
      <c r="AP356" s="42">
        <f t="shared" ca="1" si="263"/>
        <v>1</v>
      </c>
      <c r="AQ356" s="42">
        <f t="shared" ca="1" si="263"/>
        <v>1</v>
      </c>
      <c r="AR356" s="42">
        <f t="shared" ca="1" si="263"/>
        <v>0.99999999999999989</v>
      </c>
      <c r="AS356" s="42">
        <f t="shared" ca="1" si="263"/>
        <v>1.0000000000000009</v>
      </c>
      <c r="AT356" s="42">
        <f t="shared" ca="1" si="263"/>
        <v>0.99999999999999978</v>
      </c>
      <c r="AU356" s="42">
        <f t="shared" ca="1" si="263"/>
        <v>1</v>
      </c>
      <c r="AV356" s="42">
        <f t="shared" ca="1" si="263"/>
        <v>1.0000000000000007</v>
      </c>
      <c r="AW356" s="42">
        <f t="shared" ca="1" si="263"/>
        <v>1</v>
      </c>
      <c r="AX356" s="42">
        <f t="shared" ca="1" si="263"/>
        <v>0.99999999999999933</v>
      </c>
      <c r="AY356" s="42">
        <f t="shared" ca="1" si="263"/>
        <v>1</v>
      </c>
      <c r="AZ356" s="42">
        <f t="shared" ca="1" si="263"/>
        <v>1.0000000000000007</v>
      </c>
      <c r="BA356" s="42">
        <f t="shared" ca="1" si="263"/>
        <v>0.99999999999999933</v>
      </c>
      <c r="BB356" s="42">
        <f t="shared" ca="1" si="263"/>
        <v>1.0000000000000007</v>
      </c>
      <c r="BC356" s="42">
        <f t="shared" ca="1" si="263"/>
        <v>0.99999999999999922</v>
      </c>
      <c r="BD356" s="42">
        <f t="shared" ca="1" si="263"/>
        <v>1</v>
      </c>
      <c r="BE356" s="42">
        <f t="shared" ca="1" si="263"/>
        <v>0.99999999999999933</v>
      </c>
      <c r="BF356" s="42">
        <f t="shared" ca="1" si="263"/>
        <v>0.99999999999999978</v>
      </c>
      <c r="BG356" s="42">
        <f t="shared" ca="1" si="263"/>
        <v>0.99999999999999956</v>
      </c>
      <c r="BH356" s="42">
        <f t="shared" ca="1" si="263"/>
        <v>1.0000000000000009</v>
      </c>
      <c r="BI356" s="42">
        <f t="shared" ca="1" si="263"/>
        <v>1.0000000000000004</v>
      </c>
      <c r="BJ356" s="42">
        <f t="shared" ca="1" si="263"/>
        <v>0.99999999999999933</v>
      </c>
    </row>
    <row r="357" spans="2:62" hidden="1" outlineLevel="2">
      <c r="B357" s="25"/>
    </row>
    <row r="358" spans="2:62" hidden="1" outlineLevel="2">
      <c r="B358" s="17" t="s">
        <v>137</v>
      </c>
    </row>
    <row r="359" spans="2:62" hidden="1" outlineLevel="2">
      <c r="B359" s="90" t="s">
        <v>5</v>
      </c>
      <c r="C359" s="15" cm="1">
        <f t="array" aca="1" ref="C359:C368" ca="1">D329:D338-C345:C354</f>
        <v>-6.9660412305761199E-3</v>
      </c>
      <c r="D359" s="15" cm="1">
        <f t="array" aca="1" ref="D359:D368" ca="1">E329:E338-D345:D354</f>
        <v>1.2524319529657185E-3</v>
      </c>
      <c r="E359" s="15" cm="1">
        <f t="array" aca="1" ref="E359:E368" ca="1">F329:F338-E345:E354</f>
        <v>5.9954177832203248E-3</v>
      </c>
      <c r="F359" s="15" cm="1">
        <f t="array" aca="1" ref="F359:F368" ca="1">G329:G338-F345:F354</f>
        <v>1.1538988767236802E-3</v>
      </c>
      <c r="G359" s="15" cm="1">
        <f t="array" aca="1" ref="G359:G368" ca="1">H329:H338-G345:G354</f>
        <v>3.3437513346011999E-3</v>
      </c>
      <c r="H359" s="15" cm="1">
        <f t="array" aca="1" ref="H359:H368" ca="1">I329:I338-H345:H354</f>
        <v>-3.4782479678085731E-3</v>
      </c>
      <c r="I359" s="15" cm="1">
        <f t="array" aca="1" ref="I359:I368" ca="1">J329:J338-I345:I354</f>
        <v>3.909923040728791E-3</v>
      </c>
      <c r="J359" s="15" cm="1">
        <f t="array" aca="1" ref="J359:J368" ca="1">K329:K338-J345:J354</f>
        <v>8.1917073940690477E-4</v>
      </c>
      <c r="K359" s="15" cm="1">
        <f t="array" aca="1" ref="K359:K368" ca="1">L329:L338-K345:K354</f>
        <v>4.0874923016940984E-3</v>
      </c>
      <c r="L359" s="15" cm="1">
        <f t="array" aca="1" ref="L359:L368" ca="1">M329:M338-L345:L354</f>
        <v>3.5460359948957521E-3</v>
      </c>
      <c r="M359" s="15" cm="1">
        <f t="array" aca="1" ref="M359:M368" ca="1">N329:N338-M345:M354</f>
        <v>1.6814510439634167E-3</v>
      </c>
      <c r="N359" s="15" cm="1">
        <f t="array" aca="1" ref="N359:N368" ca="1">O329:O338-N345:N354</f>
        <v>3.0398319840770072E-4</v>
      </c>
      <c r="O359" s="15" cm="1">
        <f t="array" aca="1" ref="O359:O368" ca="1">P329:P338-O345:O354</f>
        <v>-9.0356698077682096E-3</v>
      </c>
      <c r="P359" s="15" cm="1">
        <f t="array" aca="1" ref="P359:P368" ca="1">Q329:Q338-P345:P354</f>
        <v>1.1069864764183812E-3</v>
      </c>
      <c r="Q359" s="15" cm="1">
        <f t="array" aca="1" ref="Q359:Q368" ca="1">R329:R338-Q345:Q354</f>
        <v>9.8232367423373573E-3</v>
      </c>
      <c r="R359" s="15" cm="1">
        <f t="array" aca="1" ref="R359:R368" ca="1">S329:S338-R345:R354</f>
        <v>3.2838835438406405E-3</v>
      </c>
      <c r="S359" s="15" cm="1">
        <f t="array" aca="1" ref="S359:S368" ca="1">T329:T338-S345:S354</f>
        <v>-3.174444646829061E-3</v>
      </c>
      <c r="T359" s="15" cm="1">
        <f t="array" aca="1" ref="T359:T368" ca="1">U329:U338-T345:T354</f>
        <v>1.1921560167311038E-2</v>
      </c>
      <c r="U359" s="15" cm="1">
        <f t="array" aca="1" ref="U359:U368" ca="1">V329:V338-U345:U354</f>
        <v>-3.3448255729398302E-3</v>
      </c>
      <c r="V359" s="15" cm="1">
        <f t="array" aca="1" ref="V359:V368" ca="1">W329:W338-V345:V354</f>
        <v>-1.3972623863899997E-3</v>
      </c>
      <c r="W359" s="15" cm="1">
        <f t="array" aca="1" ref="W359:W368" ca="1">X329:X338-W345:W354</f>
        <v>-4.5502177509523511E-3</v>
      </c>
      <c r="X359" s="15" cm="1">
        <f t="array" aca="1" ref="X359:X368" ca="1">Y329:Y338-X345:X354</f>
        <v>-3.7161371891277169E-2</v>
      </c>
      <c r="Y359" s="15" cm="1">
        <f t="array" aca="1" ref="Y359:Y368" ca="1">Z329:Z338-Y345:Y354</f>
        <v>-4.0531881699151229E-3</v>
      </c>
      <c r="Z359" s="15" cm="1">
        <f t="array" aca="1" ref="Z359:Z368" ca="1">AA329:AA338-Z345:Z354</f>
        <v>2.0593130481209865E-4</v>
      </c>
      <c r="AA359" s="15" cm="1">
        <f t="array" aca="1" ref="AA359:AA368" ca="1">AB329:AB338-AA345:AA354</f>
        <v>-3.0667132764684565E-2</v>
      </c>
      <c r="AB359" s="15" cm="1">
        <f t="array" aca="1" ref="AB359:AB368" ca="1">AC329:AC338-AB345:AB354</f>
        <v>2.5111495937947146E-3</v>
      </c>
      <c r="AC359" s="15" cm="1">
        <f t="array" aca="1" ref="AC359:AC368" ca="1">AD329:AD338-AC345:AC354</f>
        <v>-5.2976638983551899E-4</v>
      </c>
      <c r="AD359" s="15" cm="1">
        <f t="array" aca="1" ref="AD359:AD368" ca="1">AE329:AE338-AD345:AD354</f>
        <v>2.9520743541098524E-3</v>
      </c>
      <c r="AE359" s="15" cm="1">
        <f t="array" aca="1" ref="AE359:AE368" ca="1">AF329:AF338-AE345:AE354</f>
        <v>1.4521708747589155E-4</v>
      </c>
      <c r="AF359" s="15" cm="1">
        <f t="array" aca="1" ref="AF359:AF368" ca="1">AG329:AG338-AF345:AF354</f>
        <v>-6.1170129515106374E-3</v>
      </c>
      <c r="AG359" s="15" cm="1">
        <f t="array" aca="1" ref="AG359:AG368" ca="1">AH329:AH338-AG345:AG354</f>
        <v>-3.5535463211771295E-3</v>
      </c>
      <c r="AH359" s="15" cm="1">
        <f t="array" aca="1" ref="AH359:AH368" ca="1">AI329:AI338-AH345:AH354</f>
        <v>8.5710581764653635E-4</v>
      </c>
      <c r="AI359" s="15" cm="1">
        <f t="array" aca="1" ref="AI359:AI368" ca="1">AJ329:AJ338-AI345:AI354</f>
        <v>-8.5331893171020339E-4</v>
      </c>
      <c r="AJ359" s="15" cm="1">
        <f t="array" aca="1" ref="AJ359:AJ368" ca="1">AK329:AK338-AJ345:AJ354</f>
        <v>-3.7642532396976961E-3</v>
      </c>
      <c r="AK359" s="15" cm="1">
        <f t="array" aca="1" ref="AK359:AK368" ca="1">AL329:AL338-AK345:AK354</f>
        <v>-8.9156102252109688E-4</v>
      </c>
      <c r="AL359" s="15" cm="1">
        <f t="array" aca="1" ref="AL359:AL368" ca="1">AM329:AM338-AL345:AL354</f>
        <v>6.7899706036117849E-4</v>
      </c>
      <c r="AM359" s="15" cm="1">
        <f t="array" aca="1" ref="AM359:AM368" ca="1">AN329:AN338-AM345:AM354</f>
        <v>3.424341431897353E-3</v>
      </c>
      <c r="AN359" s="15" cm="1">
        <f t="array" aca="1" ref="AN359:AN368" ca="1">AO329:AO338-AN345:AN354</f>
        <v>-9.0583777385902578E-3</v>
      </c>
      <c r="AO359" s="15" cm="1">
        <f t="array" aca="1" ref="AO359:AO368" ca="1">AP329:AP338-AO345:AO354</f>
        <v>-1.2000038458313397E-2</v>
      </c>
      <c r="AP359" s="15" cm="1">
        <f t="array" aca="1" ref="AP359:AP368" ca="1">AQ329:AQ338-AP345:AP354</f>
        <v>-5.1549678752530262E-4</v>
      </c>
      <c r="AQ359" s="15" cm="1">
        <f t="array" aca="1" ref="AQ359:AQ368" ca="1">AR329:AR338-AQ345:AQ354</f>
        <v>2.410149096512295E-3</v>
      </c>
      <c r="AR359" s="15" cm="1">
        <f t="array" aca="1" ref="AR359:AR368" ca="1">AS329:AS338-AR345:AR354</f>
        <v>3.8108758617310563E-3</v>
      </c>
      <c r="AS359" s="15" cm="1">
        <f t="array" aca="1" ref="AS359:AS368" ca="1">AT329:AT338-AS345:AS354</f>
        <v>4.4360980693524538E-4</v>
      </c>
      <c r="AT359" s="15" cm="1">
        <f t="array" aca="1" ref="AT359:AT368" ca="1">AU329:AU338-AT345:AT354</f>
        <v>8.9337003102745675E-3</v>
      </c>
      <c r="AU359" s="15" cm="1">
        <f t="array" aca="1" ref="AU359:AU368" ca="1">AV329:AV338-AU345:AU354</f>
        <v>5.4166255502008298E-3</v>
      </c>
      <c r="AV359" s="15" cm="1">
        <f t="array" aca="1" ref="AV359:AV368" ca="1">AW329:AW338-AV345:AV354</f>
        <v>-2.296570778333705E-2</v>
      </c>
      <c r="AW359" s="15" cm="1">
        <f t="array" aca="1" ref="AW359:AW368" ca="1">AX329:AX338-AW345:AW354</f>
        <v>1.3143671972785778E-2</v>
      </c>
      <c r="AX359" s="15" cm="1">
        <f t="array" aca="1" ref="AX359:AX368" ca="1">AY329:AY338-AX345:AX354</f>
        <v>6.7075626508172198E-4</v>
      </c>
      <c r="AY359" s="15" cm="1">
        <f t="array" aca="1" ref="AY359:AY368" ca="1">AZ329:AZ338-AY345:AY354</f>
        <v>-3.2949089732134396E-3</v>
      </c>
      <c r="AZ359" s="15" cm="1">
        <f t="array" aca="1" ref="AZ359:AZ368" ca="1">BA329:BA338-AZ345:AZ354</f>
        <v>-9.3363152056327725E-4</v>
      </c>
      <c r="BA359" s="15" cm="1">
        <f t="array" aca="1" ref="BA359:BA368" ca="1">BB329:BB338-BA345:BA354</f>
        <v>1.0250164925206843E-2</v>
      </c>
      <c r="BB359" s="15" cm="1">
        <f t="array" aca="1" ref="BB359:BB368" ca="1">BC329:BC338-BB345:BB354</f>
        <v>-2.2384777725325475E-3</v>
      </c>
      <c r="BC359" s="15" cm="1">
        <f t="array" aca="1" ref="BC359:BC368" ca="1">BD329:BD338-BC345:BC354</f>
        <v>3.984610715282149E-4</v>
      </c>
      <c r="BD359" s="15" cm="1">
        <f t="array" aca="1" ref="BD359:BD368" ca="1">BE329:BE338-BD345:BD354</f>
        <v>-2.818990819425729E-3</v>
      </c>
      <c r="BE359" s="15" cm="1">
        <f t="array" aca="1" ref="BE359:BE368" ca="1">BF329:BF338-BE345:BE354</f>
        <v>1.0870824251183533E-3</v>
      </c>
      <c r="BF359" s="15" cm="1">
        <f t="array" aca="1" ref="BF359:BF368" ca="1">BG329:BG338-BF345:BF354</f>
        <v>1.9775856945235155E-3</v>
      </c>
      <c r="BG359" s="15" cm="1">
        <f t="array" aca="1" ref="BG359:BG368" ca="1">BH329:BH338-BG345:BG354</f>
        <v>5.070333574543397E-3</v>
      </c>
      <c r="BH359" s="15" cm="1">
        <f t="array" aca="1" ref="BH359:BH368" ca="1">BI329:BI338-BH345:BH354</f>
        <v>1.9811751472668636E-2</v>
      </c>
      <c r="BI359" s="15" cm="1">
        <f t="array" aca="1" ref="BI359:BI368" ca="1">BJ329:BJ338-BI345:BI354</f>
        <v>2.2549778610992735E-3</v>
      </c>
      <c r="BJ359" s="15" cm="1">
        <f t="array" aca="1" ref="BJ359:BJ368" ca="1">BK329:BK338-BJ345:BJ354</f>
        <v>-1.3815131132598843E-2</v>
      </c>
    </row>
    <row r="360" spans="2:62" hidden="1" outlineLevel="2">
      <c r="B360" s="90" t="s">
        <v>7</v>
      </c>
      <c r="C360" s="15">
        <f ca="1"/>
        <v>-8.3037573202443954E-3</v>
      </c>
      <c r="D360" s="15">
        <f ca="1"/>
        <v>8.5604677066517497E-3</v>
      </c>
      <c r="E360" s="15">
        <f ca="1"/>
        <v>-2.9649028086816652E-3</v>
      </c>
      <c r="F360" s="15">
        <f ca="1"/>
        <v>-6.2268212723550972E-4</v>
      </c>
      <c r="G360" s="15">
        <f ca="1"/>
        <v>-2.3828073657817181E-3</v>
      </c>
      <c r="H360" s="15">
        <f ca="1"/>
        <v>4.6574276298037426E-3</v>
      </c>
      <c r="I360" s="15">
        <f ca="1"/>
        <v>-1.1037163259546845E-3</v>
      </c>
      <c r="J360" s="15">
        <f ca="1"/>
        <v>1.8997447052845548E-4</v>
      </c>
      <c r="K360" s="15">
        <f ca="1"/>
        <v>-5.2264570510251879E-3</v>
      </c>
      <c r="L360" s="15">
        <f ca="1"/>
        <v>8.4955654627289073E-3</v>
      </c>
      <c r="M360" s="15">
        <f ca="1"/>
        <v>-4.4747986010229557E-4</v>
      </c>
      <c r="N360" s="15">
        <f ca="1"/>
        <v>-1.1701175353345042E-3</v>
      </c>
      <c r="O360" s="15">
        <f ca="1"/>
        <v>1.1527508371063963E-2</v>
      </c>
      <c r="P360" s="15">
        <f ca="1"/>
        <v>-1.0725605710472756E-2</v>
      </c>
      <c r="Q360" s="15">
        <f ca="1"/>
        <v>6.7146653156706856E-3</v>
      </c>
      <c r="R360" s="15">
        <f ca="1"/>
        <v>-1.9671914819809067E-3</v>
      </c>
      <c r="S360" s="15">
        <f ca="1"/>
        <v>-5.4609084443148354E-3</v>
      </c>
      <c r="T360" s="15">
        <f ca="1"/>
        <v>2.4670450216226214E-3</v>
      </c>
      <c r="U360" s="15">
        <f ca="1"/>
        <v>5.8834235540697402E-3</v>
      </c>
      <c r="V360" s="15">
        <f ca="1"/>
        <v>4.9784269837433656E-3</v>
      </c>
      <c r="W360" s="15">
        <f ca="1"/>
        <v>-2.6981741839499293E-3</v>
      </c>
      <c r="X360" s="15">
        <f ca="1"/>
        <v>-1.404780038435624E-3</v>
      </c>
      <c r="Y360" s="15">
        <f ca="1"/>
        <v>-1.5717306879261053E-3</v>
      </c>
      <c r="Z360" s="15">
        <f ca="1"/>
        <v>-2.476698000125982E-3</v>
      </c>
      <c r="AA360" s="15">
        <f ca="1"/>
        <v>1.3472246459495463E-2</v>
      </c>
      <c r="AB360" s="15">
        <f ca="1"/>
        <v>2.4379474020398695E-4</v>
      </c>
      <c r="AC360" s="15">
        <f ca="1"/>
        <v>7.3815502891012158E-4</v>
      </c>
      <c r="AD360" s="15">
        <f ca="1"/>
        <v>5.5786115763412844E-3</v>
      </c>
      <c r="AE360" s="15">
        <f ca="1"/>
        <v>8.2452516070709511E-3</v>
      </c>
      <c r="AF360" s="15">
        <f ca="1"/>
        <v>-7.8687965974444038E-3</v>
      </c>
      <c r="AG360" s="15">
        <f ca="1"/>
        <v>1.6248761972279951E-3</v>
      </c>
      <c r="AH360" s="15">
        <f ca="1"/>
        <v>5.2067814955867667E-3</v>
      </c>
      <c r="AI360" s="15">
        <f ca="1"/>
        <v>9.5519039347121484E-3</v>
      </c>
      <c r="AJ360" s="15">
        <f ca="1"/>
        <v>1.4565653900038417E-3</v>
      </c>
      <c r="AK360" s="15">
        <f ca="1"/>
        <v>-1.6363846003231014E-3</v>
      </c>
      <c r="AL360" s="15">
        <f ca="1"/>
        <v>-1.2302761675627299E-3</v>
      </c>
      <c r="AM360" s="15">
        <f ca="1"/>
        <v>1.0059707708323519E-2</v>
      </c>
      <c r="AN360" s="15">
        <f ca="1"/>
        <v>-9.3759957095523941E-3</v>
      </c>
      <c r="AO360" s="15">
        <f ca="1"/>
        <v>-4.16249514072176E-2</v>
      </c>
      <c r="AP360" s="15">
        <f ca="1"/>
        <v>-4.9328675473385576E-2</v>
      </c>
      <c r="AQ360" s="15">
        <f ca="1"/>
        <v>-1.3599732615491439E-3</v>
      </c>
      <c r="AR360" s="15">
        <f ca="1"/>
        <v>6.7545382424205741E-3</v>
      </c>
      <c r="AS360" s="15">
        <f ca="1"/>
        <v>7.6188015670971901E-3</v>
      </c>
      <c r="AT360" s="15">
        <f ca="1"/>
        <v>9.8356127662985356E-3</v>
      </c>
      <c r="AU360" s="15">
        <f ca="1"/>
        <v>-1.1611262517427393E-2</v>
      </c>
      <c r="AV360" s="15">
        <f ca="1"/>
        <v>1.681682100883947E-2</v>
      </c>
      <c r="AW360" s="15">
        <f ca="1"/>
        <v>-1.7131997014512276E-2</v>
      </c>
      <c r="AX360" s="15">
        <f ca="1"/>
        <v>3.126346373592423E-3</v>
      </c>
      <c r="AY360" s="15">
        <f ca="1"/>
        <v>-5.8451158307601392E-3</v>
      </c>
      <c r="AZ360" s="15">
        <f ca="1"/>
        <v>1.1239212365589252E-2</v>
      </c>
      <c r="BA360" s="15">
        <f ca="1"/>
        <v>5.1800358189620747E-3</v>
      </c>
      <c r="BB360" s="15">
        <f ca="1"/>
        <v>1.1443107823510684E-3</v>
      </c>
      <c r="BC360" s="15">
        <f ca="1"/>
        <v>1.6835886672720429E-4</v>
      </c>
      <c r="BD360" s="15">
        <f ca="1"/>
        <v>-2.3979985323330233E-3</v>
      </c>
      <c r="BE360" s="15">
        <f ca="1"/>
        <v>-3.8243842094124805E-3</v>
      </c>
      <c r="BF360" s="15">
        <f ca="1"/>
        <v>1.8553033961195217E-3</v>
      </c>
      <c r="BG360" s="15">
        <f ca="1"/>
        <v>1.1455111133351147E-2</v>
      </c>
      <c r="BH360" s="15">
        <f ca="1"/>
        <v>-7.5823557655247641E-3</v>
      </c>
      <c r="BI360" s="15">
        <f ca="1"/>
        <v>1.55939822323993E-3</v>
      </c>
      <c r="BJ360" s="15">
        <f ca="1"/>
        <v>2.3384424849747603E-2</v>
      </c>
    </row>
    <row r="361" spans="2:62" hidden="1" outlineLevel="2">
      <c r="B361" s="90" t="s">
        <v>9</v>
      </c>
      <c r="C361" s="15">
        <f ca="1"/>
        <v>-5.68816728779592E-3</v>
      </c>
      <c r="D361" s="15">
        <f ca="1"/>
        <v>-4.0543458616674188E-3</v>
      </c>
      <c r="E361" s="15">
        <f ca="1"/>
        <v>3.7816237027373245E-3</v>
      </c>
      <c r="F361" s="15">
        <f ca="1"/>
        <v>5.6579260070632742E-4</v>
      </c>
      <c r="G361" s="15">
        <f ca="1"/>
        <v>-2.6840998868853938E-3</v>
      </c>
      <c r="H361" s="15">
        <f ca="1"/>
        <v>-5.6568964421664369E-3</v>
      </c>
      <c r="I361" s="15">
        <f ca="1"/>
        <v>1.3175834188616231E-3</v>
      </c>
      <c r="J361" s="15">
        <f ca="1"/>
        <v>8.9203801719166531E-3</v>
      </c>
      <c r="K361" s="15">
        <f ca="1"/>
        <v>-3.9915080171861739E-3</v>
      </c>
      <c r="L361" s="15">
        <f ca="1"/>
        <v>-4.5939279479561002E-3</v>
      </c>
      <c r="M361" s="15">
        <f ca="1"/>
        <v>2.5711494526872436E-2</v>
      </c>
      <c r="N361" s="15">
        <f ca="1"/>
        <v>8.8444222410555273E-4</v>
      </c>
      <c r="O361" s="15">
        <f ca="1"/>
        <v>1.2757849408459199E-2</v>
      </c>
      <c r="P361" s="15">
        <f ca="1"/>
        <v>2.2923329301459683E-3</v>
      </c>
      <c r="Q361" s="15">
        <f ca="1"/>
        <v>-1.1208167818201331E-3</v>
      </c>
      <c r="R361" s="15">
        <f ca="1"/>
        <v>-1.601407465320609E-2</v>
      </c>
      <c r="S361" s="15">
        <f ca="1"/>
        <v>1.3044545108702565E-2</v>
      </c>
      <c r="T361" s="15">
        <f ca="1"/>
        <v>-9.369732653229379E-4</v>
      </c>
      <c r="U361" s="15">
        <f ca="1"/>
        <v>-7.4006223378579872E-3</v>
      </c>
      <c r="V361" s="15">
        <f ca="1"/>
        <v>1.3569940413779735E-2</v>
      </c>
      <c r="W361" s="15">
        <f ca="1"/>
        <v>-6.0604520187646505E-3</v>
      </c>
      <c r="X361" s="15">
        <f ca="1"/>
        <v>-3.8365313434302051E-3</v>
      </c>
      <c r="Y361" s="15">
        <f ca="1"/>
        <v>-5.3141956466897788E-3</v>
      </c>
      <c r="Z361" s="15">
        <f ca="1"/>
        <v>-3.8158330025372944E-3</v>
      </c>
      <c r="AA361" s="15">
        <f ca="1"/>
        <v>-4.4319863569593942E-2</v>
      </c>
      <c r="AB361" s="15">
        <f ca="1"/>
        <v>5.075391672980295E-3</v>
      </c>
      <c r="AC361" s="15">
        <f ca="1"/>
        <v>2.8251348536474374E-3</v>
      </c>
      <c r="AD361" s="15">
        <f ca="1"/>
        <v>-1.0402493838128968E-2</v>
      </c>
      <c r="AE361" s="15">
        <f ca="1"/>
        <v>3.4381440807547126E-3</v>
      </c>
      <c r="AF361" s="15">
        <f ca="1"/>
        <v>5.9255055065182693E-3</v>
      </c>
      <c r="AG361" s="15">
        <f ca="1"/>
        <v>-2.5174425795106981E-3</v>
      </c>
      <c r="AH361" s="15">
        <f ca="1"/>
        <v>-8.1184414547184613E-3</v>
      </c>
      <c r="AI361" s="15">
        <f ca="1"/>
        <v>-8.8382656040217888E-3</v>
      </c>
      <c r="AJ361" s="15">
        <f ca="1"/>
        <v>7.4918093511205375E-3</v>
      </c>
      <c r="AK361" s="15">
        <f ca="1"/>
        <v>-2.9326192177087096E-3</v>
      </c>
      <c r="AL361" s="15">
        <f ca="1"/>
        <v>6.6725466638972719E-4</v>
      </c>
      <c r="AM361" s="15">
        <f ca="1"/>
        <v>-3.2248525540203354E-2</v>
      </c>
      <c r="AN361" s="15">
        <f ca="1"/>
        <v>-2.230316215018735E-3</v>
      </c>
      <c r="AO361" s="15">
        <f ca="1"/>
        <v>-1.1067941759172251E-2</v>
      </c>
      <c r="AP361" s="15">
        <f ca="1"/>
        <v>2.9649606403546358E-2</v>
      </c>
      <c r="AQ361" s="15">
        <f ca="1"/>
        <v>2.1217242868517117E-2</v>
      </c>
      <c r="AR361" s="15">
        <f ca="1"/>
        <v>-5.2176251523275152E-3</v>
      </c>
      <c r="AS361" s="15">
        <f ca="1"/>
        <v>-2.2306440768551539E-2</v>
      </c>
      <c r="AT361" s="15">
        <f ca="1"/>
        <v>-3.9083968076296938E-3</v>
      </c>
      <c r="AU361" s="15">
        <f ca="1"/>
        <v>-6.1376877675542174E-3</v>
      </c>
      <c r="AV361" s="15">
        <f ca="1"/>
        <v>-2.4194409315504622E-2</v>
      </c>
      <c r="AW361" s="15">
        <f ca="1"/>
        <v>-3.0523694179973304E-3</v>
      </c>
      <c r="AX361" s="15">
        <f ca="1"/>
        <v>-9.8953096305125499E-3</v>
      </c>
      <c r="AY361" s="15">
        <f ca="1"/>
        <v>-4.2943881324550293E-4</v>
      </c>
      <c r="AZ361" s="15">
        <f ca="1"/>
        <v>-4.1782512497209323E-3</v>
      </c>
      <c r="BA361" s="15">
        <f ca="1"/>
        <v>7.1984905232594931E-3</v>
      </c>
      <c r="BB361" s="15">
        <f ca="1"/>
        <v>-6.25124530311158E-3</v>
      </c>
      <c r="BC361" s="15">
        <f ca="1"/>
        <v>1.1682129179411971E-3</v>
      </c>
      <c r="BD361" s="15">
        <f ca="1"/>
        <v>6.5450939545606268E-3</v>
      </c>
      <c r="BE361" s="15">
        <f ca="1"/>
        <v>-1.3376538401253968E-2</v>
      </c>
      <c r="BF361" s="15">
        <f ca="1"/>
        <v>-1.8116774157740101E-3</v>
      </c>
      <c r="BG361" s="15">
        <f ca="1"/>
        <v>3.2023751047994542E-3</v>
      </c>
      <c r="BH361" s="15">
        <f ca="1"/>
        <v>-5.2558437592283014E-3</v>
      </c>
      <c r="BI361" s="15">
        <f ca="1"/>
        <v>1.051842620709173E-2</v>
      </c>
      <c r="BJ361" s="15">
        <f ca="1"/>
        <v>-0.21484503477680708</v>
      </c>
    </row>
    <row r="362" spans="2:62" hidden="1" outlineLevel="2">
      <c r="B362" s="90" t="s">
        <v>11</v>
      </c>
      <c r="C362" s="15">
        <f ca="1"/>
        <v>-3.8082613036329038E-3</v>
      </c>
      <c r="D362" s="15">
        <f ca="1"/>
        <v>-1.3246757407738424E-2</v>
      </c>
      <c r="E362" s="15">
        <f ca="1"/>
        <v>-4.0062037724991895E-3</v>
      </c>
      <c r="F362" s="15">
        <f ca="1"/>
        <v>-3.9453225639972389E-3</v>
      </c>
      <c r="G362" s="15">
        <f ca="1"/>
        <v>-1.3448894735990452E-2</v>
      </c>
      <c r="H362" s="15">
        <f ca="1"/>
        <v>-1.0781514916308188E-4</v>
      </c>
      <c r="I362" s="15">
        <f ca="1"/>
        <v>3.7575979924703296E-4</v>
      </c>
      <c r="J362" s="15">
        <f ca="1"/>
        <v>-2.0770705039975246E-3</v>
      </c>
      <c r="K362" s="15">
        <f ca="1"/>
        <v>-2.8056752807469332E-3</v>
      </c>
      <c r="L362" s="15">
        <f ca="1"/>
        <v>-2.8384783098197586E-3</v>
      </c>
      <c r="M362" s="15">
        <f ca="1"/>
        <v>-1.0438978772775151E-2</v>
      </c>
      <c r="N362" s="15">
        <f ca="1"/>
        <v>-1.5079521054948974E-3</v>
      </c>
      <c r="O362" s="15">
        <f ca="1"/>
        <v>-2.4598761767374855E-4</v>
      </c>
      <c r="P362" s="15">
        <f ca="1"/>
        <v>-1.1327192279340259E-2</v>
      </c>
      <c r="Q362" s="15">
        <f ca="1"/>
        <v>-1.0918944159421018E-2</v>
      </c>
      <c r="R362" s="15">
        <f ca="1"/>
        <v>-1.2717751425692536E-2</v>
      </c>
      <c r="S362" s="15">
        <f ca="1"/>
        <v>-8.5655776736746625E-3</v>
      </c>
      <c r="T362" s="15">
        <f ca="1"/>
        <v>1.697992383540195E-3</v>
      </c>
      <c r="U362" s="15">
        <f ca="1"/>
        <v>-8.0134552181498758E-3</v>
      </c>
      <c r="V362" s="15">
        <f ca="1"/>
        <v>3.8994941994544008E-3</v>
      </c>
      <c r="W362" s="15">
        <f ca="1"/>
        <v>1.7562861930783824E-3</v>
      </c>
      <c r="X362" s="15">
        <f ca="1"/>
        <v>7.8030212055613807E-4</v>
      </c>
      <c r="Y362" s="15">
        <f ca="1"/>
        <v>-4.6742779390742326E-3</v>
      </c>
      <c r="Z362" s="15">
        <f ca="1"/>
        <v>-5.8693746787011336E-3</v>
      </c>
      <c r="AA362" s="15">
        <f ca="1"/>
        <v>2.2926519220950625E-2</v>
      </c>
      <c r="AB362" s="15">
        <f ca="1"/>
        <v>6.3525369863070141E-3</v>
      </c>
      <c r="AC362" s="15">
        <f ca="1"/>
        <v>4.7973190715415309E-3</v>
      </c>
      <c r="AD362" s="15">
        <f ca="1"/>
        <v>9.3602838445376174E-3</v>
      </c>
      <c r="AE362" s="15">
        <f ca="1"/>
        <v>-1.868848671082611E-2</v>
      </c>
      <c r="AF362" s="15">
        <f ca="1"/>
        <v>-9.624482487250334E-3</v>
      </c>
      <c r="AG362" s="15">
        <f ca="1"/>
        <v>2.5293676117754821E-3</v>
      </c>
      <c r="AH362" s="15">
        <f ca="1"/>
        <v>5.1587718060832899E-3</v>
      </c>
      <c r="AI362" s="15">
        <f ca="1"/>
        <v>2.9505287223027324E-3</v>
      </c>
      <c r="AJ362" s="15">
        <f ca="1"/>
        <v>6.9113584992458663E-3</v>
      </c>
      <c r="AK362" s="15">
        <f ca="1"/>
        <v>-2.8015997674231061E-3</v>
      </c>
      <c r="AL362" s="15">
        <f ca="1"/>
        <v>-3.3755480712218816E-3</v>
      </c>
      <c r="AM362" s="15">
        <f ca="1"/>
        <v>-2.6462080987838602E-3</v>
      </c>
      <c r="AN362" s="15">
        <f ca="1"/>
        <v>4.4512950929965836E-3</v>
      </c>
      <c r="AO362" s="15">
        <f ca="1"/>
        <v>1.2510602480379156E-2</v>
      </c>
      <c r="AP362" s="15">
        <f ca="1"/>
        <v>3.451772567504105E-3</v>
      </c>
      <c r="AQ362" s="15">
        <f ca="1"/>
        <v>4.9207596905898737E-3</v>
      </c>
      <c r="AR362" s="15">
        <f ca="1"/>
        <v>-3.0998718528481017E-3</v>
      </c>
      <c r="AS362" s="15">
        <f ca="1"/>
        <v>2.6553965774495092E-3</v>
      </c>
      <c r="AT362" s="15">
        <f ca="1"/>
        <v>-2.2747650949577446E-2</v>
      </c>
      <c r="AU362" s="15">
        <f ca="1"/>
        <v>4.3071607416665519E-3</v>
      </c>
      <c r="AV362" s="15">
        <f ca="1"/>
        <v>1.7218171051067294E-2</v>
      </c>
      <c r="AW362" s="15">
        <f ca="1"/>
        <v>6.4807891139111035E-3</v>
      </c>
      <c r="AX362" s="15">
        <f ca="1"/>
        <v>2.0646512295746655E-5</v>
      </c>
      <c r="AY362" s="15">
        <f ca="1"/>
        <v>-1.101441101062281E-2</v>
      </c>
      <c r="AZ362" s="15">
        <f ca="1"/>
        <v>-2.4907472949430298E-3</v>
      </c>
      <c r="BA362" s="15">
        <f ca="1"/>
        <v>-8.4722783727542161E-4</v>
      </c>
      <c r="BB362" s="15">
        <f ca="1"/>
        <v>2.9976306350511933E-3</v>
      </c>
      <c r="BC362" s="15">
        <f ca="1"/>
        <v>-5.1805332709775609E-3</v>
      </c>
      <c r="BD362" s="15">
        <f ca="1"/>
        <v>-3.9428819477235338E-3</v>
      </c>
      <c r="BE362" s="15">
        <f ca="1"/>
        <v>-1.7920562893615488E-4</v>
      </c>
      <c r="BF362" s="15">
        <f ca="1"/>
        <v>4.374106766985561E-3</v>
      </c>
      <c r="BG362" s="15">
        <f ca="1"/>
        <v>-6.8844690971662514E-3</v>
      </c>
      <c r="BH362" s="15">
        <f ca="1"/>
        <v>4.3955856692439732E-3</v>
      </c>
      <c r="BI362" s="15">
        <f ca="1"/>
        <v>1.6687787428171785E-3</v>
      </c>
      <c r="BJ362" s="15">
        <f ca="1"/>
        <v>-7.0223377766247291E-2</v>
      </c>
    </row>
    <row r="363" spans="2:62" hidden="1" outlineLevel="2">
      <c r="B363" s="90" t="s">
        <v>13</v>
      </c>
      <c r="C363" s="15">
        <f ca="1"/>
        <v>2.0035715250957681E-3</v>
      </c>
      <c r="D363" s="15">
        <f ca="1"/>
        <v>5.4471063231264633E-3</v>
      </c>
      <c r="E363" s="15">
        <f ca="1"/>
        <v>1.5080626691951482E-3</v>
      </c>
      <c r="F363" s="15">
        <f ca="1"/>
        <v>-7.5024478973294978E-4</v>
      </c>
      <c r="G363" s="15">
        <f ca="1"/>
        <v>5.5512162058005757E-3</v>
      </c>
      <c r="H363" s="15">
        <f ca="1"/>
        <v>-1.0591388906365795E-3</v>
      </c>
      <c r="I363" s="15">
        <f ca="1"/>
        <v>-2.8701015116031278E-3</v>
      </c>
      <c r="J363" s="15">
        <f ca="1"/>
        <v>-3.2990376797500942E-4</v>
      </c>
      <c r="K363" s="15">
        <f ca="1"/>
        <v>-6.8399130123039595E-3</v>
      </c>
      <c r="L363" s="15">
        <f ca="1"/>
        <v>-1.3044213088007926E-2</v>
      </c>
      <c r="M363" s="15">
        <f ca="1"/>
        <v>6.309717446441189E-3</v>
      </c>
      <c r="N363" s="15">
        <f ca="1"/>
        <v>-7.8272098883719332E-4</v>
      </c>
      <c r="O363" s="15">
        <f ca="1"/>
        <v>-3.9103302843381954E-3</v>
      </c>
      <c r="P363" s="15">
        <f ca="1"/>
        <v>3.4345700587432026E-3</v>
      </c>
      <c r="Q363" s="15">
        <f ca="1"/>
        <v>3.9821406605480211E-3</v>
      </c>
      <c r="R363" s="15">
        <f ca="1"/>
        <v>3.9256169430276558E-3</v>
      </c>
      <c r="S363" s="15">
        <f ca="1"/>
        <v>-1.0777563332439191E-2</v>
      </c>
      <c r="T363" s="15">
        <f ca="1"/>
        <v>1.7472692381416202E-3</v>
      </c>
      <c r="U363" s="15">
        <f ca="1"/>
        <v>-5.2828865366308375E-4</v>
      </c>
      <c r="V363" s="15">
        <f ca="1"/>
        <v>2.0594661282101953E-3</v>
      </c>
      <c r="W363" s="15">
        <f ca="1"/>
        <v>-2.5900704307670053E-5</v>
      </c>
      <c r="X363" s="15">
        <f ca="1"/>
        <v>1.0486314955467958E-2</v>
      </c>
      <c r="Y363" s="15">
        <f ca="1"/>
        <v>-4.3065869323663519E-4</v>
      </c>
      <c r="Z363" s="15">
        <f ca="1"/>
        <v>7.0195188605955555E-3</v>
      </c>
      <c r="AA363" s="15">
        <f ca="1"/>
        <v>1.8192816029377307E-2</v>
      </c>
      <c r="AB363" s="15">
        <f ca="1"/>
        <v>-1.4991206208682176E-2</v>
      </c>
      <c r="AC363" s="15">
        <f ca="1"/>
        <v>3.1130089646339842E-3</v>
      </c>
      <c r="AD363" s="15">
        <f ca="1"/>
        <v>5.6232594660785007E-3</v>
      </c>
      <c r="AE363" s="15">
        <f ca="1"/>
        <v>-5.7309120689609527E-3</v>
      </c>
      <c r="AF363" s="15">
        <f ca="1"/>
        <v>2.3566638404032281E-4</v>
      </c>
      <c r="AG363" s="15">
        <f ca="1"/>
        <v>-5.5549000559402192E-3</v>
      </c>
      <c r="AH363" s="15">
        <f ca="1"/>
        <v>4.2579349336422864E-3</v>
      </c>
      <c r="AI363" s="15">
        <f ca="1"/>
        <v>-4.7579472602765349E-3</v>
      </c>
      <c r="AJ363" s="15">
        <f ca="1"/>
        <v>-9.3801437224829073E-3</v>
      </c>
      <c r="AK363" s="15">
        <f ca="1"/>
        <v>1.3190606914424835E-3</v>
      </c>
      <c r="AL363" s="15">
        <f ca="1"/>
        <v>5.6010614231565004E-4</v>
      </c>
      <c r="AM363" s="15">
        <f ca="1"/>
        <v>7.2464174353214436E-3</v>
      </c>
      <c r="AN363" s="15">
        <f ca="1"/>
        <v>-1.08826313517228E-2</v>
      </c>
      <c r="AO363" s="15">
        <f ca="1"/>
        <v>1.7433067399004722E-2</v>
      </c>
      <c r="AP363" s="15">
        <f ca="1"/>
        <v>3.0680570854861727E-3</v>
      </c>
      <c r="AQ363" s="15">
        <f ca="1"/>
        <v>4.0583047546569745E-3</v>
      </c>
      <c r="AR363" s="15">
        <f ca="1"/>
        <v>1.0144056972924323E-2</v>
      </c>
      <c r="AS363" s="15">
        <f ca="1"/>
        <v>8.8382605543897153E-3</v>
      </c>
      <c r="AT363" s="15">
        <f ca="1"/>
        <v>-1.6321337272851788E-2</v>
      </c>
      <c r="AU363" s="15">
        <f ca="1"/>
        <v>-2.0453700108456763E-4</v>
      </c>
      <c r="AV363" s="15">
        <f ca="1"/>
        <v>5.4596762030009113E-3</v>
      </c>
      <c r="AW363" s="15">
        <f ca="1"/>
        <v>-4.1160865002695668E-3</v>
      </c>
      <c r="AX363" s="15">
        <f ca="1"/>
        <v>-3.5101850556054776E-3</v>
      </c>
      <c r="AY363" s="15">
        <f ca="1"/>
        <v>-2.2819171020473927E-3</v>
      </c>
      <c r="AZ363" s="15">
        <f ca="1"/>
        <v>-1.2032366295808047E-2</v>
      </c>
      <c r="BA363" s="15">
        <f ca="1"/>
        <v>1.0632389409806667E-2</v>
      </c>
      <c r="BB363" s="15">
        <f ca="1"/>
        <v>1.4970702863913193E-2</v>
      </c>
      <c r="BC363" s="15">
        <f ca="1"/>
        <v>-4.5150128031544445E-4</v>
      </c>
      <c r="BD363" s="15">
        <f ca="1"/>
        <v>-1.9796867717798428E-3</v>
      </c>
      <c r="BE363" s="15">
        <f ca="1"/>
        <v>5.2872475834633142E-3</v>
      </c>
      <c r="BF363" s="15">
        <f ca="1"/>
        <v>1.0760667416813002E-3</v>
      </c>
      <c r="BG363" s="15">
        <f ca="1"/>
        <v>1.1099069983686038E-3</v>
      </c>
      <c r="BH363" s="15">
        <f ca="1"/>
        <v>1.249877278416188E-2</v>
      </c>
      <c r="BI363" s="15">
        <f ca="1"/>
        <v>-1.6695737484692524E-3</v>
      </c>
      <c r="BJ363" s="15">
        <f ca="1"/>
        <v>-8.6355471300062561E-2</v>
      </c>
    </row>
    <row r="364" spans="2:62" hidden="1" outlineLevel="2">
      <c r="B364" s="90" t="s">
        <v>15</v>
      </c>
      <c r="C364" s="15">
        <f ca="1"/>
        <v>4.8836984072574419E-3</v>
      </c>
      <c r="D364" s="15">
        <f ca="1"/>
        <v>1.0077445720987122E-2</v>
      </c>
      <c r="E364" s="15">
        <f ca="1"/>
        <v>-2.064563414932663E-3</v>
      </c>
      <c r="F364" s="15">
        <f ca="1"/>
        <v>4.4110181769485557E-4</v>
      </c>
      <c r="G364" s="15">
        <f ca="1"/>
        <v>-1.5375227110568879E-2</v>
      </c>
      <c r="H364" s="15">
        <f ca="1"/>
        <v>-3.2358972470319936E-3</v>
      </c>
      <c r="I364" s="15">
        <f ca="1"/>
        <v>-3.809760868657891E-3</v>
      </c>
      <c r="J364" s="15">
        <f ca="1"/>
        <v>7.9379140817581462E-4</v>
      </c>
      <c r="K364" s="15">
        <f ca="1"/>
        <v>4.2871627757229136E-3</v>
      </c>
      <c r="L364" s="15">
        <f ca="1"/>
        <v>4.0733327759491234E-3</v>
      </c>
      <c r="M364" s="15">
        <f ca="1"/>
        <v>-6.7520527215914061E-3</v>
      </c>
      <c r="N364" s="15">
        <f ca="1"/>
        <v>-5.8931795614333704E-4</v>
      </c>
      <c r="O364" s="15">
        <f ca="1"/>
        <v>7.7954249024675404E-3</v>
      </c>
      <c r="P364" s="15">
        <f ca="1"/>
        <v>4.7231517404875967E-3</v>
      </c>
      <c r="Q364" s="15">
        <f ca="1"/>
        <v>-4.1740236456490054E-3</v>
      </c>
      <c r="R364" s="15">
        <f ca="1"/>
        <v>5.5299780176352453E-3</v>
      </c>
      <c r="S364" s="15">
        <f ca="1"/>
        <v>1.2415078123226786E-2</v>
      </c>
      <c r="T364" s="15">
        <f ca="1"/>
        <v>-1.4716209580318468E-2</v>
      </c>
      <c r="U364" s="15">
        <f ca="1"/>
        <v>-8.7327179359203422E-4</v>
      </c>
      <c r="V364" s="15">
        <f ca="1"/>
        <v>-9.0299688846977866E-3</v>
      </c>
      <c r="W364" s="15">
        <f ca="1"/>
        <v>1.2827706045266701E-2</v>
      </c>
      <c r="X364" s="15">
        <f ca="1"/>
        <v>4.7318570124177672E-3</v>
      </c>
      <c r="Y364" s="15">
        <f ca="1"/>
        <v>8.4484863929104592E-3</v>
      </c>
      <c r="Z364" s="15">
        <f ca="1"/>
        <v>1.8435211801087759E-2</v>
      </c>
      <c r="AA364" s="15">
        <f ca="1"/>
        <v>4.5325119458316354E-2</v>
      </c>
      <c r="AB364" s="15">
        <f ca="1"/>
        <v>-1.5759668585105746E-2</v>
      </c>
      <c r="AC364" s="15">
        <f ca="1"/>
        <v>3.7283888637910101E-3</v>
      </c>
      <c r="AD364" s="15">
        <f ca="1"/>
        <v>-8.0313959144489577E-3</v>
      </c>
      <c r="AE364" s="15">
        <f ca="1"/>
        <v>7.1401192062661711E-3</v>
      </c>
      <c r="AF364" s="15">
        <f ca="1"/>
        <v>2.7654730180550757E-3</v>
      </c>
      <c r="AG364" s="15">
        <f ca="1"/>
        <v>1.6044495936590797E-2</v>
      </c>
      <c r="AH364" s="15">
        <f ca="1"/>
        <v>-2.4249704956530449E-3</v>
      </c>
      <c r="AI364" s="15">
        <f ca="1"/>
        <v>-1.0741939258648692E-2</v>
      </c>
      <c r="AJ364" s="15">
        <f ca="1"/>
        <v>-4.7152278222603594E-3</v>
      </c>
      <c r="AK364" s="15">
        <f ca="1"/>
        <v>-5.1274717773507894E-3</v>
      </c>
      <c r="AL364" s="15">
        <f ca="1"/>
        <v>1.5913110557375432E-2</v>
      </c>
      <c r="AM364" s="15">
        <f ca="1"/>
        <v>5.7107899439490795E-3</v>
      </c>
      <c r="AN364" s="15">
        <f ca="1"/>
        <v>2.3647899161011621E-2</v>
      </c>
      <c r="AO364" s="15">
        <f ca="1"/>
        <v>-7.3710406432901387E-3</v>
      </c>
      <c r="AP364" s="15">
        <f ca="1"/>
        <v>2.082606610742832E-2</v>
      </c>
      <c r="AQ364" s="15">
        <f ca="1"/>
        <v>-3.5156990975596769E-2</v>
      </c>
      <c r="AR364" s="15">
        <f ca="1"/>
        <v>-2.9768660409685288E-3</v>
      </c>
      <c r="AS364" s="15">
        <f ca="1"/>
        <v>2.2255943013895219E-3</v>
      </c>
      <c r="AT364" s="15">
        <f ca="1"/>
        <v>-9.6025805638960127E-3</v>
      </c>
      <c r="AU364" s="15">
        <f ca="1"/>
        <v>-2.6629948931866099E-3</v>
      </c>
      <c r="AV364" s="15">
        <f ca="1"/>
        <v>-1.7128934497214976E-2</v>
      </c>
      <c r="AW364" s="15">
        <f ca="1"/>
        <v>3.8647485122934533E-2</v>
      </c>
      <c r="AX364" s="15">
        <f ca="1"/>
        <v>3.1539152936432835E-4</v>
      </c>
      <c r="AY364" s="15">
        <f ca="1"/>
        <v>9.4498171091556005E-3</v>
      </c>
      <c r="AZ364" s="15">
        <f ca="1"/>
        <v>-2.3386726662766866E-3</v>
      </c>
      <c r="BA364" s="15">
        <f ca="1"/>
        <v>-1.1261451310563497E-2</v>
      </c>
      <c r="BB364" s="15">
        <f ca="1"/>
        <v>1.3892219562493535E-3</v>
      </c>
      <c r="BC364" s="15">
        <f ca="1"/>
        <v>3.2805986902673667E-3</v>
      </c>
      <c r="BD364" s="15">
        <f ca="1"/>
        <v>1.5205211185884582E-2</v>
      </c>
      <c r="BE364" s="15">
        <f ca="1"/>
        <v>-2.7032967253629026E-3</v>
      </c>
      <c r="BF364" s="15">
        <f ca="1"/>
        <v>-2.0296981124058866E-3</v>
      </c>
      <c r="BG364" s="15">
        <f ca="1"/>
        <v>5.0519073176689133E-3</v>
      </c>
      <c r="BH364" s="15">
        <f ca="1"/>
        <v>-2.6669839310286825E-2</v>
      </c>
      <c r="BI364" s="15">
        <f ca="1"/>
        <v>3.6568499494649132E-3</v>
      </c>
      <c r="BJ364" s="15">
        <f ca="1"/>
        <v>-0.29818159085299734</v>
      </c>
    </row>
    <row r="365" spans="2:62" hidden="1" outlineLevel="2">
      <c r="B365" s="90" t="s">
        <v>18</v>
      </c>
      <c r="C365" s="15">
        <f ca="1"/>
        <v>3.7552413896581038E-3</v>
      </c>
      <c r="D365" s="15">
        <f ca="1"/>
        <v>-3.1808449859237337E-3</v>
      </c>
      <c r="E365" s="15">
        <f ca="1"/>
        <v>-2.2446495632080857E-3</v>
      </c>
      <c r="F365" s="15">
        <f ca="1"/>
        <v>1.4431650073618157E-3</v>
      </c>
      <c r="G365" s="15">
        <f ca="1"/>
        <v>1.203843569463383E-2</v>
      </c>
      <c r="H365" s="15">
        <f ca="1"/>
        <v>5.0252970645248904E-3</v>
      </c>
      <c r="I365" s="15">
        <f ca="1"/>
        <v>8.9071927524754166E-4</v>
      </c>
      <c r="J365" s="15">
        <f ca="1"/>
        <v>-1.9133716804924476E-3</v>
      </c>
      <c r="K365" s="15">
        <f ca="1"/>
        <v>2.8690224264302025E-3</v>
      </c>
      <c r="L365" s="15">
        <f ca="1"/>
        <v>-5.549404102336241E-3</v>
      </c>
      <c r="M365" s="15">
        <f ca="1"/>
        <v>1.0509227025807151E-3</v>
      </c>
      <c r="N365" s="15">
        <f ca="1"/>
        <v>-1.1052240049272827E-3</v>
      </c>
      <c r="O365" s="15">
        <f ca="1"/>
        <v>1.5135507100146677E-2</v>
      </c>
      <c r="P365" s="15">
        <f ca="1"/>
        <v>7.3119057987767674E-4</v>
      </c>
      <c r="Q365" s="15">
        <f ca="1"/>
        <v>-4.9744893643703329E-3</v>
      </c>
      <c r="R365" s="15">
        <f ca="1"/>
        <v>1.9328700118120996E-3</v>
      </c>
      <c r="S365" s="15">
        <f ca="1"/>
        <v>5.5334688254608105E-4</v>
      </c>
      <c r="T365" s="15">
        <f ca="1"/>
        <v>8.239579827722214E-4</v>
      </c>
      <c r="U365" s="15">
        <f ca="1"/>
        <v>1.8763485662982721E-3</v>
      </c>
      <c r="V365" s="15">
        <f ca="1"/>
        <v>8.8630395127133749E-3</v>
      </c>
      <c r="W365" s="15">
        <f ca="1"/>
        <v>-9.9012645290598618E-5</v>
      </c>
      <c r="X365" s="15">
        <f ca="1"/>
        <v>1.6337732618358646E-2</v>
      </c>
      <c r="Y365" s="15">
        <f ca="1"/>
        <v>5.7629898788403282E-3</v>
      </c>
      <c r="Z365" s="15">
        <f ca="1"/>
        <v>-9.3638604699709284E-3</v>
      </c>
      <c r="AA365" s="15">
        <f ca="1"/>
        <v>3.7879618325265419E-4</v>
      </c>
      <c r="AB365" s="15">
        <f ca="1"/>
        <v>3.8950898947752452E-3</v>
      </c>
      <c r="AC365" s="15">
        <f ca="1"/>
        <v>7.680361636815073E-4</v>
      </c>
      <c r="AD365" s="15">
        <f ca="1"/>
        <v>-1.0581456234634024E-2</v>
      </c>
      <c r="AE365" s="15">
        <f ca="1"/>
        <v>-1.1552776065400141E-2</v>
      </c>
      <c r="AF365" s="15">
        <f ca="1"/>
        <v>-5.640920835343205E-6</v>
      </c>
      <c r="AG365" s="15">
        <f ca="1"/>
        <v>1.4303376819800127E-3</v>
      </c>
      <c r="AH365" s="15">
        <f ca="1"/>
        <v>2.8694667952511169E-3</v>
      </c>
      <c r="AI365" s="15">
        <f ca="1"/>
        <v>-4.2564229928352716E-4</v>
      </c>
      <c r="AJ365" s="15">
        <f ca="1"/>
        <v>-1.0787198110833347E-3</v>
      </c>
      <c r="AK365" s="15">
        <f ca="1"/>
        <v>-2.3538035015702842E-3</v>
      </c>
      <c r="AL365" s="15">
        <f ca="1"/>
        <v>-3.6846783889927601E-3</v>
      </c>
      <c r="AM365" s="15">
        <f ca="1"/>
        <v>7.5064877783921399E-3</v>
      </c>
      <c r="AN365" s="15">
        <f ca="1"/>
        <v>-2.2955063523475268E-2</v>
      </c>
      <c r="AO365" s="15">
        <f ca="1"/>
        <v>-4.0272271171406637E-2</v>
      </c>
      <c r="AP365" s="15">
        <f ca="1"/>
        <v>-2.5516734989071005E-3</v>
      </c>
      <c r="AQ365" s="15">
        <f ca="1"/>
        <v>-2.679567269269767E-3</v>
      </c>
      <c r="AR365" s="15">
        <f ca="1"/>
        <v>9.6451332258780803E-3</v>
      </c>
      <c r="AS365" s="15">
        <f ca="1"/>
        <v>6.5779991253162168E-3</v>
      </c>
      <c r="AT365" s="15">
        <f ca="1"/>
        <v>1.4949447136068189E-2</v>
      </c>
      <c r="AU365" s="15">
        <f ca="1"/>
        <v>-2.2988844078001835E-3</v>
      </c>
      <c r="AV365" s="15">
        <f ca="1"/>
        <v>1.9296032271612779E-3</v>
      </c>
      <c r="AW365" s="15">
        <f ca="1"/>
        <v>6.3893879855106139E-3</v>
      </c>
      <c r="AX365" s="15">
        <f ca="1"/>
        <v>9.6884772655741053E-3</v>
      </c>
      <c r="AY365" s="15">
        <f ca="1"/>
        <v>2.5320278738290986E-3</v>
      </c>
      <c r="AZ365" s="15">
        <f ca="1"/>
        <v>1.708020212286733E-2</v>
      </c>
      <c r="BA365" s="15">
        <f ca="1"/>
        <v>-1.3042119663354994E-2</v>
      </c>
      <c r="BB365" s="15">
        <f ca="1"/>
        <v>-2.9346352058696873E-3</v>
      </c>
      <c r="BC365" s="15">
        <f ca="1"/>
        <v>1.1968325053547862E-2</v>
      </c>
      <c r="BD365" s="15">
        <f ca="1"/>
        <v>9.8083803070354858E-4</v>
      </c>
      <c r="BE365" s="15">
        <f ca="1"/>
        <v>2.7507263725312092E-3</v>
      </c>
      <c r="BF365" s="15">
        <f ca="1"/>
        <v>-2.4428348534248079E-3</v>
      </c>
      <c r="BG365" s="15">
        <f ca="1"/>
        <v>-1.1063607838154813E-2</v>
      </c>
      <c r="BH365" s="15">
        <f ca="1"/>
        <v>2.2102276001925297E-3</v>
      </c>
      <c r="BI365" s="15">
        <f ca="1"/>
        <v>-2.1134882567446792E-2</v>
      </c>
      <c r="BJ365" s="15">
        <f ca="1"/>
        <v>0.10234965636030942</v>
      </c>
    </row>
    <row r="366" spans="2:62" hidden="1" outlineLevel="2">
      <c r="B366" s="90" t="s">
        <v>20</v>
      </c>
      <c r="C366" s="15">
        <f ca="1"/>
        <v>8.273144618718615E-4</v>
      </c>
      <c r="D366" s="15">
        <f ca="1"/>
        <v>-5.0383231010377224E-3</v>
      </c>
      <c r="E366" s="15">
        <f ca="1"/>
        <v>1.2252266961736182E-3</v>
      </c>
      <c r="F366" s="15">
        <f ca="1"/>
        <v>1.1536929898053327E-3</v>
      </c>
      <c r="G366" s="15">
        <f ca="1"/>
        <v>1.9012850077001531E-2</v>
      </c>
      <c r="H366" s="15">
        <f ca="1"/>
        <v>-1.6824887323201379E-4</v>
      </c>
      <c r="I366" s="15">
        <f ca="1"/>
        <v>9.4373266097584271E-4</v>
      </c>
      <c r="J366" s="15">
        <f ca="1"/>
        <v>8.8285847843092499E-3</v>
      </c>
      <c r="K366" s="15">
        <f ca="1"/>
        <v>-2.1978170513303232E-3</v>
      </c>
      <c r="L366" s="15">
        <f ca="1"/>
        <v>1.1409576441400719E-2</v>
      </c>
      <c r="M366" s="15">
        <f ca="1"/>
        <v>-7.140950792356153E-3</v>
      </c>
      <c r="N366" s="15">
        <f ca="1"/>
        <v>-1.0497901811814397E-5</v>
      </c>
      <c r="O366" s="15">
        <f ca="1"/>
        <v>-8.9020233798163158E-3</v>
      </c>
      <c r="P366" s="15">
        <f ca="1"/>
        <v>1.0102147223857612E-2</v>
      </c>
      <c r="Q366" s="15">
        <f ca="1"/>
        <v>-2.3452087797850574E-3</v>
      </c>
      <c r="R366" s="15">
        <f ca="1"/>
        <v>8.329761910451372E-4</v>
      </c>
      <c r="S366" s="15">
        <f ca="1"/>
        <v>7.1777006173809957E-3</v>
      </c>
      <c r="T366" s="15">
        <f ca="1"/>
        <v>-1.1328092116731636E-4</v>
      </c>
      <c r="U366" s="15">
        <f ca="1"/>
        <v>5.4697559266797466E-3</v>
      </c>
      <c r="V366" s="15">
        <f ca="1"/>
        <v>-7.0305358351634567E-3</v>
      </c>
      <c r="W366" s="15">
        <f ca="1"/>
        <v>-2.826997342000509E-3</v>
      </c>
      <c r="X366" s="15">
        <f ca="1"/>
        <v>4.9833791726746485E-4</v>
      </c>
      <c r="Y366" s="15">
        <f ca="1"/>
        <v>-1.4610222818954924E-3</v>
      </c>
      <c r="Z366" s="15">
        <f ca="1"/>
        <v>-9.3441319856897576E-3</v>
      </c>
      <c r="AA366" s="15">
        <f ca="1"/>
        <v>-9.9466835707292152E-3</v>
      </c>
      <c r="AB366" s="15">
        <f ca="1"/>
        <v>-1.1396274035722444E-2</v>
      </c>
      <c r="AC366" s="15">
        <f ca="1"/>
        <v>-6.5621543169732711E-4</v>
      </c>
      <c r="AD366" s="15">
        <f ca="1"/>
        <v>-2.7924038403953633E-4</v>
      </c>
      <c r="AE366" s="15">
        <f ca="1"/>
        <v>3.8518160698367832E-3</v>
      </c>
      <c r="AF366" s="15">
        <f ca="1"/>
        <v>3.8586726861975472E-3</v>
      </c>
      <c r="AG366" s="15">
        <f ca="1"/>
        <v>4.3425903559499851E-4</v>
      </c>
      <c r="AH366" s="15">
        <f ca="1"/>
        <v>-8.8528000621144673E-3</v>
      </c>
      <c r="AI366" s="15">
        <f ca="1"/>
        <v>-1.1558986425574376E-3</v>
      </c>
      <c r="AJ366" s="15">
        <f ca="1"/>
        <v>3.3928107097062031E-5</v>
      </c>
      <c r="AK366" s="15">
        <f ca="1"/>
        <v>1.1492659967172133E-2</v>
      </c>
      <c r="AL366" s="15">
        <f ca="1"/>
        <v>-2.7199446329200481E-3</v>
      </c>
      <c r="AM366" s="15">
        <f ca="1"/>
        <v>2.441188238335534E-3</v>
      </c>
      <c r="AN366" s="15">
        <f ca="1"/>
        <v>-1.5192308915243719E-2</v>
      </c>
      <c r="AO366" s="15">
        <f ca="1"/>
        <v>3.8459198803113166E-2</v>
      </c>
      <c r="AP366" s="15">
        <f ca="1"/>
        <v>1.4216299123235049E-2</v>
      </c>
      <c r="AQ366" s="15">
        <f ca="1"/>
        <v>-1.1931251891802455E-2</v>
      </c>
      <c r="AR366" s="15">
        <f ca="1"/>
        <v>3.4890751892625999E-3</v>
      </c>
      <c r="AS366" s="15">
        <f ca="1"/>
        <v>-1.9855459139995618E-3</v>
      </c>
      <c r="AT366" s="15">
        <f ca="1"/>
        <v>2.1083450640283288E-2</v>
      </c>
      <c r="AU366" s="15">
        <f ca="1"/>
        <v>-7.6611726202742425E-4</v>
      </c>
      <c r="AV366" s="15">
        <f ca="1"/>
        <v>6.2753915048628303E-3</v>
      </c>
      <c r="AW366" s="15">
        <f ca="1"/>
        <v>-2.4262317324622182E-2</v>
      </c>
      <c r="AX366" s="15">
        <f ca="1"/>
        <v>-3.5042963196731045E-3</v>
      </c>
      <c r="AY366" s="15">
        <f ca="1"/>
        <v>7.8209449403938425E-3</v>
      </c>
      <c r="AZ366" s="15">
        <f ca="1"/>
        <v>-1.3269019385898223E-3</v>
      </c>
      <c r="BA366" s="15">
        <f ca="1"/>
        <v>-5.1101273113950338E-3</v>
      </c>
      <c r="BB366" s="15">
        <f ca="1"/>
        <v>6.6079553143948908E-3</v>
      </c>
      <c r="BC366" s="15">
        <f ca="1"/>
        <v>-2.4111971385759601E-3</v>
      </c>
      <c r="BD366" s="15">
        <f ca="1"/>
        <v>-2.8946849575320066E-3</v>
      </c>
      <c r="BE366" s="15">
        <f ca="1"/>
        <v>-1.4279637623454203E-3</v>
      </c>
      <c r="BF366" s="15">
        <f ca="1"/>
        <v>-3.517458547840302E-3</v>
      </c>
      <c r="BG366" s="15">
        <f ca="1"/>
        <v>-2.9642703410088303E-3</v>
      </c>
      <c r="BH366" s="15">
        <f ca="1"/>
        <v>-1.4569225828710772E-3</v>
      </c>
      <c r="BI366" s="15">
        <f ca="1"/>
        <v>-1.6585361329915782E-3</v>
      </c>
      <c r="BJ366" s="15">
        <f ca="1"/>
        <v>-5.1691197465492472E-2</v>
      </c>
    </row>
    <row r="367" spans="2:62" hidden="1" outlineLevel="2">
      <c r="B367" s="90" t="s">
        <v>22</v>
      </c>
      <c r="C367" s="15">
        <f ca="1"/>
        <v>5.6045144234808282E-3</v>
      </c>
      <c r="D367" s="15">
        <f ca="1"/>
        <v>2.2200202429372047E-4</v>
      </c>
      <c r="E367" s="15">
        <f ca="1"/>
        <v>9.8181905942867215E-4</v>
      </c>
      <c r="F367" s="15">
        <f ca="1"/>
        <v>-1.4637731364083254E-3</v>
      </c>
      <c r="G367" s="15">
        <f ca="1"/>
        <v>-1.2189668358973289E-3</v>
      </c>
      <c r="H367" s="15">
        <f ca="1"/>
        <v>-2.060077897526302E-3</v>
      </c>
      <c r="I367" s="15">
        <f ca="1"/>
        <v>-9.4595405333484407E-4</v>
      </c>
      <c r="J367" s="15">
        <f ca="1"/>
        <v>1.221973236207631E-4</v>
      </c>
      <c r="K367" s="15">
        <f ca="1"/>
        <v>4.1420161619696201E-3</v>
      </c>
      <c r="L367" s="15">
        <f ca="1"/>
        <v>3.0058851728195449E-3</v>
      </c>
      <c r="M367" s="15">
        <f ca="1"/>
        <v>7.9564239423281918E-4</v>
      </c>
      <c r="N367" s="15">
        <f ca="1"/>
        <v>9.4691364194611494E-4</v>
      </c>
      <c r="O367" s="15">
        <f ca="1"/>
        <v>-9.9486977842424239E-3</v>
      </c>
      <c r="P367" s="15">
        <f ca="1"/>
        <v>-2.3623127169183997E-3</v>
      </c>
      <c r="Q367" s="15">
        <f ca="1"/>
        <v>5.2908091532512976E-3</v>
      </c>
      <c r="R367" s="15">
        <f ca="1"/>
        <v>1.4184133386653062E-3</v>
      </c>
      <c r="S367" s="15">
        <f ca="1"/>
        <v>9.5172637107755233E-4</v>
      </c>
      <c r="T367" s="15">
        <f ca="1"/>
        <v>1.4889584347406917E-3</v>
      </c>
      <c r="U367" s="15">
        <f ca="1"/>
        <v>6.5403599558761065E-3</v>
      </c>
      <c r="V367" s="15">
        <f ca="1"/>
        <v>7.921342452014736E-4</v>
      </c>
      <c r="W367" s="15">
        <f ca="1"/>
        <v>-2.7928619109423083E-4</v>
      </c>
      <c r="X367" s="15">
        <f ca="1"/>
        <v>3.9090807015955929E-3</v>
      </c>
      <c r="Y367" s="15">
        <f ca="1"/>
        <v>1.3823195978483575E-3</v>
      </c>
      <c r="Z367" s="15">
        <f ca="1"/>
        <v>-5.2634661680418943E-3</v>
      </c>
      <c r="AA367" s="15">
        <f ca="1"/>
        <v>-1.5332247841966538E-2</v>
      </c>
      <c r="AB367" s="15">
        <f ca="1"/>
        <v>4.4014362037746637E-3</v>
      </c>
      <c r="AC367" s="15">
        <f ca="1"/>
        <v>1.564435234705619E-3</v>
      </c>
      <c r="AD367" s="15">
        <f ca="1"/>
        <v>1.512912663969317E-3</v>
      </c>
      <c r="AE367" s="15">
        <f ca="1"/>
        <v>6.4879298936836964E-3</v>
      </c>
      <c r="AF367" s="15">
        <f ca="1"/>
        <v>-5.0293366970482426E-3</v>
      </c>
      <c r="AG367" s="15">
        <f ca="1"/>
        <v>-2.0895991008489916E-3</v>
      </c>
      <c r="AH367" s="15">
        <f ca="1"/>
        <v>1.4085270644265372E-2</v>
      </c>
      <c r="AI367" s="15">
        <f ca="1"/>
        <v>9.9470111254503293E-4</v>
      </c>
      <c r="AJ367" s="15">
        <f ca="1"/>
        <v>1.3451864503965585E-3</v>
      </c>
      <c r="AK367" s="15">
        <f ca="1"/>
        <v>-6.3826462156518458E-3</v>
      </c>
      <c r="AL367" s="15">
        <f ca="1"/>
        <v>3.6190283187551332E-3</v>
      </c>
      <c r="AM367" s="15">
        <f ca="1"/>
        <v>-8.1132356313652846E-3</v>
      </c>
      <c r="AN367" s="15">
        <f ca="1"/>
        <v>2.1999316797517515E-2</v>
      </c>
      <c r="AO367" s="15">
        <f ca="1"/>
        <v>3.1324902803470098E-2</v>
      </c>
      <c r="AP367" s="15">
        <f ca="1"/>
        <v>-6.4087670535567104E-3</v>
      </c>
      <c r="AQ367" s="15">
        <f ca="1"/>
        <v>2.1034656395033324E-2</v>
      </c>
      <c r="AR367" s="15">
        <f ca="1"/>
        <v>-7.0861378235801131E-3</v>
      </c>
      <c r="AS367" s="15">
        <f ca="1"/>
        <v>6.7510349235915534E-3</v>
      </c>
      <c r="AT367" s="15">
        <f ca="1"/>
        <v>1.0640593363222747E-2</v>
      </c>
      <c r="AU367" s="15">
        <f ca="1"/>
        <v>6.3267377534850511E-3</v>
      </c>
      <c r="AV367" s="15">
        <f ca="1"/>
        <v>1.0177333391668458E-2</v>
      </c>
      <c r="AW367" s="15">
        <f ca="1"/>
        <v>1.7224907880280388E-3</v>
      </c>
      <c r="AX367" s="15">
        <f ca="1"/>
        <v>2.5408063348808657E-3</v>
      </c>
      <c r="AY367" s="15">
        <f ca="1"/>
        <v>4.8538671838789516E-3</v>
      </c>
      <c r="AZ367" s="15">
        <f ca="1"/>
        <v>2.1026207677355274E-3</v>
      </c>
      <c r="BA367" s="15">
        <f ca="1"/>
        <v>1.0788290411849838E-2</v>
      </c>
      <c r="BB367" s="15">
        <f ca="1"/>
        <v>1.0665896405155501E-2</v>
      </c>
      <c r="BC367" s="15">
        <f ca="1"/>
        <v>-7.2378038005821432E-3</v>
      </c>
      <c r="BD367" s="15">
        <f ca="1"/>
        <v>-1.200469852256833E-2</v>
      </c>
      <c r="BE367" s="15">
        <f ca="1"/>
        <v>2.5792076530852526E-3</v>
      </c>
      <c r="BF367" s="15">
        <f ca="1"/>
        <v>-7.6348823437018681E-3</v>
      </c>
      <c r="BG367" s="15">
        <f ca="1"/>
        <v>2.5336103054376391E-3</v>
      </c>
      <c r="BH367" s="15">
        <f ca="1"/>
        <v>1.3250999049421563E-2</v>
      </c>
      <c r="BI367" s="15">
        <f ca="1"/>
        <v>-9.594243643935102E-3</v>
      </c>
      <c r="BJ367" s="15">
        <f ca="1"/>
        <v>-0.12647230052991021</v>
      </c>
    </row>
    <row r="368" spans="2:62" hidden="1" outlineLevel="2">
      <c r="B368" s="90" t="s">
        <v>24</v>
      </c>
      <c r="C368" s="15">
        <f ca="1"/>
        <v>7.6918869348857055E-3</v>
      </c>
      <c r="D368" s="15">
        <f ca="1"/>
        <v>-3.9182371656037995E-5</v>
      </c>
      <c r="E368" s="15">
        <f ca="1"/>
        <v>-2.2118303514341853E-3</v>
      </c>
      <c r="F368" s="15">
        <f ca="1"/>
        <v>2.0243713250813755E-3</v>
      </c>
      <c r="G368" s="15">
        <f ca="1"/>
        <v>-4.8362573769133166E-3</v>
      </c>
      <c r="H368" s="15">
        <f ca="1"/>
        <v>6.0835977732354718E-3</v>
      </c>
      <c r="I368" s="15">
        <f ca="1"/>
        <v>1.2918145644909007E-3</v>
      </c>
      <c r="J368" s="15">
        <f ca="1"/>
        <v>-1.5353752945492127E-2</v>
      </c>
      <c r="K368" s="15">
        <f ca="1"/>
        <v>5.6756767467754377E-3</v>
      </c>
      <c r="L368" s="15">
        <f ca="1"/>
        <v>-4.5043723996745222E-3</v>
      </c>
      <c r="M368" s="15">
        <f ca="1"/>
        <v>-1.0769765967266726E-2</v>
      </c>
      <c r="N368" s="15">
        <f ca="1"/>
        <v>3.0304914280910034E-3</v>
      </c>
      <c r="O368" s="15">
        <f ca="1"/>
        <v>-1.5173580908299483E-2</v>
      </c>
      <c r="P368" s="15">
        <f ca="1"/>
        <v>2.0247316972020757E-3</v>
      </c>
      <c r="Q368" s="15">
        <f ca="1"/>
        <v>-2.2773691407626528E-3</v>
      </c>
      <c r="R368" s="15">
        <f ca="1"/>
        <v>1.377527951485441E-2</v>
      </c>
      <c r="S368" s="15">
        <f ca="1"/>
        <v>-6.1639030056762356E-3</v>
      </c>
      <c r="T368" s="15">
        <f ca="1"/>
        <v>-4.3803194613203922E-3</v>
      </c>
      <c r="U368" s="15">
        <f ca="1"/>
        <v>3.9057557327884518E-4</v>
      </c>
      <c r="V368" s="15">
        <f ca="1"/>
        <v>-1.670473437685116E-2</v>
      </c>
      <c r="W368" s="15">
        <f ca="1"/>
        <v>1.9560485980149867E-3</v>
      </c>
      <c r="X368" s="15">
        <f ca="1"/>
        <v>5.6590579474797564E-3</v>
      </c>
      <c r="Y368" s="15">
        <f ca="1"/>
        <v>1.9112775491379741E-3</v>
      </c>
      <c r="Z368" s="15">
        <f ca="1"/>
        <v>1.0472702338571171E-2</v>
      </c>
      <c r="AA368" s="15">
        <f ca="1"/>
        <v>-2.9569604417745143E-5</v>
      </c>
      <c r="AB368" s="15">
        <f ca="1"/>
        <v>1.9667749737674739E-2</v>
      </c>
      <c r="AC368" s="15">
        <f ca="1"/>
        <v>-1.6348496359378489E-2</v>
      </c>
      <c r="AD368" s="15">
        <f ca="1"/>
        <v>4.2674444662145483E-3</v>
      </c>
      <c r="AE368" s="15">
        <f ca="1"/>
        <v>6.6636969000992141E-3</v>
      </c>
      <c r="AF368" s="15">
        <f ca="1"/>
        <v>1.5859952059277788E-2</v>
      </c>
      <c r="AG368" s="15">
        <f ca="1"/>
        <v>-8.34784840569186E-3</v>
      </c>
      <c r="AH368" s="15">
        <f ca="1"/>
        <v>-1.3039119479989869E-2</v>
      </c>
      <c r="AI368" s="15">
        <f ca="1"/>
        <v>1.3275878226938542E-2</v>
      </c>
      <c r="AJ368" s="15">
        <f ca="1"/>
        <v>1.6994967976604602E-3</v>
      </c>
      <c r="AK368" s="15">
        <f ca="1"/>
        <v>9.3143654439348522E-3</v>
      </c>
      <c r="AL368" s="15">
        <f ca="1"/>
        <v>-1.042804948450049E-2</v>
      </c>
      <c r="AM368" s="15">
        <f ca="1"/>
        <v>6.6190367341332212E-3</v>
      </c>
      <c r="AN368" s="15">
        <f ca="1"/>
        <v>1.9596182402078194E-2</v>
      </c>
      <c r="AO368" s="15">
        <f ca="1"/>
        <v>1.2608471953432621E-2</v>
      </c>
      <c r="AP368" s="15">
        <f ca="1"/>
        <v>-1.2407188473825159E-2</v>
      </c>
      <c r="AQ368" s="15">
        <f ca="1"/>
        <v>-2.5133294070915912E-3</v>
      </c>
      <c r="AR368" s="15">
        <f ca="1"/>
        <v>-1.5463178622491414E-2</v>
      </c>
      <c r="AS368" s="15">
        <f ca="1"/>
        <v>-1.0818710173618906E-2</v>
      </c>
      <c r="AT368" s="15">
        <f ca="1"/>
        <v>-1.2862838622192063E-2</v>
      </c>
      <c r="AU368" s="15">
        <f ca="1"/>
        <v>7.6309598037283544E-3</v>
      </c>
      <c r="AV368" s="15">
        <f ca="1"/>
        <v>6.4120552094559247E-3</v>
      </c>
      <c r="AW368" s="15">
        <f ca="1"/>
        <v>-1.7821054725769336E-2</v>
      </c>
      <c r="AX368" s="15">
        <f ca="1"/>
        <v>5.4736672500249606E-4</v>
      </c>
      <c r="AY368" s="15">
        <f ca="1"/>
        <v>-1.7908653773675565E-3</v>
      </c>
      <c r="AZ368" s="15">
        <f ca="1"/>
        <v>-7.1214642902916458E-3</v>
      </c>
      <c r="BA368" s="15">
        <f ca="1"/>
        <v>-1.3788444966494701E-2</v>
      </c>
      <c r="BB368" s="15">
        <f ca="1"/>
        <v>-2.6351359675602676E-2</v>
      </c>
      <c r="BC368" s="15">
        <f ca="1"/>
        <v>-1.7029211095598573E-3</v>
      </c>
      <c r="BD368" s="15">
        <f ca="1"/>
        <v>3.3077983802127786E-3</v>
      </c>
      <c r="BE368" s="15">
        <f ca="1"/>
        <v>9.8071246931134004E-3</v>
      </c>
      <c r="BF368" s="15">
        <f ca="1"/>
        <v>8.153488673836945E-3</v>
      </c>
      <c r="BG368" s="15">
        <f ca="1"/>
        <v>-7.5108971578382033E-3</v>
      </c>
      <c r="BH368" s="15">
        <f ca="1"/>
        <v>-1.1202375157777889E-2</v>
      </c>
      <c r="BI368" s="15">
        <f ca="1"/>
        <v>1.4398805109128582E-2</v>
      </c>
      <c r="BJ368" s="15">
        <f ca="1"/>
        <v>-0.2641499773859407</v>
      </c>
    </row>
    <row r="369" spans="2:62" hidden="1" outlineLevel="2"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</row>
    <row r="370" spans="2:62" hidden="1" outlineLevel="2">
      <c r="B370" s="90" t="s">
        <v>56</v>
      </c>
      <c r="C370" s="42">
        <f ca="1">SUM(C359:C368)</f>
        <v>3.6949610038305991E-16</v>
      </c>
      <c r="D370" s="42">
        <f t="shared" ref="D370:BJ370" ca="1" si="264">SUM(D359:D368)</f>
        <v>1.4363510381087963E-15</v>
      </c>
      <c r="E370" s="42">
        <f t="shared" ca="1" si="264"/>
        <v>-7.0082828429463007E-16</v>
      </c>
      <c r="F370" s="42">
        <f t="shared" ca="1" si="264"/>
        <v>-6.366435156834882E-16</v>
      </c>
      <c r="G370" s="42">
        <f t="shared" ca="1" si="264"/>
        <v>4.8572257327350599E-17</v>
      </c>
      <c r="H370" s="42">
        <f t="shared" ca="1" si="264"/>
        <v>-8.7603535536828758E-16</v>
      </c>
      <c r="I370" s="42">
        <f t="shared" ca="1" si="264"/>
        <v>1.1848161340921592E-15</v>
      </c>
      <c r="J370" s="42">
        <f t="shared" ca="1" si="264"/>
        <v>7.3205330686221259E-16</v>
      </c>
      <c r="K370" s="42">
        <f t="shared" ca="1" si="264"/>
        <v>-3.0531133177191805E-16</v>
      </c>
      <c r="L370" s="42">
        <f t="shared" ca="1" si="264"/>
        <v>-5.0133508455729725E-16</v>
      </c>
      <c r="M370" s="42">
        <f t="shared" ca="1" si="264"/>
        <v>-1.1553258350005535E-15</v>
      </c>
      <c r="N370" s="42">
        <f t="shared" ca="1" si="264"/>
        <v>1.3426759704060487E-15</v>
      </c>
      <c r="O370" s="42">
        <f t="shared" ca="1" si="264"/>
        <v>-9.9920072216264089E-16</v>
      </c>
      <c r="P370" s="42">
        <f t="shared" ca="1" si="264"/>
        <v>1.0980799602933189E-15</v>
      </c>
      <c r="Q370" s="42">
        <f t="shared" ca="1" si="264"/>
        <v>-8.3787143889679783E-16</v>
      </c>
      <c r="R370" s="42">
        <f t="shared" ca="1" si="264"/>
        <v>9.6277152916712794E-16</v>
      </c>
      <c r="S370" s="42">
        <f t="shared" ca="1" si="264"/>
        <v>0</v>
      </c>
      <c r="T370" s="42">
        <f t="shared" ca="1" si="264"/>
        <v>-7.2684913643428217E-16</v>
      </c>
      <c r="U370" s="42">
        <f t="shared" ca="1" si="264"/>
        <v>-1.0061396160665481E-16</v>
      </c>
      <c r="V370" s="42">
        <f t="shared" ca="1" si="264"/>
        <v>1.4224732503009818E-16</v>
      </c>
      <c r="W370" s="42">
        <f t="shared" ca="1" si="264"/>
        <v>1.3097162243624894E-16</v>
      </c>
      <c r="X370" s="42">
        <f t="shared" ca="1" si="264"/>
        <v>3.2612801348363973E-16</v>
      </c>
      <c r="Y370" s="42">
        <f t="shared" ca="1" si="264"/>
        <v>-2.4806545706468341E-16</v>
      </c>
      <c r="Z370" s="42">
        <f t="shared" ca="1" si="264"/>
        <v>-4.0592529337857286E-16</v>
      </c>
      <c r="AA370" s="42">
        <f t="shared" ca="1" si="264"/>
        <v>3.9551695252271202E-16</v>
      </c>
      <c r="AB370" s="42">
        <f t="shared" ca="1" si="264"/>
        <v>2.9143354396410359E-16</v>
      </c>
      <c r="AC370" s="42">
        <f t="shared" ca="1" si="264"/>
        <v>-1.2490009027033011E-16</v>
      </c>
      <c r="AD370" s="42">
        <f t="shared" ca="1" si="264"/>
        <v>-3.660266534311063E-16</v>
      </c>
      <c r="AE370" s="42">
        <f t="shared" ca="1" si="264"/>
        <v>2.1510571102112408E-16</v>
      </c>
      <c r="AF370" s="42">
        <f t="shared" ca="1" si="264"/>
        <v>4.163336342344337E-17</v>
      </c>
      <c r="AG370" s="42">
        <f t="shared" ca="1" si="264"/>
        <v>3.8684333514282798E-16</v>
      </c>
      <c r="AH370" s="42">
        <f t="shared" ca="1" si="264"/>
        <v>-4.7531423241764514E-16</v>
      </c>
      <c r="AI370" s="42">
        <f t="shared" ca="1" si="264"/>
        <v>2.7061686225238191E-16</v>
      </c>
      <c r="AJ370" s="42">
        <f t="shared" ca="1" si="264"/>
        <v>2.8622937353617317E-17</v>
      </c>
      <c r="AK370" s="42">
        <f t="shared" ca="1" si="264"/>
        <v>5.3429483060085659E-16</v>
      </c>
      <c r="AL370" s="42">
        <f t="shared" ca="1" si="264"/>
        <v>-7.8929918156944723E-16</v>
      </c>
      <c r="AM370" s="42">
        <f t="shared" ca="1" si="264"/>
        <v>-2.0990154059319366E-16</v>
      </c>
      <c r="AN370" s="42">
        <f t="shared" ca="1" si="264"/>
        <v>7.3552275381416621E-16</v>
      </c>
      <c r="AO370" s="42">
        <f t="shared" ca="1" si="264"/>
        <v>-2.5673907444456745E-16</v>
      </c>
      <c r="AP370" s="42">
        <f t="shared" ca="1" si="264"/>
        <v>1.5265566588595902E-16</v>
      </c>
      <c r="AQ370" s="42">
        <f t="shared" ca="1" si="264"/>
        <v>-1.4224732503009818E-16</v>
      </c>
      <c r="AR370" s="42">
        <f t="shared" ca="1" si="264"/>
        <v>9.6103680569115113E-16</v>
      </c>
      <c r="AS370" s="42">
        <f t="shared" ca="1" si="264"/>
        <v>-1.0547118733938987E-15</v>
      </c>
      <c r="AT370" s="42">
        <f t="shared" ca="1" si="264"/>
        <v>3.2612801348363973E-16</v>
      </c>
      <c r="AU370" s="42">
        <f t="shared" ca="1" si="264"/>
        <v>3.920475055707584E-16</v>
      </c>
      <c r="AV370" s="42">
        <f t="shared" ca="1" si="264"/>
        <v>-4.8225312632155237E-16</v>
      </c>
      <c r="AW370" s="42">
        <f t="shared" ca="1" si="264"/>
        <v>-6.2450045135165055E-16</v>
      </c>
      <c r="AX370" s="42">
        <f t="shared" ca="1" si="264"/>
        <v>5.5511151231257827E-16</v>
      </c>
      <c r="AY370" s="42">
        <f t="shared" ca="1" si="264"/>
        <v>6.5225602696727947E-16</v>
      </c>
      <c r="AZ370" s="42">
        <f t="shared" ca="1" si="264"/>
        <v>-1.3322676295501878E-15</v>
      </c>
      <c r="BA370" s="42">
        <f t="shared" ca="1" si="264"/>
        <v>1.2698175844150228E-15</v>
      </c>
      <c r="BB370" s="42">
        <f t="shared" ca="1" si="264"/>
        <v>-1.2906342661267445E-15</v>
      </c>
      <c r="BC370" s="42">
        <f t="shared" ca="1" si="264"/>
        <v>8.795048023202412E-16</v>
      </c>
      <c r="BD370" s="42">
        <f t="shared" ca="1" si="264"/>
        <v>-9.298117831235686E-16</v>
      </c>
      <c r="BE370" s="42">
        <f t="shared" ca="1" si="264"/>
        <v>6.0368376963992887E-16</v>
      </c>
      <c r="BF370" s="42">
        <f t="shared" ca="1" si="264"/>
        <v>-3.1225022567582528E-17</v>
      </c>
      <c r="BG370" s="42">
        <f t="shared" ca="1" si="264"/>
        <v>1.0547118733938987E-15</v>
      </c>
      <c r="BH370" s="42">
        <f t="shared" ca="1" si="264"/>
        <v>-2.7408630920433552E-16</v>
      </c>
      <c r="BI370" s="42">
        <f t="shared" ca="1" si="264"/>
        <v>-1.1171619185290638E-15</v>
      </c>
      <c r="BJ370" s="42">
        <f t="shared" ca="1" si="264"/>
        <v>-0.99999999999999933</v>
      </c>
    </row>
    <row r="371" spans="2:62" hidden="1" outlineLevel="2">
      <c r="B371" s="90" t="s">
        <v>138</v>
      </c>
      <c r="C371" s="42" cm="1">
        <f t="array" aca="1" ref="C371" ca="1">SUM(ABS(C359:C368))</f>
        <v>4.9532454284499053E-2</v>
      </c>
      <c r="D371" s="42" cm="1">
        <f t="array" aca="1" ref="D371" ca="1">SUM(ABS(D359:D368))</f>
        <v>5.1118907456048114E-2</v>
      </c>
      <c r="E371" s="42" cm="1">
        <f t="array" aca="1" ref="E371" ca="1">SUM(ABS(E359:E368))</f>
        <v>2.6984299821510876E-2</v>
      </c>
      <c r="F371" s="42" cm="1">
        <f t="array" aca="1" ref="F371" ca="1">SUM(ABS(F359:F368))</f>
        <v>1.3564045234747411E-2</v>
      </c>
      <c r="G371" s="42" cm="1">
        <f t="array" aca="1" ref="G371" ca="1">SUM(ABS(G359:G368))</f>
        <v>7.9892506624074225E-2</v>
      </c>
      <c r="H371" s="42" cm="1">
        <f t="array" aca="1" ref="H371" ca="1">SUM(ABS(H359:H368))</f>
        <v>3.1532644935129084E-2</v>
      </c>
      <c r="I371" s="42" cm="1">
        <f t="array" aca="1" ref="I371" ca="1">SUM(ABS(I359:I368))</f>
        <v>1.7459065519102278E-2</v>
      </c>
      <c r="J371" s="42" cm="1">
        <f t="array" aca="1" ref="J371" ca="1">SUM(ABS(J359:J368))</f>
        <v>3.9348197795914946E-2</v>
      </c>
      <c r="K371" s="42" cm="1">
        <f t="array" aca="1" ref="K371" ca="1">SUM(ABS(K359:K368))</f>
        <v>4.2122740825184843E-2</v>
      </c>
      <c r="L371" s="42" cm="1">
        <f t="array" aca="1" ref="L371" ca="1">SUM(ABS(L359:L368))</f>
        <v>6.106079169558859E-2</v>
      </c>
      <c r="M371" s="42" cm="1">
        <f t="array" aca="1" ref="M371" ca="1">SUM(ABS(M359:M368))</f>
        <v>7.1098456228182311E-2</v>
      </c>
      <c r="N371" s="42" cm="1">
        <f t="array" aca="1" ref="N371" ca="1">SUM(ABS(N359:N368))</f>
        <v>1.0331660985099401E-2</v>
      </c>
      <c r="O371" s="42" cm="1">
        <f t="array" aca="1" ref="O371" ca="1">SUM(ABS(O359:O368))</f>
        <v>9.4432579564275754E-2</v>
      </c>
      <c r="P371" s="42" cm="1">
        <f t="array" aca="1" ref="P371" ca="1">SUM(ABS(P359:P368))</f>
        <v>4.8830221413463923E-2</v>
      </c>
      <c r="Q371" s="42" cm="1">
        <f t="array" aca="1" ref="Q371" ca="1">SUM(ABS(Q359:Q368))</f>
        <v>5.1621703743615563E-2</v>
      </c>
      <c r="R371" s="42" cm="1">
        <f t="array" aca="1" ref="R371" ca="1">SUM(ABS(R359:R368))</f>
        <v>6.1398035121760029E-2</v>
      </c>
      <c r="S371" s="42" cm="1">
        <f t="array" aca="1" ref="S371" ca="1">SUM(ABS(S359:S368))</f>
        <v>6.8284794205867971E-2</v>
      </c>
      <c r="T371" s="42" cm="1">
        <f t="array" aca="1" ref="T371" ca="1">SUM(ABS(T359:T368))</f>
        <v>4.02935664562575E-2</v>
      </c>
      <c r="U371" s="42" cm="1">
        <f t="array" aca="1" ref="U371" ca="1">SUM(ABS(U359:U368))</f>
        <v>4.0320927152405525E-2</v>
      </c>
      <c r="V371" s="42" cm="1">
        <f t="array" aca="1" ref="V371" ca="1">SUM(ABS(V359:V368))</f>
        <v>6.8325002966204945E-2</v>
      </c>
      <c r="W371" s="42" cm="1">
        <f t="array" aca="1" ref="W371" ca="1">SUM(ABS(W359:W368))</f>
        <v>3.3080081672720009E-2</v>
      </c>
      <c r="X371" s="42" cm="1">
        <f t="array" aca="1" ref="X371" ca="1">SUM(ABS(X359:X368))</f>
        <v>8.4805366546286315E-2</v>
      </c>
      <c r="Y371" s="42" cm="1">
        <f t="array" aca="1" ref="Y371" ca="1">SUM(ABS(Y359:Y368))</f>
        <v>3.5010146837474485E-2</v>
      </c>
      <c r="Z371" s="42" cm="1">
        <f t="array" aca="1" ref="Z371" ca="1">SUM(ABS(Z359:Z368))</f>
        <v>7.2266728610133571E-2</v>
      </c>
      <c r="AA371" s="42" cm="1">
        <f t="array" aca="1" ref="AA371" ca="1">SUM(ABS(AA359:AA368))</f>
        <v>0.20059099470278441</v>
      </c>
      <c r="AB371" s="42" cm="1">
        <f t="array" aca="1" ref="AB371" ca="1">SUM(ABS(AB359:AB368))</f>
        <v>8.4294297659021022E-2</v>
      </c>
      <c r="AC371" s="42" cm="1">
        <f t="array" aca="1" ref="AC371" ca="1">SUM(ABS(AC359:AC368))</f>
        <v>3.5068956361822543E-2</v>
      </c>
      <c r="AD371" s="42" cm="1">
        <f t="array" aca="1" ref="AD371" ca="1">SUM(ABS(AD359:AD368))</f>
        <v>5.8589172742502603E-2</v>
      </c>
      <c r="AE371" s="42" cm="1">
        <f t="array" aca="1" ref="AE371" ca="1">SUM(ABS(AE359:AE368))</f>
        <v>7.1944349690374623E-2</v>
      </c>
      <c r="AF371" s="42" cm="1">
        <f t="array" aca="1" ref="AF371" ca="1">SUM(ABS(AF359:AF368))</f>
        <v>5.7290539308177964E-2</v>
      </c>
      <c r="AG371" s="42" cm="1">
        <f t="array" aca="1" ref="AG371" ca="1">SUM(ABS(AG359:AG368))</f>
        <v>4.4126672926338185E-2</v>
      </c>
      <c r="AH371" s="42" cm="1">
        <f t="array" aca="1" ref="AH371" ca="1">SUM(ABS(AH359:AH368))</f>
        <v>6.4870662984951213E-2</v>
      </c>
      <c r="AI371" s="42" cm="1">
        <f t="array" aca="1" ref="AI371" ca="1">SUM(ABS(AI359:AI368))</f>
        <v>5.3546023992996641E-2</v>
      </c>
      <c r="AJ371" s="42" cm="1">
        <f t="array" aca="1" ref="AJ371" ca="1">SUM(ABS(AJ359:AJ368))</f>
        <v>3.7876689191048626E-2</v>
      </c>
      <c r="AK371" s="42" cm="1">
        <f t="array" aca="1" ref="AK371" ca="1">SUM(ABS(AK359:AK368))</f>
        <v>4.4252172205098403E-2</v>
      </c>
      <c r="AL371" s="42" cm="1">
        <f t="array" aca="1" ref="AL371" ca="1">SUM(ABS(AL359:AL368))</f>
        <v>4.2876993490395032E-2</v>
      </c>
      <c r="AM371" s="42" cm="1">
        <f t="array" aca="1" ref="AM371" ca="1">SUM(ABS(AM359:AM368))</f>
        <v>8.6015938540704787E-2</v>
      </c>
      <c r="AN371" s="42" cm="1">
        <f t="array" aca="1" ref="AN371" ca="1">SUM(ABS(AN359:AN368))</f>
        <v>0.13938938690720709</v>
      </c>
      <c r="AO371" s="42" cm="1">
        <f t="array" aca="1" ref="AO371" ca="1">SUM(ABS(AO359:AO368))</f>
        <v>0.22467248687879976</v>
      </c>
      <c r="AP371" s="42" cm="1">
        <f t="array" aca="1" ref="AP371" ca="1">SUM(ABS(AP359:AP368))</f>
        <v>0.14242360257439984</v>
      </c>
      <c r="AQ371" s="42" cm="1">
        <f t="array" aca="1" ref="AQ371" ca="1">SUM(ABS(AQ359:AQ368))</f>
        <v>0.10728222561061931</v>
      </c>
      <c r="AR371" s="42" cm="1">
        <f t="array" aca="1" ref="AR371" ca="1">SUM(ABS(AR359:AR368))</f>
        <v>6.7687358984432303E-2</v>
      </c>
      <c r="AS371" s="42" cm="1">
        <f t="array" aca="1" ref="AS371" ca="1">SUM(ABS(AS359:AS368))</f>
        <v>7.0221393712338959E-2</v>
      </c>
      <c r="AT371" s="42" cm="1">
        <f t="array" aca="1" ref="AT371" ca="1">SUM(ABS(AT359:AT368))</f>
        <v>0.13088560843229433</v>
      </c>
      <c r="AU371" s="42" cm="1">
        <f t="array" aca="1" ref="AU371" ca="1">SUM(ABS(AU359:AU368))</f>
        <v>4.7362967698161187E-2</v>
      </c>
      <c r="AV371" s="42" cm="1">
        <f t="array" aca="1" ref="AV371" ca="1">SUM(ABS(AV359:AV368))</f>
        <v>0.1285781031921128</v>
      </c>
      <c r="AW371" s="42" cm="1">
        <f t="array" aca="1" ref="AW371" ca="1">SUM(ABS(AW359:AW368))</f>
        <v>0.13276764996634077</v>
      </c>
      <c r="AX371" s="42" cm="1">
        <f t="array" aca="1" ref="AX371" ca="1">SUM(ABS(AX359:AX368))</f>
        <v>3.3819582011582819E-2</v>
      </c>
      <c r="AY371" s="42" cm="1">
        <f t="array" aca="1" ref="AY371" ca="1">SUM(ABS(AY359:AY368))</f>
        <v>4.9313314214514334E-2</v>
      </c>
      <c r="AZ371" s="42" cm="1">
        <f t="array" aca="1" ref="AZ371" ca="1">SUM(ABS(AZ359:AZ368))</f>
        <v>6.0844070512385551E-2</v>
      </c>
      <c r="BA371" s="42" cm="1">
        <f t="array" aca="1" ref="BA371" ca="1">SUM(ABS(BA359:BA368))</f>
        <v>8.8098742178168571E-2</v>
      </c>
      <c r="BB371" s="42" cm="1">
        <f t="array" aca="1" ref="BB371" ca="1">SUM(ABS(BB359:BB368))</f>
        <v>7.555143591423169E-2</v>
      </c>
      <c r="BC371" s="42" cm="1">
        <f t="array" aca="1" ref="BC371" ca="1">SUM(ABS(BC359:BC368))</f>
        <v>3.3967913200022813E-2</v>
      </c>
      <c r="BD371" s="42" cm="1">
        <f t="array" aca="1" ref="BD371" ca="1">SUM(ABS(BD359:BD368))</f>
        <v>5.2077883102724001E-2</v>
      </c>
      <c r="BE371" s="42" cm="1">
        <f t="array" aca="1" ref="BE371" ca="1">SUM(ABS(BE359:BE368))</f>
        <v>4.3022777454622456E-2</v>
      </c>
      <c r="BF371" s="42" cm="1">
        <f t="array" aca="1" ref="BF371" ca="1">SUM(ABS(BF359:BF368))</f>
        <v>3.4873102546293722E-2</v>
      </c>
      <c r="BG371" s="42" cm="1">
        <f t="array" aca="1" ref="BG371" ca="1">SUM(ABS(BG359:BG368))</f>
        <v>5.684648886833725E-2</v>
      </c>
      <c r="BH371" s="42" cm="1">
        <f t="array" aca="1" ref="BH371" ca="1">SUM(ABS(BH359:BH368))</f>
        <v>0.10433467315137743</v>
      </c>
      <c r="BI371" s="42" cm="1">
        <f t="array" aca="1" ref="BI371" ca="1">SUM(ABS(BI359:BI368))</f>
        <v>6.8114472185684338E-2</v>
      </c>
      <c r="BJ371" s="42" cm="1">
        <f t="array" aca="1" ref="BJ371" ca="1">SUM(ABS(BJ359:BJ368))</f>
        <v>1.2514681624201136</v>
      </c>
    </row>
    <row r="372" spans="2:62" hidden="1" outlineLevel="2">
      <c r="B372" s="7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</row>
    <row r="373" spans="2:62" hidden="1" outlineLevel="2">
      <c r="B373" s="90" t="s">
        <v>157</v>
      </c>
      <c r="C373" s="109">
        <f ca="1">$C$5*(1+C342)</f>
        <v>100140874.87636246</v>
      </c>
      <c r="D373" s="109">
        <f ca="1">C373*(1+D342)</f>
        <v>103966153.35179821</v>
      </c>
      <c r="E373" s="109">
        <f t="shared" ref="E373:BJ373" ca="1" si="265">D373*(1+E342)</f>
        <v>104186917.95594904</v>
      </c>
      <c r="F373" s="109">
        <f t="shared" ca="1" si="265"/>
        <v>103810372.71666174</v>
      </c>
      <c r="G373" s="109">
        <f t="shared" ca="1" si="265"/>
        <v>108118611.18373798</v>
      </c>
      <c r="H373" s="109">
        <f t="shared" ca="1" si="265"/>
        <v>104856672.85851136</v>
      </c>
      <c r="I373" s="109">
        <f t="shared" ca="1" si="265"/>
        <v>104632340.57557476</v>
      </c>
      <c r="J373" s="109">
        <f t="shared" ca="1" si="265"/>
        <v>108114568.06796519</v>
      </c>
      <c r="K373" s="109">
        <f t="shared" ca="1" si="265"/>
        <v>107639918.04479961</v>
      </c>
      <c r="L373" s="109">
        <f t="shared" ca="1" si="265"/>
        <v>114859529.55443403</v>
      </c>
      <c r="M373" s="109">
        <f t="shared" ca="1" si="265"/>
        <v>118459598.70641105</v>
      </c>
      <c r="N373" s="109">
        <f t="shared" ca="1" si="265"/>
        <v>114974219.03616755</v>
      </c>
      <c r="O373" s="109">
        <f t="shared" ca="1" si="265"/>
        <v>113811364.54553491</v>
      </c>
      <c r="P373" s="109">
        <f t="shared" ca="1" si="265"/>
        <v>110116656.73857369</v>
      </c>
      <c r="Q373" s="109">
        <f t="shared" ca="1" si="265"/>
        <v>108479408.97251777</v>
      </c>
      <c r="R373" s="109">
        <f t="shared" ca="1" si="265"/>
        <v>106477392.10958943</v>
      </c>
      <c r="S373" s="109">
        <f t="shared" ca="1" si="265"/>
        <v>106424613.87701005</v>
      </c>
      <c r="T373" s="109">
        <f t="shared" ca="1" si="265"/>
        <v>109573087.88311364</v>
      </c>
      <c r="U373" s="109">
        <f t="shared" ca="1" si="265"/>
        <v>113876555.92673609</v>
      </c>
      <c r="V373" s="109">
        <f t="shared" ca="1" si="265"/>
        <v>111859251.3858321</v>
      </c>
      <c r="W373" s="109">
        <f t="shared" ca="1" si="265"/>
        <v>112123567.64635824</v>
      </c>
      <c r="X373" s="109">
        <f t="shared" ca="1" si="265"/>
        <v>109051811.77321336</v>
      </c>
      <c r="Y373" s="109">
        <f t="shared" ca="1" si="265"/>
        <v>115435586.91002156</v>
      </c>
      <c r="Z373" s="109">
        <f t="shared" ca="1" si="265"/>
        <v>108581824.32101032</v>
      </c>
      <c r="AA373" s="109">
        <f t="shared" ca="1" si="265"/>
        <v>114695501.53117026</v>
      </c>
      <c r="AB373" s="109">
        <f t="shared" ca="1" si="265"/>
        <v>120446303.01027566</v>
      </c>
      <c r="AC373" s="109">
        <f t="shared" ca="1" si="265"/>
        <v>125551913.6284892</v>
      </c>
      <c r="AD373" s="109">
        <f t="shared" ca="1" si="265"/>
        <v>125434910.89251561</v>
      </c>
      <c r="AE373" s="109">
        <f t="shared" ca="1" si="265"/>
        <v>122236564.72798009</v>
      </c>
      <c r="AF373" s="109">
        <f t="shared" ca="1" si="265"/>
        <v>127317000.78109951</v>
      </c>
      <c r="AG373" s="109">
        <f t="shared" ca="1" si="265"/>
        <v>127364569.36642021</v>
      </c>
      <c r="AH373" s="109">
        <f t="shared" ca="1" si="265"/>
        <v>132034271.82407837</v>
      </c>
      <c r="AI373" s="109">
        <f t="shared" ca="1" si="265"/>
        <v>136245975.48956078</v>
      </c>
      <c r="AJ373" s="109">
        <f t="shared" ca="1" si="265"/>
        <v>138047278.27877206</v>
      </c>
      <c r="AK373" s="109">
        <f t="shared" ca="1" si="265"/>
        <v>137948460.2483207</v>
      </c>
      <c r="AL373" s="109">
        <f t="shared" ca="1" si="265"/>
        <v>142401245.90080148</v>
      </c>
      <c r="AM373" s="109">
        <f t="shared" ca="1" si="265"/>
        <v>148133806.58763996</v>
      </c>
      <c r="AN373" s="109">
        <f t="shared" ca="1" si="265"/>
        <v>135377565.8360008</v>
      </c>
      <c r="AO373" s="109">
        <f t="shared" ca="1" si="265"/>
        <v>128339621.41103044</v>
      </c>
      <c r="AP373" s="109">
        <f t="shared" ca="1" si="265"/>
        <v>138319712.99827945</v>
      </c>
      <c r="AQ373" s="109">
        <f t="shared" ca="1" si="265"/>
        <v>146780786.22399923</v>
      </c>
      <c r="AR373" s="109">
        <f t="shared" ca="1" si="265"/>
        <v>139362055.71355361</v>
      </c>
      <c r="AS373" s="109">
        <f t="shared" ca="1" si="265"/>
        <v>137140079.81162187</v>
      </c>
      <c r="AT373" s="109">
        <f t="shared" ca="1" si="265"/>
        <v>133644933.39995794</v>
      </c>
      <c r="AU373" s="109">
        <f t="shared" ca="1" si="265"/>
        <v>136568143.96361461</v>
      </c>
      <c r="AV373" s="109">
        <f t="shared" ca="1" si="265"/>
        <v>133902864.72621696</v>
      </c>
      <c r="AW373" s="109">
        <f t="shared" ca="1" si="265"/>
        <v>137878074.15238199</v>
      </c>
      <c r="AX373" s="109">
        <f t="shared" ca="1" si="265"/>
        <v>134878086.99808186</v>
      </c>
      <c r="AY373" s="109">
        <f t="shared" ca="1" si="265"/>
        <v>135451111.49761096</v>
      </c>
      <c r="AZ373" s="109">
        <f t="shared" ca="1" si="265"/>
        <v>128938917.48760739</v>
      </c>
      <c r="BA373" s="109">
        <f t="shared" ca="1" si="265"/>
        <v>143365780.44038683</v>
      </c>
      <c r="BB373" s="109">
        <f t="shared" ca="1" si="265"/>
        <v>149106611.86183035</v>
      </c>
      <c r="BC373" s="109">
        <f t="shared" ca="1" si="265"/>
        <v>146530438.89186093</v>
      </c>
      <c r="BD373" s="109">
        <f t="shared" ca="1" si="265"/>
        <v>145360946.57698235</v>
      </c>
      <c r="BE373" s="109">
        <f t="shared" ca="1" si="265"/>
        <v>146821842.2876747</v>
      </c>
      <c r="BF373" s="109">
        <f t="shared" ca="1" si="265"/>
        <v>151149250.01132181</v>
      </c>
      <c r="BG373" s="109">
        <f t="shared" ca="1" si="265"/>
        <v>140858256.93992046</v>
      </c>
      <c r="BH373" s="109">
        <f t="shared" ca="1" si="265"/>
        <v>141383214.77493599</v>
      </c>
      <c r="BI373" s="109">
        <f t="shared" ca="1" si="265"/>
        <v>140400491.23477092</v>
      </c>
      <c r="BJ373" s="109">
        <f t="shared" ca="1" si="265"/>
        <v>157422799.6743311</v>
      </c>
    </row>
    <row r="374" spans="2:62" hidden="1" outlineLevel="2">
      <c r="B374" s="90" t="s">
        <v>156</v>
      </c>
      <c r="C374" s="109">
        <f ca="1">C371*C373*$C$6+($C$5*$C$6)</f>
        <v>31488.066992046945</v>
      </c>
      <c r="D374" s="109">
        <f ca="1">D371*D373*$C$6</f>
        <v>1594.3908515255637</v>
      </c>
      <c r="E374" s="109">
        <f t="shared" ref="E374" ca="1" si="266">E371*E373*$C$6</f>
        <v>843.42330948074516</v>
      </c>
      <c r="F374" s="109">
        <f t="shared" ref="F374" ca="1" si="267">F371*F373*$C$6</f>
        <v>422.42657740943645</v>
      </c>
      <c r="G374" s="109">
        <f t="shared" ref="G374" ca="1" si="268">G371*G373*$C$6</f>
        <v>2591.3600580547472</v>
      </c>
      <c r="H374" s="109">
        <f t="shared" ref="H374" ca="1" si="269">H371*H373*$C$6</f>
        <v>991.92247029792759</v>
      </c>
      <c r="I374" s="109">
        <f t="shared" ref="I374" ca="1" si="270">I371*I373*$C$6</f>
        <v>548.03486685779501</v>
      </c>
      <c r="J374" s="109">
        <f t="shared" ref="J374" ca="1" si="271">J371*J373*$C$6</f>
        <v>1276.2340226874612</v>
      </c>
      <c r="K374" s="109">
        <f t="shared" ref="K374" ca="1" si="272">K371*K373*$C$6</f>
        <v>1360.2265110735693</v>
      </c>
      <c r="L374" s="109">
        <f t="shared" ref="L374" ca="1" si="273">L371*L373*$C$6</f>
        <v>2104.0241425129789</v>
      </c>
      <c r="M374" s="109">
        <f t="shared" ref="M374" ca="1" si="274">M371*M373*$C$6</f>
        <v>2526.6883780307421</v>
      </c>
      <c r="N374" s="109">
        <f t="shared" ref="N374" ca="1" si="275">N371*N373*$C$6</f>
        <v>356.36239593247348</v>
      </c>
      <c r="O374" s="109">
        <f t="shared" ref="O374" ca="1" si="276">O371*O373*$C$6</f>
        <v>3224.2502213295052</v>
      </c>
      <c r="P374" s="109">
        <f t="shared" ref="P374" ca="1" si="277">P371*P373*$C$6</f>
        <v>1613.1062189564871</v>
      </c>
      <c r="Q374" s="109">
        <f t="shared" ref="Q374" ca="1" si="278">Q371*Q373*$C$6</f>
        <v>1679.9675736785471</v>
      </c>
      <c r="R374" s="109">
        <f t="shared" ref="R374" ca="1" si="279">R371*R373*$C$6</f>
        <v>1961.2507981253957</v>
      </c>
      <c r="S374" s="109">
        <f t="shared" ref="S374" ca="1" si="280">S371*S373*$C$6</f>
        <v>2180.1548571091776</v>
      </c>
      <c r="T374" s="109">
        <f t="shared" ref="T374" ca="1" si="281">T371*T373*$C$6</f>
        <v>1324.5271495306747</v>
      </c>
      <c r="U374" s="109">
        <f t="shared" ref="U374" ca="1" si="282">U371*U373*$C$6</f>
        <v>1377.4824947666277</v>
      </c>
      <c r="V374" s="109">
        <f t="shared" ref="V374" ca="1" si="283">V371*V373*$C$6</f>
        <v>2292.8351048203326</v>
      </c>
      <c r="W374" s="109">
        <f t="shared" ref="W374" ca="1" si="284">W371*W373*$C$6</f>
        <v>1112.717032553483</v>
      </c>
      <c r="X374" s="109">
        <f t="shared" ref="X374" ca="1" si="285">X371*X373*$C$6</f>
        <v>2774.4536609891934</v>
      </c>
      <c r="Y374" s="109">
        <f t="shared" ref="Y374" ca="1" si="286">Y371*Y373*$C$6</f>
        <v>1212.4250543969706</v>
      </c>
      <c r="Z374" s="109">
        <f t="shared" ref="Z374" ca="1" si="287">Z371*Z373*$C$6</f>
        <v>2354.0559690598957</v>
      </c>
      <c r="AA374" s="109">
        <f t="shared" ref="AA374" ca="1" si="288">AA371*AA373*$C$6</f>
        <v>6902.065422021652</v>
      </c>
      <c r="AB374" s="109">
        <f t="shared" ref="AB374" ca="1" si="289">AB371*AB373*$C$6</f>
        <v>3045.8809553630449</v>
      </c>
      <c r="AC374" s="109">
        <f t="shared" ref="AC374" ca="1" si="290">AC371*AC373*$C$6</f>
        <v>1320.89237405424</v>
      </c>
      <c r="AD374" s="109">
        <f t="shared" ref="AD374" ca="1" si="291">AD371*AD373*$C$6</f>
        <v>2204.7382986666053</v>
      </c>
      <c r="AE374" s="109">
        <f t="shared" ref="AE374" ca="1" si="292">AE371*AE373*$C$6</f>
        <v>2638.2690473219732</v>
      </c>
      <c r="AF374" s="109">
        <f t="shared" ref="AF374" ca="1" si="293">AF371*AF373*$C$6</f>
        <v>2188.2178913546718</v>
      </c>
      <c r="AG374" s="109">
        <f t="shared" ref="AG374" ca="1" si="294">AG371*AG373*$C$6</f>
        <v>1686.0524084507808</v>
      </c>
      <c r="AH374" s="109">
        <f t="shared" ref="AH374" ca="1" si="295">AH371*AH373*$C$6</f>
        <v>2569.5452249889681</v>
      </c>
      <c r="AI374" s="109">
        <f t="shared" ref="AI374" ca="1" si="296">AI371*AI373*$C$6</f>
        <v>2188.6290817539757</v>
      </c>
      <c r="AJ374" s="109">
        <f t="shared" ref="AJ374" ca="1" si="297">AJ371*AJ373*$C$6</f>
        <v>1568.6321559105741</v>
      </c>
      <c r="AK374" s="109">
        <f t="shared" ref="AK374" ca="1" si="298">AK371*AK373*$C$6</f>
        <v>1831.3557055010576</v>
      </c>
      <c r="AL374" s="109">
        <f t="shared" ref="AL374" ca="1" si="299">AL371*AL373*$C$6</f>
        <v>1831.7211880538421</v>
      </c>
      <c r="AM374" s="109">
        <f t="shared" ref="AM374" ca="1" si="300">AM371*AM373*$C$6</f>
        <v>3822.5605209729265</v>
      </c>
      <c r="AN374" s="109">
        <f t="shared" ref="AN374" ca="1" si="301">AN371*AN373*$C$6</f>
        <v>5661.0587708610637</v>
      </c>
      <c r="AO374" s="109">
        <f t="shared" ref="AO374" ca="1" si="302">AO371*AO373*$C$6</f>
        <v>8650.3145722499594</v>
      </c>
      <c r="AP374" s="109">
        <f t="shared" ref="AP374" ca="1" si="303">AP371*AP373*$C$6</f>
        <v>5909.9975496815996</v>
      </c>
      <c r="AQ374" s="109">
        <f t="shared" ref="AQ374" ca="1" si="304">AQ371*AQ373*$C$6</f>
        <v>4724.0908268961502</v>
      </c>
      <c r="AR374" s="109">
        <f t="shared" ref="AR374" ca="1" si="305">AR371*AR373*$C$6</f>
        <v>2829.914848167527</v>
      </c>
      <c r="AS374" s="109">
        <f t="shared" ref="AS374" ca="1" si="306">AS371*AS373*$C$6</f>
        <v>2889.050261458046</v>
      </c>
      <c r="AT374" s="109">
        <f t="shared" ref="AT374" ca="1" si="307">AT371*AT373*$C$6</f>
        <v>5247.6595265840842</v>
      </c>
      <c r="AU374" s="109">
        <f t="shared" ref="AU374" ca="1" si="308">AU371*AU373*$C$6</f>
        <v>1940.4817773439515</v>
      </c>
      <c r="AV374" s="109">
        <f t="shared" ref="AV374" ca="1" si="309">AV371*AV373*$C$6</f>
        <v>5165.0929075461127</v>
      </c>
      <c r="AW374" s="109">
        <f t="shared" ref="AW374" ca="1" si="310">AW371*AW373*$C$6</f>
        <v>5491.7243661289876</v>
      </c>
      <c r="AX374" s="109">
        <f t="shared" ref="AX374" ca="1" si="311">AX371*AX373*$C$6</f>
        <v>1368.4561574391093</v>
      </c>
      <c r="AY374" s="109">
        <f t="shared" ref="AY374" ca="1" si="312">AY371*AY373*$C$6</f>
        <v>2003.8629665960711</v>
      </c>
      <c r="AZ374" s="109">
        <f t="shared" ref="AZ374" ca="1" si="313">AZ371*AZ373*$C$6</f>
        <v>2353.5505762219937</v>
      </c>
      <c r="BA374" s="109">
        <f t="shared" ref="BA374" ca="1" si="314">BA371*BA373*$C$6</f>
        <v>3789.1034784568683</v>
      </c>
      <c r="BB374" s="109">
        <f t="shared" ref="BB374" ca="1" si="315">BB371*BB373*$C$6</f>
        <v>3379.5655891401884</v>
      </c>
      <c r="BC374" s="109">
        <f t="shared" ref="BC374" ca="1" si="316">BC371*BC373*$C$6</f>
        <v>1493.1999688319936</v>
      </c>
      <c r="BD374" s="109">
        <f t="shared" ref="BD374" ca="1" si="317">BD371*BD373*$C$6</f>
        <v>2271.0271150612184</v>
      </c>
      <c r="BE374" s="109">
        <f t="shared" ref="BE374" ca="1" si="318">BE371*BE373*$C$6</f>
        <v>1895.0050338660913</v>
      </c>
      <c r="BF374" s="109">
        <f t="shared" ref="BF374" ca="1" si="319">BF371*BF373*$C$6</f>
        <v>1581.3129886320637</v>
      </c>
      <c r="BG374" s="109">
        <f t="shared" ref="BG374" ca="1" si="320">BG371*BG373*$C$6</f>
        <v>2402.1892005445729</v>
      </c>
      <c r="BH374" s="109">
        <f t="shared" ref="BH374" ca="1" si="321">BH371*BH373*$C$6</f>
        <v>4425.3514507901828</v>
      </c>
      <c r="BI374" s="109">
        <f t="shared" ref="BI374" ca="1" si="322">BI371*BI373*$C$6</f>
        <v>2868.991606520166</v>
      </c>
      <c r="BJ374" s="109">
        <f t="shared" ref="BJ374" ca="1" si="323">BJ371*BJ373*$C$6</f>
        <v>59102.886549439434</v>
      </c>
    </row>
    <row r="375" spans="2:62" hidden="1" outlineLevel="2">
      <c r="B375" s="90" t="s">
        <v>158</v>
      </c>
      <c r="C375" s="109">
        <f>-SUMIF(C329:C338,"&lt;0",C329:C338)*$C$7*$C$5/12</f>
        <v>879.72156406047532</v>
      </c>
      <c r="D375" s="109">
        <f ca="1">-SUMIF(D329:D338,"&lt;0",D329:D338)*$C$7*C373/12</f>
        <v>794.08249865336268</v>
      </c>
      <c r="E375" s="109">
        <f t="shared" ref="E375:BJ375" ca="1" si="324">-SUMIF(E329:E338,"&lt;0",E329:E338)*$C$7*D373/12</f>
        <v>1032.9973116885701</v>
      </c>
      <c r="F375" s="109">
        <f t="shared" ca="1" si="324"/>
        <v>998.84961586335294</v>
      </c>
      <c r="G375" s="109">
        <f t="shared" ca="1" si="324"/>
        <v>959.64900139875533</v>
      </c>
      <c r="H375" s="109">
        <f t="shared" ca="1" si="324"/>
        <v>555.25944863963446</v>
      </c>
      <c r="I375" s="109">
        <f t="shared" ca="1" si="324"/>
        <v>482.99505926642792</v>
      </c>
      <c r="J375" s="109">
        <f t="shared" ca="1" si="324"/>
        <v>491.6523468461715</v>
      </c>
      <c r="K375" s="109">
        <f t="shared" ca="1" si="324"/>
        <v>520.07267399286081</v>
      </c>
      <c r="L375" s="109">
        <f t="shared" ca="1" si="324"/>
        <v>486.25342496757776</v>
      </c>
      <c r="M375" s="109">
        <f t="shared" ca="1" si="324"/>
        <v>640.04213520763767</v>
      </c>
      <c r="N375" s="109">
        <f t="shared" ca="1" si="324"/>
        <v>634.71569119905143</v>
      </c>
      <c r="O375" s="109">
        <f t="shared" ca="1" si="324"/>
        <v>671.76563259810302</v>
      </c>
      <c r="P375" s="109">
        <f t="shared" ca="1" si="324"/>
        <v>368.32847273469218</v>
      </c>
      <c r="Q375" s="109">
        <f t="shared" ca="1" si="324"/>
        <v>348.10219756336545</v>
      </c>
      <c r="R375" s="109">
        <f t="shared" ca="1" si="324"/>
        <v>447.7244200639762</v>
      </c>
      <c r="S375" s="109">
        <f t="shared" ca="1" si="324"/>
        <v>387.50652988335668</v>
      </c>
      <c r="T375" s="109">
        <f t="shared" ca="1" si="324"/>
        <v>364.12761794042234</v>
      </c>
      <c r="U375" s="109">
        <f t="shared" ca="1" si="324"/>
        <v>325.42006789189196</v>
      </c>
      <c r="V375" s="109">
        <f t="shared" ca="1" si="324"/>
        <v>304.65933434186377</v>
      </c>
      <c r="W375" s="109">
        <f t="shared" ca="1" si="324"/>
        <v>87.690510846316059</v>
      </c>
      <c r="X375" s="109">
        <f t="shared" ca="1" si="324"/>
        <v>85.94476908634374</v>
      </c>
      <c r="Y375" s="109">
        <f t="shared" ca="1" si="324"/>
        <v>0</v>
      </c>
      <c r="Z375" s="109">
        <f t="shared" ca="1" si="324"/>
        <v>0</v>
      </c>
      <c r="AA375" s="109">
        <f t="shared" ca="1" si="324"/>
        <v>0</v>
      </c>
      <c r="AB375" s="109">
        <f t="shared" ca="1" si="324"/>
        <v>8.0672844008704345</v>
      </c>
      <c r="AC375" s="109">
        <f t="shared" ca="1" si="324"/>
        <v>0</v>
      </c>
      <c r="AD375" s="109">
        <f t="shared" ca="1" si="324"/>
        <v>0</v>
      </c>
      <c r="AE375" s="109">
        <f t="shared" ca="1" si="324"/>
        <v>0</v>
      </c>
      <c r="AF375" s="109">
        <f t="shared" ca="1" si="324"/>
        <v>236.76093413797443</v>
      </c>
      <c r="AG375" s="109">
        <f t="shared" ca="1" si="324"/>
        <v>294.97303200132501</v>
      </c>
      <c r="AH375" s="109">
        <f t="shared" ca="1" si="324"/>
        <v>360.70752922881115</v>
      </c>
      <c r="AI375" s="109">
        <f t="shared" ca="1" si="324"/>
        <v>232.5373901874207</v>
      </c>
      <c r="AJ375" s="109">
        <f t="shared" ca="1" si="324"/>
        <v>280.05612147489552</v>
      </c>
      <c r="AK375" s="109">
        <f t="shared" ca="1" si="324"/>
        <v>421.1478262789924</v>
      </c>
      <c r="AL375" s="109">
        <f t="shared" ca="1" si="324"/>
        <v>532.53608130406155</v>
      </c>
      <c r="AM375" s="109">
        <f t="shared" ca="1" si="324"/>
        <v>629.86591071250712</v>
      </c>
      <c r="AN375" s="109">
        <f t="shared" ca="1" si="324"/>
        <v>321.2951766230704</v>
      </c>
      <c r="AO375" s="109">
        <f t="shared" ca="1" si="324"/>
        <v>1198.5757028593214</v>
      </c>
      <c r="AP375" s="109">
        <f t="shared" ca="1" si="324"/>
        <v>2333.2604701134437</v>
      </c>
      <c r="AQ375" s="109">
        <f t="shared" ca="1" si="324"/>
        <v>4109.4163922019643</v>
      </c>
      <c r="AR375" s="109">
        <f t="shared" ca="1" si="324"/>
        <v>4425.2617850319903</v>
      </c>
      <c r="AS375" s="109">
        <f t="shared" ca="1" si="324"/>
        <v>3997.6725186671624</v>
      </c>
      <c r="AT375" s="109">
        <f t="shared" ca="1" si="324"/>
        <v>3566.1909778751574</v>
      </c>
      <c r="AU375" s="109">
        <f t="shared" ca="1" si="324"/>
        <v>2798.5609026816605</v>
      </c>
      <c r="AV375" s="109">
        <f t="shared" ca="1" si="324"/>
        <v>2810.3671109593402</v>
      </c>
      <c r="AW375" s="109">
        <f t="shared" ca="1" si="324"/>
        <v>2891.5820990868488</v>
      </c>
      <c r="AX375" s="109">
        <f t="shared" ca="1" si="324"/>
        <v>3512.0719724539631</v>
      </c>
      <c r="AY375" s="109">
        <f t="shared" ca="1" si="324"/>
        <v>3339.5128420051497</v>
      </c>
      <c r="AZ375" s="109">
        <f t="shared" ca="1" si="324"/>
        <v>3473.0336881131211</v>
      </c>
      <c r="BA375" s="109">
        <f t="shared" ca="1" si="324"/>
        <v>3212.4274369710115</v>
      </c>
      <c r="BB375" s="109">
        <f t="shared" ca="1" si="324"/>
        <v>3271.8779578837689</v>
      </c>
      <c r="BC375" s="109">
        <f t="shared" ca="1" si="324"/>
        <v>3553.7869379626322</v>
      </c>
      <c r="BD375" s="109">
        <f t="shared" ca="1" si="324"/>
        <v>3440.5692743077871</v>
      </c>
      <c r="BE375" s="109">
        <f t="shared" ca="1" si="324"/>
        <v>3602.8182914505924</v>
      </c>
      <c r="BF375" s="109">
        <f t="shared" ca="1" si="324"/>
        <v>3682.8794574239341</v>
      </c>
      <c r="BG375" s="109">
        <f t="shared" ca="1" si="324"/>
        <v>3813.6233814445332</v>
      </c>
      <c r="BH375" s="109">
        <f t="shared" ca="1" si="324"/>
        <v>3511.0475100103681</v>
      </c>
      <c r="BI375" s="109">
        <f t="shared" ca="1" si="324"/>
        <v>3629.7738371011269</v>
      </c>
      <c r="BJ375" s="109">
        <f t="shared" ca="1" si="324"/>
        <v>3980.1333443690091</v>
      </c>
    </row>
    <row r="376" spans="2:62" hidden="1" outlineLevel="2">
      <c r="B376" s="81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</row>
    <row r="377" spans="2:62" hidden="1" outlineLevel="2">
      <c r="B377" s="91" t="s">
        <v>131</v>
      </c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  <c r="BI377" s="93"/>
      <c r="BJ377" s="93" t="s">
        <v>27</v>
      </c>
    </row>
    <row r="378" spans="2:62" hidden="1" outlineLevel="2">
      <c r="B378" s="81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</row>
    <row r="379" spans="2:62" ht="21.5" hidden="1" outlineLevel="2">
      <c r="B379" s="86" t="s">
        <v>139</v>
      </c>
      <c r="C379" s="67">
        <v>42766</v>
      </c>
      <c r="D379" s="67">
        <v>42794</v>
      </c>
      <c r="E379" s="67">
        <v>42825</v>
      </c>
      <c r="F379" s="67">
        <v>42853</v>
      </c>
      <c r="G379" s="67">
        <v>42886</v>
      </c>
      <c r="H379" s="67">
        <v>42916</v>
      </c>
      <c r="I379" s="67">
        <v>42947</v>
      </c>
      <c r="J379" s="67">
        <v>42978</v>
      </c>
      <c r="K379" s="67">
        <v>43007</v>
      </c>
      <c r="L379" s="67">
        <v>43039</v>
      </c>
      <c r="M379" s="67">
        <v>43069</v>
      </c>
      <c r="N379" s="67">
        <v>43098</v>
      </c>
      <c r="O379" s="67">
        <v>43131</v>
      </c>
      <c r="P379" s="67">
        <v>43159</v>
      </c>
      <c r="Q379" s="67">
        <v>43188</v>
      </c>
      <c r="R379" s="67">
        <v>43220</v>
      </c>
      <c r="S379" s="67">
        <v>43251</v>
      </c>
      <c r="T379" s="67">
        <v>43280</v>
      </c>
      <c r="U379" s="67">
        <v>43312</v>
      </c>
      <c r="V379" s="67">
        <v>43343</v>
      </c>
      <c r="W379" s="67">
        <v>43371</v>
      </c>
      <c r="X379" s="67">
        <v>43404</v>
      </c>
      <c r="Y379" s="67">
        <v>43434</v>
      </c>
      <c r="Z379" s="67">
        <v>43465</v>
      </c>
      <c r="AA379" s="67">
        <v>43496</v>
      </c>
      <c r="AB379" s="67">
        <v>43524</v>
      </c>
      <c r="AC379" s="67">
        <v>43553</v>
      </c>
      <c r="AD379" s="67">
        <v>43585</v>
      </c>
      <c r="AE379" s="67">
        <v>43616</v>
      </c>
      <c r="AF379" s="67">
        <v>43644</v>
      </c>
      <c r="AG379" s="67">
        <v>43677</v>
      </c>
      <c r="AH379" s="67">
        <v>43707</v>
      </c>
      <c r="AI379" s="67">
        <v>43738</v>
      </c>
      <c r="AJ379" s="67">
        <v>43769</v>
      </c>
      <c r="AK379" s="67">
        <v>43798</v>
      </c>
      <c r="AL379" s="67">
        <v>43830</v>
      </c>
      <c r="AM379" s="67">
        <v>43861</v>
      </c>
      <c r="AN379" s="67">
        <v>43889</v>
      </c>
      <c r="AO379" s="67">
        <v>43921</v>
      </c>
      <c r="AP379" s="67">
        <v>43951</v>
      </c>
      <c r="AQ379" s="67">
        <v>43980</v>
      </c>
      <c r="AR379" s="67">
        <v>44012</v>
      </c>
      <c r="AS379" s="67">
        <v>44043</v>
      </c>
      <c r="AT379" s="67">
        <v>44074</v>
      </c>
      <c r="AU379" s="67">
        <v>44104</v>
      </c>
      <c r="AV379" s="67">
        <v>44134</v>
      </c>
      <c r="AW379" s="67">
        <v>44165</v>
      </c>
      <c r="AX379" s="67">
        <v>44196</v>
      </c>
      <c r="AY379" s="67">
        <v>44225</v>
      </c>
      <c r="AZ379" s="67">
        <v>44253</v>
      </c>
      <c r="BA379" s="67">
        <v>44286</v>
      </c>
      <c r="BB379" s="67">
        <v>44316</v>
      </c>
      <c r="BC379" s="67">
        <v>44344</v>
      </c>
      <c r="BD379" s="67">
        <v>44377</v>
      </c>
      <c r="BE379" s="67">
        <v>44407</v>
      </c>
      <c r="BF379" s="67">
        <v>44439</v>
      </c>
      <c r="BG379" s="67">
        <v>44469</v>
      </c>
      <c r="BH379" s="67">
        <v>44498</v>
      </c>
      <c r="BI379" s="67">
        <v>44530</v>
      </c>
      <c r="BJ379" s="67">
        <v>44561</v>
      </c>
    </row>
    <row r="380" spans="2:62" hidden="1" outlineLevel="2">
      <c r="B380" s="78" t="s">
        <v>5</v>
      </c>
      <c r="C380" s="15" cm="1">
        <f t="array" aca="1" ref="C380:C389" ca="1">OFFSET('Dynamic Returns and Covariance'!$C$270,MATCH('GMV Portfolios &amp; Analysis'!C379,'Dynamic Returns and Covariance'!$B$271:$B$920),3,10,1)</f>
        <v>6.71218275657883E-2</v>
      </c>
      <c r="D380" s="15" cm="1">
        <f t="array" aca="1" ref="D380:D389" ca="1">OFFSET('Dynamic Returns and Covariance'!$C$270,MATCH('GMV Portfolios &amp; Analysis'!D379,'Dynamic Returns and Covariance'!$B$271:$B$920),3,10,1)</f>
        <v>6.4859967859562551E-2</v>
      </c>
      <c r="E380" s="15" cm="1">
        <f t="array" aca="1" ref="E380:E389" ca="1">OFFSET('Dynamic Returns and Covariance'!$C$270,MATCH('GMV Portfolios &amp; Analysis'!E379,'Dynamic Returns and Covariance'!$B$271:$B$920),3,10,1)</f>
        <v>6.4485063463168679E-2</v>
      </c>
      <c r="F380" s="15" cm="1">
        <f t="array" aca="1" ref="F380:F389" ca="1">OFFSET('Dynamic Returns and Covariance'!$C$270,MATCH('GMV Portfolios &amp; Analysis'!F379,'Dynamic Returns and Covariance'!$B$271:$B$920),3,10,1)</f>
        <v>6.8529163466551996E-2</v>
      </c>
      <c r="G380" s="15" cm="1">
        <f t="array" aca="1" ref="G380:G389" ca="1">OFFSET('Dynamic Returns and Covariance'!$C$270,MATCH('GMV Portfolios &amp; Analysis'!G379,'Dynamic Returns and Covariance'!$B$271:$B$920),3,10,1)</f>
        <v>6.4617386113341363E-2</v>
      </c>
      <c r="H380" s="15" cm="1">
        <f t="array" aca="1" ref="H380:H389" ca="1">OFFSET('Dynamic Returns and Covariance'!$C$270,MATCH('GMV Portfolios &amp; Analysis'!H379,'Dynamic Returns and Covariance'!$B$271:$B$920),3,10,1)</f>
        <v>6.6189625919156989E-2</v>
      </c>
      <c r="I380" s="15" cm="1">
        <f t="array" aca="1" ref="I380:I389" ca="1">OFFSET('Dynamic Returns and Covariance'!$C$270,MATCH('GMV Portfolios &amp; Analysis'!I379,'Dynamic Returns and Covariance'!$B$271:$B$920),3,10,1)</f>
        <v>6.57322717776158E-2</v>
      </c>
      <c r="J380" s="15" cm="1">
        <f t="array" aca="1" ref="J380:J389" ca="1">OFFSET('Dynamic Returns and Covariance'!$C$270,MATCH('GMV Portfolios &amp; Analysis'!J379,'Dynamic Returns and Covariance'!$B$271:$B$920),3,10,1)</f>
        <v>6.57291557785145E-2</v>
      </c>
      <c r="K380" s="15" cm="1">
        <f t="array" aca="1" ref="K380:K389" ca="1">OFFSET('Dynamic Returns and Covariance'!$C$270,MATCH('GMV Portfolios &amp; Analysis'!K379,'Dynamic Returns and Covariance'!$B$271:$B$920),3,10,1)</f>
        <v>6.4243158992749558E-2</v>
      </c>
      <c r="L380" s="15" cm="1">
        <f t="array" aca="1" ref="L380:L389" ca="1">OFFSET('Dynamic Returns and Covariance'!$C$270,MATCH('GMV Portfolios &amp; Analysis'!L379,'Dynamic Returns and Covariance'!$B$271:$B$920),3,10,1)</f>
        <v>6.9712335354468025E-2</v>
      </c>
      <c r="M380" s="15" cm="1">
        <f t="array" aca="1" ref="M380:M389" ca="1">OFFSET('Dynamic Returns and Covariance'!$C$270,MATCH('GMV Portfolios &amp; Analysis'!M379,'Dynamic Returns and Covariance'!$B$271:$B$920),3,10,1)</f>
        <v>7.2206655014925639E-2</v>
      </c>
      <c r="N380" s="15" cm="1">
        <f t="array" aca="1" ref="N380:N389" ca="1">OFFSET('Dynamic Returns and Covariance'!$C$270,MATCH('GMV Portfolios &amp; Analysis'!N379,'Dynamic Returns and Covariance'!$B$271:$B$920),3,10,1)</f>
        <v>7.2546513347133884E-2</v>
      </c>
      <c r="O380" s="15" cm="1">
        <f t="array" aca="1" ref="O380:O389" ca="1">OFFSET('Dynamic Returns and Covariance'!$C$270,MATCH('GMV Portfolios &amp; Analysis'!O379,'Dynamic Returns and Covariance'!$B$271:$B$920),3,10,1)</f>
        <v>7.4412369016834845E-2</v>
      </c>
      <c r="P380" s="15" cm="1">
        <f t="array" aca="1" ref="P380:P389" ca="1">OFFSET('Dynamic Returns and Covariance'!$C$270,MATCH('GMV Portfolios &amp; Analysis'!P379,'Dynamic Returns and Covariance'!$B$271:$B$920),3,10,1)</f>
        <v>7.3122940523635979E-2</v>
      </c>
      <c r="Q380" s="15" cm="1">
        <f t="array" aca="1" ref="Q380:Q389" ca="1">OFFSET('Dynamic Returns and Covariance'!$C$270,MATCH('GMV Portfolios &amp; Analysis'!Q379,'Dynamic Returns and Covariance'!$B$271:$B$920),3,10,1)</f>
        <v>7.3756475965934556E-2</v>
      </c>
      <c r="R380" s="15" cm="1">
        <f t="array" aca="1" ref="R380:R389" ca="1">OFFSET('Dynamic Returns and Covariance'!$C$270,MATCH('GMV Portfolios &amp; Analysis'!R379,'Dynamic Returns and Covariance'!$B$271:$B$920),3,10,1)</f>
        <v>8.299378746586325E-2</v>
      </c>
      <c r="S380" s="15" cm="1">
        <f t="array" aca="1" ref="S380:S389" ca="1">OFFSET('Dynamic Returns and Covariance'!$C$270,MATCH('GMV Portfolios &amp; Analysis'!S379,'Dynamic Returns and Covariance'!$B$271:$B$920),3,10,1)</f>
        <v>8.3079217352377735E-2</v>
      </c>
      <c r="T380" s="15" cm="1">
        <f t="array" aca="1" ref="T380:T389" ca="1">OFFSET('Dynamic Returns and Covariance'!$C$270,MATCH('GMV Portfolios &amp; Analysis'!T379,'Dynamic Returns and Covariance'!$B$271:$B$920),3,10,1)</f>
        <v>7.8956695061651996E-2</v>
      </c>
      <c r="U380" s="15" cm="1">
        <f t="array" aca="1" ref="U380:U389" ca="1">OFFSET('Dynamic Returns and Covariance'!$C$270,MATCH('GMV Portfolios &amp; Analysis'!U379,'Dynamic Returns and Covariance'!$B$271:$B$920),3,10,1)</f>
        <v>8.7992520732568399E-2</v>
      </c>
      <c r="V380" s="15" cm="1">
        <f t="array" aca="1" ref="V380:V389" ca="1">OFFSET('Dynamic Returns and Covariance'!$C$270,MATCH('GMV Portfolios &amp; Analysis'!V379,'Dynamic Returns and Covariance'!$B$271:$B$920),3,10,1)</f>
        <v>8.4595807278710577E-2</v>
      </c>
      <c r="W380" s="15" cm="1">
        <f t="array" aca="1" ref="W380:W389" ca="1">OFFSET('Dynamic Returns and Covariance'!$C$270,MATCH('GMV Portfolios &amp; Analysis'!W379,'Dynamic Returns and Covariance'!$B$271:$B$920),3,10,1)</f>
        <v>8.7904894316553336E-2</v>
      </c>
      <c r="X380" s="15" cm="1">
        <f t="array" aca="1" ref="X380:X389" ca="1">OFFSET('Dynamic Returns and Covariance'!$C$270,MATCH('GMV Portfolios &amp; Analysis'!X379,'Dynamic Returns and Covariance'!$B$271:$B$920),3,10,1)</f>
        <v>8.6052766754798726E-2</v>
      </c>
      <c r="Y380" s="15" cm="1">
        <f t="array" aca="1" ref="Y380:Y389" ca="1">OFFSET('Dynamic Returns and Covariance'!$C$270,MATCH('GMV Portfolios &amp; Analysis'!Y379,'Dynamic Returns and Covariance'!$B$271:$B$920),3,10,1)</f>
        <v>3.076905211263125E-2</v>
      </c>
      <c r="Z380" s="15" cm="1">
        <f t="array" aca="1" ref="Z380:Z389" ca="1">OFFSET('Dynamic Returns and Covariance'!$C$270,MATCH('GMV Portfolios &amp; Analysis'!Z379,'Dynamic Returns and Covariance'!$B$271:$B$920),3,10,1)</f>
        <v>2.7653955726061653E-2</v>
      </c>
      <c r="AA380" s="15" cm="1">
        <f t="array" aca="1" ref="AA380:AA389" ca="1">OFFSET('Dynamic Returns and Covariance'!$C$270,MATCH('GMV Portfolios &amp; Analysis'!AA379,'Dynamic Returns and Covariance'!$B$271:$B$920),3,10,1)</f>
        <v>2.7111871579367463E-2</v>
      </c>
      <c r="AB380" s="15" cm="1">
        <f t="array" aca="1" ref="AB380:AB389" ca="1">OFFSET('Dynamic Returns and Covariance'!$C$270,MATCH('GMV Portfolios &amp; Analysis'!AB379,'Dynamic Returns and Covariance'!$B$271:$B$920),3,10,1)</f>
        <v>0</v>
      </c>
      <c r="AC380" s="15" cm="1">
        <f t="array" aca="1" ref="AC380:AC389" ca="1">OFFSET('Dynamic Returns and Covariance'!$C$270,MATCH('GMV Portfolios &amp; Analysis'!AC379,'Dynamic Returns and Covariance'!$B$271:$B$920),3,10,1)</f>
        <v>2.3524348462069982E-3</v>
      </c>
      <c r="AD380" s="15" cm="1">
        <f t="array" aca="1" ref="AD380:AD389" ca="1">OFFSET('Dynamic Returns and Covariance'!$C$270,MATCH('GMV Portfolios &amp; Analysis'!AD379,'Dynamic Returns and Covariance'!$B$271:$B$920),3,10,1)</f>
        <v>1.5664251304986305E-3</v>
      </c>
      <c r="AE380" s="15" cm="1">
        <f t="array" aca="1" ref="AE380:AE389" ca="1">OFFSET('Dynamic Returns and Covariance'!$C$270,MATCH('GMV Portfolios &amp; Analysis'!AE379,'Dynamic Returns and Covariance'!$B$271:$B$920),3,10,1)</f>
        <v>4.5377815765314088E-3</v>
      </c>
      <c r="AF380" s="15" cm="1">
        <f t="array" aca="1" ref="AF380:AF389" ca="1">OFFSET('Dynamic Returns and Covariance'!$C$270,MATCH('GMV Portfolios &amp; Analysis'!AF379,'Dynamic Returns and Covariance'!$B$271:$B$920),3,10,1)</f>
        <v>2.9367710589466387E-3</v>
      </c>
      <c r="AG380" s="15" cm="1">
        <f t="array" aca="1" ref="AG380:AG389" ca="1">OFFSET('Dynamic Returns and Covariance'!$C$270,MATCH('GMV Portfolios &amp; Analysis'!AG379,'Dynamic Returns and Covariance'!$B$271:$B$920),3,10,1)</f>
        <v>0</v>
      </c>
      <c r="AH380" s="15" cm="1">
        <f t="array" aca="1" ref="AH380:AH389" ca="1">OFFSET('Dynamic Returns and Covariance'!$C$270,MATCH('GMV Portfolios &amp; Analysis'!AH379,'Dynamic Returns and Covariance'!$B$271:$B$920),3,10,1)</f>
        <v>0</v>
      </c>
      <c r="AI380" s="15" cm="1">
        <f t="array" aca="1" ref="AI380:AI389" ca="1">OFFSET('Dynamic Returns and Covariance'!$C$270,MATCH('GMV Portfolios &amp; Analysis'!AI379,'Dynamic Returns and Covariance'!$B$271:$B$920),3,10,1)</f>
        <v>0</v>
      </c>
      <c r="AJ380" s="15" cm="1">
        <f t="array" aca="1" ref="AJ380:AJ389" ca="1">OFFSET('Dynamic Returns and Covariance'!$C$270,MATCH('GMV Portfolios &amp; Analysis'!AJ379,'Dynamic Returns and Covariance'!$B$271:$B$920),3,10,1)</f>
        <v>0</v>
      </c>
      <c r="AK380" s="15" cm="1">
        <f t="array" aca="1" ref="AK380:AK389" ca="1">OFFSET('Dynamic Returns and Covariance'!$C$270,MATCH('GMV Portfolios &amp; Analysis'!AK379,'Dynamic Returns and Covariance'!$B$271:$B$920),3,10,1)</f>
        <v>0</v>
      </c>
      <c r="AL380" s="15" cm="1">
        <f t="array" aca="1" ref="AL380:AL389" ca="1">OFFSET('Dynamic Returns and Covariance'!$C$270,MATCH('GMV Portfolios &amp; Analysis'!AL379,'Dynamic Returns and Covariance'!$B$271:$B$920),3,10,1)</f>
        <v>0</v>
      </c>
      <c r="AM380" s="15" cm="1">
        <f t="array" aca="1" ref="AM380:AM389" ca="1">OFFSET('Dynamic Returns and Covariance'!$C$270,MATCH('GMV Portfolios &amp; Analysis'!AM379,'Dynamic Returns and Covariance'!$B$271:$B$920),3,10,1)</f>
        <v>0</v>
      </c>
      <c r="AN380" s="15" cm="1">
        <f t="array" aca="1" ref="AN380:AN389" ca="1">OFFSET('Dynamic Returns and Covariance'!$C$270,MATCH('GMV Portfolios &amp; Analysis'!AN379,'Dynamic Returns and Covariance'!$B$271:$B$920),3,10,1)</f>
        <v>0</v>
      </c>
      <c r="AO380" s="15" cm="1">
        <f t="array" aca="1" ref="AO380:AO389" ca="1">OFFSET('Dynamic Returns and Covariance'!$C$270,MATCH('GMV Portfolios &amp; Analysis'!AO379,'Dynamic Returns and Covariance'!$B$271:$B$920),3,10,1)</f>
        <v>0</v>
      </c>
      <c r="AP380" s="15" cm="1">
        <f t="array" aca="1" ref="AP380:AP389" ca="1">OFFSET('Dynamic Returns and Covariance'!$C$270,MATCH('GMV Portfolios &amp; Analysis'!AP379,'Dynamic Returns and Covariance'!$B$271:$B$920),3,10,1)</f>
        <v>0</v>
      </c>
      <c r="AQ380" s="15" cm="1">
        <f t="array" aca="1" ref="AQ380:AQ389" ca="1">OFFSET('Dynamic Returns and Covariance'!$C$270,MATCH('GMV Portfolios &amp; Analysis'!AQ379,'Dynamic Returns and Covariance'!$B$271:$B$920),3,10,1)</f>
        <v>0</v>
      </c>
      <c r="AR380" s="15" cm="1">
        <f t="array" aca="1" ref="AR380:AR389" ca="1">OFFSET('Dynamic Returns and Covariance'!$C$270,MATCH('GMV Portfolios &amp; Analysis'!AR379,'Dynamic Returns and Covariance'!$B$271:$B$920),3,10,1)</f>
        <v>0</v>
      </c>
      <c r="AS380" s="15" cm="1">
        <f t="array" aca="1" ref="AS380:AS389" ca="1">OFFSET('Dynamic Returns and Covariance'!$C$270,MATCH('GMV Portfolios &amp; Analysis'!AS379,'Dynamic Returns and Covariance'!$B$271:$B$920),3,10,1)</f>
        <v>0</v>
      </c>
      <c r="AT380" s="15" cm="1">
        <f t="array" aca="1" ref="AT380:AT389" ca="1">OFFSET('Dynamic Returns and Covariance'!$C$270,MATCH('GMV Portfolios &amp; Analysis'!AT379,'Dynamic Returns and Covariance'!$B$271:$B$920),3,10,1)</f>
        <v>0</v>
      </c>
      <c r="AU380" s="15" cm="1">
        <f t="array" aca="1" ref="AU380:AU389" ca="1">OFFSET('Dynamic Returns and Covariance'!$C$270,MATCH('GMV Portfolios &amp; Analysis'!AU379,'Dynamic Returns and Covariance'!$B$271:$B$920),3,10,1)</f>
        <v>0</v>
      </c>
      <c r="AV380" s="15" cm="1">
        <f t="array" aca="1" ref="AV380:AV389" ca="1">OFFSET('Dynamic Returns and Covariance'!$C$270,MATCH('GMV Portfolios &amp; Analysis'!AV379,'Dynamic Returns and Covariance'!$B$271:$B$920),3,10,1)</f>
        <v>0</v>
      </c>
      <c r="AW380" s="15" cm="1">
        <f t="array" aca="1" ref="AW380:AW389" ca="1">OFFSET('Dynamic Returns and Covariance'!$C$270,MATCH('GMV Portfolios &amp; Analysis'!AW379,'Dynamic Returns and Covariance'!$B$271:$B$920),3,10,1)</f>
        <v>0</v>
      </c>
      <c r="AX380" s="15" cm="1">
        <f t="array" aca="1" ref="AX380:AX389" ca="1">OFFSET('Dynamic Returns and Covariance'!$C$270,MATCH('GMV Portfolios &amp; Analysis'!AX379,'Dynamic Returns and Covariance'!$B$271:$B$920),3,10,1)</f>
        <v>0</v>
      </c>
      <c r="AY380" s="15" cm="1">
        <f t="array" aca="1" ref="AY380:AY389" ca="1">OFFSET('Dynamic Returns and Covariance'!$C$270,MATCH('GMV Portfolios &amp; Analysis'!AY379,'Dynamic Returns and Covariance'!$B$271:$B$920),3,10,1)</f>
        <v>0</v>
      </c>
      <c r="AZ380" s="15" cm="1">
        <f t="array" aca="1" ref="AZ380:AZ389" ca="1">OFFSET('Dynamic Returns and Covariance'!$C$270,MATCH('GMV Portfolios &amp; Analysis'!AZ379,'Dynamic Returns and Covariance'!$B$271:$B$920),3,10,1)</f>
        <v>0</v>
      </c>
      <c r="BA380" s="15" cm="1">
        <f t="array" aca="1" ref="BA380:BA389" ca="1">OFFSET('Dynamic Returns and Covariance'!$C$270,MATCH('GMV Portfolios &amp; Analysis'!BA379,'Dynamic Returns and Covariance'!$B$271:$B$920),3,10,1)</f>
        <v>0</v>
      </c>
      <c r="BB380" s="15" cm="1">
        <f t="array" aca="1" ref="BB380:BB389" ca="1">OFFSET('Dynamic Returns and Covariance'!$C$270,MATCH('GMV Portfolios &amp; Analysis'!BB379,'Dynamic Returns and Covariance'!$B$271:$B$920),3,10,1)</f>
        <v>0</v>
      </c>
      <c r="BC380" s="15" cm="1">
        <f t="array" aca="1" ref="BC380:BC389" ca="1">OFFSET('Dynamic Returns and Covariance'!$C$270,MATCH('GMV Portfolios &amp; Analysis'!BC379,'Dynamic Returns and Covariance'!$B$271:$B$920),3,10,1)</f>
        <v>0</v>
      </c>
      <c r="BD380" s="15" cm="1">
        <f t="array" aca="1" ref="BD380:BD389" ca="1">OFFSET('Dynamic Returns and Covariance'!$C$270,MATCH('GMV Portfolios &amp; Analysis'!BD379,'Dynamic Returns and Covariance'!$B$271:$B$920),3,10,1)</f>
        <v>0</v>
      </c>
      <c r="BE380" s="15" cm="1">
        <f t="array" aca="1" ref="BE380:BE389" ca="1">OFFSET('Dynamic Returns and Covariance'!$C$270,MATCH('GMV Portfolios &amp; Analysis'!BE379,'Dynamic Returns and Covariance'!$B$271:$B$920),3,10,1)</f>
        <v>0</v>
      </c>
      <c r="BF380" s="15" cm="1">
        <f t="array" aca="1" ref="BF380:BF389" ca="1">OFFSET('Dynamic Returns and Covariance'!$C$270,MATCH('GMV Portfolios &amp; Analysis'!BF379,'Dynamic Returns and Covariance'!$B$271:$B$920),3,10,1)</f>
        <v>0</v>
      </c>
      <c r="BG380" s="15" cm="1">
        <f t="array" aca="1" ref="BG380:BG389" ca="1">OFFSET('Dynamic Returns and Covariance'!$C$270,MATCH('GMV Portfolios &amp; Analysis'!BG379,'Dynamic Returns and Covariance'!$B$271:$B$920),3,10,1)</f>
        <v>0</v>
      </c>
      <c r="BH380" s="15" cm="1">
        <f t="array" aca="1" ref="BH380:BH389" ca="1">OFFSET('Dynamic Returns and Covariance'!$C$270,MATCH('GMV Portfolios &amp; Analysis'!BH379,'Dynamic Returns and Covariance'!$B$271:$B$920),3,10,1)</f>
        <v>0</v>
      </c>
      <c r="BI380" s="15" cm="1">
        <f t="array" aca="1" ref="BI380:BI389" ca="1">OFFSET('Dynamic Returns and Covariance'!$C$270,MATCH('GMV Portfolios &amp; Analysis'!BI379,'Dynamic Returns and Covariance'!$B$271:$B$920),3,10,1)</f>
        <v>0</v>
      </c>
      <c r="BJ380" s="15" cm="1">
        <f t="array" aca="1" ref="BJ380:BJ389" ca="1">OFFSET('Dynamic Returns and Covariance'!$C$270,MATCH('GMV Portfolios &amp; Analysis'!BJ379,'Dynamic Returns and Covariance'!$B$271:$B$920),3,10,1)</f>
        <v>0</v>
      </c>
    </row>
    <row r="381" spans="2:62" hidden="1" outlineLevel="2">
      <c r="B381" s="78" t="s">
        <v>7</v>
      </c>
      <c r="C381" s="15">
        <f ca="1"/>
        <v>2.4622917314270049E-2</v>
      </c>
      <c r="D381" s="15">
        <f ca="1"/>
        <v>1.4859767474494998E-2</v>
      </c>
      <c r="E381" s="15">
        <f ca="1"/>
        <v>2.0950119667590202E-2</v>
      </c>
      <c r="F381" s="15">
        <f ca="1"/>
        <v>1.6632710129655368E-2</v>
      </c>
      <c r="G381" s="15">
        <f ca="1"/>
        <v>1.6519217354247974E-2</v>
      </c>
      <c r="H381" s="15">
        <f ca="1"/>
        <v>1.8527203484344296E-2</v>
      </c>
      <c r="I381" s="15">
        <f ca="1"/>
        <v>2.4753212817876884E-2</v>
      </c>
      <c r="J381" s="15">
        <f ca="1"/>
        <v>2.4744919277686357E-2</v>
      </c>
      <c r="K381" s="15">
        <f ca="1"/>
        <v>2.3870463368849071E-2</v>
      </c>
      <c r="L381" s="15">
        <f ca="1"/>
        <v>2.2172400135900723E-2</v>
      </c>
      <c r="M381" s="15">
        <f ca="1"/>
        <v>2.739917255748214E-2</v>
      </c>
      <c r="N381" s="15">
        <f ca="1"/>
        <v>2.7453855606932073E-2</v>
      </c>
      <c r="O381" s="15">
        <f ca="1"/>
        <v>2.8492826746373164E-2</v>
      </c>
      <c r="P381" s="15">
        <f ca="1"/>
        <v>4.341106482783931E-2</v>
      </c>
      <c r="Q381" s="15">
        <f ca="1"/>
        <v>2.9668799826037033E-2</v>
      </c>
      <c r="R381" s="15">
        <f ca="1"/>
        <v>3.6531048555287611E-2</v>
      </c>
      <c r="S381" s="15">
        <f ca="1"/>
        <v>3.9755505100745388E-2</v>
      </c>
      <c r="T381" s="15">
        <f ca="1"/>
        <v>3.476384483899185E-2</v>
      </c>
      <c r="U381" s="15">
        <f ca="1"/>
        <v>3.7206863565820252E-2</v>
      </c>
      <c r="V381" s="15">
        <f ca="1"/>
        <v>4.1887012089589171E-2</v>
      </c>
      <c r="W381" s="15">
        <f ca="1"/>
        <v>4.6715553160833888E-2</v>
      </c>
      <c r="X381" s="15">
        <f ca="1"/>
        <v>4.5417735873413349E-2</v>
      </c>
      <c r="Y381" s="15">
        <f ca="1"/>
        <v>4.1738499198961901E-2</v>
      </c>
      <c r="Z381" s="15">
        <f ca="1"/>
        <v>4.0748990004375471E-2</v>
      </c>
      <c r="AA381" s="15">
        <f ca="1"/>
        <v>3.7191528130384677E-2</v>
      </c>
      <c r="AB381" s="15">
        <f ca="1"/>
        <v>5.0643016450574972E-2</v>
      </c>
      <c r="AC381" s="15">
        <f ca="1"/>
        <v>5.1037042475974154E-2</v>
      </c>
      <c r="AD381" s="15">
        <f ca="1"/>
        <v>5.114019698519557E-2</v>
      </c>
      <c r="AE381" s="15">
        <f ca="1"/>
        <v>5.5590502476089189E-2</v>
      </c>
      <c r="AF381" s="15">
        <f ca="1"/>
        <v>6.1431894876454222E-2</v>
      </c>
      <c r="AG381" s="15">
        <f ca="1"/>
        <v>5.6138893560137404E-2</v>
      </c>
      <c r="AH381" s="15">
        <f ca="1"/>
        <v>5.6661236232103278E-2</v>
      </c>
      <c r="AI381" s="15">
        <f ca="1"/>
        <v>5.8697271972332862E-2</v>
      </c>
      <c r="AJ381" s="15">
        <f ca="1"/>
        <v>6.6570036964404292E-2</v>
      </c>
      <c r="AK381" s="15">
        <f ca="1"/>
        <v>6.4928371705730556E-2</v>
      </c>
      <c r="AL381" s="15">
        <f ca="1"/>
        <v>6.3521500189867033E-2</v>
      </c>
      <c r="AM381" s="15">
        <f ca="1"/>
        <v>6.1519420337298694E-2</v>
      </c>
      <c r="AN381" s="15">
        <f ca="1"/>
        <v>6.4385341223622342E-2</v>
      </c>
      <c r="AO381" s="15">
        <f ca="1"/>
        <v>4.4540785889434178E-2</v>
      </c>
      <c r="AP381" s="15">
        <f ca="1"/>
        <v>0</v>
      </c>
      <c r="AQ381" s="15">
        <f ca="1"/>
        <v>0</v>
      </c>
      <c r="AR381" s="15">
        <f ca="1"/>
        <v>0</v>
      </c>
      <c r="AS381" s="15">
        <f ca="1"/>
        <v>0</v>
      </c>
      <c r="AT381" s="15">
        <f ca="1"/>
        <v>0</v>
      </c>
      <c r="AU381" s="15">
        <f ca="1"/>
        <v>0</v>
      </c>
      <c r="AV381" s="15">
        <f ca="1"/>
        <v>0</v>
      </c>
      <c r="AW381" s="15">
        <f ca="1"/>
        <v>0</v>
      </c>
      <c r="AX381" s="15">
        <f ca="1"/>
        <v>0</v>
      </c>
      <c r="AY381" s="15">
        <f ca="1"/>
        <v>0</v>
      </c>
      <c r="AZ381" s="15">
        <f ca="1"/>
        <v>0</v>
      </c>
      <c r="BA381" s="15">
        <f ca="1"/>
        <v>0</v>
      </c>
      <c r="BB381" s="15">
        <f ca="1"/>
        <v>0</v>
      </c>
      <c r="BC381" s="15">
        <f ca="1"/>
        <v>0</v>
      </c>
      <c r="BD381" s="15">
        <f ca="1"/>
        <v>0</v>
      </c>
      <c r="BE381" s="15">
        <f ca="1"/>
        <v>0</v>
      </c>
      <c r="BF381" s="15">
        <f ca="1"/>
        <v>0</v>
      </c>
      <c r="BG381" s="15">
        <f ca="1"/>
        <v>0</v>
      </c>
      <c r="BH381" s="15">
        <f ca="1"/>
        <v>0</v>
      </c>
      <c r="BI381" s="15">
        <f ca="1"/>
        <v>0</v>
      </c>
      <c r="BJ381" s="15">
        <f ca="1"/>
        <v>0</v>
      </c>
    </row>
    <row r="382" spans="2:62" hidden="1" outlineLevel="2">
      <c r="B382" s="78" t="s">
        <v>9</v>
      </c>
      <c r="C382" s="15">
        <f ca="1"/>
        <v>0.30163592958654156</v>
      </c>
      <c r="D382" s="15">
        <f ca="1"/>
        <v>0.29537558128276675</v>
      </c>
      <c r="E382" s="15">
        <f ca="1"/>
        <v>0.29210687223382664</v>
      </c>
      <c r="F382" s="15">
        <f ca="1"/>
        <v>0.28960717484778864</v>
      </c>
      <c r="G382" s="15">
        <f ca="1"/>
        <v>0.29074695351715552</v>
      </c>
      <c r="H382" s="15">
        <f ca="1"/>
        <v>0.28147390011220808</v>
      </c>
      <c r="I382" s="15">
        <f ca="1"/>
        <v>0.26866016600719544</v>
      </c>
      <c r="J382" s="15">
        <f ca="1"/>
        <v>0.27077483505317462</v>
      </c>
      <c r="K382" s="15">
        <f ca="1"/>
        <v>0.27605279251152715</v>
      </c>
      <c r="L382" s="15">
        <f ca="1"/>
        <v>0.27826265454266602</v>
      </c>
      <c r="M382" s="15">
        <f ca="1"/>
        <v>0.27237789144999108</v>
      </c>
      <c r="N382" s="15">
        <f ca="1"/>
        <v>0.28793685249487</v>
      </c>
      <c r="O382" s="15">
        <f ca="1"/>
        <v>0.27967294147921101</v>
      </c>
      <c r="P382" s="15">
        <f ca="1"/>
        <v>0.27727258549611672</v>
      </c>
      <c r="Q382" s="15">
        <f ca="1"/>
        <v>0.27924530661756825</v>
      </c>
      <c r="R382" s="15">
        <f ca="1"/>
        <v>0.29343038815782158</v>
      </c>
      <c r="S382" s="15">
        <f ca="1"/>
        <v>0.29234622961384871</v>
      </c>
      <c r="T382" s="15">
        <f ca="1"/>
        <v>0.30167072895283514</v>
      </c>
      <c r="U382" s="15">
        <f ca="1"/>
        <v>0.3010753325115072</v>
      </c>
      <c r="V382" s="15">
        <f ca="1"/>
        <v>0.29641280810551596</v>
      </c>
      <c r="W382" s="15">
        <f ca="1"/>
        <v>0.28915451888499699</v>
      </c>
      <c r="X382" s="15">
        <f ca="1"/>
        <v>0.28117138260548857</v>
      </c>
      <c r="Y382" s="15">
        <f ca="1"/>
        <v>0.29469838185058272</v>
      </c>
      <c r="Z382" s="15">
        <f ca="1"/>
        <v>0.29102209595912942</v>
      </c>
      <c r="AA382" s="15">
        <f ca="1"/>
        <v>0.28315328431769865</v>
      </c>
      <c r="AB382" s="15">
        <f ca="1"/>
        <v>0.25251841396166208</v>
      </c>
      <c r="AC382" s="15">
        <f ca="1"/>
        <v>0.25363372732521977</v>
      </c>
      <c r="AD382" s="15">
        <f ca="1"/>
        <v>0.25613455314299594</v>
      </c>
      <c r="AE382" s="15">
        <f ca="1"/>
        <v>0.2534514663040276</v>
      </c>
      <c r="AF382" s="15">
        <f ca="1"/>
        <v>0.26776853182973709</v>
      </c>
      <c r="AG382" s="15">
        <f ca="1"/>
        <v>0.27144214594481531</v>
      </c>
      <c r="AH382" s="15">
        <f ca="1"/>
        <v>0.27336714936302298</v>
      </c>
      <c r="AI382" s="15">
        <f ca="1"/>
        <v>0.26828450582061425</v>
      </c>
      <c r="AJ382" s="15">
        <f ca="1"/>
        <v>0.26676902795137136</v>
      </c>
      <c r="AK382" s="15">
        <f ca="1"/>
        <v>0.27458611674901656</v>
      </c>
      <c r="AL382" s="15">
        <f ca="1"/>
        <v>0.27159505817457941</v>
      </c>
      <c r="AM382" s="15">
        <f ca="1"/>
        <v>0.27107253054864444</v>
      </c>
      <c r="AN382" s="15">
        <f ca="1"/>
        <v>0.25579948812765579</v>
      </c>
      <c r="AO382" s="15">
        <f ca="1"/>
        <v>0.23790603847173974</v>
      </c>
      <c r="AP382" s="15">
        <f ca="1"/>
        <v>0.21005367215827636</v>
      </c>
      <c r="AQ382" s="15">
        <f ca="1"/>
        <v>0.23179115480814719</v>
      </c>
      <c r="AR382" s="15">
        <f ca="1"/>
        <v>0.24395509565532439</v>
      </c>
      <c r="AS382" s="15">
        <f ca="1"/>
        <v>0.22963924151797327</v>
      </c>
      <c r="AT382" s="15">
        <f ca="1"/>
        <v>0.22210295244301878</v>
      </c>
      <c r="AU382" s="15">
        <f ca="1"/>
        <v>0.21785019476058662</v>
      </c>
      <c r="AV382" s="15">
        <f ca="1"/>
        <v>0.2158104281739571</v>
      </c>
      <c r="AW382" s="15">
        <f ca="1"/>
        <v>0.20912416047580434</v>
      </c>
      <c r="AX382" s="15">
        <f ca="1"/>
        <v>0.21094462485089407</v>
      </c>
      <c r="AY382" s="15">
        <f ca="1"/>
        <v>0.21072156486567412</v>
      </c>
      <c r="AZ382" s="15">
        <f ca="1"/>
        <v>0.19727049153866161</v>
      </c>
      <c r="BA382" s="15">
        <f ca="1"/>
        <v>0.19872087694142701</v>
      </c>
      <c r="BB382" s="15">
        <f ca="1"/>
        <v>0.20402687378327128</v>
      </c>
      <c r="BC382" s="15">
        <f ca="1"/>
        <v>0.20166386229586619</v>
      </c>
      <c r="BD382" s="15">
        <f ca="1"/>
        <v>0.20126272262256806</v>
      </c>
      <c r="BE382" s="15">
        <f ca="1"/>
        <v>0.19758969259120218</v>
      </c>
      <c r="BF382" s="15">
        <f ca="1"/>
        <v>0.19324345263047915</v>
      </c>
      <c r="BG382" s="15">
        <f ca="1"/>
        <v>0.19352534835836704</v>
      </c>
      <c r="BH382" s="15">
        <f ca="1"/>
        <v>0.19945931138404041</v>
      </c>
      <c r="BI382" s="15">
        <f ca="1"/>
        <v>0.19543786386120207</v>
      </c>
      <c r="BJ382" s="15">
        <f ca="1"/>
        <v>0.20346353354837157</v>
      </c>
    </row>
    <row r="383" spans="2:62" hidden="1" outlineLevel="2">
      <c r="B383" s="78" t="s">
        <v>11</v>
      </c>
      <c r="C383" s="15">
        <f ca="1"/>
        <v>0.1304714440386876</v>
      </c>
      <c r="D383" s="15">
        <f ca="1"/>
        <v>0.12763567972138493</v>
      </c>
      <c r="E383" s="15">
        <f ca="1"/>
        <v>0.11343518631063927</v>
      </c>
      <c r="F383" s="15">
        <f ca="1"/>
        <v>0.11300381278005187</v>
      </c>
      <c r="G383" s="15">
        <f ca="1"/>
        <v>0.11407569306582487</v>
      </c>
      <c r="H383" s="15">
        <f ca="1"/>
        <v>0.11460110911355605</v>
      </c>
      <c r="I383" s="15">
        <f ca="1"/>
        <v>0.12191330066937846</v>
      </c>
      <c r="J383" s="15">
        <f ca="1"/>
        <v>0.1189110332128074</v>
      </c>
      <c r="K383" s="15">
        <f ca="1"/>
        <v>0.11517499986654198</v>
      </c>
      <c r="L383" s="15">
        <f ca="1"/>
        <v>0.11634665778976482</v>
      </c>
      <c r="M383" s="15">
        <f ca="1"/>
        <v>0.11566874123591239</v>
      </c>
      <c r="N383" s="15">
        <f ca="1"/>
        <v>0.10914596386265896</v>
      </c>
      <c r="O383" s="15">
        <f ca="1"/>
        <v>0.10691907145356139</v>
      </c>
      <c r="P383" s="15">
        <f ca="1"/>
        <v>0.11997733786595592</v>
      </c>
      <c r="Q383" s="15">
        <f ca="1"/>
        <v>0.1061331230938586</v>
      </c>
      <c r="R383" s="15">
        <f ca="1"/>
        <v>8.6782928154919697E-2</v>
      </c>
      <c r="S383" s="15">
        <f ca="1"/>
        <v>6.6662533179981498E-2</v>
      </c>
      <c r="T383" s="15">
        <f ca="1"/>
        <v>6.0135693601804277E-2</v>
      </c>
      <c r="U383" s="15">
        <f ca="1"/>
        <v>6.0413029007865916E-2</v>
      </c>
      <c r="V383" s="15">
        <f ca="1"/>
        <v>5.5608501465889096E-2</v>
      </c>
      <c r="W383" s="15">
        <f ca="1"/>
        <v>6.3545654573870819E-2</v>
      </c>
      <c r="X383" s="15">
        <f ca="1"/>
        <v>6.5148570040186995E-2</v>
      </c>
      <c r="Y383" s="15">
        <f ca="1"/>
        <v>6.2436119708952437E-2</v>
      </c>
      <c r="Z383" s="15">
        <f ca="1"/>
        <v>6.0226392247550456E-2</v>
      </c>
      <c r="AA383" s="15">
        <f ca="1"/>
        <v>5.2884469571625743E-2</v>
      </c>
      <c r="AB383" s="15">
        <f ca="1"/>
        <v>7.4949778950751986E-2</v>
      </c>
      <c r="AC383" s="15">
        <f ca="1"/>
        <v>8.1452923756409376E-2</v>
      </c>
      <c r="AD383" s="15">
        <f ca="1"/>
        <v>8.2747778123828927E-2</v>
      </c>
      <c r="AE383" s="15">
        <f ca="1"/>
        <v>8.4675801901495873E-2</v>
      </c>
      <c r="AF383" s="15">
        <f ca="1"/>
        <v>5.3404752282775803E-2</v>
      </c>
      <c r="AG383" s="15">
        <f ca="1"/>
        <v>4.5246194654516535E-2</v>
      </c>
      <c r="AH383" s="15">
        <f ca="1"/>
        <v>4.760980392862145E-2</v>
      </c>
      <c r="AI383" s="15">
        <f ca="1"/>
        <v>4.8895951821597811E-2</v>
      </c>
      <c r="AJ383" s="15">
        <f ca="1"/>
        <v>5.0775271838275571E-2</v>
      </c>
      <c r="AK383" s="15">
        <f ca="1"/>
        <v>5.5784555039308431E-2</v>
      </c>
      <c r="AL383" s="15">
        <f ca="1"/>
        <v>5.4332171853509824E-2</v>
      </c>
      <c r="AM383" s="15">
        <f ca="1"/>
        <v>5.0445567957165899E-2</v>
      </c>
      <c r="AN383" s="15">
        <f ca="1"/>
        <v>4.3445737314806047E-2</v>
      </c>
      <c r="AO383" s="15">
        <f ca="1"/>
        <v>3.9348166063966003E-2</v>
      </c>
      <c r="AP383" s="15">
        <f ca="1"/>
        <v>3.2296029393957565E-2</v>
      </c>
      <c r="AQ383" s="15">
        <f ca="1"/>
        <v>1.4712796465073169E-2</v>
      </c>
      <c r="AR383" s="15">
        <f ca="1"/>
        <v>1.7214651689082948E-2</v>
      </c>
      <c r="AS383" s="15">
        <f ca="1"/>
        <v>1.9007819910656549E-2</v>
      </c>
      <c r="AT383" s="15">
        <f ca="1"/>
        <v>2.5724245127231739E-2</v>
      </c>
      <c r="AU383" s="15">
        <f ca="1"/>
        <v>1.6740498732849048E-2</v>
      </c>
      <c r="AV383" s="15">
        <f ca="1"/>
        <v>1.9386715929198595E-2</v>
      </c>
      <c r="AW383" s="15">
        <f ca="1"/>
        <v>3.6347156497874004E-2</v>
      </c>
      <c r="AX383" s="15">
        <f ca="1"/>
        <v>3.6309973456013583E-2</v>
      </c>
      <c r="AY383" s="15">
        <f ca="1"/>
        <v>4.1025467658704531E-2</v>
      </c>
      <c r="AZ383" s="15">
        <f ca="1"/>
        <v>2.7178639195942742E-2</v>
      </c>
      <c r="BA383" s="15">
        <f ca="1"/>
        <v>2.986329188606705E-2</v>
      </c>
      <c r="BB383" s="15">
        <f ca="1"/>
        <v>3.2228287390934404E-2</v>
      </c>
      <c r="BC383" s="15">
        <f ca="1"/>
        <v>3.1258318673473021E-2</v>
      </c>
      <c r="BD383" s="15">
        <f ca="1"/>
        <v>3.2389907229643758E-2</v>
      </c>
      <c r="BE383" s="15">
        <f ca="1"/>
        <v>2.5259895623485764E-2</v>
      </c>
      <c r="BF383" s="15">
        <f ca="1"/>
        <v>2.3461809920365524E-2</v>
      </c>
      <c r="BG383" s="15">
        <f ca="1"/>
        <v>2.4202444708896924E-2</v>
      </c>
      <c r="BH383" s="15">
        <f ca="1"/>
        <v>1.5260693974950348E-2</v>
      </c>
      <c r="BI383" s="15">
        <f ca="1"/>
        <v>2.1988837738170928E-2</v>
      </c>
      <c r="BJ383" s="15">
        <f ca="1"/>
        <v>1.7541111980318148E-2</v>
      </c>
    </row>
    <row r="384" spans="2:62" hidden="1" outlineLevel="2">
      <c r="B384" s="78" t="s">
        <v>13</v>
      </c>
      <c r="C384" s="15">
        <f ca="1"/>
        <v>3.2253891152954101E-2</v>
      </c>
      <c r="D384" s="15">
        <f ca="1"/>
        <v>3.5559848481621747E-2</v>
      </c>
      <c r="E384" s="15">
        <f ca="1"/>
        <v>3.80077732655828E-2</v>
      </c>
      <c r="F384" s="15">
        <f ca="1"/>
        <v>3.9799667930952042E-2</v>
      </c>
      <c r="G384" s="15">
        <f ca="1"/>
        <v>3.924564252529094E-2</v>
      </c>
      <c r="H384" s="15">
        <f ca="1"/>
        <v>4.64168706092455E-2</v>
      </c>
      <c r="I384" s="15">
        <f ca="1"/>
        <v>4.3940715608563684E-2</v>
      </c>
      <c r="J384" s="15">
        <f ca="1"/>
        <v>4.3322040010306123E-2</v>
      </c>
      <c r="K384" s="15">
        <f ca="1"/>
        <v>4.1320743568594609E-2</v>
      </c>
      <c r="L384" s="15">
        <f ca="1"/>
        <v>3.8345091711149047E-2</v>
      </c>
      <c r="M384" s="15">
        <f ca="1"/>
        <v>2.9702316826790965E-2</v>
      </c>
      <c r="N384" s="15">
        <f ca="1"/>
        <v>3.5029284966785396E-2</v>
      </c>
      <c r="O384" s="15">
        <f ca="1"/>
        <v>3.6028025920103589E-2</v>
      </c>
      <c r="P384" s="15">
        <f ca="1"/>
        <v>3.5809186345257135E-2</v>
      </c>
      <c r="Q384" s="15">
        <f ca="1"/>
        <v>4.1738883886733677E-2</v>
      </c>
      <c r="R384" s="15">
        <f ca="1"/>
        <v>4.8551953217527075E-2</v>
      </c>
      <c r="S384" s="15">
        <f ca="1"/>
        <v>5.300203767165327E-2</v>
      </c>
      <c r="T384" s="15">
        <f ca="1"/>
        <v>4.6453961614742377E-2</v>
      </c>
      <c r="U384" s="15">
        <f ca="1"/>
        <v>4.2497686788752542E-2</v>
      </c>
      <c r="V384" s="15">
        <f ca="1"/>
        <v>3.9007634292860277E-2</v>
      </c>
      <c r="W384" s="15">
        <f ca="1"/>
        <v>4.3204119873298738E-2</v>
      </c>
      <c r="X384" s="15">
        <f ca="1"/>
        <v>4.206140762181039E-2</v>
      </c>
      <c r="Y384" s="15">
        <f ca="1"/>
        <v>5.3699208131359734E-2</v>
      </c>
      <c r="Z384" s="15">
        <f ca="1"/>
        <v>5.3282831046378799E-2</v>
      </c>
      <c r="AA384" s="15">
        <f ca="1"/>
        <v>6.0850265810411787E-2</v>
      </c>
      <c r="AB384" s="15">
        <f ca="1"/>
        <v>7.605743612885571E-2</v>
      </c>
      <c r="AC384" s="15">
        <f ca="1"/>
        <v>6.6927639245601037E-2</v>
      </c>
      <c r="AD384" s="15">
        <f ca="1"/>
        <v>6.8201457223653186E-2</v>
      </c>
      <c r="AE384" s="15">
        <f ca="1"/>
        <v>7.0590772236458849E-2</v>
      </c>
      <c r="AF384" s="15">
        <f ca="1"/>
        <v>5.6483332337051495E-2</v>
      </c>
      <c r="AG384" s="15">
        <f ca="1"/>
        <v>5.8887896410503772E-2</v>
      </c>
      <c r="AH384" s="15">
        <f ca="1"/>
        <v>5.6289814310262844E-2</v>
      </c>
      <c r="AI384" s="15">
        <f ca="1"/>
        <v>5.6013788299799347E-2</v>
      </c>
      <c r="AJ384" s="15">
        <f ca="1"/>
        <v>5.3911252655370966E-2</v>
      </c>
      <c r="AK384" s="15">
        <f ca="1"/>
        <v>4.8688244984957156E-2</v>
      </c>
      <c r="AL384" s="15">
        <f ca="1"/>
        <v>5.1170417022991924E-2</v>
      </c>
      <c r="AM384" s="15">
        <f ca="1"/>
        <v>5.1518113216066586E-2</v>
      </c>
      <c r="AN384" s="15">
        <f ca="1"/>
        <v>6.1345816135847248E-2</v>
      </c>
      <c r="AO384" s="15">
        <f ca="1"/>
        <v>4.2839896791134383E-2</v>
      </c>
      <c r="AP384" s="15">
        <f ca="1"/>
        <v>5.5305653943285016E-2</v>
      </c>
      <c r="AQ384" s="15">
        <f ca="1"/>
        <v>5.2103040382627655E-2</v>
      </c>
      <c r="AR384" s="15">
        <f ca="1"/>
        <v>5.503989759836448E-2</v>
      </c>
      <c r="AS384" s="15">
        <f ca="1"/>
        <v>6.647458357884585E-2</v>
      </c>
      <c r="AT384" s="15">
        <f ca="1"/>
        <v>6.6935804826038309E-2</v>
      </c>
      <c r="AU384" s="15">
        <f ca="1"/>
        <v>5.8830309695258626E-2</v>
      </c>
      <c r="AV384" s="15">
        <f ca="1"/>
        <v>5.7895166102297613E-2</v>
      </c>
      <c r="AW384" s="15">
        <f ca="1"/>
        <v>5.4033466626441227E-2</v>
      </c>
      <c r="AX384" s="15">
        <f ca="1"/>
        <v>5.0511090213252036E-2</v>
      </c>
      <c r="AY384" s="15">
        <f ca="1"/>
        <v>5.1153950379288916E-2</v>
      </c>
      <c r="AZ384" s="15">
        <f ca="1"/>
        <v>5.8745445017100113E-2</v>
      </c>
      <c r="BA384" s="15">
        <f ca="1"/>
        <v>5.8784684551564902E-2</v>
      </c>
      <c r="BB384" s="15">
        <f ca="1"/>
        <v>6.687595874953961E-2</v>
      </c>
      <c r="BC384" s="15">
        <f ca="1"/>
        <v>7.2845540934954434E-2</v>
      </c>
      <c r="BD384" s="15">
        <f ca="1"/>
        <v>7.3826154730278842E-2</v>
      </c>
      <c r="BE384" s="15">
        <f ca="1"/>
        <v>7.1040274189827862E-2</v>
      </c>
      <c r="BF384" s="15">
        <f ca="1"/>
        <v>7.2255340885452657E-2</v>
      </c>
      <c r="BG384" s="15">
        <f ca="1"/>
        <v>7.1805709151746264E-2</v>
      </c>
      <c r="BH384" s="15">
        <f ca="1"/>
        <v>7.8332512403507998E-2</v>
      </c>
      <c r="BI384" s="15">
        <f ca="1"/>
        <v>8.6287440978235014E-2</v>
      </c>
      <c r="BJ384" s="15">
        <f ca="1"/>
        <v>8.6126541757313629E-2</v>
      </c>
    </row>
    <row r="385" spans="2:62" hidden="1" outlineLevel="2">
      <c r="B385" s="78" t="s">
        <v>15</v>
      </c>
      <c r="C385" s="15">
        <f ca="1"/>
        <v>0.26435128227142612</v>
      </c>
      <c r="D385" s="15">
        <f ca="1"/>
        <v>0.26635605122735645</v>
      </c>
      <c r="E385" s="15">
        <f ca="1"/>
        <v>0.27232264277874124</v>
      </c>
      <c r="F385" s="15">
        <f ca="1"/>
        <v>0.27175358322409937</v>
      </c>
      <c r="G385" s="15">
        <f ca="1"/>
        <v>0.27262044298561505</v>
      </c>
      <c r="H385" s="15">
        <f ca="1"/>
        <v>0.25862039003920634</v>
      </c>
      <c r="I385" s="15">
        <f ca="1"/>
        <v>0.24956720770537999</v>
      </c>
      <c r="J385" s="15">
        <f ca="1"/>
        <v>0.24783171962593598</v>
      </c>
      <c r="K385" s="15">
        <f ca="1"/>
        <v>0.24810358795229392</v>
      </c>
      <c r="L385" s="15">
        <f ca="1"/>
        <v>0.24780042131128727</v>
      </c>
      <c r="M385" s="15">
        <f ca="1"/>
        <v>0.24901473833491852</v>
      </c>
      <c r="N385" s="15">
        <f ca="1"/>
        <v>0.24562365536740763</v>
      </c>
      <c r="O385" s="15">
        <f ca="1"/>
        <v>0.24338312289048977</v>
      </c>
      <c r="P385" s="15">
        <f ca="1"/>
        <v>0.2396938015893188</v>
      </c>
      <c r="Q385" s="15">
        <f ca="1"/>
        <v>0.24463929350944139</v>
      </c>
      <c r="R385" s="15">
        <f ca="1"/>
        <v>0.22458308408113722</v>
      </c>
      <c r="S385" s="15">
        <f ca="1"/>
        <v>0.23149849425384864</v>
      </c>
      <c r="T385" s="15">
        <f ca="1"/>
        <v>0.23843006887125739</v>
      </c>
      <c r="U385" s="15">
        <f ca="1"/>
        <v>0.2312973900065888</v>
      </c>
      <c r="V385" s="15">
        <f ca="1"/>
        <v>0.2333562613172816</v>
      </c>
      <c r="W385" s="15">
        <f ca="1"/>
        <v>0.22558390549319129</v>
      </c>
      <c r="X385" s="15">
        <f ca="1"/>
        <v>0.23897772149797633</v>
      </c>
      <c r="Y385" s="15">
        <f ca="1"/>
        <v>0.25460654730372018</v>
      </c>
      <c r="Z385" s="15">
        <f ca="1"/>
        <v>0.25932385266275021</v>
      </c>
      <c r="AA385" s="15">
        <f ca="1"/>
        <v>0.28595396772761578</v>
      </c>
      <c r="AB385" s="15">
        <f ca="1"/>
        <v>0.31140203608873412</v>
      </c>
      <c r="AC385" s="15">
        <f ca="1"/>
        <v>0.30113379836608734</v>
      </c>
      <c r="AD385" s="15">
        <f ca="1"/>
        <v>0.30249672304236336</v>
      </c>
      <c r="AE385" s="15">
        <f ca="1"/>
        <v>0.2996617921510818</v>
      </c>
      <c r="AF385" s="15">
        <f ca="1"/>
        <v>0.30355743044794375</v>
      </c>
      <c r="AG385" s="15">
        <f ca="1"/>
        <v>0.30575980282067711</v>
      </c>
      <c r="AH385" s="15">
        <f ca="1"/>
        <v>0.30957089946010063</v>
      </c>
      <c r="AI385" s="15">
        <f ca="1"/>
        <v>0.30988752441926942</v>
      </c>
      <c r="AJ385" s="15">
        <f ca="1"/>
        <v>0.30638926719076126</v>
      </c>
      <c r="AK385" s="15">
        <f ca="1"/>
        <v>0.30317008345118457</v>
      </c>
      <c r="AL385" s="15">
        <f ca="1"/>
        <v>0.30021842131900794</v>
      </c>
      <c r="AM385" s="15">
        <f ca="1"/>
        <v>0.30883625803385439</v>
      </c>
      <c r="AN385" s="15">
        <f ca="1"/>
        <v>0.31331816567267357</v>
      </c>
      <c r="AO385" s="15">
        <f ca="1"/>
        <v>0.33763469295211562</v>
      </c>
      <c r="AP385" s="15">
        <f ca="1"/>
        <v>0.31916364806403485</v>
      </c>
      <c r="AQ385" s="15">
        <f ca="1"/>
        <v>0.33398628613954684</v>
      </c>
      <c r="AR385" s="15">
        <f ca="1"/>
        <v>0.31099222544123312</v>
      </c>
      <c r="AS385" s="15">
        <f ca="1"/>
        <v>0.31503163837220177</v>
      </c>
      <c r="AT385" s="15">
        <f ca="1"/>
        <v>0.32067006169344037</v>
      </c>
      <c r="AU385" s="15">
        <f ca="1"/>
        <v>0.31081722665824696</v>
      </c>
      <c r="AV385" s="15">
        <f ca="1"/>
        <v>0.30737095493389127</v>
      </c>
      <c r="AW385" s="15">
        <f ca="1"/>
        <v>0.3011452536375237</v>
      </c>
      <c r="AX385" s="15">
        <f ca="1"/>
        <v>0.33015588708144322</v>
      </c>
      <c r="AY385" s="15">
        <f ca="1"/>
        <v>0.3269874612337465</v>
      </c>
      <c r="AZ385" s="15">
        <f ca="1"/>
        <v>0.31974885128630448</v>
      </c>
      <c r="BA385" s="15">
        <f ca="1"/>
        <v>0.31388208586463084</v>
      </c>
      <c r="BB385" s="15">
        <f ca="1"/>
        <v>0.30627466706715128</v>
      </c>
      <c r="BC385" s="15">
        <f ca="1"/>
        <v>0.31057413005403028</v>
      </c>
      <c r="BD385" s="15">
        <f ca="1"/>
        <v>0.30398470827166879</v>
      </c>
      <c r="BE385" s="15">
        <f ca="1"/>
        <v>0.31280760087262782</v>
      </c>
      <c r="BF385" s="15">
        <f ca="1"/>
        <v>0.31267619807121677</v>
      </c>
      <c r="BG385" s="15">
        <f ca="1"/>
        <v>0.31421617859684514</v>
      </c>
      <c r="BH385" s="15">
        <f ca="1"/>
        <v>0.3245005008993837</v>
      </c>
      <c r="BI385" s="15">
        <f ca="1"/>
        <v>0.30900948381932353</v>
      </c>
      <c r="BJ385" s="15">
        <f ca="1"/>
        <v>0.29440048045543882</v>
      </c>
    </row>
    <row r="386" spans="2:62" hidden="1" outlineLevel="2">
      <c r="B386" s="78" t="s">
        <v>18</v>
      </c>
      <c r="C386" s="15">
        <f ca="1"/>
        <v>0</v>
      </c>
      <c r="D386" s="15">
        <f ca="1"/>
        <v>0</v>
      </c>
      <c r="E386" s="15">
        <f ca="1"/>
        <v>0</v>
      </c>
      <c r="F386" s="15">
        <f ca="1"/>
        <v>0</v>
      </c>
      <c r="G386" s="15">
        <f ca="1"/>
        <v>0</v>
      </c>
      <c r="H386" s="15">
        <f ca="1"/>
        <v>0</v>
      </c>
      <c r="I386" s="15">
        <f ca="1"/>
        <v>0</v>
      </c>
      <c r="J386" s="15">
        <f ca="1"/>
        <v>0</v>
      </c>
      <c r="K386" s="15">
        <f ca="1"/>
        <v>0</v>
      </c>
      <c r="L386" s="15">
        <f ca="1"/>
        <v>0</v>
      </c>
      <c r="M386" s="15">
        <f ca="1"/>
        <v>0</v>
      </c>
      <c r="N386" s="15">
        <f ca="1"/>
        <v>0</v>
      </c>
      <c r="O386" s="15">
        <f ca="1"/>
        <v>0</v>
      </c>
      <c r="P386" s="15">
        <f ca="1"/>
        <v>0</v>
      </c>
      <c r="Q386" s="15">
        <f ca="1"/>
        <v>0</v>
      </c>
      <c r="R386" s="15">
        <f ca="1"/>
        <v>0</v>
      </c>
      <c r="S386" s="15">
        <f ca="1"/>
        <v>0</v>
      </c>
      <c r="T386" s="15">
        <f ca="1"/>
        <v>0</v>
      </c>
      <c r="U386" s="15">
        <f ca="1"/>
        <v>0</v>
      </c>
      <c r="V386" s="15">
        <f ca="1"/>
        <v>0</v>
      </c>
      <c r="W386" s="15">
        <f ca="1"/>
        <v>0</v>
      </c>
      <c r="X386" s="15">
        <f ca="1"/>
        <v>0</v>
      </c>
      <c r="Y386" s="15">
        <f ca="1"/>
        <v>1.2565936167058532E-2</v>
      </c>
      <c r="Z386" s="15">
        <f ca="1"/>
        <v>1.7299663555437234E-2</v>
      </c>
      <c r="AA386" s="15">
        <f ca="1"/>
        <v>7.1495485100991985E-3</v>
      </c>
      <c r="AB386" s="15">
        <f ca="1"/>
        <v>7.6999126832463143E-3</v>
      </c>
      <c r="AC386" s="15">
        <f ca="1"/>
        <v>1.0964336865256526E-2</v>
      </c>
      <c r="AD386" s="15">
        <f ca="1"/>
        <v>1.146592207617891E-2</v>
      </c>
      <c r="AE386" s="15">
        <f ca="1"/>
        <v>2.6096255274986337E-3</v>
      </c>
      <c r="AF386" s="15">
        <f ca="1"/>
        <v>0</v>
      </c>
      <c r="AG386" s="15">
        <f ca="1"/>
        <v>0</v>
      </c>
      <c r="AH386" s="15">
        <f ca="1"/>
        <v>0</v>
      </c>
      <c r="AI386" s="15">
        <f ca="1"/>
        <v>0</v>
      </c>
      <c r="AJ386" s="15">
        <f ca="1"/>
        <v>0</v>
      </c>
      <c r="AK386" s="15">
        <f ca="1"/>
        <v>0</v>
      </c>
      <c r="AL386" s="15">
        <f ca="1"/>
        <v>0</v>
      </c>
      <c r="AM386" s="15">
        <f ca="1"/>
        <v>0</v>
      </c>
      <c r="AN386" s="15">
        <f ca="1"/>
        <v>0</v>
      </c>
      <c r="AO386" s="15">
        <f ca="1"/>
        <v>0</v>
      </c>
      <c r="AP386" s="15">
        <f ca="1"/>
        <v>0</v>
      </c>
      <c r="AQ386" s="15">
        <f ca="1"/>
        <v>0</v>
      </c>
      <c r="AR386" s="15">
        <f ca="1"/>
        <v>0</v>
      </c>
      <c r="AS386" s="15">
        <f ca="1"/>
        <v>0</v>
      </c>
      <c r="AT386" s="15">
        <f ca="1"/>
        <v>0</v>
      </c>
      <c r="AU386" s="15">
        <f ca="1"/>
        <v>0</v>
      </c>
      <c r="AV386" s="15">
        <f ca="1"/>
        <v>0</v>
      </c>
      <c r="AW386" s="15">
        <f ca="1"/>
        <v>0</v>
      </c>
      <c r="AX386" s="15">
        <f ca="1"/>
        <v>0</v>
      </c>
      <c r="AY386" s="15">
        <f ca="1"/>
        <v>0</v>
      </c>
      <c r="AZ386" s="15">
        <f ca="1"/>
        <v>0</v>
      </c>
      <c r="BA386" s="15">
        <f ca="1"/>
        <v>0</v>
      </c>
      <c r="BB386" s="15">
        <f ca="1"/>
        <v>0</v>
      </c>
      <c r="BC386" s="15">
        <f ca="1"/>
        <v>0</v>
      </c>
      <c r="BD386" s="15">
        <f ca="1"/>
        <v>0</v>
      </c>
      <c r="BE386" s="15">
        <f ca="1"/>
        <v>0</v>
      </c>
      <c r="BF386" s="15">
        <f ca="1"/>
        <v>0</v>
      </c>
      <c r="BG386" s="15">
        <f ca="1"/>
        <v>0</v>
      </c>
      <c r="BH386" s="15">
        <f ca="1"/>
        <v>0</v>
      </c>
      <c r="BI386" s="15">
        <f ca="1"/>
        <v>0</v>
      </c>
      <c r="BJ386" s="15">
        <f ca="1"/>
        <v>0</v>
      </c>
    </row>
    <row r="387" spans="2:62" hidden="1" outlineLevel="2">
      <c r="B387" s="78" t="s">
        <v>20</v>
      </c>
      <c r="C387" s="15">
        <f ca="1"/>
        <v>0</v>
      </c>
      <c r="D387" s="15">
        <f ca="1"/>
        <v>0</v>
      </c>
      <c r="E387" s="15">
        <f ca="1"/>
        <v>0</v>
      </c>
      <c r="F387" s="15">
        <f ca="1"/>
        <v>0</v>
      </c>
      <c r="G387" s="15">
        <f ca="1"/>
        <v>0</v>
      </c>
      <c r="H387" s="15">
        <f ca="1"/>
        <v>1.2040600920303759E-2</v>
      </c>
      <c r="I387" s="15">
        <f ca="1"/>
        <v>1.250088618321425E-2</v>
      </c>
      <c r="J387" s="15">
        <f ca="1"/>
        <v>1.3444659762161547E-2</v>
      </c>
      <c r="K387" s="15">
        <f ca="1"/>
        <v>2.1536462654565547E-2</v>
      </c>
      <c r="L387" s="15">
        <f ca="1"/>
        <v>2.0815998968245278E-2</v>
      </c>
      <c r="M387" s="15">
        <f ca="1"/>
        <v>3.030284596901963E-2</v>
      </c>
      <c r="N387" s="15">
        <f ca="1"/>
        <v>2.5132835351137486E-2</v>
      </c>
      <c r="O387" s="15">
        <f ca="1"/>
        <v>2.6236816857912983E-2</v>
      </c>
      <c r="P387" s="15">
        <f ca="1"/>
        <v>2.2552376746406522E-2</v>
      </c>
      <c r="Q387" s="15">
        <f ca="1"/>
        <v>3.6133117446384769E-2</v>
      </c>
      <c r="R387" s="15">
        <f ca="1"/>
        <v>3.2080255263527549E-2</v>
      </c>
      <c r="S387" s="15">
        <f ca="1"/>
        <v>3.5144789625616957E-2</v>
      </c>
      <c r="T387" s="15">
        <f ca="1"/>
        <v>4.1028074932344005E-2</v>
      </c>
      <c r="U387" s="15">
        <f ca="1"/>
        <v>4.028072089922418E-2</v>
      </c>
      <c r="V387" s="15">
        <f ca="1"/>
        <v>4.4140042271815796E-2</v>
      </c>
      <c r="W387" s="15">
        <f ca="1"/>
        <v>4.5334430542752872E-2</v>
      </c>
      <c r="X387" s="15">
        <f ca="1"/>
        <v>4.322697022696842E-2</v>
      </c>
      <c r="Y387" s="15">
        <f ca="1"/>
        <v>4.3084204459710618E-2</v>
      </c>
      <c r="Z387" s="15">
        <f ca="1"/>
        <v>4.1062242553340643E-2</v>
      </c>
      <c r="AA387" s="15">
        <f ca="1"/>
        <v>3.0183570371462617E-2</v>
      </c>
      <c r="AB387" s="15">
        <f ca="1"/>
        <v>2.1434112186461414E-2</v>
      </c>
      <c r="AC387" s="15">
        <f ca="1"/>
        <v>1.0863225658184679E-2</v>
      </c>
      <c r="AD387" s="15">
        <f ca="1"/>
        <v>1.0435289971335911E-2</v>
      </c>
      <c r="AE387" s="15">
        <f ca="1"/>
        <v>1.0889879317650369E-2</v>
      </c>
      <c r="AF387" s="15">
        <f ca="1"/>
        <v>1.2003076628872665E-2</v>
      </c>
      <c r="AG387" s="15">
        <f ca="1"/>
        <v>1.531204679813862E-2</v>
      </c>
      <c r="AH387" s="15">
        <f ca="1"/>
        <v>1.5625887809915931E-2</v>
      </c>
      <c r="AI387" s="15">
        <f ca="1"/>
        <v>4.5577425615844847E-3</v>
      </c>
      <c r="AJ387" s="15">
        <f ca="1"/>
        <v>3.230428214025487E-3</v>
      </c>
      <c r="AK387" s="15">
        <f ca="1"/>
        <v>1.9179392944493816E-3</v>
      </c>
      <c r="AL387" s="15">
        <f ca="1"/>
        <v>1.2490276428172863E-2</v>
      </c>
      <c r="AM387" s="15">
        <f ca="1"/>
        <v>9.5876051047506204E-3</v>
      </c>
      <c r="AN387" s="15">
        <f ca="1"/>
        <v>1.3434931460929259E-2</v>
      </c>
      <c r="AO387" s="15">
        <f ca="1"/>
        <v>0</v>
      </c>
      <c r="AP387" s="15">
        <f ca="1"/>
        <v>1.5258664674475788E-2</v>
      </c>
      <c r="AQ387" s="15">
        <f ca="1"/>
        <v>1.5991656582617472E-2</v>
      </c>
      <c r="AR387" s="15">
        <f ca="1"/>
        <v>6.5760877471188802E-3</v>
      </c>
      <c r="AS387" s="15">
        <f ca="1"/>
        <v>1.288189690607852E-2</v>
      </c>
      <c r="AT387" s="15">
        <f ca="1"/>
        <v>1.3763406083018122E-2</v>
      </c>
      <c r="AU387" s="15">
        <f ca="1"/>
        <v>4.4489090293856733E-2</v>
      </c>
      <c r="AV387" s="15">
        <f ca="1"/>
        <v>3.7352127485758314E-2</v>
      </c>
      <c r="AW387" s="15">
        <f ca="1"/>
        <v>3.8539399366001183E-2</v>
      </c>
      <c r="AX387" s="15">
        <f ca="1"/>
        <v>1.5360252948832261E-2</v>
      </c>
      <c r="AY387" s="15">
        <f ca="1"/>
        <v>1.5453289287312816E-2</v>
      </c>
      <c r="AZ387" s="15">
        <f ca="1"/>
        <v>2.4729981795787451E-2</v>
      </c>
      <c r="BA387" s="15">
        <f ca="1"/>
        <v>2.560290741248885E-2</v>
      </c>
      <c r="BB387" s="15">
        <f ca="1"/>
        <v>2.5889808750666342E-2</v>
      </c>
      <c r="BC387" s="15">
        <f ca="1"/>
        <v>2.9212900342437492E-2</v>
      </c>
      <c r="BD387" s="15">
        <f ca="1"/>
        <v>3.0609978425430905E-2</v>
      </c>
      <c r="BE387" s="15">
        <f ca="1"/>
        <v>2.7098898433267047E-2</v>
      </c>
      <c r="BF387" s="15">
        <f ca="1"/>
        <v>2.8246376424199464E-2</v>
      </c>
      <c r="BG387" s="15">
        <f ca="1"/>
        <v>2.5863413108181826E-2</v>
      </c>
      <c r="BH387" s="15">
        <f ca="1"/>
        <v>2.2463535378776631E-2</v>
      </c>
      <c r="BI387" s="15">
        <f ca="1"/>
        <v>2.2908668322758407E-2</v>
      </c>
      <c r="BJ387" s="15">
        <f ca="1"/>
        <v>1.7269825905254558E-2</v>
      </c>
    </row>
    <row r="388" spans="2:62" hidden="1" outlineLevel="2">
      <c r="B388" s="78" t="s">
        <v>22</v>
      </c>
      <c r="C388" s="15">
        <f ca="1"/>
        <v>6.4370035970292084E-3</v>
      </c>
      <c r="D388" s="15">
        <f ca="1"/>
        <v>1.2692895770901692E-2</v>
      </c>
      <c r="E388" s="15">
        <f ca="1"/>
        <v>1.1031366102471128E-2</v>
      </c>
      <c r="F388" s="15">
        <f ca="1"/>
        <v>1.1732591379695581E-2</v>
      </c>
      <c r="G388" s="15">
        <f ca="1"/>
        <v>1.0574919638684826E-2</v>
      </c>
      <c r="H388" s="15">
        <f ca="1"/>
        <v>9.9407411329299165E-3</v>
      </c>
      <c r="I388" s="15">
        <f ca="1"/>
        <v>9.6810240239204332E-3</v>
      </c>
      <c r="J388" s="15">
        <f ca="1"/>
        <v>9.4893273916038818E-3</v>
      </c>
      <c r="K388" s="15">
        <f ca="1"/>
        <v>1.0361829984088071E-2</v>
      </c>
      <c r="L388" s="15">
        <f ca="1"/>
        <v>1.4455407723119021E-2</v>
      </c>
      <c r="M388" s="15">
        <f ca="1"/>
        <v>1.4984644656756467E-2</v>
      </c>
      <c r="N388" s="15">
        <f ca="1"/>
        <v>1.5304905386809696E-2</v>
      </c>
      <c r="O388" s="15">
        <f ca="1"/>
        <v>1.5987681015629543E-2</v>
      </c>
      <c r="P388" s="15">
        <f ca="1"/>
        <v>1.0074763394976675E-2</v>
      </c>
      <c r="Q388" s="15">
        <f ca="1"/>
        <v>7.2751663716343166E-3</v>
      </c>
      <c r="R388" s="15">
        <f ca="1"/>
        <v>1.2108790607685117E-2</v>
      </c>
      <c r="S388" s="15">
        <f ca="1"/>
        <v>1.3259466129718742E-2</v>
      </c>
      <c r="T388" s="15">
        <f ca="1"/>
        <v>1.3445866224422925E-2</v>
      </c>
      <c r="U388" s="15">
        <f ca="1"/>
        <v>1.5553985764563787E-2</v>
      </c>
      <c r="V388" s="15">
        <f ca="1"/>
        <v>2.3133730510553858E-2</v>
      </c>
      <c r="W388" s="15">
        <f ca="1"/>
        <v>2.4316481537861621E-2</v>
      </c>
      <c r="X388" s="15">
        <f ca="1"/>
        <v>2.4655883399629434E-2</v>
      </c>
      <c r="Y388" s="15">
        <f ca="1"/>
        <v>2.6516221308424747E-2</v>
      </c>
      <c r="Z388" s="15">
        <f ca="1"/>
        <v>2.7869338356959487E-2</v>
      </c>
      <c r="AA388" s="15">
        <f ca="1"/>
        <v>2.0634966257962309E-2</v>
      </c>
      <c r="AB388" s="15">
        <f ca="1"/>
        <v>6.4753329267795536E-3</v>
      </c>
      <c r="AC388" s="15">
        <f ca="1"/>
        <v>1.0300393315630926E-2</v>
      </c>
      <c r="AD388" s="15">
        <f ca="1"/>
        <v>1.1462039266591185E-2</v>
      </c>
      <c r="AE388" s="15">
        <f ca="1"/>
        <v>1.2934088311146815E-2</v>
      </c>
      <c r="AF388" s="15">
        <f ca="1"/>
        <v>1.8449751023649825E-2</v>
      </c>
      <c r="AG388" s="15">
        <f ca="1"/>
        <v>1.4060891828723943E-2</v>
      </c>
      <c r="AH388" s="15">
        <f ca="1"/>
        <v>1.1166686959093985E-2</v>
      </c>
      <c r="AI388" s="15">
        <f ca="1"/>
        <v>2.4864486169399059E-2</v>
      </c>
      <c r="AJ388" s="15">
        <f ca="1"/>
        <v>2.5114944084610801E-2</v>
      </c>
      <c r="AK388" s="15">
        <f ca="1"/>
        <v>2.5619865660652504E-2</v>
      </c>
      <c r="AL388" s="15">
        <f ca="1"/>
        <v>2.0132044576854996E-2</v>
      </c>
      <c r="AM388" s="15">
        <f ca="1"/>
        <v>2.2149746379803225E-2</v>
      </c>
      <c r="AN388" s="15">
        <f ca="1"/>
        <v>1.3519346553973634E-2</v>
      </c>
      <c r="AO388" s="15">
        <f ca="1"/>
        <v>3.4424000472335563E-2</v>
      </c>
      <c r="AP388" s="15">
        <f ca="1"/>
        <v>7.0307599264964493E-2</v>
      </c>
      <c r="AQ388" s="15">
        <f ca="1"/>
        <v>6.1001171143183035E-2</v>
      </c>
      <c r="AR388" s="15">
        <f ca="1"/>
        <v>7.3707298969650323E-2</v>
      </c>
      <c r="AS388" s="15">
        <f ca="1"/>
        <v>7.0289171168480866E-2</v>
      </c>
      <c r="AT388" s="15">
        <f ca="1"/>
        <v>7.2178654784297386E-2</v>
      </c>
      <c r="AU388" s="15">
        <f ca="1"/>
        <v>8.4910167721962068E-2</v>
      </c>
      <c r="AV388" s="15">
        <f ca="1"/>
        <v>8.5387574915976969E-2</v>
      </c>
      <c r="AW388" s="15">
        <f ca="1"/>
        <v>8.980061211473267E-2</v>
      </c>
      <c r="AX388" s="15">
        <f ca="1"/>
        <v>9.1637119579121268E-2</v>
      </c>
      <c r="AY388" s="15">
        <f ca="1"/>
        <v>9.404827159359011E-2</v>
      </c>
      <c r="AZ388" s="15">
        <f ca="1"/>
        <v>0.11518067262547374</v>
      </c>
      <c r="BA388" s="15">
        <f ca="1"/>
        <v>0.11562489841043626</v>
      </c>
      <c r="BB388" s="15">
        <f ca="1"/>
        <v>0.12188619822715953</v>
      </c>
      <c r="BC388" s="15">
        <f ca="1"/>
        <v>0.12562985457449144</v>
      </c>
      <c r="BD388" s="15">
        <f ca="1"/>
        <v>0.12633049929090029</v>
      </c>
      <c r="BE388" s="15">
        <f ca="1"/>
        <v>0.12189213819366169</v>
      </c>
      <c r="BF388" s="15">
        <f ca="1"/>
        <v>0.12200518330899311</v>
      </c>
      <c r="BG388" s="15">
        <f ca="1"/>
        <v>0.11874100107796159</v>
      </c>
      <c r="BH388" s="15">
        <f ca="1"/>
        <v>0.12679552634589039</v>
      </c>
      <c r="BI388" s="15">
        <f ca="1"/>
        <v>0.13288502918878953</v>
      </c>
      <c r="BJ388" s="15">
        <f ca="1"/>
        <v>0.13359817765693269</v>
      </c>
    </row>
    <row r="389" spans="2:62" hidden="1" outlineLevel="2">
      <c r="B389" s="78" t="s">
        <v>24</v>
      </c>
      <c r="C389" s="15">
        <f ca="1"/>
        <v>0.17310506609622556</v>
      </c>
      <c r="D389" s="15">
        <f ca="1"/>
        <v>0.1826595698048333</v>
      </c>
      <c r="E389" s="15">
        <f ca="1"/>
        <v>0.18766033780090249</v>
      </c>
      <c r="F389" s="15">
        <f ca="1"/>
        <v>0.18894065786412759</v>
      </c>
      <c r="G389" s="15">
        <f ca="1"/>
        <v>0.1915991064227619</v>
      </c>
      <c r="H389" s="15">
        <f ca="1"/>
        <v>0.19218892029197143</v>
      </c>
      <c r="I389" s="15">
        <f ca="1"/>
        <v>0.20325057682977737</v>
      </c>
      <c r="J389" s="15">
        <f ca="1"/>
        <v>0.20575167151073193</v>
      </c>
      <c r="K389" s="15">
        <f ca="1"/>
        <v>0.19933532272371246</v>
      </c>
      <c r="L389" s="15">
        <f ca="1"/>
        <v>0.19208839408632214</v>
      </c>
      <c r="M389" s="15">
        <f ca="1"/>
        <v>0.18834235557712542</v>
      </c>
      <c r="N389" s="15">
        <f ca="1"/>
        <v>0.1818254952391872</v>
      </c>
      <c r="O389" s="15">
        <f ca="1"/>
        <v>0.18886650624280596</v>
      </c>
      <c r="P389" s="15">
        <f ca="1"/>
        <v>0.17808530483341517</v>
      </c>
      <c r="Q389" s="15">
        <f ca="1"/>
        <v>0.18140919490532964</v>
      </c>
      <c r="R389" s="15">
        <f ca="1"/>
        <v>0.18293712611915308</v>
      </c>
      <c r="S389" s="15">
        <f ca="1"/>
        <v>0.18525108869513124</v>
      </c>
      <c r="T389" s="15">
        <f ca="1"/>
        <v>0.18511442752487225</v>
      </c>
      <c r="U389" s="15">
        <f ca="1"/>
        <v>0.18368183234603122</v>
      </c>
      <c r="V389" s="15">
        <f ca="1"/>
        <v>0.18185756429070593</v>
      </c>
      <c r="W389" s="15">
        <f ca="1"/>
        <v>0.17423980323956267</v>
      </c>
      <c r="X389" s="15">
        <f ca="1"/>
        <v>0.17328692360264997</v>
      </c>
      <c r="Y389" s="15">
        <f ca="1"/>
        <v>0.17988519138152007</v>
      </c>
      <c r="Z389" s="15">
        <f ca="1"/>
        <v>0.1815099995109388</v>
      </c>
      <c r="AA389" s="15">
        <f ca="1"/>
        <v>0.19488588934629389</v>
      </c>
      <c r="AB389" s="15">
        <f ca="1"/>
        <v>0.19881932224585605</v>
      </c>
      <c r="AC389" s="15">
        <f ca="1"/>
        <v>0.21133383976835146</v>
      </c>
      <c r="AD389" s="15">
        <f ca="1"/>
        <v>0.20434897666028065</v>
      </c>
      <c r="AE389" s="15">
        <f ca="1"/>
        <v>0.20505765182094174</v>
      </c>
      <c r="AF389" s="15">
        <f ca="1"/>
        <v>0.22396382113749091</v>
      </c>
      <c r="AG389" s="15">
        <f ca="1"/>
        <v>0.23315148960540971</v>
      </c>
      <c r="AH389" s="15">
        <f ca="1"/>
        <v>0.22970788355980137</v>
      </c>
      <c r="AI389" s="15">
        <f ca="1"/>
        <v>0.22879809055832526</v>
      </c>
      <c r="AJ389" s="15">
        <f ca="1"/>
        <v>0.22723913272410282</v>
      </c>
      <c r="AK389" s="15">
        <f ca="1"/>
        <v>0.2253041847376234</v>
      </c>
      <c r="AL389" s="15">
        <f ca="1"/>
        <v>0.22653947205793859</v>
      </c>
      <c r="AM389" s="15">
        <f ca="1"/>
        <v>0.22487012004533877</v>
      </c>
      <c r="AN389" s="15">
        <f ca="1"/>
        <v>0.23475053513341482</v>
      </c>
      <c r="AO389" s="15">
        <f ca="1"/>
        <v>0.26330578098219715</v>
      </c>
      <c r="AP389" s="15">
        <f ca="1"/>
        <v>0.29761409412392859</v>
      </c>
      <c r="AQ389" s="15">
        <f ca="1"/>
        <v>0.29041325610172741</v>
      </c>
      <c r="AR389" s="15">
        <f ca="1"/>
        <v>0.29251410452214877</v>
      </c>
      <c r="AS389" s="15">
        <f ca="1"/>
        <v>0.28667501016868607</v>
      </c>
      <c r="AT389" s="15">
        <f ca="1"/>
        <v>0.27862423666587821</v>
      </c>
      <c r="AU389" s="15">
        <f ca="1"/>
        <v>0.2663618737601629</v>
      </c>
      <c r="AV389" s="15">
        <f ca="1"/>
        <v>0.27679639408184309</v>
      </c>
      <c r="AW389" s="15">
        <f ca="1"/>
        <v>0.27100931290454572</v>
      </c>
      <c r="AX389" s="15">
        <f ca="1"/>
        <v>0.26508041349336642</v>
      </c>
      <c r="AY389" s="15">
        <f ca="1"/>
        <v>0.26060935660460588</v>
      </c>
      <c r="AZ389" s="15">
        <f ca="1"/>
        <v>0.25714528016365268</v>
      </c>
      <c r="BA389" s="15">
        <f ca="1"/>
        <v>0.25752061655630792</v>
      </c>
      <c r="BB389" s="15">
        <f ca="1"/>
        <v>0.24281756765420043</v>
      </c>
      <c r="BC389" s="15">
        <f ca="1"/>
        <v>0.22881475474767002</v>
      </c>
      <c r="BD389" s="15">
        <f ca="1"/>
        <v>0.23159539105243221</v>
      </c>
      <c r="BE389" s="15">
        <f ca="1"/>
        <v>0.24431086171885047</v>
      </c>
      <c r="BF389" s="15">
        <f ca="1"/>
        <v>0.24811100038221617</v>
      </c>
      <c r="BG389" s="15">
        <f ca="1"/>
        <v>0.25164526662092412</v>
      </c>
      <c r="BH389" s="15">
        <f ca="1"/>
        <v>0.23318728123637342</v>
      </c>
      <c r="BI389" s="15">
        <f ca="1"/>
        <v>0.23148203771444342</v>
      </c>
      <c r="BJ389" s="15">
        <f ca="1"/>
        <v>0.24759969031929341</v>
      </c>
    </row>
    <row r="390" spans="2:62" hidden="1" outlineLevel="2">
      <c r="D390" s="65"/>
    </row>
    <row r="391" spans="2:62" hidden="1" outlineLevel="2">
      <c r="B391" s="78" t="s">
        <v>56</v>
      </c>
      <c r="C391" s="42">
        <f ca="1">SUM(C380:C389)</f>
        <v>0.99999936162292258</v>
      </c>
      <c r="D391" s="42">
        <f t="shared" ref="D391:BJ391" ca="1" si="325">SUM(D380:D389)</f>
        <v>0.99999936162292236</v>
      </c>
      <c r="E391" s="42">
        <f t="shared" ca="1" si="325"/>
        <v>0.99999936162292247</v>
      </c>
      <c r="F391" s="42">
        <f t="shared" ca="1" si="325"/>
        <v>0.99999936162292247</v>
      </c>
      <c r="G391" s="42">
        <f t="shared" ca="1" si="325"/>
        <v>0.99999936162292247</v>
      </c>
      <c r="H391" s="42">
        <f t="shared" ca="1" si="325"/>
        <v>0.99999936162292236</v>
      </c>
      <c r="I391" s="42">
        <f t="shared" ca="1" si="325"/>
        <v>0.99999936162292236</v>
      </c>
      <c r="J391" s="42">
        <f t="shared" ca="1" si="325"/>
        <v>0.99999936162292236</v>
      </c>
      <c r="K391" s="42">
        <f t="shared" ca="1" si="325"/>
        <v>0.99999936162292236</v>
      </c>
      <c r="L391" s="42">
        <f t="shared" ca="1" si="325"/>
        <v>0.99999936162292236</v>
      </c>
      <c r="M391" s="42">
        <f t="shared" ca="1" si="325"/>
        <v>0.99999936162292213</v>
      </c>
      <c r="N391" s="42">
        <f t="shared" ca="1" si="325"/>
        <v>0.99999936162292236</v>
      </c>
      <c r="O391" s="42">
        <f t="shared" ca="1" si="325"/>
        <v>0.99999936162292236</v>
      </c>
      <c r="P391" s="42">
        <f t="shared" ca="1" si="325"/>
        <v>0.99999936162292213</v>
      </c>
      <c r="Q391" s="42">
        <f t="shared" ca="1" si="325"/>
        <v>0.99999936162292213</v>
      </c>
      <c r="R391" s="42">
        <f t="shared" ca="1" si="325"/>
        <v>0.99999936162292213</v>
      </c>
      <c r="S391" s="42">
        <f t="shared" ca="1" si="325"/>
        <v>0.99999936162292213</v>
      </c>
      <c r="T391" s="42">
        <f t="shared" ca="1" si="325"/>
        <v>0.99999936162292213</v>
      </c>
      <c r="U391" s="42">
        <f t="shared" ca="1" si="325"/>
        <v>0.99999936162292224</v>
      </c>
      <c r="V391" s="42">
        <f t="shared" ca="1" si="325"/>
        <v>0.99999936162292236</v>
      </c>
      <c r="W391" s="42">
        <f t="shared" ca="1" si="325"/>
        <v>0.99999936162292224</v>
      </c>
      <c r="X391" s="42">
        <f t="shared" ca="1" si="325"/>
        <v>0.99999936162292224</v>
      </c>
      <c r="Y391" s="42">
        <f t="shared" ca="1" si="325"/>
        <v>0.99999936162292224</v>
      </c>
      <c r="Z391" s="42">
        <f t="shared" ca="1" si="325"/>
        <v>0.99999936162292224</v>
      </c>
      <c r="AA391" s="42">
        <f t="shared" ca="1" si="325"/>
        <v>0.99999936162292213</v>
      </c>
      <c r="AB391" s="42">
        <f t="shared" ca="1" si="325"/>
        <v>0.99999936162292236</v>
      </c>
      <c r="AC391" s="42">
        <f t="shared" ca="1" si="325"/>
        <v>0.99999936162292236</v>
      </c>
      <c r="AD391" s="42">
        <f t="shared" ca="1" si="325"/>
        <v>0.99999936162292224</v>
      </c>
      <c r="AE391" s="42">
        <f t="shared" ca="1" si="325"/>
        <v>0.99999936162292236</v>
      </c>
      <c r="AF391" s="42">
        <f t="shared" ca="1" si="325"/>
        <v>0.99999936162292247</v>
      </c>
      <c r="AG391" s="42">
        <f t="shared" ca="1" si="325"/>
        <v>0.99999936162292236</v>
      </c>
      <c r="AH391" s="42">
        <f t="shared" ca="1" si="325"/>
        <v>0.99999936162292258</v>
      </c>
      <c r="AI391" s="42">
        <f t="shared" ca="1" si="325"/>
        <v>0.99999936162292247</v>
      </c>
      <c r="AJ391" s="42">
        <f t="shared" ca="1" si="325"/>
        <v>0.99999936162292247</v>
      </c>
      <c r="AK391" s="42">
        <f t="shared" ca="1" si="325"/>
        <v>0.99999936162292258</v>
      </c>
      <c r="AL391" s="42">
        <f t="shared" ca="1" si="325"/>
        <v>0.99999936162292258</v>
      </c>
      <c r="AM391" s="42">
        <f t="shared" ca="1" si="325"/>
        <v>0.99999936162292269</v>
      </c>
      <c r="AN391" s="42">
        <f t="shared" ca="1" si="325"/>
        <v>0.99999936162292269</v>
      </c>
      <c r="AO391" s="42">
        <f t="shared" ca="1" si="325"/>
        <v>0.99999936162292258</v>
      </c>
      <c r="AP391" s="42">
        <f t="shared" ca="1" si="325"/>
        <v>0.99999936162292269</v>
      </c>
      <c r="AQ391" s="42">
        <f t="shared" ca="1" si="325"/>
        <v>0.9999993616229228</v>
      </c>
      <c r="AR391" s="42">
        <f t="shared" ca="1" si="325"/>
        <v>0.99999936162292302</v>
      </c>
      <c r="AS391" s="42">
        <f t="shared" ca="1" si="325"/>
        <v>0.99999936162292302</v>
      </c>
      <c r="AT391" s="42">
        <f t="shared" ca="1" si="325"/>
        <v>0.99999936162292291</v>
      </c>
      <c r="AU391" s="42">
        <f t="shared" ca="1" si="325"/>
        <v>0.99999936162292302</v>
      </c>
      <c r="AV391" s="42">
        <f t="shared" ca="1" si="325"/>
        <v>0.99999936162292302</v>
      </c>
      <c r="AW391" s="42">
        <f t="shared" ca="1" si="325"/>
        <v>0.9999993616229228</v>
      </c>
      <c r="AX391" s="42">
        <f t="shared" ca="1" si="325"/>
        <v>0.99999936162292291</v>
      </c>
      <c r="AY391" s="42">
        <f t="shared" ca="1" si="325"/>
        <v>0.9999993616229228</v>
      </c>
      <c r="AZ391" s="42">
        <f t="shared" ca="1" si="325"/>
        <v>0.9999993616229228</v>
      </c>
      <c r="BA391" s="42">
        <f t="shared" ca="1" si="325"/>
        <v>0.9999993616229228</v>
      </c>
      <c r="BB391" s="42">
        <f t="shared" ca="1" si="325"/>
        <v>0.99999936162292302</v>
      </c>
      <c r="BC391" s="42">
        <f t="shared" ca="1" si="325"/>
        <v>0.9999993616229228</v>
      </c>
      <c r="BD391" s="42">
        <f t="shared" ca="1" si="325"/>
        <v>0.9999993616229228</v>
      </c>
      <c r="BE391" s="42">
        <f t="shared" ca="1" si="325"/>
        <v>0.9999993616229228</v>
      </c>
      <c r="BF391" s="42">
        <f t="shared" ca="1" si="325"/>
        <v>0.99999936162292302</v>
      </c>
      <c r="BG391" s="42">
        <f t="shared" ca="1" si="325"/>
        <v>0.99999936162292291</v>
      </c>
      <c r="BH391" s="42">
        <f t="shared" ca="1" si="325"/>
        <v>0.99999936162292302</v>
      </c>
      <c r="BI391" s="42">
        <f t="shared" ca="1" si="325"/>
        <v>0.99999936162292291</v>
      </c>
      <c r="BJ391" s="42">
        <f t="shared" ca="1" si="325"/>
        <v>0.99999936162292291</v>
      </c>
    </row>
    <row r="392" spans="2:62" hidden="1" outlineLevel="2">
      <c r="B392" s="81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</row>
    <row r="393" spans="2:62" ht="20.5" hidden="1" outlineLevel="2">
      <c r="B393" s="79" t="s">
        <v>136</v>
      </c>
      <c r="C393" s="42" cm="1">
        <f t="array" aca="1" ref="C393" ca="1">SUMPRODUCT(TRANSPOSE(C380:C389),OFFSET('Static Returns and Covariance'!$B$12,MATCH(C$16,'Static Returns and Covariance'!$B$13:$B$132),1,1,10))</f>
        <v>2.4619997472642048E-3</v>
      </c>
      <c r="D393" s="42" cm="1">
        <f t="array" aca="1" ref="D393" ca="1">SUMPRODUCT(TRANSPOSE(D380:D389),OFFSET('Static Returns and Covariance'!$B$12,MATCH(D$16,'Static Returns and Covariance'!$B$13:$B$132),1,1,10))</f>
        <v>3.9626328420464638E-2</v>
      </c>
      <c r="E393" s="42" cm="1">
        <f t="array" aca="1" ref="E393" ca="1">SUMPRODUCT(TRANSPOSE(E380:E389),OFFSET('Static Returns and Covariance'!$B$12,MATCH(E$16,'Static Returns and Covariance'!$B$13:$B$132),1,1,10))</f>
        <v>-2.397396240645432E-4</v>
      </c>
      <c r="F393" s="42" cm="1">
        <f t="array" aca="1" ref="F393" ca="1">SUMPRODUCT(TRANSPOSE(F380:F389),OFFSET('Static Returns and Covariance'!$B$12,MATCH(F$16,'Static Returns and Covariance'!$B$13:$B$132),1,1,10))</f>
        <v>-2.77330743710988E-3</v>
      </c>
      <c r="G393" s="42" cm="1">
        <f t="array" aca="1" ref="G393" ca="1">SUMPRODUCT(TRANSPOSE(G380:G389),OFFSET('Static Returns and Covariance'!$B$12,MATCH(G$16,'Static Returns and Covariance'!$B$13:$B$132),1,1,10))</f>
        <v>3.9402646820503678E-2</v>
      </c>
      <c r="H393" s="42" cm="1">
        <f t="array" aca="1" ref="H393" ca="1">SUMPRODUCT(TRANSPOSE(H380:H389),OFFSET('Static Returns and Covariance'!$B$12,MATCH(H$16,'Static Returns and Covariance'!$B$13:$B$132),1,1,10))</f>
        <v>-2.8817183230250797E-2</v>
      </c>
      <c r="I393" s="42" cm="1">
        <f t="array" aca="1" ref="I393" ca="1">SUMPRODUCT(TRANSPOSE(I380:I389),OFFSET('Static Returns and Covariance'!$B$12,MATCH(I$16,'Static Returns and Covariance'!$B$13:$B$132),1,1,10))</f>
        <v>-8.334702397818941E-4</v>
      </c>
      <c r="J393" s="42" cm="1">
        <f t="array" aca="1" ref="J393" ca="1">SUMPRODUCT(TRANSPOSE(J380:J389),OFFSET('Static Returns and Covariance'!$B$12,MATCH(J$16,'Static Returns and Covariance'!$B$13:$B$132),1,1,10))</f>
        <v>3.2251060160620196E-2</v>
      </c>
      <c r="K393" s="42" cm="1">
        <f t="array" aca="1" ref="K393" ca="1">SUMPRODUCT(TRANSPOSE(K380:K389),OFFSET('Static Returns and Covariance'!$B$12,MATCH(K$16,'Static Returns and Covariance'!$B$13:$B$132),1,1,10))</f>
        <v>-4.081749745028727E-3</v>
      </c>
      <c r="L393" s="42" cm="1">
        <f t="array" aca="1" ref="L393" ca="1">SUMPRODUCT(TRANSPOSE(L380:L389),OFFSET('Static Returns and Covariance'!$B$12,MATCH(L$16,'Static Returns and Covariance'!$B$13:$B$132),1,1,10))</f>
        <v>6.6669182681473899E-2</v>
      </c>
      <c r="M393" s="42" cm="1">
        <f t="array" aca="1" ref="M393" ca="1">SUMPRODUCT(TRANSPOSE(M380:M389),OFFSET('Static Returns and Covariance'!$B$12,MATCH(M$16,'Static Returns and Covariance'!$B$13:$B$132),1,1,10))</f>
        <v>3.101983406673731E-2</v>
      </c>
      <c r="N393" s="42" cm="1">
        <f t="array" aca="1" ref="N393" ca="1">SUMPRODUCT(TRANSPOSE(N380:N389),OFFSET('Static Returns and Covariance'!$B$12,MATCH(N$16,'Static Returns and Covariance'!$B$13:$B$132),1,1,10))</f>
        <v>-2.9113386767337365E-2</v>
      </c>
      <c r="O393" s="42" cm="1">
        <f t="array" aca="1" ref="O393" ca="1">SUMPRODUCT(TRANSPOSE(O380:O389),OFFSET('Static Returns and Covariance'!$B$12,MATCH(O$16,'Static Returns and Covariance'!$B$13:$B$132),1,1,10))</f>
        <v>-9.6350436330082268E-3</v>
      </c>
      <c r="P393" s="42" cm="1">
        <f t="array" aca="1" ref="P393" ca="1">SUMPRODUCT(TRANSPOSE(P380:P389),OFFSET('Static Returns and Covariance'!$B$12,MATCH(P$16,'Static Returns and Covariance'!$B$13:$B$132),1,1,10))</f>
        <v>-3.2155354825851079E-2</v>
      </c>
      <c r="Q393" s="42" cm="1">
        <f t="array" aca="1" ref="Q393" ca="1">SUMPRODUCT(TRANSPOSE(Q380:Q389),OFFSET('Static Returns and Covariance'!$B$12,MATCH(Q$16,'Static Returns and Covariance'!$B$13:$B$132),1,1,10))</f>
        <v>-1.5006144365716075E-2</v>
      </c>
      <c r="R393" s="42" cm="1">
        <f t="array" aca="1" ref="R393" ca="1">SUMPRODUCT(TRANSPOSE(R380:R389),OFFSET('Static Returns and Covariance'!$B$12,MATCH(R$16,'Static Returns and Covariance'!$B$13:$B$132),1,1,10))</f>
        <v>-1.8504435916554943E-2</v>
      </c>
      <c r="S393" s="42" cm="1">
        <f t="array" aca="1" ref="S393" ca="1">SUMPRODUCT(TRANSPOSE(S380:S389),OFFSET('Static Returns and Covariance'!$B$12,MATCH(S$16,'Static Returns and Covariance'!$B$13:$B$132),1,1,10))</f>
        <v>-1.0548030788243186E-3</v>
      </c>
      <c r="T393" s="42" cm="1">
        <f t="array" aca="1" ref="T393" ca="1">SUMPRODUCT(TRANSPOSE(T380:T389),OFFSET('Static Returns and Covariance'!$B$12,MATCH(T$16,'Static Returns and Covariance'!$B$13:$B$132),1,1,10))</f>
        <v>2.8711105433627516E-2</v>
      </c>
      <c r="U393" s="42" cm="1">
        <f t="array" aca="1" ref="U393" ca="1">SUMPRODUCT(TRANSPOSE(U380:U389),OFFSET('Static Returns and Covariance'!$B$12,MATCH(U$16,'Static Returns and Covariance'!$B$13:$B$132),1,1,10))</f>
        <v>3.9803601062766231E-2</v>
      </c>
      <c r="V393" s="42" cm="1">
        <f t="array" aca="1" ref="V393" ca="1">SUMPRODUCT(TRANSPOSE(V380:V389),OFFSET('Static Returns and Covariance'!$B$12,MATCH(V$16,'Static Returns and Covariance'!$B$13:$B$132),1,1,10))</f>
        <v>-1.8348170136607361E-2</v>
      </c>
      <c r="W393" s="42" cm="1">
        <f t="array" aca="1" ref="W393" ca="1">SUMPRODUCT(TRANSPOSE(W380:W389),OFFSET('Static Returns and Covariance'!$B$12,MATCH(W$16,'Static Returns and Covariance'!$B$13:$B$132),1,1,10))</f>
        <v>2.147761527591217E-3</v>
      </c>
      <c r="X393" s="42" cm="1">
        <f t="array" aca="1" ref="X393" ca="1">SUMPRODUCT(TRANSPOSE(X380:X389),OFFSET('Static Returns and Covariance'!$B$12,MATCH(X$16,'Static Returns and Covariance'!$B$13:$B$132),1,1,10))</f>
        <v>-2.7098142641961448E-2</v>
      </c>
      <c r="Y393" s="42" cm="1">
        <f t="array" aca="1" ref="Y393" ca="1">SUMPRODUCT(TRANSPOSE(Y380:Y389),OFFSET('Static Returns and Covariance'!$B$12,MATCH(Y$16,'Static Returns and Covariance'!$B$13:$B$132),1,1,10))</f>
        <v>5.8546163885439269E-2</v>
      </c>
      <c r="Z393" s="42" cm="1">
        <f t="array" aca="1" ref="Z393" ca="1">SUMPRODUCT(TRANSPOSE(Z380:Z389),OFFSET('Static Returns and Covariance'!$B$12,MATCH(Z$16,'Static Returns and Covariance'!$B$13:$B$132),1,1,10))</f>
        <v>-5.9371119228016231E-2</v>
      </c>
      <c r="AA393" s="42" cm="1">
        <f t="array" aca="1" ref="AA393" ca="1">SUMPRODUCT(TRANSPOSE(AA380:AA389),OFFSET('Static Returns and Covariance'!$B$12,MATCH(AA$16,'Static Returns and Covariance'!$B$13:$B$132),1,1,10))</f>
        <v>5.630293304728131E-2</v>
      </c>
      <c r="AB393" s="42" cm="1">
        <f t="array" aca="1" ref="AB393" ca="1">SUMPRODUCT(TRANSPOSE(AB380:AB389),OFFSET('Static Returns and Covariance'!$B$12,MATCH(AB$16,'Static Returns and Covariance'!$B$13:$B$132),1,1,10))</f>
        <v>5.0128414685513496E-2</v>
      </c>
      <c r="AC393" s="42" cm="1">
        <f t="array" aca="1" ref="AC393" ca="1">SUMPRODUCT(TRANSPOSE(AC380:AC389),OFFSET('Static Returns and Covariance'!$B$12,MATCH(AC$16,'Static Returns and Covariance'!$B$13:$B$132),1,1,10))</f>
        <v>4.2364062781312696E-2</v>
      </c>
      <c r="AD393" s="42" cm="1">
        <f t="array" aca="1" ref="AD393" ca="1">SUMPRODUCT(TRANSPOSE(AD380:AD389),OFFSET('Static Returns and Covariance'!$B$12,MATCH(AD$16,'Static Returns and Covariance'!$B$13:$B$132),1,1,10))</f>
        <v>-9.1882312851076934E-4</v>
      </c>
      <c r="AE393" s="42" cm="1">
        <f t="array" aca="1" ref="AE393" ca="1">SUMPRODUCT(TRANSPOSE(AE380:AE389),OFFSET('Static Returns and Covariance'!$B$12,MATCH(AE$16,'Static Returns and Covariance'!$B$13:$B$132),1,1,10))</f>
        <v>-2.5497270418575451E-2</v>
      </c>
      <c r="AF393" s="42" cm="1">
        <f t="array" aca="1" ref="AF393" ca="1">SUMPRODUCT(TRANSPOSE(AF380:AF389),OFFSET('Static Returns and Covariance'!$B$12,MATCH(AF$16,'Static Returns and Covariance'!$B$13:$B$132),1,1,10))</f>
        <v>4.1583268439887751E-2</v>
      </c>
      <c r="AG393" s="42" cm="1">
        <f t="array" aca="1" ref="AG393" ca="1">SUMPRODUCT(TRANSPOSE(AG380:AG389),OFFSET('Static Returns and Covariance'!$B$12,MATCH(AG$16,'Static Returns and Covariance'!$B$13:$B$132),1,1,10))</f>
        <v>6.5826751160683646E-4</v>
      </c>
      <c r="AH393" s="42" cm="1">
        <f t="array" aca="1" ref="AH393" ca="1">SUMPRODUCT(TRANSPOSE(AH380:AH389),OFFSET('Static Returns and Covariance'!$B$12,MATCH(AH$16,'Static Returns and Covariance'!$B$13:$B$132),1,1,10))</f>
        <v>3.6494785651478179E-2</v>
      </c>
      <c r="AI393" s="42" cm="1">
        <f t="array" aca="1" ref="AI393" ca="1">SUMPRODUCT(TRANSPOSE(AI380:AI389),OFFSET('Static Returns and Covariance'!$B$12,MATCH(AI$16,'Static Returns and Covariance'!$B$13:$B$132),1,1,10))</f>
        <v>3.2056462863745201E-2</v>
      </c>
      <c r="AJ393" s="42" cm="1">
        <f t="array" aca="1" ref="AJ393" ca="1">SUMPRODUCT(TRANSPOSE(AJ380:AJ389),OFFSET('Static Returns and Covariance'!$B$12,MATCH(AJ$16,'Static Returns and Covariance'!$B$13:$B$132),1,1,10))</f>
        <v>1.3254849675073089E-2</v>
      </c>
      <c r="AK393" s="42" cm="1">
        <f t="array" aca="1" ref="AK393" ca="1">SUMPRODUCT(TRANSPOSE(AK380:AK389),OFFSET('Static Returns and Covariance'!$B$12,MATCH(AK$16,'Static Returns and Covariance'!$B$13:$B$132),1,1,10))</f>
        <v>-2.5728532927058942E-4</v>
      </c>
      <c r="AL393" s="42" cm="1">
        <f t="array" aca="1" ref="AL393" ca="1">SUMPRODUCT(TRANSPOSE(AL380:AL389),OFFSET('Static Returns and Covariance'!$B$12,MATCH(AL$16,'Static Returns and Covariance'!$B$13:$B$132),1,1,10))</f>
        <v>3.1972599201638287E-2</v>
      </c>
      <c r="AM393" s="42" cm="1">
        <f t="array" aca="1" ref="AM393" ca="1">SUMPRODUCT(TRANSPOSE(AM380:AM389),OFFSET('Static Returns and Covariance'!$B$12,MATCH(AM$16,'Static Returns and Covariance'!$B$13:$B$132),1,1,10))</f>
        <v>4.2276360165515767E-2</v>
      </c>
      <c r="AN393" s="42" cm="1">
        <f t="array" aca="1" ref="AN393" ca="1">SUMPRODUCT(TRANSPOSE(AN380:AN389),OFFSET('Static Returns and Covariance'!$B$12,MATCH(AN$16,'Static Returns and Covariance'!$B$13:$B$132),1,1,10))</f>
        <v>-8.6610180855392155E-2</v>
      </c>
      <c r="AO393" s="42" cm="1">
        <f t="array" aca="1" ref="AO393" ca="1">SUMPRODUCT(TRANSPOSE(AO380:AO389),OFFSET('Static Returns and Covariance'!$B$12,MATCH(AO$16,'Static Returns and Covariance'!$B$13:$B$132),1,1,10))</f>
        <v>-5.7522698796362695E-2</v>
      </c>
      <c r="AP393" s="42" cm="1">
        <f t="array" aca="1" ref="AP393" ca="1">SUMPRODUCT(TRANSPOSE(AP380:AP389),OFFSET('Static Returns and Covariance'!$B$12,MATCH(AP$16,'Static Returns and Covariance'!$B$13:$B$132),1,1,10))</f>
        <v>8.2521914123672324E-2</v>
      </c>
      <c r="AQ393" s="42" cm="1">
        <f t="array" aca="1" ref="AQ393" ca="1">SUMPRODUCT(TRANSPOSE(AQ380:AQ389),OFFSET('Static Returns and Covariance'!$B$12,MATCH(AQ$16,'Static Returns and Covariance'!$B$13:$B$132),1,1,10))</f>
        <v>6.2315979079053778E-2</v>
      </c>
      <c r="AR393" s="42" cm="1">
        <f t="array" aca="1" ref="AR393" ca="1">SUMPRODUCT(TRANSPOSE(AR380:AR389),OFFSET('Static Returns and Covariance'!$B$12,MATCH(AR$16,'Static Returns and Covariance'!$B$13:$B$132),1,1,10))</f>
        <v>-4.2141923588518197E-2</v>
      </c>
      <c r="AS393" s="42" cm="1">
        <f t="array" aca="1" ref="AS393" ca="1">SUMPRODUCT(TRANSPOSE(AS380:AS389),OFFSET('Static Returns and Covariance'!$B$12,MATCH(AS$16,'Static Returns and Covariance'!$B$13:$B$132),1,1,10))</f>
        <v>-1.0131187388338261E-2</v>
      </c>
      <c r="AT393" s="42" cm="1">
        <f t="array" aca="1" ref="AT393" ca="1">SUMPRODUCT(TRANSPOSE(AT380:AT389),OFFSET('Static Returns and Covariance'!$B$12,MATCH(AT$16,'Static Returns and Covariance'!$B$13:$B$132),1,1,10))</f>
        <v>-2.0232742518729571E-2</v>
      </c>
      <c r="AU393" s="42" cm="1">
        <f t="array" aca="1" ref="AU393" ca="1">SUMPRODUCT(TRANSPOSE(AU380:AU389),OFFSET('Static Returns and Covariance'!$B$12,MATCH(AU$16,'Static Returns and Covariance'!$B$13:$B$132),1,1,10))</f>
        <v>1.5465093703034588E-2</v>
      </c>
      <c r="AV393" s="42" cm="1">
        <f t="array" aca="1" ref="AV393" ca="1">SUMPRODUCT(TRANSPOSE(AV380:AV389),OFFSET('Static Returns and Covariance'!$B$12,MATCH(AV$16,'Static Returns and Covariance'!$B$13:$B$132),1,1,10))</f>
        <v>-1.6966922277399991E-2</v>
      </c>
      <c r="AW393" s="42" cm="1">
        <f t="array" aca="1" ref="AW393" ca="1">SUMPRODUCT(TRANSPOSE(AW380:AW389),OFFSET('Static Returns and Covariance'!$B$12,MATCH(AW$16,'Static Returns and Covariance'!$B$13:$B$132),1,1,10))</f>
        <v>4.3998509070321858E-2</v>
      </c>
      <c r="AX393" s="42" cm="1">
        <f t="array" aca="1" ref="AX393" ca="1">SUMPRODUCT(TRANSPOSE(AX380:AX389),OFFSET('Static Returns and Covariance'!$B$12,MATCH(AX$16,'Static Returns and Covariance'!$B$13:$B$132),1,1,10))</f>
        <v>-1.6799124066697684E-2</v>
      </c>
      <c r="AY393" s="42" cm="1">
        <f t="array" aca="1" ref="AY393" ca="1">SUMPRODUCT(TRANSPOSE(AY380:AY389),OFFSET('Static Returns and Covariance'!$B$12,MATCH(AY$16,'Static Returns and Covariance'!$B$13:$B$132),1,1,10))</f>
        <v>-5.7880141138273028E-4</v>
      </c>
      <c r="AZ393" s="42" cm="1">
        <f t="array" aca="1" ref="AZ393" ca="1">SUMPRODUCT(TRANSPOSE(AZ380:AZ389),OFFSET('Static Returns and Covariance'!$B$12,MATCH(AZ$16,'Static Returns and Covariance'!$B$13:$B$132),1,1,10))</f>
        <v>-3.2070145403414019E-2</v>
      </c>
      <c r="BA393" s="42" cm="1">
        <f t="array" aca="1" ref="BA393" ca="1">SUMPRODUCT(TRANSPOSE(BA380:BA389),OFFSET('Static Returns and Covariance'!$B$12,MATCH(BA$16,'Static Returns and Covariance'!$B$13:$B$132),1,1,10))</f>
        <v>0.10377874566817095</v>
      </c>
      <c r="BB393" s="42" cm="1">
        <f t="array" aca="1" ref="BB393" ca="1">SUMPRODUCT(TRANSPOSE(BB380:BB389),OFFSET('Static Returns and Covariance'!$B$12,MATCH(BB$16,'Static Returns and Covariance'!$B$13:$B$132),1,1,10))</f>
        <v>4.4513101317804359E-2</v>
      </c>
      <c r="BC393" s="42" cm="1">
        <f t="array" aca="1" ref="BC393" ca="1">SUMPRODUCT(TRANSPOSE(BC380:BC389),OFFSET('Static Returns and Covariance'!$B$12,MATCH(BC$16,'Static Returns and Covariance'!$B$13:$B$132),1,1,10))</f>
        <v>-1.147009991871918E-2</v>
      </c>
      <c r="BD393" s="42" cm="1">
        <f t="array" aca="1" ref="BD393" ca="1">SUMPRODUCT(TRANSPOSE(BD380:BD389),OFFSET('Static Returns and Covariance'!$B$12,MATCH(BD$16,'Static Returns and Covariance'!$B$13:$B$132),1,1,10))</f>
        <v>-5.3133616504303025E-3</v>
      </c>
      <c r="BE393" s="42" cm="1">
        <f t="array" aca="1" ref="BE393" ca="1">SUMPRODUCT(TRANSPOSE(BE380:BE389),OFFSET('Static Returns and Covariance'!$B$12,MATCH(BE$16,'Static Returns and Covariance'!$B$13:$B$132),1,1,10))</f>
        <v>1.1224097125766429E-2</v>
      </c>
      <c r="BF393" s="42" cm="1">
        <f t="array" aca="1" ref="BF393" ca="1">SUMPRODUCT(TRANSPOSE(BF380:BF389),OFFSET('Static Returns and Covariance'!$B$12,MATCH(BF$16,'Static Returns and Covariance'!$B$13:$B$132),1,1,10))</f>
        <v>3.2688403903871927E-2</v>
      </c>
      <c r="BG393" s="42" cm="1">
        <f t="array" aca="1" ref="BG393" ca="1">SUMPRODUCT(TRANSPOSE(BG380:BG389),OFFSET('Static Returns and Covariance'!$B$12,MATCH(BG$16,'Static Returns and Covariance'!$B$13:$B$132),1,1,10))</f>
        <v>-6.2957178992003704E-2</v>
      </c>
      <c r="BH393" s="42" cm="1">
        <f t="array" aca="1" ref="BH393" ca="1">SUMPRODUCT(TRANSPOSE(BH380:BH389),OFFSET('Static Returns and Covariance'!$B$12,MATCH(BH$16,'Static Returns and Covariance'!$B$13:$B$132),1,1,10))</f>
        <v>9.207129060633111E-3</v>
      </c>
      <c r="BI393" s="42" cm="1">
        <f t="array" aca="1" ref="BI393" ca="1">SUMPRODUCT(TRANSPOSE(BI380:BI389),OFFSET('Static Returns and Covariance'!$B$12,MATCH(BI$16,'Static Returns and Covariance'!$B$13:$B$132),1,1,10))</f>
        <v>-1.135691786917277E-2</v>
      </c>
      <c r="BJ393" s="42" cm="1">
        <f t="array" aca="1" ref="BJ393" ca="1">SUMPRODUCT(TRANSPOSE(BJ380:BJ389),OFFSET('Static Returns and Covariance'!$B$12,MATCH(BJ$16,'Static Returns and Covariance'!$B$13:$B$132),1,1,10))</f>
        <v>0.11287882190133425</v>
      </c>
    </row>
    <row r="394" spans="2:62" ht="18.5" hidden="1" outlineLevel="2">
      <c r="B394" s="79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</row>
    <row r="395" spans="2:62" ht="20" hidden="1" outlineLevel="2">
      <c r="B395" s="87" t="s">
        <v>140</v>
      </c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</row>
    <row r="396" spans="2:62" hidden="1" outlineLevel="2">
      <c r="B396" s="78" t="s">
        <v>5</v>
      </c>
      <c r="C396" s="42" cm="1">
        <f t="array" aca="1" ref="C396:C405" ca="1">TRANSPOSE(TRANSPOSE(C380:C389)*(1+(OFFSET('Static Returns and Covariance'!$B$12,MATCH(C$16,'Static Returns and Covariance'!$B$13:$B$132),1,1,10)))/(1+C393))</f>
        <v>7.039780686295373E-2</v>
      </c>
      <c r="D396" s="42" cm="1">
        <f t="array" aca="1" ref="D396:D405" ca="1">TRANSPOSE(TRANSPOSE(D380:D389)*(1+(OFFSET('Static Returns and Covariance'!$B$12,MATCH(D$16,'Static Returns and Covariance'!$B$13:$B$132),1,1,10)))/(1+D393))</f>
        <v>6.4782900428960413E-2</v>
      </c>
      <c r="E396" s="42" cm="1">
        <f t="array" aca="1" ref="E396:E405" ca="1">TRANSPOSE(TRANSPOSE(E380:E389)*(1+(OFFSET('Static Returns and Covariance'!$B$12,MATCH(E$16,'Static Returns and Covariance'!$B$13:$B$132),1,1,10)))/(1+E393))</f>
        <v>6.246313658078486E-2</v>
      </c>
      <c r="F396" s="42" cm="1">
        <f t="array" aca="1" ref="F396:F405" ca="1">TRANSPOSE(TRANSPOSE(F380:F389)*(1+(OFFSET('Static Returns and Covariance'!$B$12,MATCH(F$16,'Static Returns and Covariance'!$B$13:$B$132),1,1,10)))/(1+F393))</f>
        <v>6.3254206097007243E-2</v>
      </c>
      <c r="G396" s="42" cm="1">
        <f t="array" aca="1" ref="G396:G405" ca="1">TRANSPOSE(TRANSPOSE(G380:G389)*(1+(OFFSET('Static Returns and Covariance'!$B$12,MATCH(G$16,'Static Returns and Covariance'!$B$13:$B$132),1,1,10)))/(1+G393))</f>
        <v>5.9778683920127439E-2</v>
      </c>
      <c r="H396" s="42" cm="1">
        <f t="array" aca="1" ref="H396:H405" ca="1">TRANSPOSE(TRANSPOSE(H380:H389)*(1+(OFFSET('Static Returns and Covariance'!$B$12,MATCH(H$16,'Static Returns and Covariance'!$B$13:$B$132),1,1,10)))/(1+H393))</f>
        <v>6.8689453955315186E-2</v>
      </c>
      <c r="I396" s="42" cm="1">
        <f t="array" aca="1" ref="I396:I405" ca="1">TRANSPOSE(TRANSPOSE(I380:I389)*(1+(OFFSET('Static Returns and Covariance'!$B$12,MATCH(I$16,'Static Returns and Covariance'!$B$13:$B$132),1,1,10)))/(1+I393))</f>
        <v>6.1869726294915703E-2</v>
      </c>
      <c r="J396" s="42" cm="1">
        <f t="array" aca="1" ref="J396:J405" ca="1">TRANSPOSE(TRANSPOSE(J380:J389)*(1+(OFFSET('Static Returns and Covariance'!$B$12,MATCH(J$16,'Static Returns and Covariance'!$B$13:$B$132),1,1,10)))/(1+J393))</f>
        <v>6.3613931913149083E-2</v>
      </c>
      <c r="K396" s="42" cm="1">
        <f t="array" aca="1" ref="K396:K405" ca="1">TRANSPOSE(TRANSPOSE(K380:K389)*(1+(OFFSET('Static Returns and Covariance'!$B$12,MATCH(K$16,'Static Returns and Covariance'!$B$13:$B$132),1,1,10)))/(1+K393))</f>
        <v>6.5431008577562857E-2</v>
      </c>
      <c r="L396" s="42" cm="1">
        <f t="array" aca="1" ref="L396:L405" ca="1">TRANSPOSE(TRANSPOSE(L380:L389)*(1+(OFFSET('Static Returns and Covariance'!$B$12,MATCH(L$16,'Static Returns and Covariance'!$B$13:$B$132),1,1,10)))/(1+L393))</f>
        <v>6.940043899316331E-2</v>
      </c>
      <c r="M396" s="42" cm="1">
        <f t="array" aca="1" ref="M396:M405" ca="1">TRANSPOSE(TRANSPOSE(M380:M389)*(1+(OFFSET('Static Returns and Covariance'!$B$12,MATCH(M$16,'Static Returns and Covariance'!$B$13:$B$132),1,1,10)))/(1+M393))</f>
        <v>7.0675179814972969E-2</v>
      </c>
      <c r="N396" s="42" cm="1">
        <f t="array" aca="1" ref="N396:N405" ca="1">TRANSPOSE(TRANSPOSE(N380:N389)*(1+(OFFSET('Static Returns and Covariance'!$B$12,MATCH(N$16,'Static Returns and Covariance'!$B$13:$B$132),1,1,10)))/(1+N393))</f>
        <v>7.4455004062091962E-2</v>
      </c>
      <c r="O396" s="42" cm="1">
        <f t="array" aca="1" ref="O396:O405" ca="1">TRANSPOSE(TRANSPOSE(O380:O389)*(1+(OFFSET('Static Returns and Covariance'!$B$12,MATCH(O$16,'Static Returns and Covariance'!$B$13:$B$132),1,1,10)))/(1+O393))</f>
        <v>8.0170864003854869E-2</v>
      </c>
      <c r="P396" s="42" cm="1">
        <f t="array" aca="1" ref="P396:P405" ca="1">TRANSPOSE(TRANSPOSE(P380:P389)*(1+(OFFSET('Static Returns and Covariance'!$B$12,MATCH(P$16,'Static Returns and Covariance'!$B$13:$B$132),1,1,10)))/(1+P393))</f>
        <v>7.2612413489771918E-2</v>
      </c>
      <c r="Q396" s="42" cm="1">
        <f t="array" aca="1" ref="Q396:Q405" ca="1">TRANSPOSE(TRANSPOSE(Q380:Q389)*(1+(OFFSET('Static Returns and Covariance'!$B$12,MATCH(Q$16,'Static Returns and Covariance'!$B$13:$B$132),1,1,10)))/(1+Q393))</f>
        <v>7.3726874868598913E-2</v>
      </c>
      <c r="R396" s="42" cm="1">
        <f t="array" aca="1" ref="R396:R405" ca="1">TRANSPOSE(TRANSPOSE(R380:R389)*(1+(OFFSET('Static Returns and Covariance'!$B$12,MATCH(R$16,'Static Returns and Covariance'!$B$13:$B$132),1,1,10)))/(1+R393))</f>
        <v>7.9890507382649245E-2</v>
      </c>
      <c r="S396" s="42" cm="1">
        <f t="array" aca="1" ref="S396:S405" ca="1">TRANSPOSE(TRANSPOSE(S380:S389)*(1+(OFFSET('Static Returns and Covariance'!$B$12,MATCH(S$16,'Static Returns and Covariance'!$B$13:$B$132),1,1,10)))/(1+S393))</f>
        <v>8.1973592305493281E-2</v>
      </c>
      <c r="T396" s="42" cm="1">
        <f t="array" aca="1" ref="T396:T405" ca="1">TRANSPOSE(TRANSPOSE(T380:T389)*(1+(OFFSET('Static Returns and Covariance'!$B$12,MATCH(T$16,'Static Returns and Covariance'!$B$13:$B$132),1,1,10)))/(1+T393))</f>
        <v>7.5878553089089487E-2</v>
      </c>
      <c r="U396" s="42" cm="1">
        <f t="array" aca="1" ref="U396:U405" ca="1">TRANSPOSE(TRANSPOSE(U380:U389)*(1+(OFFSET('Static Returns and Covariance'!$B$12,MATCH(U$16,'Static Returns and Covariance'!$B$13:$B$132),1,1,10)))/(1+U393))</f>
        <v>8.7792277392787305E-2</v>
      </c>
      <c r="V396" s="42" cm="1">
        <f t="array" aca="1" ref="V396:V405" ca="1">TRANSPOSE(TRANSPOSE(V380:V389)*(1+(OFFSET('Static Returns and Covariance'!$B$12,MATCH(V$16,'Static Returns and Covariance'!$B$13:$B$132),1,1,10)))/(1+V393))</f>
        <v>8.8032186358383877E-2</v>
      </c>
      <c r="W396" s="42" cm="1">
        <f t="array" aca="1" ref="W396:W405" ca="1">TRANSPOSE(TRANSPOSE(W380:W389)*(1+(OFFSET('Static Returns and Covariance'!$B$12,MATCH(W$16,'Static Returns and Covariance'!$B$13:$B$132),1,1,10)))/(1+W393))</f>
        <v>9.0548968956772974E-2</v>
      </c>
      <c r="X396" s="42" cm="1">
        <f t="array" aca="1" ref="X396:X405" ca="1">TRANSPOSE(TRANSPOSE(X380:X389)*(1+(OFFSET('Static Returns and Covariance'!$B$12,MATCH(X$16,'Static Returns and Covariance'!$B$13:$B$132),1,1,10)))/(1+X393))</f>
        <v>6.7520238423378412E-2</v>
      </c>
      <c r="Y396" s="42" cm="1">
        <f t="array" aca="1" ref="Y396:Y405" ca="1">TRANSPOSE(TRANSPOSE(Y380:Y389)*(1+(OFFSET('Static Returns and Covariance'!$B$12,MATCH(Y$16,'Static Returns and Covariance'!$B$13:$B$132),1,1,10)))/(1+Y393))</f>
        <v>3.168869216944744E-2</v>
      </c>
      <c r="Z396" s="42" cm="1">
        <f t="array" aca="1" ref="Z396:Z405" ca="1">TRANSPOSE(TRANSPOSE(Z380:Z389)*(1+(OFFSET('Static Returns and Covariance'!$B$12,MATCH(Z$16,'Static Returns and Covariance'!$B$13:$B$132),1,1,10)))/(1+Z393))</f>
        <v>2.6891716357136605E-2</v>
      </c>
      <c r="AA396" s="42" cm="1">
        <f t="array" aca="1" ref="AA396:AA405" ca="1">TRANSPOSE(TRANSPOSE(AA380:AA389)*(1+(OFFSET('Static Returns and Covariance'!$B$12,MATCH(AA$16,'Static Returns and Covariance'!$B$13:$B$132),1,1,10)))/(1+AA393))</f>
        <v>3.0352121161263276E-2</v>
      </c>
      <c r="AB396" s="42" cm="1">
        <f t="array" aca="1" ref="AB396:AB405" ca="1">TRANSPOSE(TRANSPOSE(AB380:AB389)*(1+(OFFSET('Static Returns and Covariance'!$B$12,MATCH(AB$16,'Static Returns and Covariance'!$B$13:$B$132),1,1,10)))/(1+AB393))</f>
        <v>0</v>
      </c>
      <c r="AC396" s="42" cm="1">
        <f t="array" aca="1" ref="AC396:AC405" ca="1">TRANSPOSE(TRANSPOSE(AC380:AC389)*(1+(OFFSET('Static Returns and Covariance'!$B$12,MATCH(AC$16,'Static Returns and Covariance'!$B$13:$B$132),1,1,10)))/(1+AC393))</f>
        <v>2.3053516450759317E-3</v>
      </c>
      <c r="AD396" s="42" cm="1">
        <f t="array" aca="1" ref="AD396:AD405" ca="1">TRANSPOSE(TRANSPOSE(AD380:AD389)*(1+(OFFSET('Static Returns and Covariance'!$B$12,MATCH(AD$16,'Static Returns and Covariance'!$B$13:$B$132),1,1,10)))/(1+AD393))</f>
        <v>1.5586429623533637E-3</v>
      </c>
      <c r="AE396" s="42" cm="1">
        <f t="array" aca="1" ref="AE396:AE405" ca="1">TRANSPOSE(TRANSPOSE(AE380:AE389)*(1+(OFFSET('Static Returns and Covariance'!$B$12,MATCH(AE$16,'Static Returns and Covariance'!$B$13:$B$132),1,1,10)))/(1+AE393))</f>
        <v>4.2694354256562249E-3</v>
      </c>
      <c r="AF396" s="42" cm="1">
        <f t="array" aca="1" ref="AF396:AF405" ca="1">TRANSPOSE(TRANSPOSE(AF380:AF389)*(1+(OFFSET('Static Returns and Covariance'!$B$12,MATCH(AF$16,'Static Returns and Covariance'!$B$13:$B$132),1,1,10)))/(1+AF393))</f>
        <v>3.0617577729339868E-3</v>
      </c>
      <c r="AG396" s="42" cm="1">
        <f t="array" aca="1" ref="AG396:AG405" ca="1">TRANSPOSE(TRANSPOSE(AG380:AG389)*(1+(OFFSET('Static Returns and Covariance'!$B$12,MATCH(AG$16,'Static Returns and Covariance'!$B$13:$B$132),1,1,10)))/(1+AG393))</f>
        <v>0</v>
      </c>
      <c r="AH396" s="42" cm="1">
        <f t="array" aca="1" ref="AH396:AH405" ca="1">TRANSPOSE(TRANSPOSE(AH380:AH389)*(1+(OFFSET('Static Returns and Covariance'!$B$12,MATCH(AH$16,'Static Returns and Covariance'!$B$13:$B$132),1,1,10)))/(1+AH393))</f>
        <v>0</v>
      </c>
      <c r="AI396" s="42" cm="1">
        <f t="array" aca="1" ref="AI396:AI405" ca="1">TRANSPOSE(TRANSPOSE(AI380:AI389)*(1+(OFFSET('Static Returns and Covariance'!$B$12,MATCH(AI$16,'Static Returns and Covariance'!$B$13:$B$132),1,1,10)))/(1+AI393))</f>
        <v>0</v>
      </c>
      <c r="AJ396" s="42" cm="1">
        <f t="array" aca="1" ref="AJ396:AJ405" ca="1">TRANSPOSE(TRANSPOSE(AJ380:AJ389)*(1+(OFFSET('Static Returns and Covariance'!$B$12,MATCH(AJ$16,'Static Returns and Covariance'!$B$13:$B$132),1,1,10)))/(1+AJ393))</f>
        <v>0</v>
      </c>
      <c r="AK396" s="42" cm="1">
        <f t="array" aca="1" ref="AK396:AK405" ca="1">TRANSPOSE(TRANSPOSE(AK380:AK389)*(1+(OFFSET('Static Returns and Covariance'!$B$12,MATCH(AK$16,'Static Returns and Covariance'!$B$13:$B$132),1,1,10)))/(1+AK393))</f>
        <v>0</v>
      </c>
      <c r="AL396" s="42" cm="1">
        <f t="array" aca="1" ref="AL396:AL405" ca="1">TRANSPOSE(TRANSPOSE(AL380:AL389)*(1+(OFFSET('Static Returns and Covariance'!$B$12,MATCH(AL$16,'Static Returns and Covariance'!$B$13:$B$132),1,1,10)))/(1+AL393))</f>
        <v>0</v>
      </c>
      <c r="AM396" s="42" cm="1">
        <f t="array" aca="1" ref="AM396:AM405" ca="1">TRANSPOSE(TRANSPOSE(AM380:AM389)*(1+(OFFSET('Static Returns and Covariance'!$B$12,MATCH(AM$16,'Static Returns and Covariance'!$B$13:$B$132),1,1,10)))/(1+AM393))</f>
        <v>0</v>
      </c>
      <c r="AN396" s="42" cm="1">
        <f t="array" aca="1" ref="AN396:AN405" ca="1">TRANSPOSE(TRANSPOSE(AN380:AN389)*(1+(OFFSET('Static Returns and Covariance'!$B$12,MATCH(AN$16,'Static Returns and Covariance'!$B$13:$B$132),1,1,10)))/(1+AN393))</f>
        <v>0</v>
      </c>
      <c r="AO396" s="42" cm="1">
        <f t="array" aca="1" ref="AO396:AO405" ca="1">TRANSPOSE(TRANSPOSE(AO380:AO389)*(1+(OFFSET('Static Returns and Covariance'!$B$12,MATCH(AO$16,'Static Returns and Covariance'!$B$13:$B$132),1,1,10)))/(1+AO393))</f>
        <v>0</v>
      </c>
      <c r="AP396" s="42" cm="1">
        <f t="array" aca="1" ref="AP396:AP405" ca="1">TRANSPOSE(TRANSPOSE(AP380:AP389)*(1+(OFFSET('Static Returns and Covariance'!$B$12,MATCH(AP$16,'Static Returns and Covariance'!$B$13:$B$132),1,1,10)))/(1+AP393))</f>
        <v>0</v>
      </c>
      <c r="AQ396" s="42" cm="1">
        <f t="array" aca="1" ref="AQ396:AQ405" ca="1">TRANSPOSE(TRANSPOSE(AQ380:AQ389)*(1+(OFFSET('Static Returns and Covariance'!$B$12,MATCH(AQ$16,'Static Returns and Covariance'!$B$13:$B$132),1,1,10)))/(1+AQ393))</f>
        <v>0</v>
      </c>
      <c r="AR396" s="42" cm="1">
        <f t="array" aca="1" ref="AR396:AR405" ca="1">TRANSPOSE(TRANSPOSE(AR380:AR389)*(1+(OFFSET('Static Returns and Covariance'!$B$12,MATCH(AR$16,'Static Returns and Covariance'!$B$13:$B$132),1,1,10)))/(1+AR393))</f>
        <v>0</v>
      </c>
      <c r="AS396" s="42" cm="1">
        <f t="array" aca="1" ref="AS396:AS405" ca="1">TRANSPOSE(TRANSPOSE(AS380:AS389)*(1+(OFFSET('Static Returns and Covariance'!$B$12,MATCH(AS$16,'Static Returns and Covariance'!$B$13:$B$132),1,1,10)))/(1+AS393))</f>
        <v>0</v>
      </c>
      <c r="AT396" s="42" cm="1">
        <f t="array" aca="1" ref="AT396:AT405" ca="1">TRANSPOSE(TRANSPOSE(AT380:AT389)*(1+(OFFSET('Static Returns and Covariance'!$B$12,MATCH(AT$16,'Static Returns and Covariance'!$B$13:$B$132),1,1,10)))/(1+AT393))</f>
        <v>0</v>
      </c>
      <c r="AU396" s="42" cm="1">
        <f t="array" aca="1" ref="AU396:AU405" ca="1">TRANSPOSE(TRANSPOSE(AU380:AU389)*(1+(OFFSET('Static Returns and Covariance'!$B$12,MATCH(AU$16,'Static Returns and Covariance'!$B$13:$B$132),1,1,10)))/(1+AU393))</f>
        <v>0</v>
      </c>
      <c r="AV396" s="42" cm="1">
        <f t="array" aca="1" ref="AV396:AV405" ca="1">TRANSPOSE(TRANSPOSE(AV380:AV389)*(1+(OFFSET('Static Returns and Covariance'!$B$12,MATCH(AV$16,'Static Returns and Covariance'!$B$13:$B$132),1,1,10)))/(1+AV393))</f>
        <v>0</v>
      </c>
      <c r="AW396" s="42" cm="1">
        <f t="array" aca="1" ref="AW396:AW405" ca="1">TRANSPOSE(TRANSPOSE(AW380:AW389)*(1+(OFFSET('Static Returns and Covariance'!$B$12,MATCH(AW$16,'Static Returns and Covariance'!$B$13:$B$132),1,1,10)))/(1+AW393))</f>
        <v>0</v>
      </c>
      <c r="AX396" s="42" cm="1">
        <f t="array" aca="1" ref="AX396:AX405" ca="1">TRANSPOSE(TRANSPOSE(AX380:AX389)*(1+(OFFSET('Static Returns and Covariance'!$B$12,MATCH(AX$16,'Static Returns and Covariance'!$B$13:$B$132),1,1,10)))/(1+AX393))</f>
        <v>0</v>
      </c>
      <c r="AY396" s="42" cm="1">
        <f t="array" aca="1" ref="AY396:AY405" ca="1">TRANSPOSE(TRANSPOSE(AY380:AY389)*(1+(OFFSET('Static Returns and Covariance'!$B$12,MATCH(AY$16,'Static Returns and Covariance'!$B$13:$B$132),1,1,10)))/(1+AY393))</f>
        <v>0</v>
      </c>
      <c r="AZ396" s="42" cm="1">
        <f t="array" aca="1" ref="AZ396:AZ405" ca="1">TRANSPOSE(TRANSPOSE(AZ380:AZ389)*(1+(OFFSET('Static Returns and Covariance'!$B$12,MATCH(AZ$16,'Static Returns and Covariance'!$B$13:$B$132),1,1,10)))/(1+AZ393))</f>
        <v>0</v>
      </c>
      <c r="BA396" s="42" cm="1">
        <f t="array" aca="1" ref="BA396:BA405" ca="1">TRANSPOSE(TRANSPOSE(BA380:BA389)*(1+(OFFSET('Static Returns and Covariance'!$B$12,MATCH(BA$16,'Static Returns and Covariance'!$B$13:$B$132),1,1,10)))/(1+BA393))</f>
        <v>0</v>
      </c>
      <c r="BB396" s="42" cm="1">
        <f t="array" aca="1" ref="BB396:BB405" ca="1">TRANSPOSE(TRANSPOSE(BB380:BB389)*(1+(OFFSET('Static Returns and Covariance'!$B$12,MATCH(BB$16,'Static Returns and Covariance'!$B$13:$B$132),1,1,10)))/(1+BB393))</f>
        <v>0</v>
      </c>
      <c r="BC396" s="42" cm="1">
        <f t="array" aca="1" ref="BC396:BC405" ca="1">TRANSPOSE(TRANSPOSE(BC380:BC389)*(1+(OFFSET('Static Returns and Covariance'!$B$12,MATCH(BC$16,'Static Returns and Covariance'!$B$13:$B$132),1,1,10)))/(1+BC393))</f>
        <v>0</v>
      </c>
      <c r="BD396" s="42" cm="1">
        <f t="array" aca="1" ref="BD396:BD405" ca="1">TRANSPOSE(TRANSPOSE(BD380:BD389)*(1+(OFFSET('Static Returns and Covariance'!$B$12,MATCH(BD$16,'Static Returns and Covariance'!$B$13:$B$132),1,1,10)))/(1+BD393))</f>
        <v>0</v>
      </c>
      <c r="BE396" s="42" cm="1">
        <f t="array" aca="1" ref="BE396:BE405" ca="1">TRANSPOSE(TRANSPOSE(BE380:BE389)*(1+(OFFSET('Static Returns and Covariance'!$B$12,MATCH(BE$16,'Static Returns and Covariance'!$B$13:$B$132),1,1,10)))/(1+BE393))</f>
        <v>0</v>
      </c>
      <c r="BF396" s="42" cm="1">
        <f t="array" aca="1" ref="BF396:BF405" ca="1">TRANSPOSE(TRANSPOSE(BF380:BF389)*(1+(OFFSET('Static Returns and Covariance'!$B$12,MATCH(BF$16,'Static Returns and Covariance'!$B$13:$B$132),1,1,10)))/(1+BF393))</f>
        <v>0</v>
      </c>
      <c r="BG396" s="42" cm="1">
        <f t="array" aca="1" ref="BG396:BG405" ca="1">TRANSPOSE(TRANSPOSE(BG380:BG389)*(1+(OFFSET('Static Returns and Covariance'!$B$12,MATCH(BG$16,'Static Returns and Covariance'!$B$13:$B$132),1,1,10)))/(1+BG393))</f>
        <v>0</v>
      </c>
      <c r="BH396" s="42" cm="1">
        <f t="array" aca="1" ref="BH396:BH405" ca="1">TRANSPOSE(TRANSPOSE(BH380:BH389)*(1+(OFFSET('Static Returns and Covariance'!$B$12,MATCH(BH$16,'Static Returns and Covariance'!$B$13:$B$132),1,1,10)))/(1+BH393))</f>
        <v>0</v>
      </c>
      <c r="BI396" s="42" cm="1">
        <f t="array" aca="1" ref="BI396:BI405" ca="1">TRANSPOSE(TRANSPOSE(BI380:BI389)*(1+(OFFSET('Static Returns and Covariance'!$B$12,MATCH(BI$16,'Static Returns and Covariance'!$B$13:$B$132),1,1,10)))/(1+BI393))</f>
        <v>0</v>
      </c>
      <c r="BJ396" s="42" cm="1">
        <f t="array" aca="1" ref="BJ396:BJ405" ca="1">TRANSPOSE(TRANSPOSE(BJ380:BJ389)*(1+(OFFSET('Static Returns and Covariance'!$B$12,MATCH(BJ$16,'Static Returns and Covariance'!$B$13:$B$132),1,1,10)))/(1+BJ393))</f>
        <v>0</v>
      </c>
    </row>
    <row r="397" spans="2:62" hidden="1" outlineLevel="2">
      <c r="B397" s="78" t="s">
        <v>7</v>
      </c>
      <c r="C397" s="42">
        <f ca="1"/>
        <v>2.3237283206180043E-2</v>
      </c>
      <c r="D397" s="42">
        <f ca="1"/>
        <v>1.4579626319433452E-2</v>
      </c>
      <c r="E397" s="42">
        <f ca="1"/>
        <v>1.9999589435009082E-2</v>
      </c>
      <c r="F397" s="42">
        <f ca="1"/>
        <v>1.6574886641183891E-2</v>
      </c>
      <c r="G397" s="42">
        <f ca="1"/>
        <v>1.5574238837366984E-2</v>
      </c>
      <c r="H397" s="42">
        <f ca="1"/>
        <v>1.9233647952528726E-2</v>
      </c>
      <c r="I397" s="42">
        <f ca="1"/>
        <v>2.5927900956392764E-2</v>
      </c>
      <c r="J397" s="42">
        <f ca="1"/>
        <v>2.3864227654410819E-2</v>
      </c>
      <c r="K397" s="42">
        <f ca="1"/>
        <v>2.6168692593169923E-2</v>
      </c>
      <c r="L397" s="42">
        <f ca="1"/>
        <v>2.0501755671911943E-2</v>
      </c>
      <c r="M397" s="42">
        <f ca="1"/>
        <v>2.7533344604249371E-2</v>
      </c>
      <c r="N397" s="42">
        <f ca="1"/>
        <v>2.9750483191679812E-2</v>
      </c>
      <c r="O397" s="42">
        <f ca="1"/>
        <v>2.8806796047501984E-2</v>
      </c>
      <c r="P397" s="42">
        <f ca="1"/>
        <v>4.0448516299419868E-2</v>
      </c>
      <c r="Q397" s="42">
        <f ca="1"/>
        <v>3.069134881144912E-2</v>
      </c>
      <c r="R397" s="42">
        <f ca="1"/>
        <v>4.0832748271754114E-2</v>
      </c>
      <c r="S397" s="42">
        <f ca="1"/>
        <v>3.9896095370887119E-2</v>
      </c>
      <c r="T397" s="42">
        <f ca="1"/>
        <v>3.4372678358297312E-2</v>
      </c>
      <c r="U397" s="42">
        <f ca="1"/>
        <v>3.5737303014219721E-2</v>
      </c>
      <c r="V397" s="42">
        <f ca="1"/>
        <v>4.0409202337519337E-2</v>
      </c>
      <c r="W397" s="42">
        <f ca="1"/>
        <v>4.8118650197251582E-2</v>
      </c>
      <c r="X397" s="42">
        <f ca="1"/>
        <v>4.2624545035605151E-2</v>
      </c>
      <c r="Y397" s="42">
        <f ca="1"/>
        <v>4.2400076641851546E-2</v>
      </c>
      <c r="Z397" s="42">
        <f ca="1"/>
        <v>3.9624115214625263E-2</v>
      </c>
      <c r="AA397" s="42">
        <f ca="1"/>
        <v>3.710569939002055E-2</v>
      </c>
      <c r="AB397" s="42">
        <f ca="1"/>
        <v>5.0799818806884778E-2</v>
      </c>
      <c r="AC397" s="42">
        <f ca="1"/>
        <v>5.0436822116739922E-2</v>
      </c>
      <c r="AD397" s="42">
        <f ca="1"/>
        <v>4.9890717428383878E-2</v>
      </c>
      <c r="AE397" s="42">
        <f ca="1"/>
        <v>5.4659804870394416E-2</v>
      </c>
      <c r="AF397" s="42">
        <f ca="1"/>
        <v>6.4465431963669106E-2</v>
      </c>
      <c r="AG397" s="42">
        <f ca="1"/>
        <v>5.5502351506561298E-2</v>
      </c>
      <c r="AH397" s="42">
        <f ca="1"/>
        <v>5.2801222137085255E-2</v>
      </c>
      <c r="AI397" s="42">
        <f ca="1"/>
        <v>5.7299243077597865E-2</v>
      </c>
      <c r="AJ397" s="42">
        <f ca="1"/>
        <v>6.4336472163138536E-2</v>
      </c>
      <c r="AK397" s="42">
        <f ca="1"/>
        <v>6.6164128357727475E-2</v>
      </c>
      <c r="AL397" s="42">
        <f ca="1"/>
        <v>6.332971610075841E-2</v>
      </c>
      <c r="AM397" s="42">
        <f ca="1"/>
        <v>5.2475657819346169E-2</v>
      </c>
      <c r="AN397" s="42">
        <f ca="1"/>
        <v>6.2259842529224493E-2</v>
      </c>
      <c r="AO397" s="42">
        <f ca="1"/>
        <v>3.6687449434193102E-2</v>
      </c>
      <c r="AP397" s="42">
        <f ca="1"/>
        <v>0</v>
      </c>
      <c r="AQ397" s="42">
        <f ca="1"/>
        <v>0</v>
      </c>
      <c r="AR397" s="42">
        <f ca="1"/>
        <v>0</v>
      </c>
      <c r="AS397" s="42">
        <f ca="1"/>
        <v>0</v>
      </c>
      <c r="AT397" s="42">
        <f ca="1"/>
        <v>0</v>
      </c>
      <c r="AU397" s="42">
        <f ca="1"/>
        <v>0</v>
      </c>
      <c r="AV397" s="42">
        <f ca="1"/>
        <v>0</v>
      </c>
      <c r="AW397" s="42">
        <f ca="1"/>
        <v>0</v>
      </c>
      <c r="AX397" s="42">
        <f ca="1"/>
        <v>0</v>
      </c>
      <c r="AY397" s="42">
        <f ca="1"/>
        <v>0</v>
      </c>
      <c r="AZ397" s="42">
        <f ca="1"/>
        <v>0</v>
      </c>
      <c r="BA397" s="42">
        <f ca="1"/>
        <v>0</v>
      </c>
      <c r="BB397" s="42">
        <f ca="1"/>
        <v>0</v>
      </c>
      <c r="BC397" s="42">
        <f ca="1"/>
        <v>0</v>
      </c>
      <c r="BD397" s="42">
        <f ca="1"/>
        <v>0</v>
      </c>
      <c r="BE397" s="42">
        <f ca="1"/>
        <v>0</v>
      </c>
      <c r="BF397" s="42">
        <f ca="1"/>
        <v>0</v>
      </c>
      <c r="BG397" s="42">
        <f ca="1"/>
        <v>0</v>
      </c>
      <c r="BH397" s="42">
        <f ca="1"/>
        <v>0</v>
      </c>
      <c r="BI397" s="42">
        <f ca="1"/>
        <v>0</v>
      </c>
      <c r="BJ397" s="42">
        <f ca="1"/>
        <v>0</v>
      </c>
    </row>
    <row r="398" spans="2:62" hidden="1" outlineLevel="2">
      <c r="B398" s="78" t="s">
        <v>9</v>
      </c>
      <c r="C398" s="42">
        <f ca="1"/>
        <v>0.30236321563966212</v>
      </c>
      <c r="D398" s="42">
        <f ca="1"/>
        <v>0.29532540214724945</v>
      </c>
      <c r="E398" s="42">
        <f ca="1"/>
        <v>0.28619769279067325</v>
      </c>
      <c r="F398" s="42">
        <f ca="1"/>
        <v>0.29052925930011608</v>
      </c>
      <c r="G398" s="42">
        <f ca="1"/>
        <v>0.28753264067748485</v>
      </c>
      <c r="H398" s="42">
        <f ca="1"/>
        <v>0.27419210790293125</v>
      </c>
      <c r="I398" s="42">
        <f ca="1"/>
        <v>0.26916505851028638</v>
      </c>
      <c r="J398" s="42">
        <f ca="1"/>
        <v>0.26729520666457257</v>
      </c>
      <c r="K398" s="42">
        <f ca="1"/>
        <v>0.28223852803168215</v>
      </c>
      <c r="L398" s="42">
        <f ca="1"/>
        <v>0.2771153219079569</v>
      </c>
      <c r="M398" s="42">
        <f ca="1"/>
        <v>0.26205736909967176</v>
      </c>
      <c r="N398" s="42">
        <f ca="1"/>
        <v>0.27855666263593054</v>
      </c>
      <c r="O398" s="42">
        <f ca="1"/>
        <v>0.26489468252967724</v>
      </c>
      <c r="P398" s="42">
        <f ca="1"/>
        <v>0.27714892815420938</v>
      </c>
      <c r="Q398" s="42">
        <f ca="1"/>
        <v>0.29403365217042654</v>
      </c>
      <c r="R398" s="42">
        <f ca="1"/>
        <v>0.30873603227151031</v>
      </c>
      <c r="S398" s="42">
        <f ca="1"/>
        <v>0.28872072309815217</v>
      </c>
      <c r="T398" s="42">
        <f ca="1"/>
        <v>0.30246016335072717</v>
      </c>
      <c r="U398" s="42">
        <f ca="1"/>
        <v>0.30386824606703883</v>
      </c>
      <c r="V398" s="42">
        <f ca="1"/>
        <v>0.2757341236581875</v>
      </c>
      <c r="W398" s="42">
        <f ca="1"/>
        <v>0.28734851167966979</v>
      </c>
      <c r="X398" s="42">
        <f ca="1"/>
        <v>0.29848158738304126</v>
      </c>
      <c r="Y398" s="42">
        <f ca="1"/>
        <v>0.29632852540779236</v>
      </c>
      <c r="Z398" s="42">
        <f ca="1"/>
        <v>0.28710016743480465</v>
      </c>
      <c r="AA398" s="42">
        <f ca="1"/>
        <v>0.29662452873165296</v>
      </c>
      <c r="AB398" s="42">
        <f ca="1"/>
        <v>0.24882614487658958</v>
      </c>
      <c r="AC398" s="42">
        <f ca="1"/>
        <v>0.25307025170892999</v>
      </c>
      <c r="AD398" s="42">
        <f ca="1"/>
        <v>0.26400962840215403</v>
      </c>
      <c r="AE398" s="42">
        <f ca="1"/>
        <v>0.26448110820228021</v>
      </c>
      <c r="AF398" s="42">
        <f ca="1"/>
        <v>0.26563162828809594</v>
      </c>
      <c r="AG398" s="42">
        <f ca="1"/>
        <v>0.27577810876397141</v>
      </c>
      <c r="AH398" s="42">
        <f ca="1"/>
        <v>0.2763189501283731</v>
      </c>
      <c r="AI398" s="42">
        <f ca="1"/>
        <v>0.27561272830451305</v>
      </c>
      <c r="AJ398" s="42">
        <f ca="1"/>
        <v>0.26707270207247658</v>
      </c>
      <c r="AK398" s="42">
        <f ca="1"/>
        <v>0.27443762558343454</v>
      </c>
      <c r="AL398" s="42">
        <f ca="1"/>
        <v>0.27044034818659018</v>
      </c>
      <c r="AM398" s="42">
        <f ca="1"/>
        <v>0.2874324881009776</v>
      </c>
      <c r="AN398" s="42">
        <f ca="1"/>
        <v>0.24258182675275231</v>
      </c>
      <c r="AO398" s="42">
        <f ca="1"/>
        <v>0.2264141553336935</v>
      </c>
      <c r="AP398" s="42">
        <f ca="1"/>
        <v>0.20332375221349469</v>
      </c>
      <c r="AQ398" s="42">
        <f ca="1"/>
        <v>0.22196343505567423</v>
      </c>
      <c r="AR398" s="42">
        <f ca="1"/>
        <v>0.23139267443856362</v>
      </c>
      <c r="AS398" s="42">
        <f ca="1"/>
        <v>0.24433849606833757</v>
      </c>
      <c r="AT398" s="42">
        <f ca="1"/>
        <v>0.2192590999149861</v>
      </c>
      <c r="AU398" s="42">
        <f ca="1"/>
        <v>0.22291967417309061</v>
      </c>
      <c r="AV398" s="42">
        <f ca="1"/>
        <v>0.23261344374480888</v>
      </c>
      <c r="AW398" s="42">
        <f ca="1"/>
        <v>0.21091033785602792</v>
      </c>
      <c r="AX398" s="42">
        <f ca="1"/>
        <v>0.2202128108707519</v>
      </c>
      <c r="AY398" s="42">
        <f ca="1"/>
        <v>0.20222862671445202</v>
      </c>
      <c r="AZ398" s="42">
        <f ca="1"/>
        <v>0.19841050757562245</v>
      </c>
      <c r="BA398" s="42">
        <f ca="1"/>
        <v>0.19730415984876942</v>
      </c>
      <c r="BB398" s="42">
        <f ca="1"/>
        <v>0.20793308686023207</v>
      </c>
      <c r="BC398" s="42">
        <f ca="1"/>
        <v>0.19910179551086971</v>
      </c>
      <c r="BD398" s="42">
        <f ca="1"/>
        <v>0.19154351212360862</v>
      </c>
      <c r="BE398" s="42">
        <f ca="1"/>
        <v>0.20624652641300345</v>
      </c>
      <c r="BF398" s="42">
        <f ca="1"/>
        <v>0.19450970243145219</v>
      </c>
      <c r="BG398" s="42">
        <f ca="1"/>
        <v>0.19471359321031323</v>
      </c>
      <c r="BH398" s="42">
        <f ca="1"/>
        <v>0.19875586064785505</v>
      </c>
      <c r="BI398" s="42">
        <f ca="1"/>
        <v>0.19590657393197744</v>
      </c>
      <c r="BJ398" s="42">
        <f ca="1"/>
        <v>0.20520833525249274</v>
      </c>
    </row>
    <row r="399" spans="2:62" hidden="1" outlineLevel="2">
      <c r="B399" s="78" t="s">
        <v>11</v>
      </c>
      <c r="C399" s="42">
        <f ca="1"/>
        <v>0.12741781924006831</v>
      </c>
      <c r="D399" s="42">
        <f ca="1"/>
        <v>0.1316930576939756</v>
      </c>
      <c r="E399" s="42">
        <f ca="1"/>
        <v>0.11649454322305838</v>
      </c>
      <c r="F399" s="42">
        <f ca="1"/>
        <v>0.11598327155645408</v>
      </c>
      <c r="G399" s="42">
        <f ca="1"/>
        <v>0.11525193547031366</v>
      </c>
      <c r="H399" s="42">
        <f ca="1"/>
        <v>0.12014843050773488</v>
      </c>
      <c r="I399" s="42">
        <f ca="1"/>
        <v>0.11790074611563454</v>
      </c>
      <c r="J399" s="42">
        <f ca="1"/>
        <v>0.11767247215427687</v>
      </c>
      <c r="K399" s="42">
        <f ca="1"/>
        <v>0.1188053668345956</v>
      </c>
      <c r="L399" s="42">
        <f ca="1"/>
        <v>0.11961845686190134</v>
      </c>
      <c r="M399" s="42">
        <f ca="1"/>
        <v>0.11907282624126926</v>
      </c>
      <c r="N399" s="42">
        <f ca="1"/>
        <v>0.10882629768845199</v>
      </c>
      <c r="O399" s="42">
        <f ca="1"/>
        <v>0.11489907854175874</v>
      </c>
      <c r="P399" s="42">
        <f ca="1"/>
        <v>0.11721842718483401</v>
      </c>
      <c r="Q399" s="42">
        <f ca="1"/>
        <v>0.10043432906337856</v>
      </c>
      <c r="R399" s="42">
        <f ca="1"/>
        <v>7.8297117613070247E-2</v>
      </c>
      <c r="S399" s="42">
        <f ca="1"/>
        <v>6.8174756935602279E-2</v>
      </c>
      <c r="T399" s="42">
        <f ca="1"/>
        <v>5.8306161242586682E-2</v>
      </c>
      <c r="U399" s="42">
        <f ca="1"/>
        <v>6.2707819030724241E-2</v>
      </c>
      <c r="V399" s="42">
        <f ca="1"/>
        <v>5.6637211916047356E-2</v>
      </c>
      <c r="W399" s="42">
        <f ca="1"/>
        <v>6.3346335844201559E-2</v>
      </c>
      <c r="X399" s="42">
        <f ca="1"/>
        <v>6.0464180707450958E-2</v>
      </c>
      <c r="Y399" s="42">
        <f ca="1"/>
        <v>6.4879328254143567E-2</v>
      </c>
      <c r="Z399" s="42">
        <f ca="1"/>
        <v>5.8675719268796563E-2</v>
      </c>
      <c r="AA399" s="42">
        <f ca="1"/>
        <v>5.2630134244142542E-2</v>
      </c>
      <c r="AB399" s="42">
        <f ca="1"/>
        <v>7.4411468988296051E-2</v>
      </c>
      <c r="AC399" s="42">
        <f ca="1"/>
        <v>7.828943827789632E-2</v>
      </c>
      <c r="AD399" s="42">
        <f ca="1"/>
        <v>7.5541211270993364E-2</v>
      </c>
      <c r="AE399" s="42">
        <f ca="1"/>
        <v>7.3906432233226849E-2</v>
      </c>
      <c r="AF399" s="42">
        <f ca="1"/>
        <v>5.5634453580023592E-2</v>
      </c>
      <c r="AG399" s="42">
        <f ca="1"/>
        <v>4.5576409911237577E-2</v>
      </c>
      <c r="AH399" s="42">
        <f ca="1"/>
        <v>4.2894375275942351E-2</v>
      </c>
      <c r="AI399" s="42">
        <f ca="1"/>
        <v>4.8162332076107497E-2</v>
      </c>
      <c r="AJ399" s="42">
        <f ca="1"/>
        <v>5.0290899805284651E-2</v>
      </c>
      <c r="AK399" s="42">
        <f ca="1"/>
        <v>5.790248810300707E-2</v>
      </c>
      <c r="AL399" s="42">
        <f ca="1"/>
        <v>5.4711138547810553E-2</v>
      </c>
      <c r="AM399" s="42">
        <f ca="1"/>
        <v>4.3527104353307706E-2</v>
      </c>
      <c r="AN399" s="42">
        <f ca="1"/>
        <v>4.5182018813203363E-2</v>
      </c>
      <c r="AO399" s="42">
        <f ca="1"/>
        <v>3.8188516604142964E-2</v>
      </c>
      <c r="AP399" s="42">
        <f ca="1"/>
        <v>3.3201899632602477E-2</v>
      </c>
      <c r="AQ399" s="42">
        <f ca="1"/>
        <v>1.4395813314547147E-2</v>
      </c>
      <c r="AR399" s="42">
        <f ca="1"/>
        <v>1.7920331272997407E-2</v>
      </c>
      <c r="AS399" s="42">
        <f ca="1"/>
        <v>1.852285038926231E-2</v>
      </c>
      <c r="AT399" s="42">
        <f ca="1"/>
        <v>2.8701811354912475E-2</v>
      </c>
      <c r="AU399" s="42">
        <f ca="1"/>
        <v>1.6198349402039885E-2</v>
      </c>
      <c r="AV399" s="42">
        <f ca="1"/>
        <v>1.9694241513180475E-2</v>
      </c>
      <c r="AW399" s="42">
        <f ca="1"/>
        <v>3.7914670693780406E-2</v>
      </c>
      <c r="AX399" s="42">
        <f ca="1"/>
        <v>3.7370807151077851E-2</v>
      </c>
      <c r="AY399" s="42">
        <f ca="1"/>
        <v>4.1253547933724953E-2</v>
      </c>
      <c r="AZ399" s="42">
        <f ca="1"/>
        <v>2.821980782295843E-2</v>
      </c>
      <c r="BA399" s="42">
        <f ca="1"/>
        <v>2.9778674076488085E-2</v>
      </c>
      <c r="BB399" s="42">
        <f ca="1"/>
        <v>3.1569046593240696E-2</v>
      </c>
      <c r="BC399" s="42">
        <f ca="1"/>
        <v>3.2804756836604637E-2</v>
      </c>
      <c r="BD399" s="42">
        <f ca="1"/>
        <v>3.1855665523822331E-2</v>
      </c>
      <c r="BE399" s="42">
        <f ca="1"/>
        <v>2.4892748974084715E-2</v>
      </c>
      <c r="BF399" s="42">
        <f ca="1"/>
        <v>2.2521739136135657E-2</v>
      </c>
      <c r="BG399" s="42">
        <f ca="1"/>
        <v>2.3266107179691849E-2</v>
      </c>
      <c r="BH399" s="42">
        <f ca="1"/>
        <v>1.5402485104720497E-2</v>
      </c>
      <c r="BI399" s="42">
        <f ca="1"/>
        <v>2.1350181364791318E-2</v>
      </c>
      <c r="BJ399" s="42">
        <f ca="1"/>
        <v>1.6465483636873161E-2</v>
      </c>
    </row>
    <row r="400" spans="2:62" hidden="1" outlineLevel="2">
      <c r="B400" s="78" t="s">
        <v>13</v>
      </c>
      <c r="C400" s="42">
        <f ca="1"/>
        <v>3.2662574748133527E-2</v>
      </c>
      <c r="D400" s="42">
        <f ca="1"/>
        <v>3.3870025606865695E-2</v>
      </c>
      <c r="E400" s="42">
        <f ca="1"/>
        <v>3.7880361568142888E-2</v>
      </c>
      <c r="F400" s="42">
        <f ca="1"/>
        <v>3.9998871181742175E-2</v>
      </c>
      <c r="G400" s="42">
        <f ca="1"/>
        <v>3.8000722220877151E-2</v>
      </c>
      <c r="H400" s="42">
        <f ca="1"/>
        <v>4.4657300878216601E-2</v>
      </c>
      <c r="I400" s="42">
        <f ca="1"/>
        <v>4.6232284152131022E-2</v>
      </c>
      <c r="J400" s="42">
        <f ca="1"/>
        <v>4.1817649779823204E-2</v>
      </c>
      <c r="K400" s="42">
        <f ca="1"/>
        <v>4.5051124647754542E-2</v>
      </c>
      <c r="L400" s="42">
        <f ca="1"/>
        <v>4.2943657236539375E-2</v>
      </c>
      <c r="M400" s="42">
        <f ca="1"/>
        <v>2.8569605931753568E-2</v>
      </c>
      <c r="N400" s="42">
        <f ca="1"/>
        <v>3.714180047026043E-2</v>
      </c>
      <c r="O400" s="42">
        <f ca="1"/>
        <v>3.7938965388159482E-2</v>
      </c>
      <c r="P400" s="42">
        <f ca="1"/>
        <v>3.8113324942965418E-2</v>
      </c>
      <c r="Q400" s="42">
        <f ca="1"/>
        <v>4.4773338051646024E-2</v>
      </c>
      <c r="R400" s="42">
        <f ca="1"/>
        <v>4.9030391988840703E-2</v>
      </c>
      <c r="S400" s="42">
        <f ca="1"/>
        <v>5.704609261906262E-2</v>
      </c>
      <c r="T400" s="42">
        <f ca="1"/>
        <v>4.0666238265106881E-2</v>
      </c>
      <c r="U400" s="42">
        <f ca="1"/>
        <v>3.954715818765888E-2</v>
      </c>
      <c r="V400" s="42">
        <f ca="1"/>
        <v>4.0257192424297587E-2</v>
      </c>
      <c r="W400" s="42">
        <f ca="1"/>
        <v>4.2096719343492781E-2</v>
      </c>
      <c r="X400" s="42">
        <f ca="1"/>
        <v>4.2858114498270726E-2</v>
      </c>
      <c r="Y400" s="42">
        <f ca="1"/>
        <v>5.3683361845702493E-2</v>
      </c>
      <c r="Z400" s="42">
        <f ca="1"/>
        <v>5.3911886122293834E-2</v>
      </c>
      <c r="AA400" s="42">
        <f ca="1"/>
        <v>5.7840056551454633E-2</v>
      </c>
      <c r="AB400" s="42">
        <f ca="1"/>
        <v>8.1887469930854134E-2</v>
      </c>
      <c r="AC400" s="42">
        <f ca="1"/>
        <v>6.5104708560087141E-2</v>
      </c>
      <c r="AD400" s="42">
        <f ca="1"/>
        <v>6.4882751494701685E-2</v>
      </c>
      <c r="AE400" s="42">
        <f ca="1"/>
        <v>6.2950152910371607E-2</v>
      </c>
      <c r="AF400" s="42">
        <f ca="1"/>
        <v>5.8944381581999668E-2</v>
      </c>
      <c r="AG400" s="42">
        <f ca="1"/>
        <v>6.2143826054024326E-2</v>
      </c>
      <c r="AH400" s="42">
        <f ca="1"/>
        <v>5.1272852126282208E-2</v>
      </c>
      <c r="AI400" s="42">
        <f ca="1"/>
        <v>5.8990444329749855E-2</v>
      </c>
      <c r="AJ400" s="42">
        <f ca="1"/>
        <v>5.8368640083163219E-2</v>
      </c>
      <c r="AK400" s="42">
        <f ca="1"/>
        <v>5.0281633721421026E-2</v>
      </c>
      <c r="AL400" s="42">
        <f ca="1"/>
        <v>5.1122574367111338E-2</v>
      </c>
      <c r="AM400" s="42">
        <f ca="1"/>
        <v>5.27980185452935E-2</v>
      </c>
      <c r="AN400" s="42">
        <f ca="1"/>
        <v>5.8674210584746568E-2</v>
      </c>
      <c r="AO400" s="42">
        <f ca="1"/>
        <v>4.4308376224968443E-2</v>
      </c>
      <c r="AP400" s="42">
        <f ca="1"/>
        <v>5.6621518830990356E-2</v>
      </c>
      <c r="AQ400" s="42">
        <f ca="1"/>
        <v>5.172876186831174E-2</v>
      </c>
      <c r="AR400" s="42">
        <f ca="1"/>
        <v>5.4630821841347106E-2</v>
      </c>
      <c r="AS400" s="42">
        <f ca="1"/>
        <v>5.3573546908232378E-2</v>
      </c>
      <c r="AT400" s="42">
        <f ca="1"/>
        <v>7.3399341222210562E-2</v>
      </c>
      <c r="AU400" s="42">
        <f ca="1"/>
        <v>5.8878125663066806E-2</v>
      </c>
      <c r="AV400" s="42">
        <f ca="1"/>
        <v>5.0363944202397266E-2</v>
      </c>
      <c r="AW400" s="42">
        <f ca="1"/>
        <v>5.6899167024190553E-2</v>
      </c>
      <c r="AX400" s="42">
        <f ca="1"/>
        <v>5.2936075492209106E-2</v>
      </c>
      <c r="AY400" s="42">
        <f ca="1"/>
        <v>5.7029309736988068E-2</v>
      </c>
      <c r="AZ400" s="42">
        <f ca="1"/>
        <v>6.6833733844891594E-2</v>
      </c>
      <c r="BA400" s="42">
        <f ca="1"/>
        <v>5.6079153879311235E-2</v>
      </c>
      <c r="BB400" s="42">
        <f ca="1"/>
        <v>5.7553338434244254E-2</v>
      </c>
      <c r="BC400" s="42">
        <f ca="1"/>
        <v>7.3610724849207401E-2</v>
      </c>
      <c r="BD400" s="42">
        <f ca="1"/>
        <v>7.2947124606510927E-2</v>
      </c>
      <c r="BE400" s="42">
        <f ca="1"/>
        <v>6.7223454814219222E-2</v>
      </c>
      <c r="BF400" s="42">
        <f ca="1"/>
        <v>7.086363427547171E-2</v>
      </c>
      <c r="BG400" s="42">
        <f ca="1"/>
        <v>7.5524470984725756E-2</v>
      </c>
      <c r="BH400" s="42">
        <f ca="1"/>
        <v>7.1382806510395636E-2</v>
      </c>
      <c r="BI400" s="42">
        <f ca="1"/>
        <v>8.825386428076111E-2</v>
      </c>
      <c r="BJ400" s="42">
        <f ca="1"/>
        <v>8.100862329606151E-2</v>
      </c>
    </row>
    <row r="401" spans="2:62" hidden="1" outlineLevel="2">
      <c r="B401" s="78" t="s">
        <v>15</v>
      </c>
      <c r="C401" s="42">
        <f ca="1"/>
        <v>0.26263471546165501</v>
      </c>
      <c r="D401" s="42">
        <f ca="1"/>
        <v>0.26077151134631099</v>
      </c>
      <c r="E401" s="42">
        <f ca="1"/>
        <v>0.27479116263483261</v>
      </c>
      <c r="F401" s="42">
        <f ca="1"/>
        <v>0.2720175068288343</v>
      </c>
      <c r="G401" s="42">
        <f ca="1"/>
        <v>0.27615704643975042</v>
      </c>
      <c r="H401" s="42">
        <f ca="1"/>
        <v>0.25264488950504926</v>
      </c>
      <c r="I401" s="42">
        <f ca="1"/>
        <v>0.25156812242316157</v>
      </c>
      <c r="J401" s="42">
        <f ca="1"/>
        <v>0.24738333284090408</v>
      </c>
      <c r="K401" s="42">
        <f ca="1"/>
        <v>0.24330120575148179</v>
      </c>
      <c r="L401" s="42">
        <f ca="1"/>
        <v>0.24502565462652537</v>
      </c>
      <c r="M401" s="42">
        <f ca="1"/>
        <v>0.25271481863052531</v>
      </c>
      <c r="N401" s="42">
        <f ca="1"/>
        <v>0.24375716460489358</v>
      </c>
      <c r="O401" s="42">
        <f ca="1"/>
        <v>0.2317444282449356</v>
      </c>
      <c r="P401" s="42">
        <f ca="1"/>
        <v>0.23997875885816655</v>
      </c>
      <c r="Q401" s="42">
        <f ca="1"/>
        <v>0.22890139904802426</v>
      </c>
      <c r="R401" s="42">
        <f ca="1"/>
        <v>0.22586494691910847</v>
      </c>
      <c r="S401" s="42">
        <f ca="1"/>
        <v>0.2263985219270552</v>
      </c>
      <c r="T401" s="42">
        <f ca="1"/>
        <v>0.24618251446382708</v>
      </c>
      <c r="U401" s="42">
        <f ca="1"/>
        <v>0.23396028028667659</v>
      </c>
      <c r="V401" s="42">
        <f ca="1"/>
        <v>0.23460185168661779</v>
      </c>
      <c r="W401" s="42">
        <f ca="1"/>
        <v>0.22619780296907896</v>
      </c>
      <c r="X401" s="42">
        <f ca="1"/>
        <v>0.24961832991271304</v>
      </c>
      <c r="Y401" s="42">
        <f ca="1"/>
        <v>0.25089742412508997</v>
      </c>
      <c r="Z401" s="42">
        <f ca="1"/>
        <v>0.26753224880860293</v>
      </c>
      <c r="AA401" s="42">
        <f ca="1"/>
        <v>0.26609034968389378</v>
      </c>
      <c r="AB401" s="42">
        <f ca="1"/>
        <v>0.31666438187913992</v>
      </c>
      <c r="AC401" s="42">
        <f ca="1"/>
        <v>0.29891611854783268</v>
      </c>
      <c r="AD401" s="42">
        <f ca="1"/>
        <v>0.30755390968159807</v>
      </c>
      <c r="AE401" s="42">
        <f ca="1"/>
        <v>0.29687966109640429</v>
      </c>
      <c r="AF401" s="42">
        <f ca="1"/>
        <v>0.30329099313322294</v>
      </c>
      <c r="AG401" s="42">
        <f ca="1"/>
        <v>0.29358449961244459</v>
      </c>
      <c r="AH401" s="42">
        <f ca="1"/>
        <v>0.31209888264554192</v>
      </c>
      <c r="AI401" s="42">
        <f ca="1"/>
        <v>0.31700037175265133</v>
      </c>
      <c r="AJ401" s="42">
        <f ca="1"/>
        <v>0.30801545834271848</v>
      </c>
      <c r="AK401" s="42">
        <f ca="1"/>
        <v>0.30530526037087191</v>
      </c>
      <c r="AL401" s="42">
        <f ca="1"/>
        <v>0.29311353596209433</v>
      </c>
      <c r="AM401" s="42">
        <f ca="1"/>
        <v>0.30679218874704706</v>
      </c>
      <c r="AN401" s="42">
        <f ca="1"/>
        <v>0.31650571756180934</v>
      </c>
      <c r="AO401" s="42">
        <f ca="1"/>
        <v>0.33079394834762427</v>
      </c>
      <c r="AP401" s="42">
        <f ca="1"/>
        <v>0.3150090144181848</v>
      </c>
      <c r="AQ401" s="42">
        <f ca="1"/>
        <v>0.34651467546251635</v>
      </c>
      <c r="AR401" s="42">
        <f ca="1"/>
        <v>0.3136369939087591</v>
      </c>
      <c r="AS401" s="42">
        <f ca="1"/>
        <v>0.31766788695496806</v>
      </c>
      <c r="AT401" s="42">
        <f ca="1"/>
        <v>0.31683070171721844</v>
      </c>
      <c r="AU401" s="42">
        <f ca="1"/>
        <v>0.31166366186004923</v>
      </c>
      <c r="AV401" s="42">
        <f ca="1"/>
        <v>0.31826171424433891</v>
      </c>
      <c r="AW401" s="42">
        <f ca="1"/>
        <v>0.28181146262442991</v>
      </c>
      <c r="AX401" s="42">
        <f ca="1"/>
        <v>0.32441692960444868</v>
      </c>
      <c r="AY401" s="42">
        <f ca="1"/>
        <v>0.31712659585999531</v>
      </c>
      <c r="AZ401" s="42">
        <f ca="1"/>
        <v>0.30963141509981562</v>
      </c>
      <c r="BA401" s="42">
        <f ca="1"/>
        <v>0.31879295289346399</v>
      </c>
      <c r="BB401" s="42">
        <f ca="1"/>
        <v>0.30843170970187278</v>
      </c>
      <c r="BC401" s="42">
        <f ca="1"/>
        <v>0.2993929353740224</v>
      </c>
      <c r="BD401" s="42">
        <f ca="1"/>
        <v>0.29782180243902556</v>
      </c>
      <c r="BE401" s="42">
        <f ca="1"/>
        <v>0.31480163675304995</v>
      </c>
      <c r="BF401" s="42">
        <f ca="1"/>
        <v>0.31478967549083064</v>
      </c>
      <c r="BG401" s="42">
        <f ca="1"/>
        <v>0.31727732013434473</v>
      </c>
      <c r="BH401" s="42">
        <f ca="1"/>
        <v>0.33435410089860829</v>
      </c>
      <c r="BI401" s="42">
        <f ca="1"/>
        <v>0.29308854821390479</v>
      </c>
      <c r="BJ401" s="42">
        <f ca="1"/>
        <v>0.29422596256113243</v>
      </c>
    </row>
    <row r="402" spans="2:62" hidden="1" outlineLevel="2">
      <c r="B402" s="78" t="s">
        <v>18</v>
      </c>
      <c r="C402" s="42">
        <f ca="1"/>
        <v>0</v>
      </c>
      <c r="D402" s="42">
        <f ca="1"/>
        <v>0</v>
      </c>
      <c r="E402" s="42">
        <f ca="1"/>
        <v>0</v>
      </c>
      <c r="F402" s="42">
        <f ca="1"/>
        <v>0</v>
      </c>
      <c r="G402" s="42">
        <f ca="1"/>
        <v>0</v>
      </c>
      <c r="H402" s="42">
        <f ca="1"/>
        <v>0</v>
      </c>
      <c r="I402" s="42">
        <f ca="1"/>
        <v>0</v>
      </c>
      <c r="J402" s="42">
        <f ca="1"/>
        <v>0</v>
      </c>
      <c r="K402" s="42">
        <f ca="1"/>
        <v>0</v>
      </c>
      <c r="L402" s="42">
        <f ca="1"/>
        <v>0</v>
      </c>
      <c r="M402" s="42">
        <f ca="1"/>
        <v>0</v>
      </c>
      <c r="N402" s="42">
        <f ca="1"/>
        <v>0</v>
      </c>
      <c r="O402" s="42">
        <f ca="1"/>
        <v>0</v>
      </c>
      <c r="P402" s="42">
        <f ca="1"/>
        <v>0</v>
      </c>
      <c r="Q402" s="42">
        <f ca="1"/>
        <v>0</v>
      </c>
      <c r="R402" s="42">
        <f ca="1"/>
        <v>0</v>
      </c>
      <c r="S402" s="42">
        <f ca="1"/>
        <v>0</v>
      </c>
      <c r="T402" s="42">
        <f ca="1"/>
        <v>0</v>
      </c>
      <c r="U402" s="42">
        <f ca="1"/>
        <v>0</v>
      </c>
      <c r="V402" s="42">
        <f ca="1"/>
        <v>0</v>
      </c>
      <c r="W402" s="42">
        <f ca="1"/>
        <v>0</v>
      </c>
      <c r="X402" s="42">
        <f ca="1"/>
        <v>0</v>
      </c>
      <c r="Y402" s="42">
        <f ca="1"/>
        <v>1.1540756555328673E-2</v>
      </c>
      <c r="Z402" s="42">
        <f ca="1"/>
        <v>1.6427724737444461E-2</v>
      </c>
      <c r="AA402" s="42">
        <f ca="1"/>
        <v>7.2720442649187658E-3</v>
      </c>
      <c r="AB402" s="42">
        <f ca="1"/>
        <v>7.2768841413581682E-3</v>
      </c>
      <c r="AC402" s="42">
        <f ca="1"/>
        <v>1.0573845725416794E-2</v>
      </c>
      <c r="AD402" s="42">
        <f ca="1"/>
        <v>1.3203375742109261E-2</v>
      </c>
      <c r="AE402" s="42">
        <f ca="1"/>
        <v>2.2583200456198172E-3</v>
      </c>
      <c r="AF402" s="42">
        <f ca="1"/>
        <v>0</v>
      </c>
      <c r="AG402" s="42">
        <f ca="1"/>
        <v>0</v>
      </c>
      <c r="AH402" s="42">
        <f ca="1"/>
        <v>0</v>
      </c>
      <c r="AI402" s="42">
        <f ca="1"/>
        <v>0</v>
      </c>
      <c r="AJ402" s="42">
        <f ca="1"/>
        <v>0</v>
      </c>
      <c r="AK402" s="42">
        <f ca="1"/>
        <v>0</v>
      </c>
      <c r="AL402" s="42">
        <f ca="1"/>
        <v>0</v>
      </c>
      <c r="AM402" s="42">
        <f ca="1"/>
        <v>0</v>
      </c>
      <c r="AN402" s="42">
        <f ca="1"/>
        <v>0</v>
      </c>
      <c r="AO402" s="42">
        <f ca="1"/>
        <v>0</v>
      </c>
      <c r="AP402" s="42">
        <f ca="1"/>
        <v>0</v>
      </c>
      <c r="AQ402" s="42">
        <f ca="1"/>
        <v>0</v>
      </c>
      <c r="AR402" s="42">
        <f ca="1"/>
        <v>0</v>
      </c>
      <c r="AS402" s="42">
        <f ca="1"/>
        <v>0</v>
      </c>
      <c r="AT402" s="42">
        <f ca="1"/>
        <v>0</v>
      </c>
      <c r="AU402" s="42">
        <f ca="1"/>
        <v>0</v>
      </c>
      <c r="AV402" s="42">
        <f ca="1"/>
        <v>0</v>
      </c>
      <c r="AW402" s="42">
        <f ca="1"/>
        <v>0</v>
      </c>
      <c r="AX402" s="42">
        <f ca="1"/>
        <v>0</v>
      </c>
      <c r="AY402" s="42">
        <f ca="1"/>
        <v>0</v>
      </c>
      <c r="AZ402" s="42">
        <f ca="1"/>
        <v>0</v>
      </c>
      <c r="BA402" s="42">
        <f ca="1"/>
        <v>0</v>
      </c>
      <c r="BB402" s="42">
        <f ca="1"/>
        <v>0</v>
      </c>
      <c r="BC402" s="42">
        <f ca="1"/>
        <v>0</v>
      </c>
      <c r="BD402" s="42">
        <f ca="1"/>
        <v>0</v>
      </c>
      <c r="BE402" s="42">
        <f ca="1"/>
        <v>0</v>
      </c>
      <c r="BF402" s="42">
        <f ca="1"/>
        <v>0</v>
      </c>
      <c r="BG402" s="42">
        <f ca="1"/>
        <v>0</v>
      </c>
      <c r="BH402" s="42">
        <f ca="1"/>
        <v>0</v>
      </c>
      <c r="BI402" s="42">
        <f ca="1"/>
        <v>0</v>
      </c>
      <c r="BJ402" s="42">
        <f ca="1"/>
        <v>0</v>
      </c>
    </row>
    <row r="403" spans="2:62" hidden="1" outlineLevel="2">
      <c r="B403" s="78" t="s">
        <v>20</v>
      </c>
      <c r="C403" s="42">
        <f ca="1"/>
        <v>0</v>
      </c>
      <c r="D403" s="42">
        <f ca="1"/>
        <v>0</v>
      </c>
      <c r="E403" s="42">
        <f ca="1"/>
        <v>0</v>
      </c>
      <c r="F403" s="42">
        <f ca="1"/>
        <v>0</v>
      </c>
      <c r="G403" s="42">
        <f ca="1"/>
        <v>0</v>
      </c>
      <c r="H403" s="42">
        <f ca="1"/>
        <v>1.2307434100355187E-2</v>
      </c>
      <c r="I403" s="42">
        <f ca="1"/>
        <v>1.2687192501894191E-2</v>
      </c>
      <c r="J403" s="42">
        <f ca="1"/>
        <v>1.3339345788651667E-2</v>
      </c>
      <c r="K403" s="42">
        <f ca="1"/>
        <v>2.2578071849843985E-2</v>
      </c>
      <c r="L403" s="42">
        <f ca="1"/>
        <v>1.9984983333629074E-2</v>
      </c>
      <c r="M403" s="42">
        <f ca="1"/>
        <v>3.2102177562582011E-2</v>
      </c>
      <c r="N403" s="42">
        <f ca="1"/>
        <v>2.6580485871347457E-2</v>
      </c>
      <c r="O403" s="42">
        <f ca="1"/>
        <v>2.8933767513512922E-2</v>
      </c>
      <c r="P403" s="42">
        <f ca="1"/>
        <v>2.5119109682491595E-2</v>
      </c>
      <c r="Q403" s="42">
        <f ca="1"/>
        <v>3.5135316863886421E-2</v>
      </c>
      <c r="R403" s="42">
        <f ca="1"/>
        <v>3.4003452021611313E-2</v>
      </c>
      <c r="S403" s="42">
        <f ca="1"/>
        <v>3.3926820181999315E-2</v>
      </c>
      <c r="T403" s="42">
        <f ca="1"/>
        <v>4.0181808852553874E-2</v>
      </c>
      <c r="U403" s="42">
        <f ca="1"/>
        <v>3.8369667743568175E-2</v>
      </c>
      <c r="V403" s="42">
        <f ca="1"/>
        <v>5.0791707913283773E-2</v>
      </c>
      <c r="W403" s="42">
        <f ca="1"/>
        <v>4.6070615758293548E-2</v>
      </c>
      <c r="X403" s="42">
        <f ca="1"/>
        <v>4.2083841486439413E-2</v>
      </c>
      <c r="Y403" s="42">
        <f ca="1"/>
        <v>4.2587347838507615E-2</v>
      </c>
      <c r="Z403" s="42">
        <f ca="1"/>
        <v>3.9513877174575801E-2</v>
      </c>
      <c r="AA403" s="42">
        <f ca="1"/>
        <v>3.1403844429637666E-2</v>
      </c>
      <c r="AB403" s="42">
        <f ca="1"/>
        <v>2.2344566567853084E-2</v>
      </c>
      <c r="AC403" s="42">
        <f ca="1"/>
        <v>1.086862348460655E-2</v>
      </c>
      <c r="AD403" s="42">
        <f ca="1"/>
        <v>1.0891778585449782E-2</v>
      </c>
      <c r="AE403" s="42">
        <f ca="1"/>
        <v>1.0391870470825126E-2</v>
      </c>
      <c r="AF403" s="42">
        <f ca="1"/>
        <v>1.2121886496917601E-2</v>
      </c>
      <c r="AG403" s="42">
        <f ca="1"/>
        <v>1.558715660498323E-2</v>
      </c>
      <c r="AH403" s="42">
        <f ca="1"/>
        <v>1.2738152867617323E-2</v>
      </c>
      <c r="AI403" s="42">
        <f ca="1"/>
        <v>4.6614661203507263E-3</v>
      </c>
      <c r="AJ403" s="42">
        <f ca="1"/>
        <v>3.0881559907352325E-3</v>
      </c>
      <c r="AK403" s="42">
        <f ca="1"/>
        <v>1.8295979706776388E-3</v>
      </c>
      <c r="AL403" s="42">
        <f ca="1"/>
        <v>1.2811175320290585E-2</v>
      </c>
      <c r="AM403" s="42">
        <f ca="1"/>
        <v>8.884165634072615E-3</v>
      </c>
      <c r="AN403" s="42">
        <f ca="1"/>
        <v>1.2776270218054157E-2</v>
      </c>
      <c r="AO403" s="42">
        <f ca="1"/>
        <v>0</v>
      </c>
      <c r="AP403" s="42">
        <f ca="1"/>
        <v>1.5325381796457717E-2</v>
      </c>
      <c r="AQ403" s="42">
        <f ca="1"/>
        <v>1.6985891574633299E-2</v>
      </c>
      <c r="AR403" s="42">
        <f ca="1"/>
        <v>6.6959993261494315E-3</v>
      </c>
      <c r="AS403" s="42">
        <f ca="1"/>
        <v>1.3242542077407026E-2</v>
      </c>
      <c r="AT403" s="42">
        <f ca="1"/>
        <v>1.2592163402277878E-2</v>
      </c>
      <c r="AU403" s="42">
        <f ca="1"/>
        <v>4.0874858134395724E-2</v>
      </c>
      <c r="AV403" s="42">
        <f ca="1"/>
        <v>3.4977523421641794E-2</v>
      </c>
      <c r="AW403" s="42">
        <f ca="1"/>
        <v>4.4236525586303428E-2</v>
      </c>
      <c r="AX403" s="42">
        <f ca="1"/>
        <v>1.6250949449148674E-2</v>
      </c>
      <c r="AY403" s="42">
        <f ca="1"/>
        <v>1.552788921820103E-2</v>
      </c>
      <c r="AZ403" s="42">
        <f ca="1"/>
        <v>2.5715554214859781E-2</v>
      </c>
      <c r="BA403" s="42">
        <f ca="1"/>
        <v>2.6731647593812503E-2</v>
      </c>
      <c r="BB403" s="42">
        <f ca="1"/>
        <v>2.4580371135574978E-2</v>
      </c>
      <c r="BC403" s="42">
        <f ca="1"/>
        <v>3.0707004766599499E-2</v>
      </c>
      <c r="BD403" s="42">
        <f ca="1"/>
        <v>3.0831661158891334E-2</v>
      </c>
      <c r="BE403" s="42">
        <f ca="1"/>
        <v>2.8183525163843082E-2</v>
      </c>
      <c r="BF403" s="42">
        <f ca="1"/>
        <v>2.9155341731719943E-2</v>
      </c>
      <c r="BG403" s="42">
        <f ca="1"/>
        <v>2.545455609973047E-2</v>
      </c>
      <c r="BH403" s="42">
        <f ca="1"/>
        <v>2.3039673168464662E-2</v>
      </c>
      <c r="BI403" s="42">
        <f ca="1"/>
        <v>2.2704003411088171E-2</v>
      </c>
      <c r="BJ403" s="42">
        <f ca="1"/>
        <v>1.7931901001513505E-2</v>
      </c>
    </row>
    <row r="404" spans="2:62" hidden="1" outlineLevel="2">
      <c r="B404" s="78" t="s">
        <v>22</v>
      </c>
      <c r="C404" s="42">
        <f ca="1"/>
        <v>6.49651621951955E-3</v>
      </c>
      <c r="D404" s="42">
        <f ca="1"/>
        <v>1.1877115758528609E-2</v>
      </c>
      <c r="E404" s="42">
        <f ca="1"/>
        <v>1.0714637965593238E-2</v>
      </c>
      <c r="F404" s="42">
        <f ca="1"/>
        <v>1.1874350492416473E-2</v>
      </c>
      <c r="G404" s="42">
        <f ca="1"/>
        <v>9.6308262748107439E-3</v>
      </c>
      <c r="H404" s="42">
        <f ca="1"/>
        <v>1.124681436975148E-2</v>
      </c>
      <c r="I404" s="42">
        <f ca="1"/>
        <v>1.0415987116915359E-2</v>
      </c>
      <c r="J404" s="42">
        <f ca="1"/>
        <v>1.0113462493282148E-2</v>
      </c>
      <c r="K404" s="42">
        <f ca="1"/>
        <v>1.0134588579872896E-2</v>
      </c>
      <c r="L404" s="42">
        <f ca="1"/>
        <v>1.2538279583601229E-2</v>
      </c>
      <c r="M404" s="42">
        <f ca="1"/>
        <v>1.4498908519775405E-2</v>
      </c>
      <c r="N404" s="42">
        <f ca="1"/>
        <v>1.5211540685866732E-2</v>
      </c>
      <c r="O404" s="42">
        <f ca="1"/>
        <v>1.8883333719104941E-2</v>
      </c>
      <c r="P404" s="42">
        <f ca="1"/>
        <v>9.7796978963062588E-3</v>
      </c>
      <c r="Q404" s="42">
        <f ca="1"/>
        <v>7.1261357504637029E-3</v>
      </c>
      <c r="R404" s="42">
        <f ca="1"/>
        <v>1.1819968628263853E-2</v>
      </c>
      <c r="S404" s="42">
        <f ca="1"/>
        <v>1.2385873692780033E-2</v>
      </c>
      <c r="T404" s="42">
        <f ca="1"/>
        <v>1.384823620433461E-2</v>
      </c>
      <c r="U404" s="42">
        <f ca="1"/>
        <v>1.643459064448442E-2</v>
      </c>
      <c r="V404" s="42">
        <f ca="1"/>
        <v>2.2930267791949097E-2</v>
      </c>
      <c r="W404" s="42">
        <f ca="1"/>
        <v>2.4921198937233251E-2</v>
      </c>
      <c r="X404" s="42">
        <f ca="1"/>
        <v>2.2378706878966179E-2</v>
      </c>
      <c r="Y404" s="42">
        <f ca="1"/>
        <v>2.6431102702454027E-2</v>
      </c>
      <c r="Z404" s="42">
        <f ca="1"/>
        <v>2.5995901676388298E-2</v>
      </c>
      <c r="AA404" s="42">
        <f ca="1"/>
        <v>2.1864928328832144E-2</v>
      </c>
      <c r="AB404" s="42">
        <f ca="1"/>
        <v>5.726727854808814E-3</v>
      </c>
      <c r="AC404" s="42">
        <f ca="1"/>
        <v>9.975990392009625E-3</v>
      </c>
      <c r="AD404" s="42">
        <f ca="1"/>
        <v>1.1477874546108307E-2</v>
      </c>
      <c r="AE404" s="42">
        <f ca="1"/>
        <v>1.2703154477190648E-2</v>
      </c>
      <c r="AF404" s="42">
        <f ca="1"/>
        <v>1.9403399912280309E-2</v>
      </c>
      <c r="AG404" s="42">
        <f ca="1"/>
        <v>1.3627347186386784E-2</v>
      </c>
      <c r="AH404" s="42">
        <f ca="1"/>
        <v>1.0447937596811291E-2</v>
      </c>
      <c r="AI404" s="42">
        <f ca="1"/>
        <v>2.4270384052832158E-2</v>
      </c>
      <c r="AJ404" s="42">
        <f ca="1"/>
        <v>2.491545836659436E-2</v>
      </c>
      <c r="AK404" s="42">
        <f ca="1"/>
        <v>2.7046351792510394E-2</v>
      </c>
      <c r="AL404" s="42">
        <f ca="1"/>
        <v>1.903540346313785E-2</v>
      </c>
      <c r="AM404" s="42">
        <f ca="1"/>
        <v>2.0669178905725557E-2</v>
      </c>
      <c r="AN404" s="42">
        <f ca="1"/>
        <v>1.6243946118255675E-2</v>
      </c>
      <c r="AO404" s="42">
        <f ca="1"/>
        <v>3.972675054509283E-2</v>
      </c>
      <c r="AP404" s="42">
        <f ca="1"/>
        <v>7.2975243680925797E-2</v>
      </c>
      <c r="AQ404" s="42">
        <f ca="1"/>
        <v>5.3204971229312205E-2</v>
      </c>
      <c r="AR404" s="42">
        <f ca="1"/>
        <v>7.6742499959411944E-2</v>
      </c>
      <c r="AS404" s="42">
        <f ca="1"/>
        <v>6.4169817869038234E-2</v>
      </c>
      <c r="AT404" s="42">
        <f ca="1"/>
        <v>7.0723689687309618E-2</v>
      </c>
      <c r="AU404" s="42">
        <f ca="1"/>
        <v>8.0009275154871912E-2</v>
      </c>
      <c r="AV404" s="42">
        <f ca="1"/>
        <v>7.9933334870203807E-2</v>
      </c>
      <c r="AW404" s="42">
        <f ca="1"/>
        <v>8.9743637913230895E-2</v>
      </c>
      <c r="AX404" s="42">
        <f ca="1"/>
        <v>9.0545174597146838E-2</v>
      </c>
      <c r="AY404" s="42">
        <f ca="1"/>
        <v>0.10595845665934096</v>
      </c>
      <c r="AZ404" s="42">
        <f ca="1"/>
        <v>0.11137822136305579</v>
      </c>
      <c r="BA404" s="42">
        <f ca="1"/>
        <v>0.11147566380218894</v>
      </c>
      <c r="BB404" s="42">
        <f ca="1"/>
        <v>0.11459746444084723</v>
      </c>
      <c r="BC404" s="42">
        <f ca="1"/>
        <v>0.13237369781207634</v>
      </c>
      <c r="BD404" s="42">
        <f ca="1"/>
        <v>0.13365240385509028</v>
      </c>
      <c r="BE404" s="42">
        <f ca="1"/>
        <v>0.11954141206867389</v>
      </c>
      <c r="BF404" s="42">
        <f ca="1"/>
        <v>0.12591106807705355</v>
      </c>
      <c r="BG404" s="42">
        <f ca="1"/>
        <v>0.12285357153802791</v>
      </c>
      <c r="BH404" s="42">
        <f ca="1"/>
        <v>0.1166992444396497</v>
      </c>
      <c r="BI404" s="42">
        <f ca="1"/>
        <v>0.14280189858690234</v>
      </c>
      <c r="BJ404" s="42">
        <f ca="1"/>
        <v>0.12769292492686965</v>
      </c>
    </row>
    <row r="405" spans="2:62" hidden="1" outlineLevel="2">
      <c r="B405" s="78" t="s">
        <v>24</v>
      </c>
      <c r="C405" s="42">
        <f ca="1"/>
        <v>0.17478943181257445</v>
      </c>
      <c r="D405" s="42">
        <f ca="1"/>
        <v>0.18709974665393675</v>
      </c>
      <c r="E405" s="42">
        <f ca="1"/>
        <v>0.19145823727174716</v>
      </c>
      <c r="F405" s="42">
        <f ca="1"/>
        <v>0.1897670077498288</v>
      </c>
      <c r="G405" s="42">
        <f ca="1"/>
        <v>0.19807329198238591</v>
      </c>
      <c r="H405" s="42">
        <f ca="1"/>
        <v>0.19687926350895299</v>
      </c>
      <c r="I405" s="42">
        <f ca="1"/>
        <v>0.20423234301907858</v>
      </c>
      <c r="J405" s="42">
        <f ca="1"/>
        <v>0.21489975227893909</v>
      </c>
      <c r="K405" s="42">
        <f ca="1"/>
        <v>0.18629077214058373</v>
      </c>
      <c r="L405" s="42">
        <f ca="1"/>
        <v>0.1928708533076729</v>
      </c>
      <c r="M405" s="42">
        <f ca="1"/>
        <v>0.1927751504246891</v>
      </c>
      <c r="N405" s="42">
        <f ca="1"/>
        <v>0.18571990326977433</v>
      </c>
      <c r="O405" s="42">
        <f ca="1"/>
        <v>0.19372743942378581</v>
      </c>
      <c r="P405" s="42">
        <f ca="1"/>
        <v>0.17958016390552542</v>
      </c>
      <c r="Q405" s="42">
        <f ca="1"/>
        <v>0.18517695726952765</v>
      </c>
      <c r="R405" s="42">
        <f ca="1"/>
        <v>0.17152418449059573</v>
      </c>
      <c r="S405" s="42">
        <f ca="1"/>
        <v>0.19147688481781702</v>
      </c>
      <c r="T405" s="42">
        <f ca="1"/>
        <v>0.18810302561336595</v>
      </c>
      <c r="U405" s="42">
        <f ca="1"/>
        <v>0.18158204369278902</v>
      </c>
      <c r="V405" s="42">
        <f ca="1"/>
        <v>0.19060560560465467</v>
      </c>
      <c r="W405" s="42">
        <f ca="1"/>
        <v>0.17135055930507115</v>
      </c>
      <c r="X405" s="42">
        <f ca="1"/>
        <v>0.17396979951640112</v>
      </c>
      <c r="Y405" s="42">
        <f ca="1"/>
        <v>0.17956278139001988</v>
      </c>
      <c r="Z405" s="42">
        <f ca="1"/>
        <v>0.18432596453482622</v>
      </c>
      <c r="AA405" s="42">
        <f ca="1"/>
        <v>0.19881568886380474</v>
      </c>
      <c r="AB405" s="42">
        <f ca="1"/>
        <v>0.19206192905039268</v>
      </c>
      <c r="AC405" s="42">
        <f ca="1"/>
        <v>0.22045823710943382</v>
      </c>
      <c r="AD405" s="42">
        <f ca="1"/>
        <v>0.20098947092197547</v>
      </c>
      <c r="AE405" s="42">
        <f ca="1"/>
        <v>0.21749940518820557</v>
      </c>
      <c r="AF405" s="42">
        <f ca="1"/>
        <v>0.21744545437979285</v>
      </c>
      <c r="AG405" s="42">
        <f ca="1"/>
        <v>0.2381996624032596</v>
      </c>
      <c r="AH405" s="42">
        <f ca="1"/>
        <v>0.24142701132240543</v>
      </c>
      <c r="AI405" s="42">
        <f ca="1"/>
        <v>0.21400241173760012</v>
      </c>
      <c r="AJ405" s="42">
        <f ca="1"/>
        <v>0.22391158314971377</v>
      </c>
      <c r="AK405" s="42">
        <f ca="1"/>
        <v>0.21703227555898516</v>
      </c>
      <c r="AL405" s="42">
        <f ca="1"/>
        <v>0.23543548945334294</v>
      </c>
      <c r="AM405" s="42">
        <f ca="1"/>
        <v>0.22742058541072555</v>
      </c>
      <c r="AN405" s="42">
        <f ca="1"/>
        <v>0.24577546851217444</v>
      </c>
      <c r="AO405" s="42">
        <f ca="1"/>
        <v>0.28388012617081315</v>
      </c>
      <c r="AP405" s="42">
        <f ca="1"/>
        <v>0.30354259971449948</v>
      </c>
      <c r="AQ405" s="42">
        <f ca="1"/>
        <v>0.29520585056544185</v>
      </c>
      <c r="AR405" s="42">
        <f ca="1"/>
        <v>0.29898001278965664</v>
      </c>
      <c r="AS405" s="42">
        <f ca="1"/>
        <v>0.28848421482196529</v>
      </c>
      <c r="AT405" s="42">
        <f ca="1"/>
        <v>0.27849254114116367</v>
      </c>
      <c r="AU405" s="42">
        <f ca="1"/>
        <v>0.26945542695761532</v>
      </c>
      <c r="AV405" s="42">
        <f ca="1"/>
        <v>0.26415514860811201</v>
      </c>
      <c r="AW405" s="42">
        <f ca="1"/>
        <v>0.27848358682886748</v>
      </c>
      <c r="AX405" s="42">
        <f ca="1"/>
        <v>0.25826660355072922</v>
      </c>
      <c r="AY405" s="42">
        <f ca="1"/>
        <v>0.26087493513051302</v>
      </c>
      <c r="AZ405" s="42">
        <f ca="1"/>
        <v>0.25981010055055254</v>
      </c>
      <c r="BA405" s="42">
        <f ca="1"/>
        <v>0.25983716954995056</v>
      </c>
      <c r="BB405" s="42">
        <f ca="1"/>
        <v>0.2553343716620684</v>
      </c>
      <c r="BC405" s="42">
        <f ca="1"/>
        <v>0.23200843906633262</v>
      </c>
      <c r="BD405" s="42">
        <f ca="1"/>
        <v>0.24134718850592668</v>
      </c>
      <c r="BE405" s="42">
        <f ca="1"/>
        <v>0.23911006452172456</v>
      </c>
      <c r="BF405" s="42">
        <f ca="1"/>
        <v>0.24224822068725255</v>
      </c>
      <c r="BG405" s="42">
        <f ca="1"/>
        <v>0.24090969958539177</v>
      </c>
      <c r="BH405" s="42">
        <f ca="1"/>
        <v>0.24036519667722697</v>
      </c>
      <c r="BI405" s="42">
        <f ca="1"/>
        <v>0.23589428450021829</v>
      </c>
      <c r="BJ405" s="42">
        <f ca="1"/>
        <v>0.25746619569829304</v>
      </c>
    </row>
    <row r="406" spans="2:62" hidden="1" outlineLevel="2"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</row>
    <row r="407" spans="2:62" hidden="1" outlineLevel="2">
      <c r="B407" s="78" t="s">
        <v>56</v>
      </c>
      <c r="C407" s="42">
        <f ca="1">SUM(C396:C405)</f>
        <v>0.99999936319074678</v>
      </c>
      <c r="D407" s="42">
        <f t="shared" ref="D407:BJ407" ca="1" si="326">SUM(D396:D405)</f>
        <v>0.99999938595526094</v>
      </c>
      <c r="E407" s="42">
        <f t="shared" ca="1" si="326"/>
        <v>0.99999936146984147</v>
      </c>
      <c r="F407" s="42">
        <f t="shared" ca="1" si="326"/>
        <v>0.99999935984758304</v>
      </c>
      <c r="G407" s="42">
        <f t="shared" ca="1" si="326"/>
        <v>0.99999938582311709</v>
      </c>
      <c r="H407" s="42">
        <f t="shared" ca="1" si="326"/>
        <v>0.99999934268083557</v>
      </c>
      <c r="I407" s="42">
        <f t="shared" ca="1" si="326"/>
        <v>0.9999993610904101</v>
      </c>
      <c r="J407" s="42">
        <f t="shared" ca="1" si="326"/>
        <v>0.99999938156800949</v>
      </c>
      <c r="K407" s="42">
        <f t="shared" ca="1" si="326"/>
        <v>0.99999935900654757</v>
      </c>
      <c r="L407" s="42">
        <f t="shared" ca="1" si="326"/>
        <v>0.99999940152290145</v>
      </c>
      <c r="M407" s="42">
        <f t="shared" ca="1" si="326"/>
        <v>0.9999993808294888</v>
      </c>
      <c r="N407" s="42">
        <f t="shared" ca="1" si="326"/>
        <v>0.99999934248029687</v>
      </c>
      <c r="O407" s="42">
        <f t="shared" ca="1" si="326"/>
        <v>0.99999935541229146</v>
      </c>
      <c r="P407" s="42">
        <f t="shared" ca="1" si="326"/>
        <v>0.99999934041369054</v>
      </c>
      <c r="Q407" s="42">
        <f t="shared" ca="1" si="326"/>
        <v>0.9999993518974013</v>
      </c>
      <c r="R407" s="42">
        <f t="shared" ca="1" si="326"/>
        <v>0.999999349587404</v>
      </c>
      <c r="S407" s="42">
        <f t="shared" ca="1" si="326"/>
        <v>0.999999360948849</v>
      </c>
      <c r="T407" s="42">
        <f t="shared" ca="1" si="326"/>
        <v>0.99999937943988915</v>
      </c>
      <c r="U407" s="42">
        <f t="shared" ca="1" si="326"/>
        <v>0.9999993860599472</v>
      </c>
      <c r="V407" s="42">
        <f t="shared" ca="1" si="326"/>
        <v>0.99999934969094095</v>
      </c>
      <c r="W407" s="42">
        <f t="shared" ca="1" si="326"/>
        <v>0.99999936299106562</v>
      </c>
      <c r="X407" s="42">
        <f t="shared" ca="1" si="326"/>
        <v>0.99999934384226619</v>
      </c>
      <c r="Y407" s="42">
        <f t="shared" ca="1" si="326"/>
        <v>0.99999939693033768</v>
      </c>
      <c r="Z407" s="42">
        <f t="shared" ca="1" si="326"/>
        <v>0.99999932132949465</v>
      </c>
      <c r="AA407" s="42">
        <f t="shared" ca="1" si="326"/>
        <v>0.99999939564962104</v>
      </c>
      <c r="AB407" s="42">
        <f t="shared" ca="1" si="326"/>
        <v>0.99999939209617716</v>
      </c>
      <c r="AC407" s="42">
        <f t="shared" ca="1" si="326"/>
        <v>0.99999938756802864</v>
      </c>
      <c r="AD407" s="42">
        <f t="shared" ca="1" si="326"/>
        <v>0.99999936103582709</v>
      </c>
      <c r="AE407" s="42">
        <f t="shared" ca="1" si="326"/>
        <v>0.99999934492017462</v>
      </c>
      <c r="AF407" s="42">
        <f t="shared" ca="1" si="326"/>
        <v>0.9999993871089361</v>
      </c>
      <c r="AG407" s="42">
        <f t="shared" ca="1" si="326"/>
        <v>0.99999936204286888</v>
      </c>
      <c r="AH407" s="42">
        <f t="shared" ca="1" si="326"/>
        <v>0.99999938410005895</v>
      </c>
      <c r="AI407" s="42">
        <f t="shared" ca="1" si="326"/>
        <v>0.99999938145140255</v>
      </c>
      <c r="AJ407" s="42">
        <f t="shared" ca="1" si="326"/>
        <v>0.99999936997382477</v>
      </c>
      <c r="AK407" s="42">
        <f t="shared" ca="1" si="326"/>
        <v>0.99999936145863511</v>
      </c>
      <c r="AL407" s="42">
        <f t="shared" ca="1" si="326"/>
        <v>0.99999938140113609</v>
      </c>
      <c r="AM407" s="42">
        <f t="shared" ca="1" si="326"/>
        <v>0.99999938751649564</v>
      </c>
      <c r="AN407" s="42">
        <f t="shared" ca="1" si="326"/>
        <v>0.99999930109022039</v>
      </c>
      <c r="AO407" s="42">
        <f t="shared" ca="1" si="326"/>
        <v>0.99999932266052816</v>
      </c>
      <c r="AP407" s="42">
        <f t="shared" ca="1" si="326"/>
        <v>0.99999941028715533</v>
      </c>
      <c r="AQ407" s="42">
        <f t="shared" ca="1" si="326"/>
        <v>0.99999939907043678</v>
      </c>
      <c r="AR407" s="42">
        <f t="shared" ca="1" si="326"/>
        <v>0.9999993335368853</v>
      </c>
      <c r="AS407" s="42">
        <f t="shared" ca="1" si="326"/>
        <v>0.9999993550892109</v>
      </c>
      <c r="AT407" s="42">
        <f t="shared" ca="1" si="326"/>
        <v>0.99999934844007865</v>
      </c>
      <c r="AU407" s="42">
        <f t="shared" ca="1" si="326"/>
        <v>0.9999993713451294</v>
      </c>
      <c r="AV407" s="42">
        <f t="shared" ca="1" si="326"/>
        <v>0.99999935060468315</v>
      </c>
      <c r="AW407" s="42">
        <f t="shared" ca="1" si="326"/>
        <v>0.99999938852683057</v>
      </c>
      <c r="AX407" s="42">
        <f t="shared" ca="1" si="326"/>
        <v>0.99999935071551227</v>
      </c>
      <c r="AY407" s="42">
        <f t="shared" ca="1" si="326"/>
        <v>0.99999936125321542</v>
      </c>
      <c r="AZ407" s="42">
        <f t="shared" ca="1" si="326"/>
        <v>0.9999993404717562</v>
      </c>
      <c r="BA407" s="42">
        <f t="shared" ca="1" si="326"/>
        <v>0.9999994216439847</v>
      </c>
      <c r="BB407" s="42">
        <f t="shared" ca="1" si="326"/>
        <v>0.99999938882808048</v>
      </c>
      <c r="BC407" s="42">
        <f t="shared" ca="1" si="326"/>
        <v>0.99999935421571262</v>
      </c>
      <c r="BD407" s="42">
        <f t="shared" ca="1" si="326"/>
        <v>0.99999935821287567</v>
      </c>
      <c r="BE407" s="42">
        <f t="shared" ca="1" si="326"/>
        <v>0.99999936870859885</v>
      </c>
      <c r="BF407" s="42">
        <f t="shared" ca="1" si="326"/>
        <v>0.99999938182991621</v>
      </c>
      <c r="BG407" s="42">
        <f t="shared" ca="1" si="326"/>
        <v>0.99999931873222569</v>
      </c>
      <c r="BH407" s="42">
        <f t="shared" ca="1" si="326"/>
        <v>0.99999936744692086</v>
      </c>
      <c r="BI407" s="42">
        <f t="shared" ca="1" si="326"/>
        <v>0.99999935428964348</v>
      </c>
      <c r="BJ407" s="42">
        <f t="shared" ca="1" si="326"/>
        <v>0.99999942637323613</v>
      </c>
    </row>
    <row r="408" spans="2:62" hidden="1" outlineLevel="2">
      <c r="B408" s="25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</row>
    <row r="409" spans="2:62" hidden="1" outlineLevel="2">
      <c r="B409" s="17" t="s">
        <v>137</v>
      </c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</row>
    <row r="410" spans="2:62" hidden="1" outlineLevel="2">
      <c r="B410" s="78" t="s">
        <v>5</v>
      </c>
      <c r="C410" s="15" cm="1">
        <f t="array" aca="1" ref="C410:C419" ca="1">D380:D389-C396:C405</f>
        <v>-5.537839003391179E-3</v>
      </c>
      <c r="D410" s="15" cm="1">
        <f t="array" aca="1" ref="D410:D419" ca="1">E380:E389-D396:D405</f>
        <v>-2.9783696579173402E-4</v>
      </c>
      <c r="E410" s="15" cm="1">
        <f t="array" aca="1" ref="E410:E419" ca="1">F380:F389-E396:E405</f>
        <v>6.0660268857671354E-3</v>
      </c>
      <c r="F410" s="15" cm="1">
        <f t="array" aca="1" ref="F410:F419" ca="1">G380:G389-F396:F405</f>
        <v>1.3631800163341201E-3</v>
      </c>
      <c r="G410" s="15" cm="1">
        <f t="array" aca="1" ref="G410:G419" ca="1">H380:H389-G396:G405</f>
        <v>6.4109419990295499E-3</v>
      </c>
      <c r="H410" s="15" cm="1">
        <f t="array" aca="1" ref="H410:H419" ca="1">I380:I389-H396:H405</f>
        <v>-2.9571821776993856E-3</v>
      </c>
      <c r="I410" s="15" cm="1">
        <f t="array" aca="1" ref="I410:I419" ca="1">J380:J389-I396:I405</f>
        <v>3.8594294835987975E-3</v>
      </c>
      <c r="J410" s="15" cm="1">
        <f t="array" aca="1" ref="J410:J419" ca="1">K380:K389-J396:J405</f>
        <v>6.2922707960047508E-4</v>
      </c>
      <c r="K410" s="15" cm="1">
        <f t="array" aca="1" ref="K410:K419" ca="1">L380:L389-K396:K405</f>
        <v>4.2813267769051672E-3</v>
      </c>
      <c r="L410" s="15" cm="1">
        <f t="array" aca="1" ref="L410:L419" ca="1">M380:M389-L396:L405</f>
        <v>2.8062160217623283E-3</v>
      </c>
      <c r="M410" s="15" cm="1">
        <f t="array" aca="1" ref="M410:M419" ca="1">N380:N389-M396:M405</f>
        <v>1.8713335321609154E-3</v>
      </c>
      <c r="N410" s="15" cm="1">
        <f t="array" aca="1" ref="N410:N419" ca="1">O380:O389-N396:N405</f>
        <v>-4.2635045257116699E-5</v>
      </c>
      <c r="O410" s="15" cm="1">
        <f t="array" aca="1" ref="O410:O419" ca="1">P380:P389-O396:O405</f>
        <v>-7.04792348021889E-3</v>
      </c>
      <c r="P410" s="15" cm="1">
        <f t="array" aca="1" ref="P410:P419" ca="1">Q380:Q389-P396:P405</f>
        <v>1.1440624761626383E-3</v>
      </c>
      <c r="Q410" s="15" cm="1">
        <f t="array" aca="1" ref="Q410:Q419" ca="1">R380:R389-Q396:Q405</f>
        <v>9.2669125972643374E-3</v>
      </c>
      <c r="R410" s="15" cm="1">
        <f t="array" aca="1" ref="R410:R419" ca="1">S380:S389-R396:R405</f>
        <v>3.1887099697284899E-3</v>
      </c>
      <c r="S410" s="15" cm="1">
        <f t="array" aca="1" ref="S410:S419" ca="1">T380:T389-S396:S405</f>
        <v>-3.016897243841285E-3</v>
      </c>
      <c r="T410" s="15" cm="1">
        <f t="array" aca="1" ref="T410:T419" ca="1">U380:U389-T396:T405</f>
        <v>1.2113967643478912E-2</v>
      </c>
      <c r="U410" s="15" cm="1">
        <f t="array" aca="1" ref="U410:U419" ca="1">V380:V389-U396:U405</f>
        <v>-3.1964701140767271E-3</v>
      </c>
      <c r="V410" s="15" cm="1">
        <f t="array" aca="1" ref="V410:V419" ca="1">W380:W389-V396:V405</f>
        <v>-1.272920418305401E-4</v>
      </c>
      <c r="W410" s="15" cm="1">
        <f t="array" aca="1" ref="W410:W419" ca="1">X380:X389-W396:W405</f>
        <v>-4.4962022019742476E-3</v>
      </c>
      <c r="X410" s="15" cm="1">
        <f t="array" aca="1" ref="X410:X419" ca="1">Y380:Y389-X396:X405</f>
        <v>-3.6751186310747162E-2</v>
      </c>
      <c r="Y410" s="15" cm="1">
        <f t="array" aca="1" ref="Y410:Y419" ca="1">Z380:Z389-Y396:Y405</f>
        <v>-4.034736443385787E-3</v>
      </c>
      <c r="Z410" s="15" cm="1">
        <f t="array" aca="1" ref="Z410:Z419" ca="1">AA380:AA389-Z396:Z405</f>
        <v>2.2015522223085837E-4</v>
      </c>
      <c r="AA410" s="15" cm="1">
        <f t="array" aca="1" ref="AA410:AA419" ca="1">AB380:AB389-AA396:AA405</f>
        <v>-3.0352121161263276E-2</v>
      </c>
      <c r="AB410" s="15" cm="1">
        <f t="array" aca="1" ref="AB410:AB419" ca="1">AC380:AC389-AB396:AB405</f>
        <v>2.3524348462069982E-3</v>
      </c>
      <c r="AC410" s="15" cm="1">
        <f t="array" aca="1" ref="AC410:AC419" ca="1">AD380:AD389-AC396:AC405</f>
        <v>-7.3892651457730112E-4</v>
      </c>
      <c r="AD410" s="15" cm="1">
        <f t="array" aca="1" ref="AD410:AD419" ca="1">AE380:AE389-AD396:AD405</f>
        <v>2.9791386141780453E-3</v>
      </c>
      <c r="AE410" s="15" cm="1">
        <f t="array" aca="1" ref="AE410:AE419" ca="1">AF380:AF389-AE396:AE405</f>
        <v>-1.3326643667095862E-3</v>
      </c>
      <c r="AF410" s="15" cm="1">
        <f t="array" aca="1" ref="AF410:AF419" ca="1">AG380:AG389-AF396:AF405</f>
        <v>-3.0617577729339868E-3</v>
      </c>
      <c r="AG410" s="15" cm="1">
        <f t="array" aca="1" ref="AG410:AG419" ca="1">AH380:AH389-AG396:AG405</f>
        <v>0</v>
      </c>
      <c r="AH410" s="15" cm="1">
        <f t="array" aca="1" ref="AH410:AH419" ca="1">AI380:AI389-AH396:AH405</f>
        <v>0</v>
      </c>
      <c r="AI410" s="15" cm="1">
        <f t="array" aca="1" ref="AI410:AI419" ca="1">AJ380:AJ389-AI396:AI405</f>
        <v>0</v>
      </c>
      <c r="AJ410" s="15" cm="1">
        <f t="array" aca="1" ref="AJ410:AJ419" ca="1">AK380:AK389-AJ396:AJ405</f>
        <v>0</v>
      </c>
      <c r="AK410" s="15" cm="1">
        <f t="array" aca="1" ref="AK410:AK419" ca="1">AL380:AL389-AK396:AK405</f>
        <v>0</v>
      </c>
      <c r="AL410" s="15" cm="1">
        <f t="array" aca="1" ref="AL410:AL419" ca="1">AM380:AM389-AL396:AL405</f>
        <v>0</v>
      </c>
      <c r="AM410" s="15" cm="1">
        <f t="array" aca="1" ref="AM410:AM419" ca="1">AN380:AN389-AM396:AM405</f>
        <v>0</v>
      </c>
      <c r="AN410" s="15" cm="1">
        <f t="array" aca="1" ref="AN410:AN419" ca="1">AO380:AO389-AN396:AN405</f>
        <v>0</v>
      </c>
      <c r="AO410" s="15" cm="1">
        <f t="array" aca="1" ref="AO410:AO419" ca="1">AP380:AP389-AO396:AO405</f>
        <v>0</v>
      </c>
      <c r="AP410" s="15" cm="1">
        <f t="array" aca="1" ref="AP410:AP419" ca="1">AQ380:AQ389-AP396:AP405</f>
        <v>0</v>
      </c>
      <c r="AQ410" s="15" cm="1">
        <f t="array" aca="1" ref="AQ410:AQ419" ca="1">AR380:AR389-AQ396:AQ405</f>
        <v>0</v>
      </c>
      <c r="AR410" s="15" cm="1">
        <f t="array" aca="1" ref="AR410:AR419" ca="1">AS380:AS389-AR396:AR405</f>
        <v>0</v>
      </c>
      <c r="AS410" s="15" cm="1">
        <f t="array" aca="1" ref="AS410:AS419" ca="1">AT380:AT389-AS396:AS405</f>
        <v>0</v>
      </c>
      <c r="AT410" s="15" cm="1">
        <f t="array" aca="1" ref="AT410:AT419" ca="1">AU380:AU389-AT396:AT405</f>
        <v>0</v>
      </c>
      <c r="AU410" s="15" cm="1">
        <f t="array" aca="1" ref="AU410:AU419" ca="1">AV380:AV389-AU396:AU405</f>
        <v>0</v>
      </c>
      <c r="AV410" s="15" cm="1">
        <f t="array" aca="1" ref="AV410:AV419" ca="1">AW380:AW389-AV396:AV405</f>
        <v>0</v>
      </c>
      <c r="AW410" s="15" cm="1">
        <f t="array" aca="1" ref="AW410:AW419" ca="1">AX380:AX389-AW396:AW405</f>
        <v>0</v>
      </c>
      <c r="AX410" s="15" cm="1">
        <f t="array" aca="1" ref="AX410:AX419" ca="1">AY380:AY389-AX396:AX405</f>
        <v>0</v>
      </c>
      <c r="AY410" s="15" cm="1">
        <f t="array" aca="1" ref="AY410:AY419" ca="1">AZ380:AZ389-AY396:AY405</f>
        <v>0</v>
      </c>
      <c r="AZ410" s="15" cm="1">
        <f t="array" aca="1" ref="AZ410:AZ419" ca="1">BA380:BA389-AZ396:AZ405</f>
        <v>0</v>
      </c>
      <c r="BA410" s="15" cm="1">
        <f t="array" aca="1" ref="BA410:BA419" ca="1">BB380:BB389-BA396:BA405</f>
        <v>0</v>
      </c>
      <c r="BB410" s="15" cm="1">
        <f t="array" aca="1" ref="BB410:BB419" ca="1">BC380:BC389-BB396:BB405</f>
        <v>0</v>
      </c>
      <c r="BC410" s="15" cm="1">
        <f t="array" aca="1" ref="BC410:BC419" ca="1">BD380:BD389-BC396:BC405</f>
        <v>0</v>
      </c>
      <c r="BD410" s="15" cm="1">
        <f t="array" aca="1" ref="BD410:BD419" ca="1">BE380:BE389-BD396:BD405</f>
        <v>0</v>
      </c>
      <c r="BE410" s="15" cm="1">
        <f t="array" aca="1" ref="BE410:BE419" ca="1">BF380:BF389-BE396:BE405</f>
        <v>0</v>
      </c>
      <c r="BF410" s="15" cm="1">
        <f t="array" aca="1" ref="BF410:BF419" ca="1">BG380:BG389-BF396:BF405</f>
        <v>0</v>
      </c>
      <c r="BG410" s="15" cm="1">
        <f t="array" aca="1" ref="BG410:BG419" ca="1">BH380:BH389-BG396:BG405</f>
        <v>0</v>
      </c>
      <c r="BH410" s="15" cm="1">
        <f t="array" aca="1" ref="BH410:BH419" ca="1">BI380:BI389-BH396:BH405</f>
        <v>0</v>
      </c>
      <c r="BI410" s="15" cm="1">
        <f t="array" aca="1" ref="BI410:BI419" ca="1">BJ380:BJ389-BI396:BI405</f>
        <v>0</v>
      </c>
      <c r="BJ410" s="15" cm="1">
        <f t="array" aca="1" ref="BJ410:BJ419" ca="1">BK380:BK389-BJ396:BJ405</f>
        <v>0</v>
      </c>
    </row>
    <row r="411" spans="2:62" hidden="1" outlineLevel="2">
      <c r="B411" s="78" t="s">
        <v>7</v>
      </c>
      <c r="C411" s="42">
        <f ca="1"/>
        <v>-8.3775157316850445E-3</v>
      </c>
      <c r="D411" s="42">
        <f ca="1"/>
        <v>6.3704933481567496E-3</v>
      </c>
      <c r="E411" s="42">
        <f ca="1"/>
        <v>-3.3668793053537142E-3</v>
      </c>
      <c r="F411" s="42">
        <f ca="1"/>
        <v>-5.5669286935917245E-5</v>
      </c>
      <c r="G411" s="42">
        <f ca="1"/>
        <v>2.9529646469773126E-3</v>
      </c>
      <c r="H411" s="42">
        <f ca="1"/>
        <v>5.5195648653481588E-3</v>
      </c>
      <c r="I411" s="42">
        <f ca="1"/>
        <v>-1.1829816787064067E-3</v>
      </c>
      <c r="J411" s="42">
        <f ca="1"/>
        <v>6.2357144382518825E-6</v>
      </c>
      <c r="K411" s="42">
        <f ca="1"/>
        <v>-3.9962924572692002E-3</v>
      </c>
      <c r="L411" s="42">
        <f ca="1"/>
        <v>6.897416885570197E-3</v>
      </c>
      <c r="M411" s="42">
        <f ca="1"/>
        <v>-7.9488997317297277E-5</v>
      </c>
      <c r="N411" s="42">
        <f ca="1"/>
        <v>-1.2576564453066486E-3</v>
      </c>
      <c r="O411" s="42">
        <f ca="1"/>
        <v>1.4604268780337326E-2</v>
      </c>
      <c r="P411" s="42">
        <f ca="1"/>
        <v>-1.0779716473382835E-2</v>
      </c>
      <c r="Q411" s="42">
        <f ca="1"/>
        <v>5.8396997438384911E-3</v>
      </c>
      <c r="R411" s="42">
        <f ca="1"/>
        <v>-1.0772431710087266E-3</v>
      </c>
      <c r="S411" s="42">
        <f ca="1"/>
        <v>-5.1322505318952688E-3</v>
      </c>
      <c r="T411" s="42">
        <f ca="1"/>
        <v>2.8341852075229393E-3</v>
      </c>
      <c r="U411" s="42">
        <f ca="1"/>
        <v>6.14970907536945E-3</v>
      </c>
      <c r="V411" s="42">
        <f ca="1"/>
        <v>6.3063508233145507E-3</v>
      </c>
      <c r="W411" s="42">
        <f ca="1"/>
        <v>-2.7009143238382327E-3</v>
      </c>
      <c r="X411" s="42">
        <f ca="1"/>
        <v>-8.8604583664324971E-4</v>
      </c>
      <c r="Y411" s="42">
        <f ca="1"/>
        <v>-1.6510866374760749E-3</v>
      </c>
      <c r="Z411" s="42">
        <f ca="1"/>
        <v>-2.4325870842405867E-3</v>
      </c>
      <c r="AA411" s="42">
        <f ca="1"/>
        <v>1.3537317060554423E-2</v>
      </c>
      <c r="AB411" s="42">
        <f ca="1"/>
        <v>2.3722366908937587E-4</v>
      </c>
      <c r="AC411" s="42">
        <f ca="1"/>
        <v>7.0337486845564734E-4</v>
      </c>
      <c r="AD411" s="42">
        <f ca="1"/>
        <v>5.6997850477053108E-3</v>
      </c>
      <c r="AE411" s="42">
        <f ca="1"/>
        <v>6.7720900060598069E-3</v>
      </c>
      <c r="AF411" s="42">
        <f ca="1"/>
        <v>-8.3265384035317025E-3</v>
      </c>
      <c r="AG411" s="42">
        <f ca="1"/>
        <v>1.1588847255419796E-3</v>
      </c>
      <c r="AH411" s="42">
        <f ca="1"/>
        <v>5.8960498352476076E-3</v>
      </c>
      <c r="AI411" s="42">
        <f ca="1"/>
        <v>9.2707938868064263E-3</v>
      </c>
      <c r="AJ411" s="42">
        <f ca="1"/>
        <v>5.9189954259201982E-4</v>
      </c>
      <c r="AK411" s="42">
        <f ca="1"/>
        <v>-2.6426281678604419E-3</v>
      </c>
      <c r="AL411" s="42">
        <f ca="1"/>
        <v>-1.8102957634597155E-3</v>
      </c>
      <c r="AM411" s="42">
        <f ca="1"/>
        <v>1.1909683404276172E-2</v>
      </c>
      <c r="AN411" s="42">
        <f ca="1"/>
        <v>-1.7719056639790315E-2</v>
      </c>
      <c r="AO411" s="42">
        <f ca="1"/>
        <v>-3.6687449434193102E-2</v>
      </c>
      <c r="AP411" s="42">
        <f ca="1"/>
        <v>0</v>
      </c>
      <c r="AQ411" s="42">
        <f ca="1"/>
        <v>0</v>
      </c>
      <c r="AR411" s="42">
        <f ca="1"/>
        <v>0</v>
      </c>
      <c r="AS411" s="42">
        <f ca="1"/>
        <v>0</v>
      </c>
      <c r="AT411" s="42">
        <f ca="1"/>
        <v>0</v>
      </c>
      <c r="AU411" s="42">
        <f ca="1"/>
        <v>0</v>
      </c>
      <c r="AV411" s="42">
        <f ca="1"/>
        <v>0</v>
      </c>
      <c r="AW411" s="42">
        <f ca="1"/>
        <v>0</v>
      </c>
      <c r="AX411" s="42">
        <f ca="1"/>
        <v>0</v>
      </c>
      <c r="AY411" s="42">
        <f ca="1"/>
        <v>0</v>
      </c>
      <c r="AZ411" s="42">
        <f ca="1"/>
        <v>0</v>
      </c>
      <c r="BA411" s="42">
        <f ca="1"/>
        <v>0</v>
      </c>
      <c r="BB411" s="42">
        <f ca="1"/>
        <v>0</v>
      </c>
      <c r="BC411" s="42">
        <f ca="1"/>
        <v>0</v>
      </c>
      <c r="BD411" s="42">
        <f ca="1"/>
        <v>0</v>
      </c>
      <c r="BE411" s="42">
        <f ca="1"/>
        <v>0</v>
      </c>
      <c r="BF411" s="42">
        <f ca="1"/>
        <v>0</v>
      </c>
      <c r="BG411" s="42">
        <f ca="1"/>
        <v>0</v>
      </c>
      <c r="BH411" s="42">
        <f ca="1"/>
        <v>0</v>
      </c>
      <c r="BI411" s="42">
        <f ca="1"/>
        <v>0</v>
      </c>
      <c r="BJ411" s="42">
        <f ca="1"/>
        <v>0</v>
      </c>
    </row>
    <row r="412" spans="2:62" hidden="1" outlineLevel="2">
      <c r="B412" s="78" t="s">
        <v>9</v>
      </c>
      <c r="C412" s="42">
        <f ca="1"/>
        <v>-6.9876343568953669E-3</v>
      </c>
      <c r="D412" s="42">
        <f ca="1"/>
        <v>-3.2185299134228074E-3</v>
      </c>
      <c r="E412" s="42">
        <f ca="1"/>
        <v>3.4094820571153872E-3</v>
      </c>
      <c r="F412" s="42">
        <f ca="1"/>
        <v>2.1769421703943248E-4</v>
      </c>
      <c r="G412" s="42">
        <f ca="1"/>
        <v>-6.0587405652767767E-3</v>
      </c>
      <c r="H412" s="42">
        <f ca="1"/>
        <v>-5.5319418957358035E-3</v>
      </c>
      <c r="I412" s="42">
        <f ca="1"/>
        <v>1.6097765428882416E-3</v>
      </c>
      <c r="J412" s="42">
        <f ca="1"/>
        <v>8.7575858469545742E-3</v>
      </c>
      <c r="K412" s="42">
        <f ca="1"/>
        <v>-3.975873489016124E-3</v>
      </c>
      <c r="L412" s="42">
        <f ca="1"/>
        <v>-4.7374304579658189E-3</v>
      </c>
      <c r="M412" s="42">
        <f ca="1"/>
        <v>2.5879483395198244E-2</v>
      </c>
      <c r="N412" s="42">
        <f ca="1"/>
        <v>1.1162788432804716E-3</v>
      </c>
      <c r="O412" s="42">
        <f ca="1"/>
        <v>1.237790296643948E-2</v>
      </c>
      <c r="P412" s="42">
        <f ca="1"/>
        <v>2.0963784633588611E-3</v>
      </c>
      <c r="Q412" s="42">
        <f ca="1"/>
        <v>-6.0326401260496487E-4</v>
      </c>
      <c r="R412" s="42">
        <f ca="1"/>
        <v>-1.6389802657661601E-2</v>
      </c>
      <c r="S412" s="42">
        <f ca="1"/>
        <v>1.2950005854682978E-2</v>
      </c>
      <c r="T412" s="42">
        <f ca="1"/>
        <v>-1.3848308392199749E-3</v>
      </c>
      <c r="U412" s="42">
        <f ca="1"/>
        <v>-7.4554379615228705E-3</v>
      </c>
      <c r="V412" s="42">
        <f ca="1"/>
        <v>1.3420395226809489E-2</v>
      </c>
      <c r="W412" s="42">
        <f ca="1"/>
        <v>-6.1771290741812201E-3</v>
      </c>
      <c r="X412" s="42">
        <f ca="1"/>
        <v>-3.7832055324585334E-3</v>
      </c>
      <c r="Y412" s="42">
        <f ca="1"/>
        <v>-5.3064294486629415E-3</v>
      </c>
      <c r="Z412" s="42">
        <f ca="1"/>
        <v>-3.9468831171060037E-3</v>
      </c>
      <c r="AA412" s="42">
        <f ca="1"/>
        <v>-4.4106114769990878E-2</v>
      </c>
      <c r="AB412" s="42">
        <f ca="1"/>
        <v>4.8075824486301932E-3</v>
      </c>
      <c r="AC412" s="42">
        <f ca="1"/>
        <v>3.0643014340659414E-3</v>
      </c>
      <c r="AD412" s="42">
        <f ca="1"/>
        <v>-1.0558162098126433E-2</v>
      </c>
      <c r="AE412" s="42">
        <f ca="1"/>
        <v>3.2874236274568758E-3</v>
      </c>
      <c r="AF412" s="42">
        <f ca="1"/>
        <v>5.8105176567193606E-3</v>
      </c>
      <c r="AG412" s="42">
        <f ca="1"/>
        <v>-2.4109594009484314E-3</v>
      </c>
      <c r="AH412" s="42">
        <f ca="1"/>
        <v>-8.0344443077588479E-3</v>
      </c>
      <c r="AI412" s="42">
        <f ca="1"/>
        <v>-8.8437003531416924E-3</v>
      </c>
      <c r="AJ412" s="42">
        <f ca="1"/>
        <v>7.5134146765399867E-3</v>
      </c>
      <c r="AK412" s="42">
        <f ca="1"/>
        <v>-2.8425674088551345E-3</v>
      </c>
      <c r="AL412" s="42">
        <f ca="1"/>
        <v>6.321823620542566E-4</v>
      </c>
      <c r="AM412" s="42">
        <f ca="1"/>
        <v>-3.1632999973321807E-2</v>
      </c>
      <c r="AN412" s="42">
        <f ca="1"/>
        <v>-4.6757882810125606E-3</v>
      </c>
      <c r="AO412" s="42">
        <f ca="1"/>
        <v>-1.6360483175417134E-2</v>
      </c>
      <c r="AP412" s="42">
        <f ca="1"/>
        <v>2.8467402594652497E-2</v>
      </c>
      <c r="AQ412" s="42">
        <f ca="1"/>
        <v>2.1991660599650159E-2</v>
      </c>
      <c r="AR412" s="42">
        <f ca="1"/>
        <v>-1.7534329205903532E-3</v>
      </c>
      <c r="AS412" s="42">
        <f ca="1"/>
        <v>-2.2235543625318793E-2</v>
      </c>
      <c r="AT412" s="42">
        <f ca="1"/>
        <v>-1.4089051543994813E-3</v>
      </c>
      <c r="AU412" s="42">
        <f ca="1"/>
        <v>-7.1092459991335122E-3</v>
      </c>
      <c r="AV412" s="42">
        <f ca="1"/>
        <v>-2.3489283269004541E-2</v>
      </c>
      <c r="AW412" s="42">
        <f ca="1"/>
        <v>3.4286994866156162E-5</v>
      </c>
      <c r="AX412" s="42">
        <f ca="1"/>
        <v>-9.4912460050777803E-3</v>
      </c>
      <c r="AY412" s="42">
        <f ca="1"/>
        <v>-4.9581351757904124E-3</v>
      </c>
      <c r="AZ412" s="42">
        <f ca="1"/>
        <v>3.1036936580455809E-4</v>
      </c>
      <c r="BA412" s="42">
        <f ca="1"/>
        <v>6.7227139345018561E-3</v>
      </c>
      <c r="BB412" s="42">
        <f ca="1"/>
        <v>-6.2692245643658773E-3</v>
      </c>
      <c r="BC412" s="42">
        <f ca="1"/>
        <v>2.1609271116983519E-3</v>
      </c>
      <c r="BD412" s="42">
        <f ca="1"/>
        <v>6.0461804675935593E-3</v>
      </c>
      <c r="BE412" s="42">
        <f ca="1"/>
        <v>-1.3003073782524299E-2</v>
      </c>
      <c r="BF412" s="42">
        <f ca="1"/>
        <v>-9.8435407308514189E-4</v>
      </c>
      <c r="BG412" s="42">
        <f ca="1"/>
        <v>4.7457181737271814E-3</v>
      </c>
      <c r="BH412" s="42">
        <f ca="1"/>
        <v>-3.3179967866529825E-3</v>
      </c>
      <c r="BI412" s="42">
        <f ca="1"/>
        <v>7.5569596163941322E-3</v>
      </c>
      <c r="BJ412" s="42">
        <f ca="1"/>
        <v>-0.20520833525249274</v>
      </c>
    </row>
    <row r="413" spans="2:62" hidden="1" outlineLevel="2">
      <c r="B413" s="78" t="s">
        <v>11</v>
      </c>
      <c r="C413" s="42">
        <f ca="1"/>
        <v>2.1786048131661184E-4</v>
      </c>
      <c r="D413" s="42">
        <f ca="1"/>
        <v>-1.825787138333633E-2</v>
      </c>
      <c r="E413" s="42">
        <f ca="1"/>
        <v>-3.4907304430065178E-3</v>
      </c>
      <c r="F413" s="42">
        <f ca="1"/>
        <v>-1.9075784906292109E-3</v>
      </c>
      <c r="G413" s="42">
        <f ca="1"/>
        <v>-6.5082635675761669E-4</v>
      </c>
      <c r="H413" s="42">
        <f ca="1"/>
        <v>1.7648701616435752E-3</v>
      </c>
      <c r="I413" s="42">
        <f ca="1"/>
        <v>1.0102870971728517E-3</v>
      </c>
      <c r="J413" s="42">
        <f ca="1"/>
        <v>-2.497472287734892E-3</v>
      </c>
      <c r="K413" s="42">
        <f ca="1"/>
        <v>-2.4587090448307813E-3</v>
      </c>
      <c r="L413" s="42">
        <f ca="1"/>
        <v>-3.9497156259889477E-3</v>
      </c>
      <c r="M413" s="42">
        <f ca="1"/>
        <v>-9.9268623786103044E-3</v>
      </c>
      <c r="N413" s="42">
        <f ca="1"/>
        <v>-1.9072262348906049E-3</v>
      </c>
      <c r="O413" s="42">
        <f ca="1"/>
        <v>5.0782593241971846E-3</v>
      </c>
      <c r="P413" s="42">
        <f ca="1"/>
        <v>-1.1085304090975412E-2</v>
      </c>
      <c r="Q413" s="42">
        <f ca="1"/>
        <v>-1.3651400908458858E-2</v>
      </c>
      <c r="R413" s="42">
        <f ca="1"/>
        <v>-1.1634584433088749E-2</v>
      </c>
      <c r="S413" s="42">
        <f ca="1"/>
        <v>-8.0390633337980022E-3</v>
      </c>
      <c r="T413" s="42">
        <f ca="1"/>
        <v>2.1068677652792342E-3</v>
      </c>
      <c r="U413" s="42">
        <f ca="1"/>
        <v>-7.0993175648351448E-3</v>
      </c>
      <c r="V413" s="42">
        <f ca="1"/>
        <v>6.9084426578234631E-3</v>
      </c>
      <c r="W413" s="42">
        <f ca="1"/>
        <v>1.802234195985436E-3</v>
      </c>
      <c r="X413" s="42">
        <f ca="1"/>
        <v>1.9719390015014784E-3</v>
      </c>
      <c r="Y413" s="42">
        <f ca="1"/>
        <v>-4.6529360065931114E-3</v>
      </c>
      <c r="Z413" s="42">
        <f ca="1"/>
        <v>-5.7912496971708194E-3</v>
      </c>
      <c r="AA413" s="42">
        <f ca="1"/>
        <v>2.2319644706609444E-2</v>
      </c>
      <c r="AB413" s="42">
        <f ca="1"/>
        <v>7.0414547681133255E-3</v>
      </c>
      <c r="AC413" s="42">
        <f ca="1"/>
        <v>4.4583398459326073E-3</v>
      </c>
      <c r="AD413" s="42">
        <f ca="1"/>
        <v>9.1345906305025093E-3</v>
      </c>
      <c r="AE413" s="42">
        <f ca="1"/>
        <v>-2.0501679950451046E-2</v>
      </c>
      <c r="AF413" s="42">
        <f ca="1"/>
        <v>-1.0388258925507057E-2</v>
      </c>
      <c r="AG413" s="42">
        <f ca="1"/>
        <v>2.033394017383873E-3</v>
      </c>
      <c r="AH413" s="42">
        <f ca="1"/>
        <v>6.0015765456554598E-3</v>
      </c>
      <c r="AI413" s="42">
        <f ca="1"/>
        <v>2.6129397621680733E-3</v>
      </c>
      <c r="AJ413" s="42">
        <f ca="1"/>
        <v>5.4936552340237796E-3</v>
      </c>
      <c r="AK413" s="42">
        <f ca="1"/>
        <v>-3.5703162494972462E-3</v>
      </c>
      <c r="AL413" s="42">
        <f ca="1"/>
        <v>-4.2655705906446545E-3</v>
      </c>
      <c r="AM413" s="42">
        <f ca="1"/>
        <v>-8.136703850165905E-5</v>
      </c>
      <c r="AN413" s="42">
        <f ca="1"/>
        <v>-5.8338527492373601E-3</v>
      </c>
      <c r="AO413" s="42">
        <f ca="1"/>
        <v>-5.8924872101853987E-3</v>
      </c>
      <c r="AP413" s="42">
        <f ca="1"/>
        <v>-1.848910316752931E-2</v>
      </c>
      <c r="AQ413" s="42">
        <f ca="1"/>
        <v>2.8188383745358005E-3</v>
      </c>
      <c r="AR413" s="42">
        <f ca="1"/>
        <v>1.0874886376591418E-3</v>
      </c>
      <c r="AS413" s="42">
        <f ca="1"/>
        <v>7.2013947379694285E-3</v>
      </c>
      <c r="AT413" s="42">
        <f ca="1"/>
        <v>-1.1961312622063427E-2</v>
      </c>
      <c r="AU413" s="42">
        <f ca="1"/>
        <v>3.1883665271587106E-3</v>
      </c>
      <c r="AV413" s="42">
        <f ca="1"/>
        <v>1.6652914984693529E-2</v>
      </c>
      <c r="AW413" s="42">
        <f ca="1"/>
        <v>-1.6046972377668223E-3</v>
      </c>
      <c r="AX413" s="42">
        <f ca="1"/>
        <v>3.6546605076266808E-3</v>
      </c>
      <c r="AY413" s="42">
        <f ca="1"/>
        <v>-1.4074908737782211E-2</v>
      </c>
      <c r="AZ413" s="42">
        <f ca="1"/>
        <v>1.6434840631086196E-3</v>
      </c>
      <c r="BA413" s="42">
        <f ca="1"/>
        <v>2.4496133144463195E-3</v>
      </c>
      <c r="BB413" s="42">
        <f ca="1"/>
        <v>-3.1072791976767544E-4</v>
      </c>
      <c r="BC413" s="42">
        <f ca="1"/>
        <v>-4.1484960696087925E-4</v>
      </c>
      <c r="BD413" s="42">
        <f ca="1"/>
        <v>-6.595769900336567E-3</v>
      </c>
      <c r="BE413" s="42">
        <f ca="1"/>
        <v>-1.4309390537191914E-3</v>
      </c>
      <c r="BF413" s="42">
        <f ca="1"/>
        <v>1.6807055727612666E-3</v>
      </c>
      <c r="BG413" s="42">
        <f ca="1"/>
        <v>-8.0054132047415009E-3</v>
      </c>
      <c r="BH413" s="42">
        <f ca="1"/>
        <v>6.5863526334504312E-3</v>
      </c>
      <c r="BI413" s="42">
        <f ca="1"/>
        <v>-3.8090693844731703E-3</v>
      </c>
      <c r="BJ413" s="42">
        <f ca="1"/>
        <v>-1.6465483636873161E-2</v>
      </c>
    </row>
    <row r="414" spans="2:62" hidden="1" outlineLevel="2">
      <c r="B414" s="78" t="s">
        <v>13</v>
      </c>
      <c r="C414" s="42">
        <f ca="1"/>
        <v>2.8972737334882204E-3</v>
      </c>
      <c r="D414" s="42">
        <f ca="1"/>
        <v>4.1377476587171058E-3</v>
      </c>
      <c r="E414" s="42">
        <f ca="1"/>
        <v>1.9193063628091533E-3</v>
      </c>
      <c r="F414" s="42">
        <f ca="1"/>
        <v>-7.5322865645123527E-4</v>
      </c>
      <c r="G414" s="42">
        <f ca="1"/>
        <v>8.4161483883683497E-3</v>
      </c>
      <c r="H414" s="42">
        <f ca="1"/>
        <v>-7.165852696529168E-4</v>
      </c>
      <c r="I414" s="42">
        <f ca="1"/>
        <v>-2.9102441418248984E-3</v>
      </c>
      <c r="J414" s="42">
        <f ca="1"/>
        <v>-4.9690621122859546E-4</v>
      </c>
      <c r="K414" s="42">
        <f ca="1"/>
        <v>-6.7060329366054952E-3</v>
      </c>
      <c r="L414" s="42">
        <f ca="1"/>
        <v>-1.324134040974841E-2</v>
      </c>
      <c r="M414" s="42">
        <f ca="1"/>
        <v>6.4596790350318276E-3</v>
      </c>
      <c r="N414" s="42">
        <f ca="1"/>
        <v>-1.1137745501568416E-3</v>
      </c>
      <c r="O414" s="42">
        <f ca="1"/>
        <v>-2.1297790429023467E-3</v>
      </c>
      <c r="P414" s="42">
        <f ca="1"/>
        <v>3.6255589437682589E-3</v>
      </c>
      <c r="Q414" s="42">
        <f ca="1"/>
        <v>3.778615165881051E-3</v>
      </c>
      <c r="R414" s="42">
        <f ca="1"/>
        <v>3.9716456828125662E-3</v>
      </c>
      <c r="S414" s="42">
        <f ca="1"/>
        <v>-1.0592131004320243E-2</v>
      </c>
      <c r="T414" s="42">
        <f ca="1"/>
        <v>1.831448523645661E-3</v>
      </c>
      <c r="U414" s="42">
        <f ca="1"/>
        <v>-5.3952389479860335E-4</v>
      </c>
      <c r="V414" s="42">
        <f ca="1"/>
        <v>2.9469274490011507E-3</v>
      </c>
      <c r="W414" s="42">
        <f ca="1"/>
        <v>-3.5311721682390607E-5</v>
      </c>
      <c r="X414" s="42">
        <f ca="1"/>
        <v>1.0841093633089008E-2</v>
      </c>
      <c r="Y414" s="42">
        <f ca="1"/>
        <v>-4.0053079932369368E-4</v>
      </c>
      <c r="Z414" s="42">
        <f ca="1"/>
        <v>6.938379688117953E-3</v>
      </c>
      <c r="AA414" s="42">
        <f ca="1"/>
        <v>1.8217379577401077E-2</v>
      </c>
      <c r="AB414" s="42">
        <f ca="1"/>
        <v>-1.4959830685253098E-2</v>
      </c>
      <c r="AC414" s="42">
        <f ca="1"/>
        <v>3.0967486635660457E-3</v>
      </c>
      <c r="AD414" s="42">
        <f ca="1"/>
        <v>5.7080207417571638E-3</v>
      </c>
      <c r="AE414" s="42">
        <f ca="1"/>
        <v>-6.4668205733201117E-3</v>
      </c>
      <c r="AF414" s="42">
        <f ca="1"/>
        <v>-5.6485171495895825E-5</v>
      </c>
      <c r="AG414" s="42">
        <f ca="1"/>
        <v>-5.8540117437614822E-3</v>
      </c>
      <c r="AH414" s="42">
        <f ca="1"/>
        <v>4.7409361735171393E-3</v>
      </c>
      <c r="AI414" s="42">
        <f ca="1"/>
        <v>-5.0791916743788898E-3</v>
      </c>
      <c r="AJ414" s="42">
        <f ca="1"/>
        <v>-9.6803950982060627E-3</v>
      </c>
      <c r="AK414" s="42">
        <f ca="1"/>
        <v>8.8878330157089735E-4</v>
      </c>
      <c r="AL414" s="42">
        <f ca="1"/>
        <v>3.9553884895524721E-4</v>
      </c>
      <c r="AM414" s="42">
        <f ca="1"/>
        <v>8.5477975905537476E-3</v>
      </c>
      <c r="AN414" s="42">
        <f ca="1"/>
        <v>-1.5834313793612186E-2</v>
      </c>
      <c r="AO414" s="42">
        <f ca="1"/>
        <v>1.0997277718316573E-2</v>
      </c>
      <c r="AP414" s="42">
        <f ca="1"/>
        <v>-4.5184784483627005E-3</v>
      </c>
      <c r="AQ414" s="42">
        <f ca="1"/>
        <v>3.3111357300527403E-3</v>
      </c>
      <c r="AR414" s="42">
        <f ca="1"/>
        <v>1.1843761737498744E-2</v>
      </c>
      <c r="AS414" s="42">
        <f ca="1"/>
        <v>1.3362257917805931E-2</v>
      </c>
      <c r="AT414" s="42">
        <f ca="1"/>
        <v>-1.4569031526951937E-2</v>
      </c>
      <c r="AU414" s="42">
        <f ca="1"/>
        <v>-9.829595607691935E-4</v>
      </c>
      <c r="AV414" s="42">
        <f ca="1"/>
        <v>3.6695224240439611E-3</v>
      </c>
      <c r="AW414" s="42">
        <f ca="1"/>
        <v>-6.3880768109385172E-3</v>
      </c>
      <c r="AX414" s="42">
        <f ca="1"/>
        <v>-1.7821251129201895E-3</v>
      </c>
      <c r="AY414" s="42">
        <f ca="1"/>
        <v>1.7161352801120452E-3</v>
      </c>
      <c r="AZ414" s="42">
        <f ca="1"/>
        <v>-8.0490492933266919E-3</v>
      </c>
      <c r="BA414" s="42">
        <f ca="1"/>
        <v>1.0796804870228376E-2</v>
      </c>
      <c r="BB414" s="42">
        <f ca="1"/>
        <v>1.5292202500710179E-2</v>
      </c>
      <c r="BC414" s="42">
        <f ca="1"/>
        <v>2.1542988107144112E-4</v>
      </c>
      <c r="BD414" s="42">
        <f ca="1"/>
        <v>-1.9068504166830647E-3</v>
      </c>
      <c r="BE414" s="42">
        <f ca="1"/>
        <v>5.0318860712334351E-3</v>
      </c>
      <c r="BF414" s="42">
        <f ca="1"/>
        <v>9.42074876274554E-4</v>
      </c>
      <c r="BG414" s="42">
        <f ca="1"/>
        <v>2.8080414187822422E-3</v>
      </c>
      <c r="BH414" s="42">
        <f ca="1"/>
        <v>1.4904634467839378E-2</v>
      </c>
      <c r="BI414" s="42">
        <f ca="1"/>
        <v>-2.1273225234474807E-3</v>
      </c>
      <c r="BJ414" s="42">
        <f ca="1"/>
        <v>-8.100862329606151E-2</v>
      </c>
    </row>
    <row r="415" spans="2:62" hidden="1" outlineLevel="2">
      <c r="B415" s="78" t="s">
        <v>15</v>
      </c>
      <c r="C415" s="42">
        <f ca="1"/>
        <v>3.721335765701439E-3</v>
      </c>
      <c r="D415" s="42">
        <f ca="1"/>
        <v>1.1551131432430251E-2</v>
      </c>
      <c r="E415" s="42">
        <f ca="1"/>
        <v>-3.0375794107332377E-3</v>
      </c>
      <c r="F415" s="42">
        <f ca="1"/>
        <v>6.0293615678075341E-4</v>
      </c>
      <c r="G415" s="42">
        <f ca="1"/>
        <v>-1.7536656400544082E-2</v>
      </c>
      <c r="H415" s="42">
        <f ca="1"/>
        <v>-3.077681799669274E-3</v>
      </c>
      <c r="I415" s="42">
        <f ca="1"/>
        <v>-3.7364027972255909E-3</v>
      </c>
      <c r="J415" s="42">
        <f ca="1"/>
        <v>7.2025511138984477E-4</v>
      </c>
      <c r="K415" s="42">
        <f ca="1"/>
        <v>4.4992155598054806E-3</v>
      </c>
      <c r="L415" s="42">
        <f ca="1"/>
        <v>3.9890837083931541E-3</v>
      </c>
      <c r="M415" s="42">
        <f ca="1"/>
        <v>-7.091163263117678E-3</v>
      </c>
      <c r="N415" s="42">
        <f ca="1"/>
        <v>-3.7404171440380551E-4</v>
      </c>
      <c r="O415" s="42">
        <f ca="1"/>
        <v>7.9493733443831982E-3</v>
      </c>
      <c r="P415" s="42">
        <f ca="1"/>
        <v>4.6605346512748336E-3</v>
      </c>
      <c r="Q415" s="42">
        <f ca="1"/>
        <v>-4.3183149668870324E-3</v>
      </c>
      <c r="R415" s="42">
        <f ca="1"/>
        <v>5.6335473347401688E-3</v>
      </c>
      <c r="S415" s="42">
        <f ca="1"/>
        <v>1.2031546944202193E-2</v>
      </c>
      <c r="T415" s="42">
        <f ca="1"/>
        <v>-1.4885124457238275E-2</v>
      </c>
      <c r="U415" s="42">
        <f ca="1"/>
        <v>-6.0401896939499267E-4</v>
      </c>
      <c r="V415" s="42">
        <f ca="1"/>
        <v>-9.0179461934264959E-3</v>
      </c>
      <c r="W415" s="42">
        <f ca="1"/>
        <v>1.2779918528897372E-2</v>
      </c>
      <c r="X415" s="42">
        <f ca="1"/>
        <v>4.9882173910071326E-3</v>
      </c>
      <c r="Y415" s="42">
        <f ca="1"/>
        <v>8.4264285376602355E-3</v>
      </c>
      <c r="Z415" s="42">
        <f ca="1"/>
        <v>1.8421718919012842E-2</v>
      </c>
      <c r="AA415" s="42">
        <f ca="1"/>
        <v>4.5311686404840346E-2</v>
      </c>
      <c r="AB415" s="42">
        <f ca="1"/>
        <v>-1.5530583513052587E-2</v>
      </c>
      <c r="AC415" s="42">
        <f ca="1"/>
        <v>3.5806044945306814E-3</v>
      </c>
      <c r="AD415" s="42">
        <f ca="1"/>
        <v>-7.8921175305162738E-3</v>
      </c>
      <c r="AE415" s="42">
        <f ca="1"/>
        <v>6.6777693515394643E-3</v>
      </c>
      <c r="AF415" s="42">
        <f ca="1"/>
        <v>2.4688096874541654E-3</v>
      </c>
      <c r="AG415" s="42">
        <f ca="1"/>
        <v>1.5986399847656041E-2</v>
      </c>
      <c r="AH415" s="42">
        <f ca="1"/>
        <v>-2.2113582262724973E-3</v>
      </c>
      <c r="AI415" s="42">
        <f ca="1"/>
        <v>-1.0611104561890072E-2</v>
      </c>
      <c r="AJ415" s="42">
        <f ca="1"/>
        <v>-4.8453748915339157E-3</v>
      </c>
      <c r="AK415" s="42">
        <f ca="1"/>
        <v>-5.0868390518639672E-3</v>
      </c>
      <c r="AL415" s="42">
        <f ca="1"/>
        <v>1.5722722071760065E-2</v>
      </c>
      <c r="AM415" s="42">
        <f ca="1"/>
        <v>6.5259769256265088E-3</v>
      </c>
      <c r="AN415" s="42">
        <f ca="1"/>
        <v>2.1128975390306282E-2</v>
      </c>
      <c r="AO415" s="42">
        <f ca="1"/>
        <v>-1.1630300283589412E-2</v>
      </c>
      <c r="AP415" s="42">
        <f ca="1"/>
        <v>1.8977271721362043E-2</v>
      </c>
      <c r="AQ415" s="42">
        <f ca="1"/>
        <v>-3.5522450021283236E-2</v>
      </c>
      <c r="AR415" s="42">
        <f ca="1"/>
        <v>1.3946444634426736E-3</v>
      </c>
      <c r="AS415" s="42">
        <f ca="1"/>
        <v>3.0021747384723074E-3</v>
      </c>
      <c r="AT415" s="42">
        <f ca="1"/>
        <v>-6.0134750589714847E-3</v>
      </c>
      <c r="AU415" s="42">
        <f ca="1"/>
        <v>-4.2927069261579631E-3</v>
      </c>
      <c r="AV415" s="42">
        <f ca="1"/>
        <v>-1.7116460606815209E-2</v>
      </c>
      <c r="AW415" s="42">
        <f ca="1"/>
        <v>4.8344424457013313E-2</v>
      </c>
      <c r="AX415" s="42">
        <f ca="1"/>
        <v>2.5705316292978231E-3</v>
      </c>
      <c r="AY415" s="42">
        <f ca="1"/>
        <v>2.6222554263091724E-3</v>
      </c>
      <c r="AZ415" s="42">
        <f ca="1"/>
        <v>4.2506707648152231E-3</v>
      </c>
      <c r="BA415" s="42">
        <f ca="1"/>
        <v>-1.2518285826312703E-2</v>
      </c>
      <c r="BB415" s="42">
        <f ca="1"/>
        <v>2.1424203521575036E-3</v>
      </c>
      <c r="BC415" s="42">
        <f ca="1"/>
        <v>4.5917728976463956E-3</v>
      </c>
      <c r="BD415" s="42">
        <f ca="1"/>
        <v>1.498579843360226E-2</v>
      </c>
      <c r="BE415" s="42">
        <f ca="1"/>
        <v>-2.1254386818331805E-3</v>
      </c>
      <c r="BF415" s="42">
        <f ca="1"/>
        <v>-5.7349689398550341E-4</v>
      </c>
      <c r="BG415" s="42">
        <f ca="1"/>
        <v>7.2231807650389723E-3</v>
      </c>
      <c r="BH415" s="42">
        <f ca="1"/>
        <v>-2.5344617079284759E-2</v>
      </c>
      <c r="BI415" s="42">
        <f ca="1"/>
        <v>1.3119322415340307E-3</v>
      </c>
      <c r="BJ415" s="42">
        <f ca="1"/>
        <v>-0.29422596256113243</v>
      </c>
    </row>
    <row r="416" spans="2:62" hidden="1" outlineLevel="2">
      <c r="B416" s="78" t="s">
        <v>18</v>
      </c>
      <c r="C416" s="42">
        <f ca="1"/>
        <v>0</v>
      </c>
      <c r="D416" s="42">
        <f ca="1"/>
        <v>0</v>
      </c>
      <c r="E416" s="42">
        <f ca="1"/>
        <v>0</v>
      </c>
      <c r="F416" s="42">
        <f ca="1"/>
        <v>0</v>
      </c>
      <c r="G416" s="42">
        <f ca="1"/>
        <v>0</v>
      </c>
      <c r="H416" s="42">
        <f ca="1"/>
        <v>0</v>
      </c>
      <c r="I416" s="42">
        <f ca="1"/>
        <v>0</v>
      </c>
      <c r="J416" s="42">
        <f ca="1"/>
        <v>0</v>
      </c>
      <c r="K416" s="42">
        <f ca="1"/>
        <v>0</v>
      </c>
      <c r="L416" s="42">
        <f ca="1"/>
        <v>0</v>
      </c>
      <c r="M416" s="42">
        <f ca="1"/>
        <v>0</v>
      </c>
      <c r="N416" s="42">
        <f ca="1"/>
        <v>0</v>
      </c>
      <c r="O416" s="42">
        <f ca="1"/>
        <v>0</v>
      </c>
      <c r="P416" s="42">
        <f ca="1"/>
        <v>0</v>
      </c>
      <c r="Q416" s="42">
        <f ca="1"/>
        <v>0</v>
      </c>
      <c r="R416" s="42">
        <f ca="1"/>
        <v>0</v>
      </c>
      <c r="S416" s="42">
        <f ca="1"/>
        <v>0</v>
      </c>
      <c r="T416" s="42">
        <f ca="1"/>
        <v>0</v>
      </c>
      <c r="U416" s="42">
        <f ca="1"/>
        <v>0</v>
      </c>
      <c r="V416" s="42">
        <f ca="1"/>
        <v>0</v>
      </c>
      <c r="W416" s="42">
        <f ca="1"/>
        <v>0</v>
      </c>
      <c r="X416" s="42">
        <f ca="1"/>
        <v>1.2565936167058532E-2</v>
      </c>
      <c r="Y416" s="42">
        <f ca="1"/>
        <v>5.7589070001085613E-3</v>
      </c>
      <c r="Z416" s="42">
        <f ca="1"/>
        <v>-9.2781762273452632E-3</v>
      </c>
      <c r="AA416" s="42">
        <f ca="1"/>
        <v>4.2786841832754847E-4</v>
      </c>
      <c r="AB416" s="42">
        <f ca="1"/>
        <v>3.6874527238983578E-3</v>
      </c>
      <c r="AC416" s="42">
        <f ca="1"/>
        <v>8.9207635076211586E-4</v>
      </c>
      <c r="AD416" s="42">
        <f ca="1"/>
        <v>-1.0593750214610627E-2</v>
      </c>
      <c r="AE416" s="42">
        <f ca="1"/>
        <v>-2.2583200456198172E-3</v>
      </c>
      <c r="AF416" s="42">
        <f ca="1"/>
        <v>0</v>
      </c>
      <c r="AG416" s="42">
        <f ca="1"/>
        <v>0</v>
      </c>
      <c r="AH416" s="42">
        <f ca="1"/>
        <v>0</v>
      </c>
      <c r="AI416" s="42">
        <f ca="1"/>
        <v>0</v>
      </c>
      <c r="AJ416" s="42">
        <f ca="1"/>
        <v>0</v>
      </c>
      <c r="AK416" s="42">
        <f ca="1"/>
        <v>0</v>
      </c>
      <c r="AL416" s="42">
        <f ca="1"/>
        <v>0</v>
      </c>
      <c r="AM416" s="42">
        <f ca="1"/>
        <v>0</v>
      </c>
      <c r="AN416" s="42">
        <f ca="1"/>
        <v>0</v>
      </c>
      <c r="AO416" s="42">
        <f ca="1"/>
        <v>0</v>
      </c>
      <c r="AP416" s="42">
        <f ca="1"/>
        <v>0</v>
      </c>
      <c r="AQ416" s="42">
        <f ca="1"/>
        <v>0</v>
      </c>
      <c r="AR416" s="42">
        <f ca="1"/>
        <v>0</v>
      </c>
      <c r="AS416" s="42">
        <f ca="1"/>
        <v>0</v>
      </c>
      <c r="AT416" s="42">
        <f ca="1"/>
        <v>0</v>
      </c>
      <c r="AU416" s="42">
        <f ca="1"/>
        <v>0</v>
      </c>
      <c r="AV416" s="42">
        <f ca="1"/>
        <v>0</v>
      </c>
      <c r="AW416" s="42">
        <f ca="1"/>
        <v>0</v>
      </c>
      <c r="AX416" s="42">
        <f ca="1"/>
        <v>0</v>
      </c>
      <c r="AY416" s="42">
        <f ca="1"/>
        <v>0</v>
      </c>
      <c r="AZ416" s="42">
        <f ca="1"/>
        <v>0</v>
      </c>
      <c r="BA416" s="42">
        <f ca="1"/>
        <v>0</v>
      </c>
      <c r="BB416" s="42">
        <f ca="1"/>
        <v>0</v>
      </c>
      <c r="BC416" s="42">
        <f ca="1"/>
        <v>0</v>
      </c>
      <c r="BD416" s="42">
        <f ca="1"/>
        <v>0</v>
      </c>
      <c r="BE416" s="42">
        <f ca="1"/>
        <v>0</v>
      </c>
      <c r="BF416" s="42">
        <f ca="1"/>
        <v>0</v>
      </c>
      <c r="BG416" s="42">
        <f ca="1"/>
        <v>0</v>
      </c>
      <c r="BH416" s="42">
        <f ca="1"/>
        <v>0</v>
      </c>
      <c r="BI416" s="42">
        <f ca="1"/>
        <v>0</v>
      </c>
      <c r="BJ416" s="42">
        <f ca="1"/>
        <v>0</v>
      </c>
    </row>
    <row r="417" spans="2:62" hidden="1" outlineLevel="2">
      <c r="B417" s="78" t="s">
        <v>20</v>
      </c>
      <c r="C417" s="42">
        <f ca="1"/>
        <v>0</v>
      </c>
      <c r="D417" s="42">
        <f ca="1"/>
        <v>0</v>
      </c>
      <c r="E417" s="42">
        <f ca="1"/>
        <v>0</v>
      </c>
      <c r="F417" s="42">
        <f ca="1"/>
        <v>0</v>
      </c>
      <c r="G417" s="42">
        <f ca="1"/>
        <v>1.2040600920303759E-2</v>
      </c>
      <c r="H417" s="42">
        <f ca="1"/>
        <v>1.9345208285906357E-4</v>
      </c>
      <c r="I417" s="42">
        <f ca="1"/>
        <v>7.5746726026735579E-4</v>
      </c>
      <c r="J417" s="42">
        <f ca="1"/>
        <v>8.1971168659138796E-3</v>
      </c>
      <c r="K417" s="42">
        <f ca="1"/>
        <v>-1.7620728815987072E-3</v>
      </c>
      <c r="L417" s="42">
        <f ca="1"/>
        <v>1.0317862635390557E-2</v>
      </c>
      <c r="M417" s="42">
        <f ca="1"/>
        <v>-6.969342211444525E-3</v>
      </c>
      <c r="N417" s="42">
        <f ca="1"/>
        <v>-3.4366901343447359E-4</v>
      </c>
      <c r="O417" s="42">
        <f ca="1"/>
        <v>-6.3813907671063999E-3</v>
      </c>
      <c r="P417" s="42">
        <f ca="1"/>
        <v>1.1014007763893174E-2</v>
      </c>
      <c r="Q417" s="42">
        <f ca="1"/>
        <v>-3.0550616003588715E-3</v>
      </c>
      <c r="R417" s="42">
        <f ca="1"/>
        <v>1.1413376040056433E-3</v>
      </c>
      <c r="S417" s="42">
        <f ca="1"/>
        <v>7.1012547503446904E-3</v>
      </c>
      <c r="T417" s="42">
        <f ca="1"/>
        <v>9.891204667030612E-5</v>
      </c>
      <c r="U417" s="42">
        <f ca="1"/>
        <v>5.770374528247621E-3</v>
      </c>
      <c r="V417" s="42">
        <f ca="1"/>
        <v>-5.4572773705309011E-3</v>
      </c>
      <c r="W417" s="42">
        <f ca="1"/>
        <v>-2.8436455313251285E-3</v>
      </c>
      <c r="X417" s="42">
        <f ca="1"/>
        <v>1.0003629732712044E-3</v>
      </c>
      <c r="Y417" s="42">
        <f ca="1"/>
        <v>-1.5251052851669722E-3</v>
      </c>
      <c r="Z417" s="42">
        <f ca="1"/>
        <v>-9.3303068031131836E-3</v>
      </c>
      <c r="AA417" s="42">
        <f ca="1"/>
        <v>-9.969732243176252E-3</v>
      </c>
      <c r="AB417" s="42">
        <f ca="1"/>
        <v>-1.1481340909668404E-2</v>
      </c>
      <c r="AC417" s="42">
        <f ca="1"/>
        <v>-4.3333351327063882E-4</v>
      </c>
      <c r="AD417" s="42">
        <f ca="1"/>
        <v>-1.8992677994125046E-6</v>
      </c>
      <c r="AE417" s="42">
        <f ca="1"/>
        <v>1.611206158047539E-3</v>
      </c>
      <c r="AF417" s="42">
        <f ca="1"/>
        <v>3.1901603012210195E-3</v>
      </c>
      <c r="AG417" s="42">
        <f ca="1"/>
        <v>3.8731204932701199E-5</v>
      </c>
      <c r="AH417" s="42">
        <f ca="1"/>
        <v>-8.180410306032837E-3</v>
      </c>
      <c r="AI417" s="42">
        <f ca="1"/>
        <v>-1.4310379063252393E-3</v>
      </c>
      <c r="AJ417" s="42">
        <f ca="1"/>
        <v>-1.170216696285851E-3</v>
      </c>
      <c r="AK417" s="42">
        <f ca="1"/>
        <v>1.0660678457495224E-2</v>
      </c>
      <c r="AL417" s="42">
        <f ca="1"/>
        <v>-3.2235702155399646E-3</v>
      </c>
      <c r="AM417" s="42">
        <f ca="1"/>
        <v>4.5507658268566439E-3</v>
      </c>
      <c r="AN417" s="42">
        <f ca="1"/>
        <v>-1.2776270218054157E-2</v>
      </c>
      <c r="AO417" s="42">
        <f ca="1"/>
        <v>1.5258664674475788E-2</v>
      </c>
      <c r="AP417" s="42">
        <f ca="1"/>
        <v>6.6627478615975504E-4</v>
      </c>
      <c r="AQ417" s="42">
        <f ca="1"/>
        <v>-1.0409803827514419E-2</v>
      </c>
      <c r="AR417" s="42">
        <f ca="1"/>
        <v>6.1858975799290884E-3</v>
      </c>
      <c r="AS417" s="42">
        <f ca="1"/>
        <v>5.2086400561109601E-4</v>
      </c>
      <c r="AT417" s="42">
        <f ca="1"/>
        <v>3.1896926891578858E-2</v>
      </c>
      <c r="AU417" s="42">
        <f ca="1"/>
        <v>-3.5227306486374094E-3</v>
      </c>
      <c r="AV417" s="42">
        <f ca="1"/>
        <v>3.5618759443593884E-3</v>
      </c>
      <c r="AW417" s="42">
        <f ca="1"/>
        <v>-2.8876272637471168E-2</v>
      </c>
      <c r="AX417" s="42">
        <f ca="1"/>
        <v>-7.976601618358576E-4</v>
      </c>
      <c r="AY417" s="42">
        <f ca="1"/>
        <v>9.2020925775864217E-3</v>
      </c>
      <c r="AZ417" s="42">
        <f ca="1"/>
        <v>-1.1264680237093108E-4</v>
      </c>
      <c r="BA417" s="42">
        <f ca="1"/>
        <v>-8.4183884314616153E-4</v>
      </c>
      <c r="BB417" s="42">
        <f ca="1"/>
        <v>4.632529206862513E-3</v>
      </c>
      <c r="BC417" s="42">
        <f ca="1"/>
        <v>-9.7026341168593433E-5</v>
      </c>
      <c r="BD417" s="42">
        <f ca="1"/>
        <v>-3.7327627256242869E-3</v>
      </c>
      <c r="BE417" s="42">
        <f ca="1"/>
        <v>6.2851260356381472E-5</v>
      </c>
      <c r="BF417" s="42">
        <f ca="1"/>
        <v>-3.2919286235381165E-3</v>
      </c>
      <c r="BG417" s="42">
        <f ca="1"/>
        <v>-2.9910207209538388E-3</v>
      </c>
      <c r="BH417" s="42">
        <f ca="1"/>
        <v>-1.3100484570625556E-4</v>
      </c>
      <c r="BI417" s="42">
        <f ca="1"/>
        <v>-5.4341775058336129E-3</v>
      </c>
      <c r="BJ417" s="42">
        <f ca="1"/>
        <v>-1.7931901001513505E-2</v>
      </c>
    </row>
    <row r="418" spans="2:62" hidden="1" outlineLevel="2">
      <c r="B418" s="78" t="s">
        <v>22</v>
      </c>
      <c r="C418" s="42">
        <f ca="1"/>
        <v>6.1963795513821423E-3</v>
      </c>
      <c r="D418" s="42">
        <f ca="1"/>
        <v>-8.4574965605748072E-4</v>
      </c>
      <c r="E418" s="42">
        <f ca="1"/>
        <v>1.017953414102343E-3</v>
      </c>
      <c r="F418" s="42">
        <f ca="1"/>
        <v>-1.2994308537316469E-3</v>
      </c>
      <c r="G418" s="42">
        <f ca="1"/>
        <v>3.0991485811917262E-4</v>
      </c>
      <c r="H418" s="42">
        <f ca="1"/>
        <v>-1.565790345831047E-3</v>
      </c>
      <c r="I418" s="42">
        <f ca="1"/>
        <v>-9.2665972531147736E-4</v>
      </c>
      <c r="J418" s="42">
        <f ca="1"/>
        <v>2.4836749080592302E-4</v>
      </c>
      <c r="K418" s="42">
        <f ca="1"/>
        <v>4.3208191432461251E-3</v>
      </c>
      <c r="L418" s="42">
        <f ca="1"/>
        <v>2.4463650731552378E-3</v>
      </c>
      <c r="M418" s="42">
        <f ca="1"/>
        <v>8.0599686703429138E-4</v>
      </c>
      <c r="N418" s="42">
        <f ca="1"/>
        <v>7.7614032976281062E-4</v>
      </c>
      <c r="O418" s="42">
        <f ca="1"/>
        <v>-8.8085703241282658E-3</v>
      </c>
      <c r="P418" s="42">
        <f ca="1"/>
        <v>-2.5045315246719421E-3</v>
      </c>
      <c r="Q418" s="42">
        <f ca="1"/>
        <v>4.9826548572214141E-3</v>
      </c>
      <c r="R418" s="42">
        <f ca="1"/>
        <v>1.4394975014548894E-3</v>
      </c>
      <c r="S418" s="42">
        <f ca="1"/>
        <v>1.0599925316428921E-3</v>
      </c>
      <c r="T418" s="42">
        <f ca="1"/>
        <v>1.7057495602291767E-3</v>
      </c>
      <c r="U418" s="42">
        <f ca="1"/>
        <v>6.6991398660694382E-3</v>
      </c>
      <c r="V418" s="42">
        <f ca="1"/>
        <v>1.3862137459125234E-3</v>
      </c>
      <c r="W418" s="42">
        <f ca="1"/>
        <v>-2.6531553760381771E-4</v>
      </c>
      <c r="X418" s="42">
        <f ca="1"/>
        <v>4.1375144294585678E-3</v>
      </c>
      <c r="Y418" s="42">
        <f ca="1"/>
        <v>1.4382356545054598E-3</v>
      </c>
      <c r="Z418" s="42">
        <f ca="1"/>
        <v>-5.360935418425989E-3</v>
      </c>
      <c r="AA418" s="42">
        <f ca="1"/>
        <v>-1.5389595402052592E-2</v>
      </c>
      <c r="AB418" s="42">
        <f ca="1"/>
        <v>4.5736654608221116E-3</v>
      </c>
      <c r="AC418" s="42">
        <f ca="1"/>
        <v>1.4860488745815602E-3</v>
      </c>
      <c r="AD418" s="42">
        <f ca="1"/>
        <v>1.4562137650385078E-3</v>
      </c>
      <c r="AE418" s="42">
        <f ca="1"/>
        <v>5.7465965464591779E-3</v>
      </c>
      <c r="AF418" s="42">
        <f ca="1"/>
        <v>-5.342508083556366E-3</v>
      </c>
      <c r="AG418" s="42">
        <f ca="1"/>
        <v>-2.4606602272927991E-3</v>
      </c>
      <c r="AH418" s="42">
        <f ca="1"/>
        <v>1.4416548572587768E-2</v>
      </c>
      <c r="AI418" s="42">
        <f ca="1"/>
        <v>8.4456003177864336E-4</v>
      </c>
      <c r="AJ418" s="42">
        <f ca="1"/>
        <v>7.0440729405814306E-4</v>
      </c>
      <c r="AK418" s="42">
        <f ca="1"/>
        <v>-6.9143072156553978E-3</v>
      </c>
      <c r="AL418" s="42">
        <f ca="1"/>
        <v>3.1143429166653747E-3</v>
      </c>
      <c r="AM418" s="42">
        <f ca="1"/>
        <v>-7.1498323517519228E-3</v>
      </c>
      <c r="AN418" s="42">
        <f ca="1"/>
        <v>1.8180054354079888E-2</v>
      </c>
      <c r="AO418" s="42">
        <f ca="1"/>
        <v>3.0580848719871663E-2</v>
      </c>
      <c r="AP418" s="42">
        <f ca="1"/>
        <v>-1.1974072537742762E-2</v>
      </c>
      <c r="AQ418" s="42">
        <f ca="1"/>
        <v>2.0502327740338118E-2</v>
      </c>
      <c r="AR418" s="42">
        <f ca="1"/>
        <v>-6.4533287909310788E-3</v>
      </c>
      <c r="AS418" s="42">
        <f ca="1"/>
        <v>8.0088369152591515E-3</v>
      </c>
      <c r="AT418" s="42">
        <f ca="1"/>
        <v>1.418647803465245E-2</v>
      </c>
      <c r="AU418" s="42">
        <f ca="1"/>
        <v>5.378299761105057E-3</v>
      </c>
      <c r="AV418" s="42">
        <f ca="1"/>
        <v>9.8672772445288631E-3</v>
      </c>
      <c r="AW418" s="42">
        <f ca="1"/>
        <v>1.893481665890373E-3</v>
      </c>
      <c r="AX418" s="42">
        <f ca="1"/>
        <v>3.5030969964432723E-3</v>
      </c>
      <c r="AY418" s="42">
        <f ca="1"/>
        <v>9.2222159661327768E-3</v>
      </c>
      <c r="AZ418" s="42">
        <f ca="1"/>
        <v>4.2466770473804649E-3</v>
      </c>
      <c r="BA418" s="42">
        <f ca="1"/>
        <v>1.0410534424970586E-2</v>
      </c>
      <c r="BB418" s="42">
        <f ca="1"/>
        <v>1.103239013364421E-2</v>
      </c>
      <c r="BC418" s="42">
        <f ca="1"/>
        <v>-6.0431985211760464E-3</v>
      </c>
      <c r="BD418" s="42">
        <f ca="1"/>
        <v>-1.1760265661428584E-2</v>
      </c>
      <c r="BE418" s="42">
        <f ca="1"/>
        <v>2.4637712403192263E-3</v>
      </c>
      <c r="BF418" s="42">
        <f ca="1"/>
        <v>-7.1700669990919508E-3</v>
      </c>
      <c r="BG418" s="42">
        <f ca="1"/>
        <v>3.9419548078624828E-3</v>
      </c>
      <c r="BH418" s="42">
        <f ca="1"/>
        <v>1.6185784749139828E-2</v>
      </c>
      <c r="BI418" s="42">
        <f ca="1"/>
        <v>-9.2037209299696554E-3</v>
      </c>
      <c r="BJ418" s="42">
        <f ca="1"/>
        <v>-0.12769292492686965</v>
      </c>
    </row>
    <row r="419" spans="2:62" hidden="1" outlineLevel="2">
      <c r="B419" s="78" t="s">
        <v>24</v>
      </c>
      <c r="C419" s="42">
        <f ca="1"/>
        <v>7.8701379922588577E-3</v>
      </c>
      <c r="D419" s="42">
        <f ca="1"/>
        <v>5.605911469657443E-4</v>
      </c>
      <c r="E419" s="42">
        <f ca="1"/>
        <v>-2.517579407619569E-3</v>
      </c>
      <c r="F419" s="42">
        <f ca="1"/>
        <v>1.8320986729331024E-3</v>
      </c>
      <c r="G419" s="42">
        <f ca="1"/>
        <v>-5.8843716904144749E-3</v>
      </c>
      <c r="H419" s="42">
        <f ca="1"/>
        <v>6.3713133208243844E-3</v>
      </c>
      <c r="I419" s="42">
        <f ca="1"/>
        <v>1.5193284916533434E-3</v>
      </c>
      <c r="J419" s="42">
        <f ca="1"/>
        <v>-1.5564429555226633E-2</v>
      </c>
      <c r="K419" s="42">
        <f ca="1"/>
        <v>5.7976219457384071E-3</v>
      </c>
      <c r="L419" s="42">
        <f ca="1"/>
        <v>-4.5284977305474761E-3</v>
      </c>
      <c r="M419" s="42">
        <f ca="1"/>
        <v>-1.0949655185501894E-2</v>
      </c>
      <c r="N419" s="42">
        <f ca="1"/>
        <v>3.1466029730316258E-3</v>
      </c>
      <c r="O419" s="42">
        <f ca="1"/>
        <v>-1.5642134590370643E-2</v>
      </c>
      <c r="P419" s="42">
        <f ca="1"/>
        <v>1.8290309998042209E-3</v>
      </c>
      <c r="Q419" s="42">
        <f ca="1"/>
        <v>-2.2398311503745716E-3</v>
      </c>
      <c r="R419" s="42">
        <f ca="1"/>
        <v>1.3726904204535512E-2</v>
      </c>
      <c r="S419" s="42">
        <f ca="1"/>
        <v>-6.3624572929447676E-3</v>
      </c>
      <c r="T419" s="42">
        <f ca="1"/>
        <v>-4.4211932673347276E-3</v>
      </c>
      <c r="U419" s="42">
        <f ca="1"/>
        <v>2.7552059791691175E-4</v>
      </c>
      <c r="V419" s="42">
        <f ca="1"/>
        <v>-1.6365802365091997E-2</v>
      </c>
      <c r="W419" s="42">
        <f ca="1"/>
        <v>1.9363642975788187E-3</v>
      </c>
      <c r="X419" s="42">
        <f ca="1"/>
        <v>5.9153918651189408E-3</v>
      </c>
      <c r="Y419" s="42">
        <f ca="1"/>
        <v>1.9472181209189143E-3</v>
      </c>
      <c r="Z419" s="42">
        <f ca="1"/>
        <v>1.0559924811467669E-2</v>
      </c>
      <c r="AA419" s="42">
        <f ca="1"/>
        <v>3.6333820513101411E-6</v>
      </c>
      <c r="AB419" s="42">
        <f ca="1"/>
        <v>1.9271910717958779E-2</v>
      </c>
      <c r="AC419" s="42">
        <f ca="1"/>
        <v>-1.6109260449153173E-2</v>
      </c>
      <c r="AD419" s="42">
        <f ca="1"/>
        <v>4.0681808989662671E-3</v>
      </c>
      <c r="AE419" s="42">
        <f ca="1"/>
        <v>6.4644159492853459E-3</v>
      </c>
      <c r="AF419" s="42">
        <f ca="1"/>
        <v>1.5706035225616866E-2</v>
      </c>
      <c r="AG419" s="42">
        <f ca="1"/>
        <v>-8.4917788434582253E-3</v>
      </c>
      <c r="AH419" s="42">
        <f ca="1"/>
        <v>-1.2628920764080176E-2</v>
      </c>
      <c r="AI419" s="42">
        <f ca="1"/>
        <v>1.3236720986502692E-2</v>
      </c>
      <c r="AJ419" s="42">
        <f ca="1"/>
        <v>1.392601587909631E-3</v>
      </c>
      <c r="AK419" s="42">
        <f ca="1"/>
        <v>9.5071964989534297E-3</v>
      </c>
      <c r="AL419" s="42">
        <f ca="1"/>
        <v>-1.0565369408004177E-2</v>
      </c>
      <c r="AM419" s="42">
        <f ca="1"/>
        <v>7.3299497226892718E-3</v>
      </c>
      <c r="AN419" s="42">
        <f ca="1"/>
        <v>1.7530312470022708E-2</v>
      </c>
      <c r="AO419" s="42">
        <f ca="1"/>
        <v>1.3733967953115434E-2</v>
      </c>
      <c r="AP419" s="42">
        <f ca="1"/>
        <v>-1.3129343612772071E-2</v>
      </c>
      <c r="AQ419" s="42">
        <f ca="1"/>
        <v>-2.6917460432930862E-3</v>
      </c>
      <c r="AR419" s="42">
        <f ca="1"/>
        <v>-1.2305002620970562E-2</v>
      </c>
      <c r="AS419" s="42">
        <f ca="1"/>
        <v>-9.8599781560870792E-3</v>
      </c>
      <c r="AT419" s="42">
        <f ca="1"/>
        <v>-1.213066738100077E-2</v>
      </c>
      <c r="AU419" s="42">
        <f ca="1"/>
        <v>7.3409671242277708E-3</v>
      </c>
      <c r="AV419" s="42">
        <f ca="1"/>
        <v>6.8541642964337068E-3</v>
      </c>
      <c r="AW419" s="42">
        <f ca="1"/>
        <v>-1.3403173335501062E-2</v>
      </c>
      <c r="AX419" s="42">
        <f ca="1"/>
        <v>2.3427530538766561E-3</v>
      </c>
      <c r="AY419" s="42">
        <f ca="1"/>
        <v>-3.7296549668603407E-3</v>
      </c>
      <c r="AZ419" s="42">
        <f ca="1"/>
        <v>-2.2894839942446121E-3</v>
      </c>
      <c r="BA419" s="42">
        <f ca="1"/>
        <v>-1.7019601895750136E-2</v>
      </c>
      <c r="BB419" s="42">
        <f ca="1"/>
        <v>-2.6519616914398386E-2</v>
      </c>
      <c r="BC419" s="42">
        <f ca="1"/>
        <v>-4.130480139004078E-4</v>
      </c>
      <c r="BD419" s="42">
        <f ca="1"/>
        <v>2.9636732129237897E-3</v>
      </c>
      <c r="BE419" s="42">
        <f ca="1"/>
        <v>9.0009358604916101E-3</v>
      </c>
      <c r="BF419" s="42">
        <f ca="1"/>
        <v>9.3970459336715773E-3</v>
      </c>
      <c r="BG419" s="42">
        <f ca="1"/>
        <v>-7.7224183490183507E-3</v>
      </c>
      <c r="BH419" s="42">
        <f ca="1"/>
        <v>-8.8831589627835494E-3</v>
      </c>
      <c r="BI419" s="42">
        <f ca="1"/>
        <v>1.1705405819075115E-2</v>
      </c>
      <c r="BJ419" s="42">
        <f ca="1"/>
        <v>-0.25746619569829304</v>
      </c>
    </row>
    <row r="420" spans="2:62" hidden="1" outlineLevel="2"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</row>
    <row r="421" spans="2:62" hidden="1" outlineLevel="2">
      <c r="B421" s="78" t="s">
        <v>56</v>
      </c>
      <c r="C421" s="42">
        <f ca="1">SUM(C410:C419)</f>
        <v>-1.567824318288169E-9</v>
      </c>
      <c r="D421" s="42">
        <f t="shared" ref="D421:BJ421" ca="1" si="327">SUM(D410:D419)</f>
        <v>-2.4332338501714679E-8</v>
      </c>
      <c r="E421" s="42">
        <f t="shared" ca="1" si="327"/>
        <v>1.5308098018362859E-10</v>
      </c>
      <c r="F421" s="42">
        <f t="shared" ca="1" si="327"/>
        <v>1.7753393980607379E-9</v>
      </c>
      <c r="G421" s="42">
        <f t="shared" ca="1" si="327"/>
        <v>-2.4200194806422992E-8</v>
      </c>
      <c r="H421" s="42">
        <f t="shared" ca="1" si="327"/>
        <v>1.8942086755027732E-8</v>
      </c>
      <c r="I421" s="42">
        <f t="shared" ca="1" si="327"/>
        <v>5.3251221661387849E-10</v>
      </c>
      <c r="J421" s="42">
        <f t="shared" ca="1" si="327"/>
        <v>-1.9945087172124065E-8</v>
      </c>
      <c r="K421" s="42">
        <f t="shared" ca="1" si="327"/>
        <v>2.6163748719637558E-9</v>
      </c>
      <c r="L421" s="42">
        <f t="shared" ca="1" si="327"/>
        <v>-3.9899979178276146E-8</v>
      </c>
      <c r="M421" s="42">
        <f t="shared" ca="1" si="327"/>
        <v>-1.9206566420626459E-8</v>
      </c>
      <c r="N421" s="42">
        <f t="shared" ca="1" si="327"/>
        <v>1.9142625417092884E-8</v>
      </c>
      <c r="O421" s="42">
        <f t="shared" ca="1" si="327"/>
        <v>6.2106306417120116E-9</v>
      </c>
      <c r="P421" s="42">
        <f t="shared" ca="1" si="327"/>
        <v>2.1209231797908457E-8</v>
      </c>
      <c r="Q421" s="42">
        <f t="shared" ca="1" si="327"/>
        <v>9.7255209953114874E-9</v>
      </c>
      <c r="R421" s="42">
        <f t="shared" ca="1" si="327"/>
        <v>1.2035518193176387E-8</v>
      </c>
      <c r="S421" s="42">
        <f t="shared" ca="1" si="327"/>
        <v>6.7407318615764211E-10</v>
      </c>
      <c r="T421" s="42">
        <f t="shared" ca="1" si="327"/>
        <v>-1.7816966747449814E-8</v>
      </c>
      <c r="U421" s="42">
        <f t="shared" ca="1" si="327"/>
        <v>-2.4437024917500771E-8</v>
      </c>
      <c r="V421" s="42">
        <f t="shared" ca="1" si="327"/>
        <v>1.1931981243329393E-8</v>
      </c>
      <c r="W421" s="42">
        <f t="shared" ca="1" si="327"/>
        <v>-1.3681434110623947E-9</v>
      </c>
      <c r="X421" s="42">
        <f t="shared" ca="1" si="327"/>
        <v>1.7780655918106514E-8</v>
      </c>
      <c r="Y421" s="42">
        <f t="shared" ca="1" si="327"/>
        <v>-3.5307415409760456E-8</v>
      </c>
      <c r="Z421" s="42">
        <f t="shared" ca="1" si="327"/>
        <v>4.0293427476523203E-8</v>
      </c>
      <c r="AA421" s="42">
        <f t="shared" ca="1" si="327"/>
        <v>-3.4026698850914139E-8</v>
      </c>
      <c r="AB421" s="42">
        <f t="shared" ca="1" si="327"/>
        <v>-3.0473254950674766E-8</v>
      </c>
      <c r="AC421" s="42">
        <f t="shared" ca="1" si="327"/>
        <v>-2.5945106514602134E-8</v>
      </c>
      <c r="AD421" s="42">
        <f t="shared" ca="1" si="327"/>
        <v>5.8709505659781946E-10</v>
      </c>
      <c r="AE421" s="42">
        <f t="shared" ca="1" si="327"/>
        <v>1.6702747646785143E-8</v>
      </c>
      <c r="AF421" s="42">
        <f t="shared" ca="1" si="327"/>
        <v>-2.5486013598141621E-8</v>
      </c>
      <c r="AG421" s="42">
        <f t="shared" ca="1" si="327"/>
        <v>-4.1994634332465086E-10</v>
      </c>
      <c r="AH421" s="42">
        <f t="shared" ca="1" si="327"/>
        <v>-2.24771363830506E-8</v>
      </c>
      <c r="AI421" s="42">
        <f t="shared" ca="1" si="327"/>
        <v>-1.9828480059269626E-8</v>
      </c>
      <c r="AJ421" s="42">
        <f t="shared" ca="1" si="327"/>
        <v>-8.3509022691732882E-9</v>
      </c>
      <c r="AK421" s="42">
        <f t="shared" ca="1" si="327"/>
        <v>1.642873632273778E-10</v>
      </c>
      <c r="AL421" s="42">
        <f t="shared" ca="1" si="327"/>
        <v>-1.9778213568646952E-8</v>
      </c>
      <c r="AM421" s="42">
        <f t="shared" ca="1" si="327"/>
        <v>-2.5893573044402651E-8</v>
      </c>
      <c r="AN421" s="42">
        <f t="shared" ca="1" si="327"/>
        <v>6.053270229858243E-8</v>
      </c>
      <c r="AO421" s="42">
        <f t="shared" ca="1" si="327"/>
        <v>3.8962394408037504E-8</v>
      </c>
      <c r="AP421" s="42">
        <f t="shared" ca="1" si="327"/>
        <v>-4.866423254645813E-8</v>
      </c>
      <c r="AQ421" s="42">
        <f t="shared" ca="1" si="327"/>
        <v>-3.7447513923094533E-8</v>
      </c>
      <c r="AR421" s="42">
        <f t="shared" ca="1" si="327"/>
        <v>2.808603765530604E-8</v>
      </c>
      <c r="AS421" s="42">
        <f t="shared" ca="1" si="327"/>
        <v>6.5337120418867967E-9</v>
      </c>
      <c r="AT421" s="42">
        <f t="shared" ca="1" si="327"/>
        <v>1.3182844205150701E-8</v>
      </c>
      <c r="AU421" s="42">
        <f t="shared" ca="1" si="327"/>
        <v>-9.7222065398305801E-9</v>
      </c>
      <c r="AV421" s="42">
        <f t="shared" ca="1" si="327"/>
        <v>1.1018239699095433E-8</v>
      </c>
      <c r="AW421" s="42">
        <f t="shared" ca="1" si="327"/>
        <v>-2.6903907726638643E-8</v>
      </c>
      <c r="AX421" s="42">
        <f t="shared" ca="1" si="327"/>
        <v>1.0907410604929502E-8</v>
      </c>
      <c r="AY421" s="42">
        <f t="shared" ca="1" si="327"/>
        <v>3.6970745215247902E-10</v>
      </c>
      <c r="AZ421" s="42">
        <f t="shared" ca="1" si="327"/>
        <v>2.1151166630650753E-8</v>
      </c>
      <c r="BA421" s="42">
        <f t="shared" ca="1" si="327"/>
        <v>-6.0021061863702041E-8</v>
      </c>
      <c r="BB421" s="42">
        <f t="shared" ca="1" si="327"/>
        <v>-2.7205157532989022E-8</v>
      </c>
      <c r="BC421" s="42">
        <f t="shared" ca="1" si="327"/>
        <v>7.4072102618227831E-9</v>
      </c>
      <c r="BD421" s="42">
        <f t="shared" ca="1" si="327"/>
        <v>3.4100471058007287E-9</v>
      </c>
      <c r="BE421" s="42">
        <f t="shared" ca="1" si="327"/>
        <v>-7.0856760181481349E-9</v>
      </c>
      <c r="BF421" s="42">
        <f t="shared" ca="1" si="327"/>
        <v>-2.0206993314730859E-8</v>
      </c>
      <c r="BG421" s="42">
        <f t="shared" ca="1" si="327"/>
        <v>4.2890697188324722E-8</v>
      </c>
      <c r="BH421" s="42">
        <f t="shared" ca="1" si="327"/>
        <v>-5.8239979089380611E-9</v>
      </c>
      <c r="BI421" s="42">
        <f t="shared" ca="1" si="327"/>
        <v>7.3332793587566059E-9</v>
      </c>
      <c r="BJ421" s="42">
        <f t="shared" ca="1" si="327"/>
        <v>-0.99999942637323613</v>
      </c>
    </row>
    <row r="422" spans="2:62" hidden="1" outlineLevel="2">
      <c r="B422" s="78" t="s">
        <v>138</v>
      </c>
      <c r="C422" s="42" cm="1">
        <f t="array" aca="1" ref="C422" ca="1">SUM(ABS(C410:C419))</f>
        <v>4.1805976616118859E-2</v>
      </c>
      <c r="D422" s="42" cm="1">
        <f t="array" aca="1" ref="D422" ca="1">SUM(ABS(D410:D419))</f>
        <v>4.5239951504878202E-2</v>
      </c>
      <c r="E422" s="42" cm="1">
        <f t="array" aca="1" ref="E422" ca="1">SUM(ABS(E410:E419))</f>
        <v>2.4825537286507056E-2</v>
      </c>
      <c r="F422" s="42" cm="1">
        <f t="array" aca="1" ref="F422" ca="1">SUM(ABS(F410:F419))</f>
        <v>8.0318163508354187E-3</v>
      </c>
      <c r="G422" s="42" cm="1">
        <f t="array" aca="1" ref="G422" ca="1">SUM(ABS(G410:G419))</f>
        <v>6.0261165825791101E-2</v>
      </c>
      <c r="H422" s="42" cm="1">
        <f t="array" aca="1" ref="H422" ca="1">SUM(ABS(H410:H419))</f>
        <v>2.7698381919263611E-2</v>
      </c>
      <c r="I422" s="42" cm="1">
        <f t="array" aca="1" ref="I422" ca="1">SUM(ABS(I410:I419))</f>
        <v>1.7512577218648961E-2</v>
      </c>
      <c r="J422" s="42" cm="1">
        <f t="array" aca="1" ref="J422" ca="1">SUM(ABS(J410:J419))</f>
        <v>3.7117596163293069E-2</v>
      </c>
      <c r="K422" s="42" cm="1">
        <f t="array" aca="1" ref="K422" ca="1">SUM(ABS(K410:K419))</f>
        <v>3.779796423501549E-2</v>
      </c>
      <c r="L422" s="42" cm="1">
        <f t="array" aca="1" ref="L422" ca="1">SUM(ABS(L410:L419))</f>
        <v>5.2913928548522129E-2</v>
      </c>
      <c r="M422" s="42" cm="1">
        <f t="array" aca="1" ref="M422" ca="1">SUM(ABS(M410:M419))</f>
        <v>7.0033004865416984E-2</v>
      </c>
      <c r="N422" s="42" cm="1">
        <f t="array" aca="1" ref="N422" ca="1">SUM(ABS(N410:N419))</f>
        <v>1.0078025149524399E-2</v>
      </c>
      <c r="O422" s="42" cm="1">
        <f t="array" aca="1" ref="O422" ca="1">SUM(ABS(O410:O419))</f>
        <v>8.001960262008373E-2</v>
      </c>
      <c r="P422" s="42" cm="1">
        <f t="array" aca="1" ref="P422" ca="1">SUM(ABS(P410:P419))</f>
        <v>4.8739125387292172E-2</v>
      </c>
      <c r="Q422" s="42" cm="1">
        <f t="array" aca="1" ref="Q422" ca="1">SUM(ABS(Q410:Q419))</f>
        <v>4.7735755002889589E-2</v>
      </c>
      <c r="R422" s="42" cm="1">
        <f t="array" aca="1" ref="R422" ca="1">SUM(ABS(R410:R419))</f>
        <v>5.8203272559036345E-2</v>
      </c>
      <c r="S422" s="42" cm="1">
        <f t="array" aca="1" ref="S422" ca="1">SUM(ABS(S410:S419))</f>
        <v>6.628559948767232E-2</v>
      </c>
      <c r="T422" s="42" cm="1">
        <f t="array" aca="1" ref="T422" ca="1">SUM(ABS(T410:T419))</f>
        <v>4.1382279310619205E-2</v>
      </c>
      <c r="U422" s="42" cm="1">
        <f t="array" aca="1" ref="U422" ca="1">SUM(ABS(U410:U419))</f>
        <v>3.7789512572231759E-2</v>
      </c>
      <c r="V422" s="42" cm="1">
        <f t="array" aca="1" ref="V422" ca="1">SUM(ABS(V410:V419))</f>
        <v>6.1936647873741112E-2</v>
      </c>
      <c r="W422" s="42" cm="1">
        <f t="array" aca="1" ref="W422" ca="1">SUM(ABS(W410:W419))</f>
        <v>3.3037035413066664E-2</v>
      </c>
      <c r="X422" s="42" cm="1">
        <f t="array" aca="1" ref="X422" ca="1">SUM(ABS(X410:X419))</f>
        <v>8.2840893140353811E-2</v>
      </c>
      <c r="Y422" s="42" cm="1">
        <f t="array" aca="1" ref="Y422" ca="1">SUM(ABS(Y410:Y419))</f>
        <v>3.5141613933801753E-2</v>
      </c>
      <c r="Z422" s="42" cm="1">
        <f t="array" aca="1" ref="Z422" ca="1">SUM(ABS(Z410:Z419))</f>
        <v>7.2280316988231161E-2</v>
      </c>
      <c r="AA422" s="42" cm="1">
        <f t="array" aca="1" ref="AA422" ca="1">SUM(ABS(AA410:AA419))</f>
        <v>0.19963509312626712</v>
      </c>
      <c r="AB422" s="42" cm="1">
        <f t="array" aca="1" ref="AB422" ca="1">SUM(ABS(AB410:AB419))</f>
        <v>8.3943479742693228E-2</v>
      </c>
      <c r="AC422" s="42" cm="1">
        <f t="array" aca="1" ref="AC422" ca="1">SUM(ABS(AC410:AC419))</f>
        <v>3.4563015008895713E-2</v>
      </c>
      <c r="AD422" s="42" cm="1">
        <f t="array" aca="1" ref="AD422" ca="1">SUM(ABS(AD410:AD419))</f>
        <v>5.8091858809200557E-2</v>
      </c>
      <c r="AE422" s="42" cm="1">
        <f t="array" aca="1" ref="AE422" ca="1">SUM(ABS(AE410:AE419))</f>
        <v>6.1118986574948762E-2</v>
      </c>
      <c r="AF422" s="42" cm="1">
        <f t="array" aca="1" ref="AF422" ca="1">SUM(ABS(AF410:AF419))</f>
        <v>5.4351071228036417E-2</v>
      </c>
      <c r="AG422" s="42" cm="1">
        <f t="array" aca="1" ref="AG422" ca="1">SUM(ABS(AG410:AG419))</f>
        <v>3.8434820010975534E-2</v>
      </c>
      <c r="AH422" s="42" cm="1">
        <f t="array" aca="1" ref="AH422" ca="1">SUM(ABS(AH410:AH419))</f>
        <v>6.2110244731152335E-2</v>
      </c>
      <c r="AI422" s="42" cm="1">
        <f t="array" aca="1" ref="AI422" ca="1">SUM(ABS(AI410:AI419))</f>
        <v>5.193004916299173E-2</v>
      </c>
      <c r="AJ422" s="42" cm="1">
        <f t="array" aca="1" ref="AJ422" ca="1">SUM(ABS(AJ410:AJ419))</f>
        <v>3.1391965021149389E-2</v>
      </c>
      <c r="AK422" s="42" cm="1">
        <f t="array" aca="1" ref="AK422" ca="1">SUM(ABS(AK410:AK419))</f>
        <v>4.2113316351751737E-2</v>
      </c>
      <c r="AL422" s="42" cm="1">
        <f t="array" aca="1" ref="AL422" ca="1">SUM(ABS(AL410:AL419))</f>
        <v>3.9729592177083453E-2</v>
      </c>
      <c r="AM422" s="42" cm="1">
        <f t="array" aca="1" ref="AM422" ca="1">SUM(ABS(AM410:AM419))</f>
        <v>7.7728372833577739E-2</v>
      </c>
      <c r="AN422" s="42" cm="1">
        <f t="array" aca="1" ref="AN422" ca="1">SUM(ABS(AN410:AN419))</f>
        <v>0.11367862389611545</v>
      </c>
      <c r="AO422" s="42" cm="1">
        <f t="array" aca="1" ref="AO422" ca="1">SUM(ABS(AO410:AO419))</f>
        <v>0.1411414791691645</v>
      </c>
      <c r="AP422" s="42" cm="1">
        <f t="array" aca="1" ref="AP422" ca="1">SUM(ABS(AP410:AP419))</f>
        <v>9.6221946868581126E-2</v>
      </c>
      <c r="AQ422" s="42" cm="1">
        <f t="array" aca="1" ref="AQ422" ca="1">SUM(ABS(AQ410:AQ419))</f>
        <v>9.7247962336667548E-2</v>
      </c>
      <c r="AR422" s="42" cm="1">
        <f t="array" aca="1" ref="AR422" ca="1">SUM(ABS(AR410:AR419))</f>
        <v>4.1023556751021643E-2</v>
      </c>
      <c r="AS422" s="42" cm="1">
        <f t="array" aca="1" ref="AS422" ca="1">SUM(ABS(AS410:AS419))</f>
        <v>6.4191050096523788E-2</v>
      </c>
      <c r="AT422" s="42" cm="1">
        <f t="array" aca="1" ref="AT422" ca="1">SUM(ABS(AT410:AT419))</f>
        <v>9.2166796669618412E-2</v>
      </c>
      <c r="AU422" s="42" cm="1">
        <f t="array" aca="1" ref="AU422" ca="1">SUM(ABS(AU410:AU419))</f>
        <v>3.1815276547189617E-2</v>
      </c>
      <c r="AV422" s="42" cm="1">
        <f t="array" aca="1" ref="AV422" ca="1">SUM(ABS(AV410:AV419))</f>
        <v>8.1211498769879195E-2</v>
      </c>
      <c r="AW422" s="42" cm="1">
        <f t="array" aca="1" ref="AW422" ca="1">SUM(ABS(AW410:AW419))</f>
        <v>0.10054441313944741</v>
      </c>
      <c r="AX422" s="42" cm="1">
        <f t="array" aca="1" ref="AX422" ca="1">SUM(ABS(AX410:AX419))</f>
        <v>2.4142073467078258E-2</v>
      </c>
      <c r="AY422" s="42" cm="1">
        <f t="array" aca="1" ref="AY422" ca="1">SUM(ABS(AY410:AY419))</f>
        <v>4.552539813057338E-2</v>
      </c>
      <c r="AZ422" s="42" cm="1">
        <f t="array" aca="1" ref="AZ422" ca="1">SUM(ABS(AZ410:AZ419))</f>
        <v>2.0902381331051101E-2</v>
      </c>
      <c r="BA422" s="42" cm="1">
        <f t="array" aca="1" ref="BA422" ca="1">SUM(ABS(BA410:BA419))</f>
        <v>6.0759393109356137E-2</v>
      </c>
      <c r="BB422" s="42" cm="1">
        <f t="array" aca="1" ref="BB422" ca="1">SUM(ABS(BB410:BB419))</f>
        <v>6.6199111591906348E-2</v>
      </c>
      <c r="BC422" s="42" cm="1">
        <f t="array" aca="1" ref="BC422" ca="1">SUM(ABS(BC410:BC419))</f>
        <v>1.3936252373622116E-2</v>
      </c>
      <c r="BD422" s="42" cm="1">
        <f t="array" aca="1" ref="BD422" ca="1">SUM(ABS(BD410:BD419))</f>
        <v>4.7991300818192112E-2</v>
      </c>
      <c r="BE422" s="42" cm="1">
        <f t="array" aca="1" ref="BE422" ca="1">SUM(ABS(BE410:BE419))</f>
        <v>3.3118895950477324E-2</v>
      </c>
      <c r="BF422" s="42" cm="1">
        <f t="array" aca="1" ref="BF422" ca="1">SUM(ABS(BF410:BF419))</f>
        <v>2.403967297240811E-2</v>
      </c>
      <c r="BG422" s="42" cm="1">
        <f t="array" aca="1" ref="BG422" ca="1">SUM(ABS(BG410:BG419))</f>
        <v>3.7437747440124569E-2</v>
      </c>
      <c r="BH422" s="42" cm="1">
        <f t="array" aca="1" ref="BH422" ca="1">SUM(ABS(BH410:BH419))</f>
        <v>7.5353549524857191E-2</v>
      </c>
      <c r="BI422" s="42" cm="1">
        <f t="array" aca="1" ref="BI422" ca="1">SUM(ABS(BI410:BI419))</f>
        <v>4.1148588020727198E-2</v>
      </c>
      <c r="BJ422" s="42" cm="1">
        <f t="array" aca="1" ref="BJ422" ca="1">SUM(ABS(BJ410:BJ419))</f>
        <v>0.99999942637323613</v>
      </c>
    </row>
    <row r="423" spans="2:62" hidden="1" outlineLevel="2">
      <c r="B423" s="7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</row>
    <row r="424" spans="2:62" hidden="1" outlineLevel="2">
      <c r="B424" s="78" t="s">
        <v>157</v>
      </c>
      <c r="C424" s="109">
        <f ca="1">$C$5*(1+C393)</f>
        <v>100246199.97472641</v>
      </c>
      <c r="D424" s="109">
        <f ca="1">C424*(1+D393)</f>
        <v>104218588.81782848</v>
      </c>
      <c r="E424" s="109">
        <f t="shared" ref="E424:BJ424" ca="1" si="328">D424*(1+E393)</f>
        <v>104193603.49252476</v>
      </c>
      <c r="F424" s="109">
        <f t="shared" ca="1" si="328"/>
        <v>103904642.59705965</v>
      </c>
      <c r="G424" s="109">
        <f t="shared" ca="1" si="328"/>
        <v>107998760.53232226</v>
      </c>
      <c r="H424" s="109">
        <f t="shared" ca="1" si="328"/>
        <v>104886540.46142234</v>
      </c>
      <c r="I424" s="109">
        <f t="shared" ca="1" si="328"/>
        <v>104799120.65139407</v>
      </c>
      <c r="J424" s="109">
        <f t="shared" ca="1" si="328"/>
        <v>108179003.39630228</v>
      </c>
      <c r="K424" s="109">
        <f t="shared" ca="1" si="328"/>
        <v>107737443.77677196</v>
      </c>
      <c r="L424" s="109">
        <f t="shared" ca="1" si="328"/>
        <v>114920211.09756058</v>
      </c>
      <c r="M424" s="109">
        <f t="shared" ca="1" si="328"/>
        <v>118485016.97672135</v>
      </c>
      <c r="N424" s="109">
        <f t="shared" ca="1" si="328"/>
        <v>115035516.85134353</v>
      </c>
      <c r="O424" s="109">
        <f t="shared" ca="1" si="328"/>
        <v>113927144.62713517</v>
      </c>
      <c r="P424" s="109">
        <f t="shared" ca="1" si="328"/>
        <v>110263776.86735359</v>
      </c>
      <c r="Q424" s="109">
        <f t="shared" ca="1" si="328"/>
        <v>108609142.71337298</v>
      </c>
      <c r="R424" s="109">
        <f t="shared" ca="1" si="328"/>
        <v>106599391.7920814</v>
      </c>
      <c r="S424" s="109">
        <f t="shared" ca="1" si="328"/>
        <v>106486950.42541832</v>
      </c>
      <c r="T424" s="109">
        <f t="shared" ca="1" si="328"/>
        <v>109544308.48638797</v>
      </c>
      <c r="U424" s="109">
        <f t="shared" ca="1" si="328"/>
        <v>113904566.44007675</v>
      </c>
      <c r="V424" s="109">
        <f t="shared" ca="1" si="328"/>
        <v>111814626.07569772</v>
      </c>
      <c r="W424" s="109">
        <f t="shared" ca="1" si="328"/>
        <v>112054777.22780509</v>
      </c>
      <c r="X424" s="109">
        <f t="shared" ca="1" si="328"/>
        <v>109018300.89077282</v>
      </c>
      <c r="Y424" s="109">
        <f t="shared" ca="1" si="328"/>
        <v>115400904.20123613</v>
      </c>
      <c r="Z424" s="109">
        <f t="shared" ca="1" si="328"/>
        <v>108549423.35888366</v>
      </c>
      <c r="AA424" s="109">
        <f t="shared" ca="1" si="328"/>
        <v>114661074.27457988</v>
      </c>
      <c r="AB424" s="109">
        <f t="shared" ca="1" si="328"/>
        <v>120408852.15410247</v>
      </c>
      <c r="AC424" s="109">
        <f t="shared" ca="1" si="328"/>
        <v>125509860.32618466</v>
      </c>
      <c r="AD424" s="109">
        <f t="shared" ca="1" si="328"/>
        <v>125394538.96366081</v>
      </c>
      <c r="AE424" s="109">
        <f t="shared" ca="1" si="328"/>
        <v>122197320.49469176</v>
      </c>
      <c r="AF424" s="109">
        <f t="shared" ca="1" si="328"/>
        <v>127278684.47545753</v>
      </c>
      <c r="AG424" s="109">
        <f t="shared" ca="1" si="328"/>
        <v>127362467.89836779</v>
      </c>
      <c r="AH424" s="109">
        <f t="shared" ca="1" si="328"/>
        <v>132010533.86436199</v>
      </c>
      <c r="AI424" s="109">
        <f t="shared" ca="1" si="328"/>
        <v>136242324.64080808</v>
      </c>
      <c r="AJ424" s="109">
        <f t="shared" ca="1" si="328"/>
        <v>138048196.1733045</v>
      </c>
      <c r="AK424" s="109">
        <f t="shared" ca="1" si="328"/>
        <v>138012678.39769682</v>
      </c>
      <c r="AL424" s="109">
        <f t="shared" ca="1" si="328"/>
        <v>142425302.44885096</v>
      </c>
      <c r="AM424" s="109">
        <f t="shared" ca="1" si="328"/>
        <v>148446525.83186111</v>
      </c>
      <c r="AN424" s="109">
        <f t="shared" ca="1" si="328"/>
        <v>135589545.38220897</v>
      </c>
      <c r="AO424" s="109">
        <f t="shared" ca="1" si="328"/>
        <v>127790068.80325241</v>
      </c>
      <c r="AP424" s="109">
        <f t="shared" ca="1" si="328"/>
        <v>138335549.88689259</v>
      </c>
      <c r="AQ424" s="109">
        <f t="shared" ca="1" si="328"/>
        <v>146956065.11953357</v>
      </c>
      <c r="AR424" s="109">
        <f t="shared" ca="1" si="328"/>
        <v>140763053.85239688</v>
      </c>
      <c r="AS424" s="109">
        <f t="shared" ca="1" si="328"/>
        <v>139336956.9764635</v>
      </c>
      <c r="AT424" s="109">
        <f t="shared" ca="1" si="328"/>
        <v>136517788.20261541</v>
      </c>
      <c r="AU424" s="109">
        <f t="shared" ca="1" si="328"/>
        <v>138629048.58929989</v>
      </c>
      <c r="AV424" s="109">
        <f t="shared" ca="1" si="328"/>
        <v>136276940.29649532</v>
      </c>
      <c r="AW424" s="109">
        <f t="shared" ca="1" si="328"/>
        <v>142272922.49020639</v>
      </c>
      <c r="AX424" s="109">
        <f t="shared" ca="1" si="328"/>
        <v>139882862.01396176</v>
      </c>
      <c r="AY424" s="109">
        <f t="shared" ca="1" si="328"/>
        <v>139801897.61599982</v>
      </c>
      <c r="AZ424" s="109">
        <f t="shared" ca="1" si="328"/>
        <v>135318430.4317815</v>
      </c>
      <c r="BA424" s="109">
        <f t="shared" ca="1" si="328"/>
        <v>149361607.40777743</v>
      </c>
      <c r="BB424" s="109">
        <f t="shared" ca="1" si="328"/>
        <v>156010155.77130994</v>
      </c>
      <c r="BC424" s="109">
        <f t="shared" ca="1" si="328"/>
        <v>154220703.69627807</v>
      </c>
      <c r="BD424" s="109">
        <f t="shared" ca="1" si="328"/>
        <v>153401273.32355589</v>
      </c>
      <c r="BE424" s="109">
        <f t="shared" ca="1" si="328"/>
        <v>155123064.11455572</v>
      </c>
      <c r="BF424" s="109">
        <f t="shared" ca="1" si="328"/>
        <v>160193789.48913854</v>
      </c>
      <c r="BG424" s="109">
        <f t="shared" ca="1" si="328"/>
        <v>150108440.41086349</v>
      </c>
      <c r="BH424" s="109">
        <f t="shared" ca="1" si="328"/>
        <v>151490508.19481665</v>
      </c>
      <c r="BI424" s="109">
        <f t="shared" ca="1" si="328"/>
        <v>149770042.93528888</v>
      </c>
      <c r="BJ424" s="109">
        <f t="shared" ca="1" si="328"/>
        <v>166675908.93793654</v>
      </c>
    </row>
    <row r="425" spans="2:62" hidden="1" outlineLevel="2">
      <c r="B425" s="78" t="s">
        <v>156</v>
      </c>
      <c r="C425" s="109">
        <f ca="1">C422*C424*$C$6+($C$5*$C$6)</f>
        <v>31257.267087599452</v>
      </c>
      <c r="D425" s="109">
        <f ca="1">D422*D424*$C$6</f>
        <v>1414.4531712076205</v>
      </c>
      <c r="E425" s="109">
        <f t="shared" ref="E425" ca="1" si="329">E422*E424*$C$6</f>
        <v>775.99865655576139</v>
      </c>
      <c r="F425" s="109">
        <f t="shared" ref="F425" ca="1" si="330">F422*F424*$C$6</f>
        <v>250.36290220163218</v>
      </c>
      <c r="G425" s="109">
        <f t="shared" ref="G425" ca="1" si="331">G422*G424*$C$6</f>
        <v>1952.4393652254523</v>
      </c>
      <c r="H425" s="109">
        <f t="shared" ref="H425" ca="1" si="332">H422*H424*$C$6</f>
        <v>871.55623676723133</v>
      </c>
      <c r="I425" s="109">
        <f t="shared" ref="I425" ca="1" si="333">I422*I424*$C$6</f>
        <v>550.59080785621427</v>
      </c>
      <c r="J425" s="109">
        <f t="shared" ref="J425" ca="1" si="334">J422*J424*$C$6</f>
        <v>1204.6033684234371</v>
      </c>
      <c r="K425" s="109">
        <f t="shared" ref="K425" ca="1" si="335">K422*K424*$C$6</f>
        <v>1221.6768139939256</v>
      </c>
      <c r="L425" s="109">
        <f t="shared" ref="L425" ca="1" si="336">L422*L424*$C$6</f>
        <v>1824.2639516392201</v>
      </c>
      <c r="M425" s="109">
        <f t="shared" ref="M425" ca="1" si="337">M422*M424*$C$6</f>
        <v>2489.3585311229217</v>
      </c>
      <c r="N425" s="109">
        <f t="shared" ref="N425" ca="1" si="338">N422*N424*$C$6</f>
        <v>347.79924957491335</v>
      </c>
      <c r="O425" s="109">
        <f t="shared" ref="O425" ca="1" si="339">O422*O424*$C$6</f>
        <v>2734.9214522112488</v>
      </c>
      <c r="P425" s="109">
        <f t="shared" ref="P425" ca="1" si="340">P422*P424*$C$6</f>
        <v>1612.2480139243057</v>
      </c>
      <c r="Q425" s="109">
        <f t="shared" ref="Q425" ca="1" si="341">Q422*Q424*$C$6</f>
        <v>1555.3618282918328</v>
      </c>
      <c r="R425" s="109">
        <f t="shared" ref="R425" ca="1" si="342">R422*R424*$C$6</f>
        <v>1861.3300365306045</v>
      </c>
      <c r="S425" s="109">
        <f t="shared" ref="S425" ca="1" si="343">S422*S424*$C$6</f>
        <v>2117.5654039688684</v>
      </c>
      <c r="T425" s="109">
        <f t="shared" ref="T425" ca="1" si="344">T422*T424*$C$6</f>
        <v>1359.9579512017019</v>
      </c>
      <c r="U425" s="109">
        <f t="shared" ref="U425" ca="1" si="345">U422*U424*$C$6</f>
        <v>1291.3194136565662</v>
      </c>
      <c r="V425" s="109">
        <f t="shared" ref="V425" ca="1" si="346">V422*V424*$C$6</f>
        <v>2077.6269367153559</v>
      </c>
      <c r="W425" s="109">
        <f t="shared" ref="W425" ca="1" si="347">W422*W424*$C$6</f>
        <v>1110.5872930434878</v>
      </c>
      <c r="X425" s="109">
        <f t="shared" ref="X425" ca="1" si="348">X422*X424*$C$6</f>
        <v>2709.3520243306348</v>
      </c>
      <c r="Y425" s="109">
        <f t="shared" ref="Y425" ca="1" si="349">Y422*Y424*$C$6</f>
        <v>1216.6122069154442</v>
      </c>
      <c r="Z425" s="109">
        <f t="shared" ref="Z425" ca="1" si="350">Z422*Z424*$C$6</f>
        <v>2353.7960187809445</v>
      </c>
      <c r="AA425" s="109">
        <f t="shared" ref="AA425" ca="1" si="351">AA422*AA424*$C$6</f>
        <v>6867.1122722290756</v>
      </c>
      <c r="AB425" s="109">
        <f t="shared" ref="AB425" ca="1" si="352">AB422*AB424*$C$6</f>
        <v>3032.2614124916536</v>
      </c>
      <c r="AC425" s="109">
        <f t="shared" ref="AC425" ca="1" si="353">AC422*AC424*$C$6</f>
        <v>1301.3997558654974</v>
      </c>
      <c r="AD425" s="109">
        <f t="shared" ref="AD425" ca="1" si="354">AD422*AD424*$C$6</f>
        <v>2185.3205558765339</v>
      </c>
      <c r="AE425" s="109">
        <f t="shared" ref="AE425" ca="1" si="355">AE422*AE424*$C$6</f>
        <v>2240.5729172429328</v>
      </c>
      <c r="AF425" s="109">
        <f t="shared" ref="AF425" ca="1" si="356">AF422*AF424*$C$6</f>
        <v>2075.3198537209096</v>
      </c>
      <c r="AG425" s="109">
        <f t="shared" ref="AG425" ca="1" si="357">AG422*AG424*$C$6</f>
        <v>1468.5460589482248</v>
      </c>
      <c r="AH425" s="109">
        <f t="shared" ref="AH425" ca="1" si="358">AH422*AH424*$C$6</f>
        <v>2459.7619696216784</v>
      </c>
      <c r="AI425" s="109">
        <f t="shared" ref="AI425" ca="1" si="359">AI422*AI424*$C$6</f>
        <v>2122.5211850032324</v>
      </c>
      <c r="AJ425" s="109">
        <f t="shared" ref="AJ425" ca="1" si="360">AJ422*AJ424*$C$6</f>
        <v>1300.081243651543</v>
      </c>
      <c r="AK425" s="109">
        <f t="shared" ref="AK425" ca="1" si="361">AK422*AK424*$C$6</f>
        <v>1743.6514757744337</v>
      </c>
      <c r="AL425" s="109">
        <f t="shared" ref="AL425" ca="1" si="362">AL422*AL424*$C$6</f>
        <v>1697.5497545971841</v>
      </c>
      <c r="AM425" s="109">
        <f t="shared" ref="AM425" ca="1" si="363">AM422*AM424*$C$6</f>
        <v>3461.5520717124687</v>
      </c>
      <c r="AN425" s="109">
        <f t="shared" ref="AN425" ca="1" si="364">AN422*AN424*$C$6</f>
        <v>4624.0898801248231</v>
      </c>
      <c r="AO425" s="109">
        <f t="shared" ref="AO425" ca="1" si="365">AO422*AO424*$C$6</f>
        <v>5410.9438002061042</v>
      </c>
      <c r="AP425" s="109">
        <f t="shared" ref="AP425" ca="1" si="366">AP422*AP424*$C$6</f>
        <v>3993.274779375759</v>
      </c>
      <c r="AQ425" s="109">
        <f t="shared" ref="AQ425" ca="1" si="367">AQ422*AQ424*$C$6</f>
        <v>4287.3533657667786</v>
      </c>
      <c r="AR425" s="109">
        <f t="shared" ref="AR425" ca="1" si="368">AR422*AR424*$C$6</f>
        <v>1732.3803384482756</v>
      </c>
      <c r="AS425" s="109">
        <f t="shared" ref="AS425" ca="1" si="369">AS422*AS424*$C$6</f>
        <v>2683.2556756720041</v>
      </c>
      <c r="AT425" s="109">
        <f t="shared" ref="AT425" ca="1" si="370">AT422*AT424*$C$6</f>
        <v>3774.7221681169458</v>
      </c>
      <c r="AU425" s="109">
        <f t="shared" ref="AU425" ca="1" si="371">AU422*AU424*$C$6</f>
        <v>1323.1564555027087</v>
      </c>
      <c r="AV425" s="109">
        <f t="shared" ref="AV425" ca="1" si="372">AV422*AV424*$C$6</f>
        <v>3320.1763707755185</v>
      </c>
      <c r="AW425" s="109">
        <f t="shared" ref="AW425" ca="1" si="373">AW422*AW424*$C$6</f>
        <v>4291.4242492235662</v>
      </c>
      <c r="AX425" s="109">
        <f t="shared" ref="AX425" ca="1" si="374">AX422*AX424*$C$6</f>
        <v>1013.1186994578704</v>
      </c>
      <c r="AY425" s="109">
        <f t="shared" ref="AY425" ca="1" si="375">AY422*AY424*$C$6</f>
        <v>1909.3611145134146</v>
      </c>
      <c r="AZ425" s="109">
        <f t="shared" ref="AZ425" ca="1" si="376">AZ422*AZ424*$C$6</f>
        <v>848.54323020132199</v>
      </c>
      <c r="BA425" s="109">
        <f t="shared" ref="BA425" ca="1" si="377">BA422*BA424*$C$6</f>
        <v>2722.5361859803402</v>
      </c>
      <c r="BB425" s="109">
        <f t="shared" ref="BB425" ca="1" si="378">BB422*BB424*$C$6</f>
        <v>3098.3201134126912</v>
      </c>
      <c r="BC425" s="109">
        <f t="shared" ref="BC425" ca="1" si="379">BC422*BC424*$C$6</f>
        <v>644.77759438467842</v>
      </c>
      <c r="BD425" s="109">
        <f t="shared" ref="BD425" ca="1" si="380">BD422*BD424*$C$6</f>
        <v>2208.5779961893436</v>
      </c>
      <c r="BE425" s="109">
        <f t="shared" ref="BE425" ca="1" si="381">BE422*BE424*$C$6</f>
        <v>1541.251385978758</v>
      </c>
      <c r="BF425" s="109">
        <f t="shared" ref="BF425" ca="1" si="382">BF422*BF424*$C$6</f>
        <v>1155.3018934589034</v>
      </c>
      <c r="BG425" s="109">
        <f t="shared" ref="BG425" ca="1" si="383">BG422*BG424*$C$6</f>
        <v>1685.9165642198686</v>
      </c>
      <c r="BH425" s="109">
        <f t="shared" ref="BH425" ca="1" si="384">BH422*BH424*$C$6</f>
        <v>3424.6042535411698</v>
      </c>
      <c r="BI425" s="109">
        <f t="shared" ref="BI425" ca="1" si="385">BI422*BI424*$C$6</f>
        <v>1848.8477383772477</v>
      </c>
      <c r="BJ425" s="109">
        <f t="shared" ref="BJ425" ca="1" si="386">BJ422*BJ424*$C$6</f>
        <v>50002.743998452286</v>
      </c>
    </row>
    <row r="426" spans="2:62" hidden="1" outlineLevel="2">
      <c r="B426" s="81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</row>
    <row r="427" spans="2:62" outlineLevel="1" collapsed="1">
      <c r="B427" s="81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</row>
    <row r="428" spans="2:62" ht="18.5" outlineLevel="1">
      <c r="B428" s="94" t="s">
        <v>145</v>
      </c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 t="s">
        <v>27</v>
      </c>
    </row>
    <row r="429" spans="2:62" hidden="1" outlineLevel="2">
      <c r="B429" s="81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</row>
    <row r="430" spans="2:62" hidden="1" outlineLevel="2">
      <c r="B430" s="88" t="s">
        <v>130</v>
      </c>
      <c r="C430" s="89"/>
      <c r="D430" s="89"/>
      <c r="E430" s="89"/>
      <c r="F430" s="89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89"/>
      <c r="AI430" s="89"/>
      <c r="AJ430" s="89"/>
      <c r="AK430" s="89"/>
      <c r="AL430" s="89"/>
      <c r="AM430" s="89"/>
      <c r="AN430" s="89"/>
      <c r="AO430" s="89"/>
      <c r="AP430" s="89"/>
      <c r="AQ430" s="89"/>
      <c r="AR430" s="89"/>
      <c r="AS430" s="89"/>
      <c r="AT430" s="89"/>
      <c r="AU430" s="89"/>
      <c r="AV430" s="89"/>
      <c r="AW430" s="89"/>
      <c r="AX430" s="89"/>
      <c r="AY430" s="89"/>
      <c r="AZ430" s="89"/>
      <c r="BA430" s="89"/>
      <c r="BB430" s="89"/>
      <c r="BC430" s="89"/>
      <c r="BD430" s="89"/>
      <c r="BE430" s="89"/>
      <c r="BF430" s="89"/>
      <c r="BG430" s="89"/>
      <c r="BH430" s="89"/>
      <c r="BI430" s="89"/>
      <c r="BJ430" s="89" t="s">
        <v>27</v>
      </c>
    </row>
    <row r="431" spans="2:62" hidden="1" outlineLevel="2"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</row>
    <row r="432" spans="2:62" ht="21.5" hidden="1" outlineLevel="2">
      <c r="B432" s="86" t="s">
        <v>139</v>
      </c>
      <c r="C432" s="67">
        <v>42766</v>
      </c>
      <c r="D432" s="67">
        <v>42794</v>
      </c>
      <c r="E432" s="67">
        <v>42825</v>
      </c>
      <c r="F432" s="67">
        <v>42853</v>
      </c>
      <c r="G432" s="67">
        <v>42886</v>
      </c>
      <c r="H432" s="67">
        <v>42916</v>
      </c>
      <c r="I432" s="67">
        <v>42947</v>
      </c>
      <c r="J432" s="67">
        <v>42978</v>
      </c>
      <c r="K432" s="67">
        <v>43007</v>
      </c>
      <c r="L432" s="67">
        <v>43039</v>
      </c>
      <c r="M432" s="67">
        <v>43069</v>
      </c>
      <c r="N432" s="67">
        <v>43098</v>
      </c>
      <c r="O432" s="67">
        <v>43131</v>
      </c>
      <c r="P432" s="67">
        <v>43159</v>
      </c>
      <c r="Q432" s="67">
        <v>43188</v>
      </c>
      <c r="R432" s="67">
        <v>43220</v>
      </c>
      <c r="S432" s="67">
        <v>43251</v>
      </c>
      <c r="T432" s="67">
        <v>43280</v>
      </c>
      <c r="U432" s="67">
        <v>43312</v>
      </c>
      <c r="V432" s="67">
        <v>43343</v>
      </c>
      <c r="W432" s="67">
        <v>43371</v>
      </c>
      <c r="X432" s="67">
        <v>43404</v>
      </c>
      <c r="Y432" s="67">
        <v>43434</v>
      </c>
      <c r="Z432" s="67">
        <v>43465</v>
      </c>
      <c r="AA432" s="67">
        <v>43496</v>
      </c>
      <c r="AB432" s="67">
        <v>43524</v>
      </c>
      <c r="AC432" s="67">
        <v>43553</v>
      </c>
      <c r="AD432" s="67">
        <v>43585</v>
      </c>
      <c r="AE432" s="67">
        <v>43616</v>
      </c>
      <c r="AF432" s="67">
        <v>43644</v>
      </c>
      <c r="AG432" s="67">
        <v>43677</v>
      </c>
      <c r="AH432" s="67">
        <v>43707</v>
      </c>
      <c r="AI432" s="67">
        <v>43738</v>
      </c>
      <c r="AJ432" s="67">
        <v>43769</v>
      </c>
      <c r="AK432" s="67">
        <v>43798</v>
      </c>
      <c r="AL432" s="67">
        <v>43830</v>
      </c>
      <c r="AM432" s="67">
        <v>43861</v>
      </c>
      <c r="AN432" s="67">
        <v>43889</v>
      </c>
      <c r="AO432" s="67">
        <v>43921</v>
      </c>
      <c r="AP432" s="67">
        <v>43951</v>
      </c>
      <c r="AQ432" s="67">
        <v>43980</v>
      </c>
      <c r="AR432" s="67">
        <v>44012</v>
      </c>
      <c r="AS432" s="67">
        <v>44043</v>
      </c>
      <c r="AT432" s="67">
        <v>44074</v>
      </c>
      <c r="AU432" s="67">
        <v>44104</v>
      </c>
      <c r="AV432" s="67">
        <v>44134</v>
      </c>
      <c r="AW432" s="67">
        <v>44165</v>
      </c>
      <c r="AX432" s="67">
        <v>44196</v>
      </c>
      <c r="AY432" s="67">
        <v>44225</v>
      </c>
      <c r="AZ432" s="67">
        <v>44253</v>
      </c>
      <c r="BA432" s="67">
        <v>44286</v>
      </c>
      <c r="BB432" s="67">
        <v>44316</v>
      </c>
      <c r="BC432" s="67">
        <v>44344</v>
      </c>
      <c r="BD432" s="67">
        <v>44377</v>
      </c>
      <c r="BE432" s="67">
        <v>44407</v>
      </c>
      <c r="BF432" s="67">
        <v>44439</v>
      </c>
      <c r="BG432" s="67">
        <v>44469</v>
      </c>
      <c r="BH432" s="67">
        <v>44498</v>
      </c>
      <c r="BI432" s="67">
        <v>44530</v>
      </c>
      <c r="BJ432" s="67">
        <v>44561</v>
      </c>
    </row>
    <row r="433" spans="2:62" hidden="1" outlineLevel="2">
      <c r="B433" s="90" t="s">
        <v>5</v>
      </c>
      <c r="C433" s="15" cm="1">
        <f t="array" ref="C433:BJ433">'Scenario Summary 2'!E10:BL10</f>
        <v>0.10614115539815699</v>
      </c>
      <c r="D433" s="15">
        <v>0.10393434941096701</v>
      </c>
      <c r="E433" s="15">
        <v>0.10532940198547799</v>
      </c>
      <c r="F433" s="15">
        <v>0.11005899459641399</v>
      </c>
      <c r="G433" s="15">
        <v>0.102848342564813</v>
      </c>
      <c r="H433" s="15">
        <v>9.6182375113549198E-2</v>
      </c>
      <c r="I433" s="15">
        <v>9.5087973389645794E-2</v>
      </c>
      <c r="J433" s="15">
        <v>9.2970975749831597E-2</v>
      </c>
      <c r="K433" s="15">
        <v>9.1534719498687106E-2</v>
      </c>
      <c r="L433" s="15">
        <v>9.6953608712261996E-2</v>
      </c>
      <c r="M433" s="15">
        <v>9.5992724894410103E-2</v>
      </c>
      <c r="N433" s="15">
        <v>9.7820441782406994E-2</v>
      </c>
      <c r="O433" s="15">
        <v>9.9542160240303906E-2</v>
      </c>
      <c r="P433" s="15">
        <v>9.6979926339395506E-2</v>
      </c>
      <c r="Q433" s="15">
        <v>9.5561269705658397E-2</v>
      </c>
      <c r="R433" s="15">
        <v>0.10696197715783901</v>
      </c>
      <c r="S433" s="15">
        <v>9.8817005288590706E-2</v>
      </c>
      <c r="T433" s="15">
        <v>9.5352038159479402E-2</v>
      </c>
      <c r="U433" s="15">
        <v>0.104187837459397</v>
      </c>
      <c r="V433" s="15">
        <v>9.8046331408143506E-2</v>
      </c>
      <c r="W433" s="15">
        <v>0.10073979788941401</v>
      </c>
      <c r="X433" s="15">
        <v>0.100007805235359</v>
      </c>
      <c r="Y433" s="15">
        <v>3.9806545695901002E-2</v>
      </c>
      <c r="Z433" s="15">
        <v>3.2519172149102903E-2</v>
      </c>
      <c r="AA433" s="15">
        <v>3.5268166263807098E-2</v>
      </c>
      <c r="AB433" s="15">
        <v>1.1649002221984701E-3</v>
      </c>
      <c r="AC433" s="15">
        <v>4.7549021319287701E-3</v>
      </c>
      <c r="AD433" s="15">
        <v>4.1499942290990997E-3</v>
      </c>
      <c r="AE433" s="15">
        <v>5.1536519992482904E-3</v>
      </c>
      <c r="AF433" s="15">
        <v>7.33190315749652E-3</v>
      </c>
      <c r="AG433" s="15">
        <v>-2.9565275922434602E-4</v>
      </c>
      <c r="AH433" s="15">
        <v>-4.6391807033166303E-3</v>
      </c>
      <c r="AI433" s="15">
        <v>-5.3340532164835803E-3</v>
      </c>
      <c r="AJ433" s="15">
        <v>-8.8908410310000203E-3</v>
      </c>
      <c r="AK433" s="15">
        <v>-1.52419031331601E-2</v>
      </c>
      <c r="AL433" s="15">
        <v>-1.7830693513291099E-2</v>
      </c>
      <c r="AM433" s="15">
        <v>-1.5898337371013701E-2</v>
      </c>
      <c r="AN433" s="15">
        <v>-1.94813100709961E-2</v>
      </c>
      <c r="AO433" s="15">
        <v>-2.4979115945805101E-2</v>
      </c>
      <c r="AP433" s="15">
        <v>-4.3004672675637803E-2</v>
      </c>
      <c r="AQ433" s="15">
        <v>-4.6320797981630503E-2</v>
      </c>
      <c r="AR433" s="15">
        <v>-3.9970250861515899E-2</v>
      </c>
      <c r="AS433" s="15">
        <v>-3.9060933075490203E-2</v>
      </c>
      <c r="AT433" s="15">
        <v>-3.5553370984186802E-2</v>
      </c>
      <c r="AU433" s="15">
        <v>-2.8760637431955099E-2</v>
      </c>
      <c r="AV433" s="15">
        <v>-2.4682816976453002E-2</v>
      </c>
      <c r="AW433" s="15">
        <v>-6.0095833578944699E-2</v>
      </c>
      <c r="AX433" s="15">
        <v>-4.9814017147439299E-2</v>
      </c>
      <c r="AY433" s="15">
        <v>-5.0023033084655201E-2</v>
      </c>
      <c r="AZ433" s="15">
        <v>-5.0687656171734999E-2</v>
      </c>
      <c r="BA433" s="15">
        <v>-5.6921579320545701E-2</v>
      </c>
      <c r="BB433" s="15">
        <v>-4.94589329673841E-2</v>
      </c>
      <c r="BC433" s="15">
        <v>-5.0588229836851198E-2</v>
      </c>
      <c r="BD433" s="15">
        <v>-5.0256499054038603E-2</v>
      </c>
      <c r="BE433" s="15">
        <v>-5.4915301561828E-2</v>
      </c>
      <c r="BF433" s="15">
        <v>-5.40594567107954E-2</v>
      </c>
      <c r="BG433" s="15">
        <v>-5.1330988257580201E-2</v>
      </c>
      <c r="BH433" s="15">
        <v>-3.7920493490974497E-2</v>
      </c>
      <c r="BI433" s="15">
        <v>-1.8825970827287999E-2</v>
      </c>
      <c r="BJ433" s="15">
        <v>-2.21840179805908E-2</v>
      </c>
    </row>
    <row r="434" spans="2:62" hidden="1" outlineLevel="2">
      <c r="B434" s="90" t="s">
        <v>7</v>
      </c>
      <c r="C434" s="15" cm="1">
        <f t="array" ref="C434:BJ434">'Scenario Summary 2'!E12:BL12</f>
        <v>1.63301676592611E-2</v>
      </c>
      <c r="D434" s="15">
        <v>5.56402233433392E-3</v>
      </c>
      <c r="E434" s="15">
        <v>1.56655513862618E-2</v>
      </c>
      <c r="F434" s="15">
        <v>8.6453732704292307E-3</v>
      </c>
      <c r="G434" s="15">
        <v>8.6256686898217305E-3</v>
      </c>
      <c r="H434" s="15">
        <v>6.2704350348241397E-3</v>
      </c>
      <c r="I434" s="15">
        <v>1.4608748981649501E-2</v>
      </c>
      <c r="J434" s="15">
        <v>1.8221075301179598E-2</v>
      </c>
      <c r="K434" s="15">
        <v>1.8171798806821099E-2</v>
      </c>
      <c r="L434" s="15">
        <v>1.9318294072256E-2</v>
      </c>
      <c r="M434" s="15">
        <v>3.6515661097697903E-2</v>
      </c>
      <c r="N434" s="15">
        <v>3.68454696696707E-2</v>
      </c>
      <c r="O434" s="15">
        <v>4.4127362177450898E-2</v>
      </c>
      <c r="P434" s="15">
        <v>4.94012375344784E-2</v>
      </c>
      <c r="Q434" s="15">
        <v>3.2663558528975803E-2</v>
      </c>
      <c r="R434" s="15">
        <v>4.1257641033686399E-2</v>
      </c>
      <c r="S434" s="15">
        <v>5.1574216499355001E-2</v>
      </c>
      <c r="T434" s="15">
        <v>4.9985825418617902E-2</v>
      </c>
      <c r="U434" s="15">
        <v>5.0349599755877203E-2</v>
      </c>
      <c r="V434" s="15">
        <v>5.7528310263376202E-2</v>
      </c>
      <c r="W434" s="15">
        <v>5.5082164743901797E-2</v>
      </c>
      <c r="X434" s="15">
        <v>5.3997081845197699E-2</v>
      </c>
      <c r="Y434" s="15">
        <v>4.79585329753313E-2</v>
      </c>
      <c r="Z434" s="15">
        <v>4.45711405756192E-2</v>
      </c>
      <c r="AA434" s="15">
        <v>4.24107789326005E-2</v>
      </c>
      <c r="AB434" s="15">
        <v>5.7457456919956497E-2</v>
      </c>
      <c r="AC434" s="15">
        <v>5.78056027908476E-2</v>
      </c>
      <c r="AD434" s="15">
        <v>5.6669866944851197E-2</v>
      </c>
      <c r="AE434" s="15">
        <v>6.1034271695669197E-2</v>
      </c>
      <c r="AF434" s="15">
        <v>7.1809294728078496E-2</v>
      </c>
      <c r="AG434" s="15">
        <v>6.7961312249949501E-2</v>
      </c>
      <c r="AH434" s="15">
        <v>6.9255391605213101E-2</v>
      </c>
      <c r="AI434" s="15">
        <v>6.6535309588173594E-2</v>
      </c>
      <c r="AJ434" s="15">
        <v>7.7372115593707005E-2</v>
      </c>
      <c r="AK434" s="15">
        <v>7.7790476950573006E-2</v>
      </c>
      <c r="AL434" s="15">
        <v>7.2853854472714794E-2</v>
      </c>
      <c r="AM434" s="15">
        <v>7.15327099916679E-2</v>
      </c>
      <c r="AN434" s="15">
        <v>7.8629490130856794E-2</v>
      </c>
      <c r="AO434" s="15">
        <v>6.2487921085999903E-2</v>
      </c>
      <c r="AP434" s="15">
        <v>1.0668852893831101E-2</v>
      </c>
      <c r="AQ434" s="15">
        <v>-4.9374842823345498E-2</v>
      </c>
      <c r="AR434" s="15">
        <v>-4.4933387439403297E-2</v>
      </c>
      <c r="AS434" s="15">
        <v>-4.04197642328522E-2</v>
      </c>
      <c r="AT434" s="15">
        <v>-4.09649908123252E-2</v>
      </c>
      <c r="AU434" s="15">
        <v>-3.3542824814545603E-2</v>
      </c>
      <c r="AV434" s="15">
        <v>-3.8413456399884902E-2</v>
      </c>
      <c r="AW434" s="15">
        <v>-1.6437170192512899E-2</v>
      </c>
      <c r="AX434" s="15">
        <v>-3.9198758608225803E-2</v>
      </c>
      <c r="AY434" s="15">
        <v>-3.8829442685105603E-2</v>
      </c>
      <c r="AZ434" s="15">
        <v>-4.3943178994557602E-2</v>
      </c>
      <c r="BA434" s="15">
        <v>-3.1085799759361901E-2</v>
      </c>
      <c r="BB434" s="15">
        <v>-1.71085545276899E-2</v>
      </c>
      <c r="BC434" s="15">
        <v>-1.7629657386296401E-2</v>
      </c>
      <c r="BD434" s="15">
        <v>-1.85250171866349E-2</v>
      </c>
      <c r="BE434" s="15">
        <v>-1.62215900404513E-2</v>
      </c>
      <c r="BF434" s="15">
        <v>-1.62954214950401E-2</v>
      </c>
      <c r="BG434" s="15">
        <v>-9.7857747816162393E-3</v>
      </c>
      <c r="BH434" s="15">
        <v>6.7966216249351801E-3</v>
      </c>
      <c r="BI434" s="15">
        <v>-3.14700121108165E-3</v>
      </c>
      <c r="BJ434" s="15">
        <v>-1.4514739463715701E-3</v>
      </c>
    </row>
    <row r="435" spans="2:62" hidden="1" outlineLevel="2">
      <c r="B435" s="90" t="s">
        <v>9</v>
      </c>
      <c r="C435" s="15" cm="1">
        <f t="array" ref="C435:BJ435">'Scenario Summary 2'!E14:BL14</f>
        <v>0.275996512608773</v>
      </c>
      <c r="D435" s="15">
        <v>0.27174876299338102</v>
      </c>
      <c r="E435" s="15">
        <v>0.26495790551215798</v>
      </c>
      <c r="F435" s="15">
        <v>0.26178213420368002</v>
      </c>
      <c r="G435" s="15">
        <v>0.26338308537805799</v>
      </c>
      <c r="H435" s="15">
        <v>0.25723211970201898</v>
      </c>
      <c r="I435" s="15">
        <v>0.242364656739359</v>
      </c>
      <c r="J435" s="15">
        <v>0.245294223084908</v>
      </c>
      <c r="K435" s="15">
        <v>0.25086048840741099</v>
      </c>
      <c r="L435" s="15">
        <v>0.254494711658869</v>
      </c>
      <c r="M435" s="15">
        <v>0.24768451889645801</v>
      </c>
      <c r="N435" s="15">
        <v>0.26682867521450099</v>
      </c>
      <c r="O435" s="15">
        <v>0.25574304878517501</v>
      </c>
      <c r="P435" s="15">
        <v>0.25807749816278602</v>
      </c>
      <c r="Q435" s="15">
        <v>0.25948887346069699</v>
      </c>
      <c r="R435" s="15">
        <v>0.27940813943373499</v>
      </c>
      <c r="S435" s="15">
        <v>0.27984501869116102</v>
      </c>
      <c r="T435" s="15">
        <v>0.28876930311979998</v>
      </c>
      <c r="U435" s="15">
        <v>0.28864398688790199</v>
      </c>
      <c r="V435" s="15">
        <v>0.28230829075373898</v>
      </c>
      <c r="W435" s="15">
        <v>0.27763001800659098</v>
      </c>
      <c r="X435" s="15">
        <v>0.26620113526946598</v>
      </c>
      <c r="Y435" s="15">
        <v>0.279310102278922</v>
      </c>
      <c r="Z435" s="15">
        <v>0.27461707922089401</v>
      </c>
      <c r="AA435" s="15">
        <v>0.25981037820429498</v>
      </c>
      <c r="AB435" s="15">
        <v>0.22042810724436299</v>
      </c>
      <c r="AC435" s="15">
        <v>0.222802587761813</v>
      </c>
      <c r="AD435" s="15">
        <v>0.224871641099919</v>
      </c>
      <c r="AE435" s="15">
        <v>0.222988893939566</v>
      </c>
      <c r="AF435" s="15">
        <v>0.23870965096795799</v>
      </c>
      <c r="AG435" s="15">
        <v>0.24277408069714901</v>
      </c>
      <c r="AH435" s="15">
        <v>0.24589992062604901</v>
      </c>
      <c r="AI435" s="15">
        <v>0.23833242782286099</v>
      </c>
      <c r="AJ435" s="15">
        <v>0.236186244609801</v>
      </c>
      <c r="AK435" s="15">
        <v>0.24523966007445699</v>
      </c>
      <c r="AL435" s="15">
        <v>0.243078972791438</v>
      </c>
      <c r="AM435" s="15">
        <v>0.24257800699864501</v>
      </c>
      <c r="AN435" s="15">
        <v>0.22511435970602101</v>
      </c>
      <c r="AO435" s="15">
        <v>0.198901260121363</v>
      </c>
      <c r="AP435" s="15">
        <v>0.17748109425075501</v>
      </c>
      <c r="AQ435" s="15">
        <v>0.20744338976625301</v>
      </c>
      <c r="AR435" s="15">
        <v>0.225143235374445</v>
      </c>
      <c r="AS435" s="15">
        <v>0.20682425182835601</v>
      </c>
      <c r="AT435" s="15">
        <v>0.20909660167430999</v>
      </c>
      <c r="AU435" s="15">
        <v>0.20453821963170299</v>
      </c>
      <c r="AV435" s="15">
        <v>0.201194556828794</v>
      </c>
      <c r="AW435" s="15">
        <v>0.19940949613129599</v>
      </c>
      <c r="AX435" s="15">
        <v>0.19946555970695801</v>
      </c>
      <c r="AY435" s="15">
        <v>0.20219232208377</v>
      </c>
      <c r="AZ435" s="15">
        <v>0.19309036356230599</v>
      </c>
      <c r="BA435" s="15">
        <v>0.193092731500114</v>
      </c>
      <c r="BB435" s="15">
        <v>0.19986457238198599</v>
      </c>
      <c r="BC435" s="15">
        <v>0.19873227940934099</v>
      </c>
      <c r="BD435" s="15">
        <v>0.19796851525133</v>
      </c>
      <c r="BE435" s="15">
        <v>0.19492199409926</v>
      </c>
      <c r="BF435" s="15">
        <v>0.19139595666772399</v>
      </c>
      <c r="BG435" s="15">
        <v>0.19145958255064499</v>
      </c>
      <c r="BH435" s="15">
        <v>0.195036450207032</v>
      </c>
      <c r="BI435" s="15">
        <v>0.191355408802626</v>
      </c>
      <c r="BJ435" s="15">
        <v>0.208775392260487</v>
      </c>
    </row>
    <row r="436" spans="2:62" hidden="1" outlineLevel="2">
      <c r="B436" s="90" t="s">
        <v>11</v>
      </c>
      <c r="C436" s="15" cm="1">
        <f t="array" ref="C436:BJ436">'Scenario Summary 2'!E16:BL16</f>
        <v>0.15959879759090501</v>
      </c>
      <c r="D436" s="15">
        <v>0.15405440973113399</v>
      </c>
      <c r="E436" s="15">
        <v>0.14121318448192699</v>
      </c>
      <c r="F436" s="15">
        <v>0.14209879618465901</v>
      </c>
      <c r="G436" s="15">
        <v>0.14291777114235299</v>
      </c>
      <c r="H436" s="15">
        <v>0.12257113721721501</v>
      </c>
      <c r="I436" s="15">
        <v>0.12962491473896601</v>
      </c>
      <c r="J436" s="15">
        <v>0.124091064616153</v>
      </c>
      <c r="K436" s="15">
        <v>0.122058292210632</v>
      </c>
      <c r="L436" s="15">
        <v>0.120238510090645</v>
      </c>
      <c r="M436" s="15">
        <v>0.11142200151428901</v>
      </c>
      <c r="N436" s="15">
        <v>0.10047819895421101</v>
      </c>
      <c r="O436" s="15">
        <v>9.0605634218281106E-2</v>
      </c>
      <c r="P436" s="15">
        <v>9.8539009585985202E-2</v>
      </c>
      <c r="Q436" s="15">
        <v>8.1467538413730695E-2</v>
      </c>
      <c r="R436" s="15">
        <v>6.0824177367293501E-2</v>
      </c>
      <c r="S436" s="15">
        <v>3.2133058412585201E-2</v>
      </c>
      <c r="T436" s="15">
        <v>2.3726148359098299E-2</v>
      </c>
      <c r="U436" s="15">
        <v>2.4829497267409299E-2</v>
      </c>
      <c r="V436" s="15">
        <v>1.8282590519595399E-2</v>
      </c>
      <c r="W436" s="15">
        <v>2.1716357778458199E-2</v>
      </c>
      <c r="X436" s="15">
        <v>2.31580804087116E-2</v>
      </c>
      <c r="Y436" s="15">
        <v>1.3199423232531199E-2</v>
      </c>
      <c r="Z436" s="15">
        <v>5.5043186066228997E-3</v>
      </c>
      <c r="AA436" s="15">
        <v>-4.6770933390761198E-3</v>
      </c>
      <c r="AB436" s="15">
        <v>1.91619143467558E-2</v>
      </c>
      <c r="AC436" s="15">
        <v>2.5020350335048899E-2</v>
      </c>
      <c r="AD436" s="15">
        <v>3.0961895228233401E-2</v>
      </c>
      <c r="AE436" s="15">
        <v>4.0800389719836197E-2</v>
      </c>
      <c r="AF436" s="15">
        <v>7.3605710290411399E-3</v>
      </c>
      <c r="AG436" s="15">
        <v>-2.6628020554057799E-3</v>
      </c>
      <c r="AH436" s="15">
        <v>1.93236315193158E-3</v>
      </c>
      <c r="AI436" s="15">
        <v>1.8545080159388301E-3</v>
      </c>
      <c r="AJ436" s="15">
        <v>5.2769954142480001E-3</v>
      </c>
      <c r="AK436" s="15">
        <v>1.455278976697E-2</v>
      </c>
      <c r="AL436" s="15">
        <v>1.60147061199408E-2</v>
      </c>
      <c r="AM436" s="15">
        <v>1.1836466208183599E-2</v>
      </c>
      <c r="AN436" s="15">
        <v>1.3526768090840999E-2</v>
      </c>
      <c r="AO436" s="15">
        <v>2.5102645722958401E-2</v>
      </c>
      <c r="AP436" s="15">
        <v>3.1194423737190599E-2</v>
      </c>
      <c r="AQ436" s="15">
        <v>4.0406060407057798E-2</v>
      </c>
      <c r="AR436" s="15">
        <v>4.5172751466315497E-2</v>
      </c>
      <c r="AS436" s="15">
        <v>4.5012215271789897E-2</v>
      </c>
      <c r="AT436" s="15">
        <v>4.5763343589896498E-2</v>
      </c>
      <c r="AU436" s="15">
        <v>4.3316010801039501E-2</v>
      </c>
      <c r="AV436" s="15">
        <v>4.3173433710332401E-2</v>
      </c>
      <c r="AW436" s="15">
        <v>6.8293676782271107E-2</v>
      </c>
      <c r="AX436" s="15">
        <v>7.8049326948292697E-2</v>
      </c>
      <c r="AY436" s="15">
        <v>8.1184803593633698E-2</v>
      </c>
      <c r="AZ436" s="15">
        <v>6.8842676202313102E-2</v>
      </c>
      <c r="BA436" s="15">
        <v>6.7238400299455603E-2</v>
      </c>
      <c r="BB436" s="15">
        <v>5.9185613992607897E-2</v>
      </c>
      <c r="BC436" s="15">
        <v>5.8741616654019002E-2</v>
      </c>
      <c r="BD436" s="15">
        <v>6.0156661703586203E-2</v>
      </c>
      <c r="BE436" s="15">
        <v>5.8161655262357101E-2</v>
      </c>
      <c r="BF436" s="15">
        <v>5.6787413617845103E-2</v>
      </c>
      <c r="BG436" s="15">
        <v>5.9178304362688797E-2</v>
      </c>
      <c r="BH436" s="15">
        <v>4.1537207477142998E-2</v>
      </c>
      <c r="BI436" s="15">
        <v>4.7876530519369097E-2</v>
      </c>
      <c r="BJ436" s="15">
        <v>4.4052551005318401E-2</v>
      </c>
    </row>
    <row r="437" spans="2:62" hidden="1" outlineLevel="2">
      <c r="B437" s="90" t="s">
        <v>13</v>
      </c>
      <c r="C437" s="15" cm="1">
        <f t="array" ref="C437:BJ437">'Scenario Summary 2'!E18:BL18</f>
        <v>1.7160957107143E-2</v>
      </c>
      <c r="D437" s="15">
        <v>2.0214280442193599E-2</v>
      </c>
      <c r="E437" s="15">
        <v>2.7297535521695601E-2</v>
      </c>
      <c r="F437" s="15">
        <v>2.90154128004575E-2</v>
      </c>
      <c r="G437" s="15">
        <v>2.9076016334627398E-2</v>
      </c>
      <c r="H437" s="15">
        <v>3.3000317232790503E-2</v>
      </c>
      <c r="I437" s="15">
        <v>2.6436186170754401E-2</v>
      </c>
      <c r="J437" s="15">
        <v>2.5676628593510602E-2</v>
      </c>
      <c r="K437" s="15">
        <v>2.5312138891589401E-2</v>
      </c>
      <c r="L437" s="15">
        <v>2.1364349087714E-2</v>
      </c>
      <c r="M437" s="15">
        <v>4.8895444350608303E-3</v>
      </c>
      <c r="N437" s="15">
        <v>1.3792985321681999E-2</v>
      </c>
      <c r="O437" s="15">
        <v>1.63681082585737E-2</v>
      </c>
      <c r="P437" s="15">
        <v>1.14302681771063E-2</v>
      </c>
      <c r="Q437" s="15">
        <v>1.9543678442558599E-2</v>
      </c>
      <c r="R437" s="15">
        <v>2.87119533686696E-2</v>
      </c>
      <c r="S437" s="15">
        <v>3.5301218172322402E-2</v>
      </c>
      <c r="T437" s="15">
        <v>3.2883227221004299E-2</v>
      </c>
      <c r="U437" s="15">
        <v>3.3572920307985699E-2</v>
      </c>
      <c r="V437" s="15">
        <v>3.1795228773538499E-2</v>
      </c>
      <c r="W437" s="15">
        <v>3.4743218075115503E-2</v>
      </c>
      <c r="X437" s="15">
        <v>3.4490516316023803E-2</v>
      </c>
      <c r="Y437" s="15">
        <v>4.8944598618544603E-2</v>
      </c>
      <c r="Z437" s="15">
        <v>4.9374516834587101E-2</v>
      </c>
      <c r="AA437" s="15">
        <v>5.9741019540705903E-2</v>
      </c>
      <c r="AB437" s="15">
        <v>7.9240646494800199E-2</v>
      </c>
      <c r="AC437" s="15">
        <v>6.6962171070339999E-2</v>
      </c>
      <c r="AD437" s="15">
        <v>6.9384461783510196E-2</v>
      </c>
      <c r="AE437" s="15">
        <v>7.1502242091876902E-2</v>
      </c>
      <c r="AF437" s="15">
        <v>5.7418824080873801E-2</v>
      </c>
      <c r="AG437" s="15">
        <v>6.1605196337105497E-2</v>
      </c>
      <c r="AH437" s="15">
        <v>5.5807749714270598E-2</v>
      </c>
      <c r="AI437" s="15">
        <v>5.81857454396855E-2</v>
      </c>
      <c r="AJ437" s="15">
        <v>5.45493948081643E-2</v>
      </c>
      <c r="AK437" s="15">
        <v>4.88325507220028E-2</v>
      </c>
      <c r="AL437" s="15">
        <v>5.2615760194216897E-2</v>
      </c>
      <c r="AM437" s="15">
        <v>5.2483064506777803E-2</v>
      </c>
      <c r="AN437" s="15">
        <v>5.5112876498462901E-2</v>
      </c>
      <c r="AO437" s="15">
        <v>4.3748163263593501E-2</v>
      </c>
      <c r="AP437" s="15">
        <v>6.9941692792496096E-2</v>
      </c>
      <c r="AQ437" s="15">
        <v>7.4495565603930003E-2</v>
      </c>
      <c r="AR437" s="15">
        <v>7.9843523156925403E-2</v>
      </c>
      <c r="AS437" s="15">
        <v>9.0595173948782706E-2</v>
      </c>
      <c r="AT437" s="15">
        <v>7.4521121324802306E-2</v>
      </c>
      <c r="AU437" s="15">
        <v>6.8741521263487995E-2</v>
      </c>
      <c r="AV437" s="15">
        <v>6.6985111212668896E-2</v>
      </c>
      <c r="AW437" s="15">
        <v>6.3157978775791296E-2</v>
      </c>
      <c r="AX437" s="15">
        <v>6.3273520865730307E-2</v>
      </c>
      <c r="AY437" s="15">
        <v>6.3808897778700302E-2</v>
      </c>
      <c r="AZ437" s="15">
        <v>6.8558714254238207E-2</v>
      </c>
      <c r="BA437" s="15">
        <v>7.3199566871905403E-2</v>
      </c>
      <c r="BB437" s="15">
        <v>8.4841601043492407E-2</v>
      </c>
      <c r="BC437" s="15">
        <v>9.5048684104443906E-2</v>
      </c>
      <c r="BD437" s="15">
        <v>9.5438032039262793E-2</v>
      </c>
      <c r="BE437" s="15">
        <v>9.3202311129630594E-2</v>
      </c>
      <c r="BF437" s="15">
        <v>9.3455077790604094E-2</v>
      </c>
      <c r="BG437" s="15">
        <v>9.2456355037227905E-2</v>
      </c>
      <c r="BH437" s="15">
        <v>0.10009902324736</v>
      </c>
      <c r="BI437" s="15">
        <v>0.105781325989405</v>
      </c>
      <c r="BJ437" s="15">
        <v>0.10681115245848399</v>
      </c>
    </row>
    <row r="438" spans="2:62" hidden="1" outlineLevel="2">
      <c r="B438" s="90" t="s">
        <v>15</v>
      </c>
      <c r="C438" s="15" cm="1">
        <f t="array" ref="C438:BJ438">'Scenario Summary 2'!E20:BL20</f>
        <v>0.229487169106841</v>
      </c>
      <c r="D438" s="15">
        <v>0.22752796334334799</v>
      </c>
      <c r="E438" s="15">
        <v>0.23537540650644001</v>
      </c>
      <c r="F438" s="15">
        <v>0.23539097076651699</v>
      </c>
      <c r="G438" s="15">
        <v>0.235547081161809</v>
      </c>
      <c r="H438" s="15">
        <v>0.221371256620643</v>
      </c>
      <c r="I438" s="15">
        <v>0.212700235494094</v>
      </c>
      <c r="J438" s="15">
        <v>0.210400566618443</v>
      </c>
      <c r="K438" s="15">
        <v>0.210712790586496</v>
      </c>
      <c r="L438" s="15">
        <v>0.209165132012893</v>
      </c>
      <c r="M438" s="15">
        <v>0.213991033487859</v>
      </c>
      <c r="N438" s="15">
        <v>0.20851669956192601</v>
      </c>
      <c r="O438" s="15">
        <v>0.20664716091163901</v>
      </c>
      <c r="P438" s="15">
        <v>0.20603498683492899</v>
      </c>
      <c r="Q438" s="15">
        <v>0.21147162631625599</v>
      </c>
      <c r="R438" s="15">
        <v>0.18927062130348599</v>
      </c>
      <c r="S438" s="15">
        <v>0.19760776145550701</v>
      </c>
      <c r="T438" s="15">
        <v>0.205090856297383</v>
      </c>
      <c r="U438" s="15">
        <v>0.196543930674272</v>
      </c>
      <c r="V438" s="15">
        <v>0.19914962296104999</v>
      </c>
      <c r="W438" s="15">
        <v>0.190748433353048</v>
      </c>
      <c r="X438" s="15">
        <v>0.20611756644485499</v>
      </c>
      <c r="Y438" s="15">
        <v>0.222640053431025</v>
      </c>
      <c r="Z438" s="15">
        <v>0.22909729716976701</v>
      </c>
      <c r="AA438" s="15">
        <v>0.26026516711568298</v>
      </c>
      <c r="AB438" s="15">
        <v>0.29362467790904401</v>
      </c>
      <c r="AC438" s="15">
        <v>0.28087360328574401</v>
      </c>
      <c r="AD438" s="15">
        <v>0.282439702376448</v>
      </c>
      <c r="AE438" s="15">
        <v>0.28001255721149598</v>
      </c>
      <c r="AF438" s="15">
        <v>0.28233006627526303</v>
      </c>
      <c r="AG438" s="15">
        <v>0.28433154110299402</v>
      </c>
      <c r="AH438" s="15">
        <v>0.289395874566302</v>
      </c>
      <c r="AI438" s="15">
        <v>0.29118022606545302</v>
      </c>
      <c r="AJ438" s="15">
        <v>0.28635619812706098</v>
      </c>
      <c r="AK438" s="15">
        <v>0.28352713868670298</v>
      </c>
      <c r="AL438" s="15">
        <v>0.28124784185813001</v>
      </c>
      <c r="AM438" s="15">
        <v>0.29188379967609601</v>
      </c>
      <c r="AN438" s="15">
        <v>0.29493642611940002</v>
      </c>
      <c r="AO438" s="15">
        <v>0.32203143389404598</v>
      </c>
      <c r="AP438" s="15">
        <v>0.30679315366513998</v>
      </c>
      <c r="AQ438" s="15">
        <v>0.32474752171931698</v>
      </c>
      <c r="AR438" s="15">
        <v>0.29851642984562299</v>
      </c>
      <c r="AS438" s="15">
        <v>0.30563830732728398</v>
      </c>
      <c r="AT438" s="15">
        <v>0.31752259490527102</v>
      </c>
      <c r="AU438" s="15">
        <v>0.30730013006207002</v>
      </c>
      <c r="AV438" s="15">
        <v>0.30359737730317599</v>
      </c>
      <c r="AW438" s="15">
        <v>0.29394304993044001</v>
      </c>
      <c r="AX438" s="15">
        <v>0.326332250330641</v>
      </c>
      <c r="AY438" s="15">
        <v>0.32188725514479299</v>
      </c>
      <c r="AZ438" s="15">
        <v>0.31793804374129497</v>
      </c>
      <c r="BA438" s="15">
        <v>0.30695355952651099</v>
      </c>
      <c r="BB438" s="15">
        <v>0.29965365642081498</v>
      </c>
      <c r="BC438" s="15">
        <v>0.30567965507523098</v>
      </c>
      <c r="BD438" s="15">
        <v>0.29842070475464499</v>
      </c>
      <c r="BE438" s="15">
        <v>0.30885597954184701</v>
      </c>
      <c r="BF438" s="15">
        <v>0.30827575191860601</v>
      </c>
      <c r="BG438" s="15">
        <v>0.30964715659332898</v>
      </c>
      <c r="BH438" s="15">
        <v>0.32232110736953601</v>
      </c>
      <c r="BI438" s="15">
        <v>0.308035587392326</v>
      </c>
      <c r="BJ438" s="15">
        <v>0.28901646335041598</v>
      </c>
    </row>
    <row r="439" spans="2:62" hidden="1" outlineLevel="2">
      <c r="B439" s="90" t="s">
        <v>18</v>
      </c>
      <c r="C439" s="15" cm="1">
        <f t="array" ref="C439:BJ439">'Scenario Summary 2'!E22:BL22</f>
        <v>-7.0856962629360903E-3</v>
      </c>
      <c r="D439" s="15">
        <v>1.3013542169229499E-4</v>
      </c>
      <c r="E439" s="15">
        <v>-3.7778017381647701E-3</v>
      </c>
      <c r="F439" s="15">
        <v>-4.2309811630109502E-3</v>
      </c>
      <c r="G439" s="15">
        <v>-3.3799610319489798E-3</v>
      </c>
      <c r="H439" s="15">
        <v>1.78161589617385E-2</v>
      </c>
      <c r="I439" s="15">
        <v>2.15127973924546E-2</v>
      </c>
      <c r="J439" s="15">
        <v>2.15372570394767E-2</v>
      </c>
      <c r="K439" s="15">
        <v>2.2346936124094299E-2</v>
      </c>
      <c r="L439" s="15">
        <v>2.46162481188913E-2</v>
      </c>
      <c r="M439" s="15">
        <v>1.8910897706525698E-2</v>
      </c>
      <c r="N439" s="15">
        <v>2.2806957622021801E-2</v>
      </c>
      <c r="O439" s="15">
        <v>2.42506598149279E-2</v>
      </c>
      <c r="P439" s="15">
        <v>4.1554347554582399E-2</v>
      </c>
      <c r="Q439" s="15">
        <v>4.3982517579254601E-2</v>
      </c>
      <c r="R439" s="15">
        <v>3.8224639213583503E-2</v>
      </c>
      <c r="S439" s="15">
        <v>3.9065921151846698E-2</v>
      </c>
      <c r="T439" s="15">
        <v>3.8681656033400097E-2</v>
      </c>
      <c r="U439" s="15">
        <v>4.1374722299793103E-2</v>
      </c>
      <c r="V439" s="15">
        <v>4.1969812941097501E-2</v>
      </c>
      <c r="W439" s="15">
        <v>4.5339004238040097E-2</v>
      </c>
      <c r="X439" s="15">
        <v>4.4488070754862601E-2</v>
      </c>
      <c r="Y439" s="15">
        <v>6.4444790372595803E-2</v>
      </c>
      <c r="Z439" s="15">
        <v>7.4609702559911797E-2</v>
      </c>
      <c r="AA439" s="15">
        <v>6.5800782745701197E-2</v>
      </c>
      <c r="AB439" s="15">
        <v>6.5971839940569404E-2</v>
      </c>
      <c r="AC439" s="15">
        <v>7.2720912240688301E-2</v>
      </c>
      <c r="AD439" s="15">
        <v>7.3137954863769603E-2</v>
      </c>
      <c r="AE439" s="15">
        <v>6.1178291928958101E-2</v>
      </c>
      <c r="AF439" s="15">
        <v>4.8824977986549903E-2</v>
      </c>
      <c r="AG439" s="15">
        <v>5.0708649139270201E-2</v>
      </c>
      <c r="AH439" s="15">
        <v>5.2579405310468501E-2</v>
      </c>
      <c r="AI439" s="15">
        <v>5.5634250365532302E-2</v>
      </c>
      <c r="AJ439" s="15">
        <v>5.4785324221784101E-2</v>
      </c>
      <c r="AK439" s="15">
        <v>5.2346909426846298E-2</v>
      </c>
      <c r="AL439" s="15">
        <v>5.0281836454035903E-2</v>
      </c>
      <c r="AM439" s="15">
        <v>5.1131226826715302E-2</v>
      </c>
      <c r="AN439" s="15">
        <v>5.5093018064736599E-2</v>
      </c>
      <c r="AO439" s="15">
        <v>3.1034258937301499E-2</v>
      </c>
      <c r="AP439" s="15">
        <v>-5.3499336096393601E-3</v>
      </c>
      <c r="AQ439" s="15">
        <v>-1.0084582200854701E-2</v>
      </c>
      <c r="AR439" s="15">
        <v>-2.12093824635574E-2</v>
      </c>
      <c r="AS439" s="15">
        <v>-2.0538780173191901E-2</v>
      </c>
      <c r="AT439" s="15">
        <v>-1.6012699493799298E-2</v>
      </c>
      <c r="AU439" s="15">
        <v>-7.75490352425421E-3</v>
      </c>
      <c r="AV439" s="15">
        <v>-2.46416261460564E-3</v>
      </c>
      <c r="AW439" s="15">
        <v>-3.27554832113833E-3</v>
      </c>
      <c r="AX439" s="15">
        <v>-1.6975663151787099E-2</v>
      </c>
      <c r="AY439" s="15">
        <v>-1.49907163672072E-2</v>
      </c>
      <c r="AZ439" s="15">
        <v>-6.57048697560857E-3</v>
      </c>
      <c r="BA439" s="15">
        <v>-2.0491395578991199E-3</v>
      </c>
      <c r="BB439" s="15">
        <v>-3.2795167390494498E-3</v>
      </c>
      <c r="BC439" s="15">
        <v>-1.1114816603342801E-2</v>
      </c>
      <c r="BD439" s="15">
        <v>-9.5329809787621893E-3</v>
      </c>
      <c r="BE439" s="15">
        <v>-1.4170533065507E-2</v>
      </c>
      <c r="BF439" s="15">
        <v>-1.53113735496431E-2</v>
      </c>
      <c r="BG439" s="15">
        <v>-2.4256274633946001E-2</v>
      </c>
      <c r="BH439" s="15">
        <v>-3.8604985622581398E-2</v>
      </c>
      <c r="BI439" s="15">
        <v>-4.3442837024569303E-2</v>
      </c>
      <c r="BJ439" s="15">
        <v>-6.25411207722808E-2</v>
      </c>
    </row>
    <row r="440" spans="2:62" hidden="1" outlineLevel="2">
      <c r="B440" s="90" t="s">
        <v>20</v>
      </c>
      <c r="C440" s="15" cm="1">
        <f t="array" ref="C440:BJ440">'Scenario Summary 2'!E24:BL24</f>
        <v>1.5169478865473301E-2</v>
      </c>
      <c r="D440" s="15">
        <v>1.5363836161602199E-2</v>
      </c>
      <c r="E440" s="15">
        <v>7.4939590822956804E-3</v>
      </c>
      <c r="F440" s="15">
        <v>8.8308651109428801E-3</v>
      </c>
      <c r="G440" s="15">
        <v>9.6876750957935204E-3</v>
      </c>
      <c r="H440" s="15">
        <v>3.5214923982068103E-2</v>
      </c>
      <c r="I440" s="15">
        <v>3.3379486026186199E-2</v>
      </c>
      <c r="J440" s="15">
        <v>3.3301279742076001E-2</v>
      </c>
      <c r="K440" s="15">
        <v>3.9607089598971898E-2</v>
      </c>
      <c r="L440" s="15">
        <v>3.8282398295160898E-2</v>
      </c>
      <c r="M440" s="15">
        <v>5.4784568452795099E-2</v>
      </c>
      <c r="N440" s="15">
        <v>4.3843853425391099E-2</v>
      </c>
      <c r="O440" s="15">
        <v>4.6619360534617502E-2</v>
      </c>
      <c r="P440" s="15">
        <v>3.9626903715842203E-2</v>
      </c>
      <c r="Q440" s="15">
        <v>5.8423709235941902E-2</v>
      </c>
      <c r="R440" s="15">
        <v>5.0831815979226098E-2</v>
      </c>
      <c r="S440" s="15">
        <v>5.5392255736604598E-2</v>
      </c>
      <c r="T440" s="15">
        <v>5.1682654467746302E-2</v>
      </c>
      <c r="U440" s="15">
        <v>4.8793019067962802E-2</v>
      </c>
      <c r="V440" s="15">
        <v>5.62551804525852E-2</v>
      </c>
      <c r="W440" s="15">
        <v>6.7599990958188402E-2</v>
      </c>
      <c r="X440" s="15">
        <v>6.4604567312348593E-2</v>
      </c>
      <c r="Y440" s="15">
        <v>6.77907173399242E-2</v>
      </c>
      <c r="Z440" s="15">
        <v>7.0720256454145494E-2</v>
      </c>
      <c r="AA440" s="15">
        <v>5.7975930455211599E-2</v>
      </c>
      <c r="AB440" s="15">
        <v>5.0208280063340001E-2</v>
      </c>
      <c r="AC440" s="15">
        <v>3.4662015276906703E-2</v>
      </c>
      <c r="AD440" s="15">
        <v>3.34914024393594E-2</v>
      </c>
      <c r="AE440" s="15">
        <v>3.1989815826487598E-2</v>
      </c>
      <c r="AF440" s="15">
        <v>3.4780311791151902E-2</v>
      </c>
      <c r="AG440" s="15">
        <v>3.9420085392037299E-2</v>
      </c>
      <c r="AH440" s="15">
        <v>4.0886326838195597E-2</v>
      </c>
      <c r="AI440" s="15">
        <v>2.8485263287481799E-2</v>
      </c>
      <c r="AJ440" s="15">
        <v>2.68097204770417E-2</v>
      </c>
      <c r="AK440" s="15">
        <v>2.7503769956286998E-2</v>
      </c>
      <c r="AL440" s="15">
        <v>3.9536790109118099E-2</v>
      </c>
      <c r="AM440" s="15">
        <v>3.5424771516374902E-2</v>
      </c>
      <c r="AN440" s="15">
        <v>3.7318239991224599E-2</v>
      </c>
      <c r="AO440" s="15">
        <v>9.9284661867667396E-3</v>
      </c>
      <c r="AP440" s="15">
        <v>5.1138402048581298E-2</v>
      </c>
      <c r="AQ440" s="15">
        <v>7.0057964062102004E-2</v>
      </c>
      <c r="AR440" s="15">
        <v>5.44920031112383E-2</v>
      </c>
      <c r="AS440" s="15">
        <v>5.8189544189336299E-2</v>
      </c>
      <c r="AT440" s="15">
        <v>6.2925148946315498E-2</v>
      </c>
      <c r="AU440" s="15">
        <v>6.9724686006777697E-2</v>
      </c>
      <c r="AV440" s="15">
        <v>6.4031102176817095E-2</v>
      </c>
      <c r="AW440" s="15">
        <v>6.9049840137664506E-2</v>
      </c>
      <c r="AX440" s="15">
        <v>5.7403379886058301E-2</v>
      </c>
      <c r="AY440" s="15">
        <v>5.7814214031359799E-2</v>
      </c>
      <c r="AZ440" s="15">
        <v>6.4294710094538202E-2</v>
      </c>
      <c r="BA440" s="15">
        <v>6.2912068477212396E-2</v>
      </c>
      <c r="BB440" s="15">
        <v>5.009811987993E-2</v>
      </c>
      <c r="BC440" s="15">
        <v>5.7115170044465903E-2</v>
      </c>
      <c r="BD440" s="15">
        <v>5.8639849635780797E-2</v>
      </c>
      <c r="BE440" s="15">
        <v>5.2407102975260703E-2</v>
      </c>
      <c r="BF440" s="15">
        <v>5.1095850273108097E-2</v>
      </c>
      <c r="BG440" s="15">
        <v>4.7197331587952501E-2</v>
      </c>
      <c r="BH440" s="15">
        <v>3.9979703297452603E-2</v>
      </c>
      <c r="BI440" s="15">
        <v>3.9793670459557E-2</v>
      </c>
      <c r="BJ440" s="15">
        <v>4.43131942593641E-2</v>
      </c>
    </row>
    <row r="441" spans="2:62" hidden="1" outlineLevel="2">
      <c r="B441" s="90" t="s">
        <v>22</v>
      </c>
      <c r="C441" s="15" cm="1">
        <f t="array" ref="C441:BJ441">'Scenario Summary 2'!E26:BL26</f>
        <v>1.44521032557008E-2</v>
      </c>
      <c r="D441" s="15">
        <v>1.9797215038397899E-2</v>
      </c>
      <c r="E441" s="15">
        <v>2.1835648878936E-2</v>
      </c>
      <c r="F441" s="15">
        <v>2.2401617351605299E-2</v>
      </c>
      <c r="G441" s="15">
        <v>2.2262660577357801E-2</v>
      </c>
      <c r="H441" s="15">
        <v>2.0800640223923798E-2</v>
      </c>
      <c r="I441" s="15">
        <v>2.1397618105224701E-2</v>
      </c>
      <c r="J441" s="15">
        <v>2.24819872866967E-2</v>
      </c>
      <c r="K441" s="15">
        <v>2.1279709828948699E-2</v>
      </c>
      <c r="L441" s="15">
        <v>2.4825146928899599E-2</v>
      </c>
      <c r="M441" s="15">
        <v>3.1251390968051802E-2</v>
      </c>
      <c r="N441" s="15">
        <v>3.1306970817177197E-2</v>
      </c>
      <c r="O441" s="15">
        <v>2.9866578506969801E-2</v>
      </c>
      <c r="P441" s="15">
        <v>2.4698949967005401E-2</v>
      </c>
      <c r="Q441" s="15">
        <v>2.22578683603111E-2</v>
      </c>
      <c r="R441" s="15">
        <v>2.9552900792381601E-2</v>
      </c>
      <c r="S441" s="15">
        <v>3.07925065106689E-2</v>
      </c>
      <c r="T441" s="15">
        <v>2.88005393459758E-2</v>
      </c>
      <c r="U441" s="15">
        <v>2.9549535967964901E-2</v>
      </c>
      <c r="V441" s="15">
        <v>3.7116482496253399E-2</v>
      </c>
      <c r="W441" s="15">
        <v>3.54582691977951E-2</v>
      </c>
      <c r="X441" s="15">
        <v>3.6262921164706002E-2</v>
      </c>
      <c r="Y441" s="15">
        <v>3.8392953501880801E-2</v>
      </c>
      <c r="Z441" s="15">
        <v>3.8934858388039999E-2</v>
      </c>
      <c r="AA441" s="15">
        <v>3.09931027534966E-2</v>
      </c>
      <c r="AB441" s="15">
        <v>1.7861317649918902E-2</v>
      </c>
      <c r="AC441" s="15">
        <v>2.2956762309532801E-2</v>
      </c>
      <c r="AD441" s="15">
        <v>2.4569280058877901E-2</v>
      </c>
      <c r="AE441" s="15">
        <v>2.7279374431059801E-2</v>
      </c>
      <c r="AF441" s="15">
        <v>3.2603778829906102E-2</v>
      </c>
      <c r="AG441" s="15">
        <v>2.84036156480637E-2</v>
      </c>
      <c r="AH441" s="15">
        <v>2.30955062677126E-2</v>
      </c>
      <c r="AI441" s="15">
        <v>4.1488611130526099E-2</v>
      </c>
      <c r="AJ441" s="15">
        <v>4.1224330281118403E-2</v>
      </c>
      <c r="AK441" s="15">
        <v>4.3362661005680703E-2</v>
      </c>
      <c r="AL441" s="15">
        <v>3.7412213955639102E-2</v>
      </c>
      <c r="AM441" s="15">
        <v>4.0107628813951197E-2</v>
      </c>
      <c r="AN441" s="15">
        <v>3.4946875731752501E-2</v>
      </c>
      <c r="AO441" s="15">
        <v>8.2537875734938093E-2</v>
      </c>
      <c r="AP441" s="15">
        <v>0.12006216719106801</v>
      </c>
      <c r="AQ441" s="15">
        <v>0.117682916711472</v>
      </c>
      <c r="AR441" s="15">
        <v>0.13526368663233301</v>
      </c>
      <c r="AS441" s="15">
        <v>0.130641107077208</v>
      </c>
      <c r="AT441" s="15">
        <v>0.12656906225093301</v>
      </c>
      <c r="AU441" s="15">
        <v>0.132662693815048</v>
      </c>
      <c r="AV441" s="15">
        <v>0.13339831966315099</v>
      </c>
      <c r="AW441" s="15">
        <v>0.13829592449814501</v>
      </c>
      <c r="AX441" s="15">
        <v>0.14396818921200399</v>
      </c>
      <c r="AY441" s="15">
        <v>0.14466885276829</v>
      </c>
      <c r="AZ441" s="15">
        <v>0.15865631344301301</v>
      </c>
      <c r="BA441" s="15">
        <v>0.15537747004369001</v>
      </c>
      <c r="BB441" s="15">
        <v>0.162735056535914</v>
      </c>
      <c r="BC441" s="15">
        <v>0.167390132274953</v>
      </c>
      <c r="BD441" s="15">
        <v>0.16809888461476899</v>
      </c>
      <c r="BE441" s="15">
        <v>0.16036926233460799</v>
      </c>
      <c r="BF441" s="15">
        <v>0.16160080698580201</v>
      </c>
      <c r="BG441" s="15">
        <v>0.157313224815681</v>
      </c>
      <c r="BH441" s="15">
        <v>0.16629500817632301</v>
      </c>
      <c r="BI441" s="15">
        <v>0.16859767381469101</v>
      </c>
      <c r="BJ441" s="15">
        <v>0.167709528586344</v>
      </c>
    </row>
    <row r="442" spans="2:62" hidden="1" outlineLevel="2">
      <c r="B442" s="90" t="s">
        <v>24</v>
      </c>
      <c r="C442" s="15" cm="1">
        <f t="array" ref="C442:BJ442">'Scenario Summary 2'!E28:BL28</f>
        <v>0.172749354670682</v>
      </c>
      <c r="D442" s="15">
        <v>0.18166502512294999</v>
      </c>
      <c r="E442" s="15">
        <v>0.18460920838297301</v>
      </c>
      <c r="F442" s="15">
        <v>0.186006816878305</v>
      </c>
      <c r="G442" s="15">
        <v>0.18903166008731501</v>
      </c>
      <c r="H442" s="15">
        <v>0.18954063591122899</v>
      </c>
      <c r="I442" s="15">
        <v>0.202887382961666</v>
      </c>
      <c r="J442" s="15">
        <v>0.206024941967725</v>
      </c>
      <c r="K442" s="15">
        <v>0.198116036046349</v>
      </c>
      <c r="L442" s="15">
        <v>0.190741601022409</v>
      </c>
      <c r="M442" s="15">
        <v>0.18455765854685199</v>
      </c>
      <c r="N442" s="15">
        <v>0.17775974763101199</v>
      </c>
      <c r="O442" s="15">
        <v>0.186229926552062</v>
      </c>
      <c r="P442" s="15">
        <v>0.17365687212788899</v>
      </c>
      <c r="Q442" s="15">
        <v>0.175139359956617</v>
      </c>
      <c r="R442" s="15">
        <v>0.17495613435009799</v>
      </c>
      <c r="S442" s="15">
        <v>0.179471038081358</v>
      </c>
      <c r="T442" s="15">
        <v>0.18502775157749399</v>
      </c>
      <c r="U442" s="15">
        <v>0.182154950311435</v>
      </c>
      <c r="V442" s="15">
        <v>0.177548149430622</v>
      </c>
      <c r="W442" s="15">
        <v>0.17094274575944801</v>
      </c>
      <c r="X442" s="15">
        <v>0.17067225524846999</v>
      </c>
      <c r="Y442" s="15">
        <v>0.177512282553344</v>
      </c>
      <c r="Z442" s="15">
        <v>0.18005165804130999</v>
      </c>
      <c r="AA442" s="15">
        <v>0.19241176732757501</v>
      </c>
      <c r="AB442" s="15">
        <v>0.19488085920905401</v>
      </c>
      <c r="AC442" s="15">
        <v>0.21144109279715001</v>
      </c>
      <c r="AD442" s="15">
        <v>0.200323800975932</v>
      </c>
      <c r="AE442" s="15">
        <v>0.198060511155803</v>
      </c>
      <c r="AF442" s="15">
        <v>0.21883062115368199</v>
      </c>
      <c r="AG442" s="15">
        <v>0.22775397424806201</v>
      </c>
      <c r="AH442" s="15">
        <v>0.22578664262317399</v>
      </c>
      <c r="AI442" s="15">
        <v>0.223637711500831</v>
      </c>
      <c r="AJ442" s="15">
        <v>0.22633051749807501</v>
      </c>
      <c r="AK442" s="15">
        <v>0.222085946543641</v>
      </c>
      <c r="AL442" s="15">
        <v>0.22478871755805799</v>
      </c>
      <c r="AM442" s="15">
        <v>0.218920662832601</v>
      </c>
      <c r="AN442" s="15">
        <v>0.22480325573770099</v>
      </c>
      <c r="AO442" s="15">
        <v>0.249207090998838</v>
      </c>
      <c r="AP442" s="15">
        <v>0.28107481970621501</v>
      </c>
      <c r="AQ442" s="15">
        <v>0.27094680473569899</v>
      </c>
      <c r="AR442" s="15">
        <v>0.26768139117759698</v>
      </c>
      <c r="AS442" s="15">
        <v>0.26311887783877702</v>
      </c>
      <c r="AT442" s="15">
        <v>0.25613318859878298</v>
      </c>
      <c r="AU442" s="15">
        <v>0.24377510419062901</v>
      </c>
      <c r="AV442" s="15">
        <v>0.25318053509600502</v>
      </c>
      <c r="AW442" s="15">
        <v>0.24765858583698799</v>
      </c>
      <c r="AX442" s="15">
        <v>0.23749621195776799</v>
      </c>
      <c r="AY442" s="15">
        <v>0.23228684673642</v>
      </c>
      <c r="AZ442" s="15">
        <v>0.229820500844197</v>
      </c>
      <c r="BA442" s="15">
        <v>0.23128272191891899</v>
      </c>
      <c r="BB442" s="15">
        <v>0.21346838397937801</v>
      </c>
      <c r="BC442" s="15">
        <v>0.19662516626403601</v>
      </c>
      <c r="BD442" s="15">
        <v>0.19959184922006201</v>
      </c>
      <c r="BE442" s="15">
        <v>0.21738911932482299</v>
      </c>
      <c r="BF442" s="15">
        <v>0.22305539450178899</v>
      </c>
      <c r="BG442" s="15">
        <v>0.22812108272561701</v>
      </c>
      <c r="BH442" s="15">
        <v>0.20446035771377499</v>
      </c>
      <c r="BI442" s="15">
        <v>0.20397561208496501</v>
      </c>
      <c r="BJ442" s="15">
        <v>0.22549833077883</v>
      </c>
    </row>
    <row r="443" spans="2:62" hidden="1" outlineLevel="2">
      <c r="D443" s="65"/>
    </row>
    <row r="444" spans="2:62" hidden="1" outlineLevel="2">
      <c r="B444" s="90" t="s">
        <v>56</v>
      </c>
      <c r="C444" s="42">
        <f t="shared" ref="C444:AH444" si="387">SUM(C433:C442)</f>
        <v>1</v>
      </c>
      <c r="D444" s="42">
        <f t="shared" si="387"/>
        <v>1</v>
      </c>
      <c r="E444" s="42">
        <f t="shared" si="387"/>
        <v>1</v>
      </c>
      <c r="F444" s="42">
        <f t="shared" si="387"/>
        <v>0.999999999999999</v>
      </c>
      <c r="G444" s="42">
        <f t="shared" si="387"/>
        <v>0.99999999999999956</v>
      </c>
      <c r="H444" s="42">
        <f t="shared" si="387"/>
        <v>1.0000000000000002</v>
      </c>
      <c r="I444" s="42">
        <f t="shared" si="387"/>
        <v>1.0000000000000002</v>
      </c>
      <c r="J444" s="42">
        <f t="shared" si="387"/>
        <v>1.0000000000000002</v>
      </c>
      <c r="K444" s="42">
        <f t="shared" si="387"/>
        <v>1.0000000000000007</v>
      </c>
      <c r="L444" s="42">
        <f t="shared" si="387"/>
        <v>0.99999999999999978</v>
      </c>
      <c r="M444" s="42">
        <f t="shared" si="387"/>
        <v>0.99999999999999956</v>
      </c>
      <c r="N444" s="42">
        <f t="shared" si="387"/>
        <v>0.99999999999999967</v>
      </c>
      <c r="O444" s="42">
        <f t="shared" si="387"/>
        <v>1.0000000000000009</v>
      </c>
      <c r="P444" s="42">
        <f t="shared" si="387"/>
        <v>0.99999999999999956</v>
      </c>
      <c r="Q444" s="42">
        <f t="shared" si="387"/>
        <v>1.0000000000000011</v>
      </c>
      <c r="R444" s="42">
        <f t="shared" si="387"/>
        <v>0.99999999999999889</v>
      </c>
      <c r="S444" s="42">
        <f t="shared" si="387"/>
        <v>0.99999999999999944</v>
      </c>
      <c r="T444" s="42">
        <f t="shared" si="387"/>
        <v>0.99999999999999911</v>
      </c>
      <c r="U444" s="42">
        <f t="shared" si="387"/>
        <v>0.99999999999999911</v>
      </c>
      <c r="V444" s="42">
        <f t="shared" si="387"/>
        <v>1.0000000000000007</v>
      </c>
      <c r="W444" s="42">
        <f t="shared" si="387"/>
        <v>0.99999999999999989</v>
      </c>
      <c r="X444" s="42">
        <f t="shared" si="387"/>
        <v>1.0000000000000002</v>
      </c>
      <c r="Y444" s="42">
        <f t="shared" si="387"/>
        <v>0.99999999999999978</v>
      </c>
      <c r="Z444" s="42">
        <f t="shared" si="387"/>
        <v>1.0000000000000004</v>
      </c>
      <c r="AA444" s="42">
        <f t="shared" si="387"/>
        <v>0.99999999999999989</v>
      </c>
      <c r="AB444" s="42">
        <f t="shared" si="387"/>
        <v>1.0000000000000002</v>
      </c>
      <c r="AC444" s="42">
        <f t="shared" si="387"/>
        <v>1</v>
      </c>
      <c r="AD444" s="42">
        <f t="shared" si="387"/>
        <v>0.99999999999999978</v>
      </c>
      <c r="AE444" s="42">
        <f t="shared" si="387"/>
        <v>1.0000000000000011</v>
      </c>
      <c r="AF444" s="42">
        <f t="shared" si="387"/>
        <v>1.0000000000000009</v>
      </c>
      <c r="AG444" s="42">
        <f t="shared" si="387"/>
        <v>1.0000000000000011</v>
      </c>
      <c r="AH444" s="42">
        <f t="shared" si="387"/>
        <v>1.0000000000000002</v>
      </c>
      <c r="AI444" s="42">
        <f t="shared" ref="AI444:BJ444" si="388">SUM(AI433:AI442)</f>
        <v>0.99999999999999956</v>
      </c>
      <c r="AJ444" s="42">
        <f t="shared" si="388"/>
        <v>1.0000000000000004</v>
      </c>
      <c r="AK444" s="42">
        <f t="shared" si="388"/>
        <v>1.0000000000000009</v>
      </c>
      <c r="AL444" s="42">
        <f t="shared" si="388"/>
        <v>1.0000000000000007</v>
      </c>
      <c r="AM444" s="42">
        <f t="shared" si="388"/>
        <v>0.99999999999999922</v>
      </c>
      <c r="AN444" s="42">
        <f t="shared" si="388"/>
        <v>1.0000000000000004</v>
      </c>
      <c r="AO444" s="42">
        <f t="shared" si="388"/>
        <v>1.0000000000000002</v>
      </c>
      <c r="AP444" s="42">
        <f t="shared" si="388"/>
        <v>1</v>
      </c>
      <c r="AQ444" s="42">
        <f t="shared" si="388"/>
        <v>1</v>
      </c>
      <c r="AR444" s="42">
        <f t="shared" si="388"/>
        <v>1.0000000000000004</v>
      </c>
      <c r="AS444" s="42">
        <f t="shared" si="388"/>
        <v>0.99999999999999956</v>
      </c>
      <c r="AT444" s="42">
        <f t="shared" si="388"/>
        <v>1</v>
      </c>
      <c r="AU444" s="42">
        <f t="shared" si="388"/>
        <v>1.0000000000000004</v>
      </c>
      <c r="AV444" s="42">
        <f t="shared" si="388"/>
        <v>1.0000000000000009</v>
      </c>
      <c r="AW444" s="42">
        <f t="shared" si="388"/>
        <v>0.99999999999999989</v>
      </c>
      <c r="AX444" s="42">
        <f t="shared" si="388"/>
        <v>1</v>
      </c>
      <c r="AY444" s="42">
        <f t="shared" si="388"/>
        <v>0.99999999999999878</v>
      </c>
      <c r="AZ444" s="42">
        <f t="shared" si="388"/>
        <v>0.99999999999999944</v>
      </c>
      <c r="BA444" s="42">
        <f t="shared" si="388"/>
        <v>1.0000000000000009</v>
      </c>
      <c r="BB444" s="42">
        <f t="shared" si="388"/>
        <v>0.99999999999999978</v>
      </c>
      <c r="BC444" s="42">
        <f t="shared" si="388"/>
        <v>0.99999999999999933</v>
      </c>
      <c r="BD444" s="42">
        <f t="shared" si="388"/>
        <v>1</v>
      </c>
      <c r="BE444" s="42">
        <f t="shared" si="388"/>
        <v>1.0000000000000002</v>
      </c>
      <c r="BF444" s="42">
        <f t="shared" si="388"/>
        <v>0.99999999999999978</v>
      </c>
      <c r="BG444" s="42">
        <f t="shared" si="388"/>
        <v>0.99999999999999878</v>
      </c>
      <c r="BH444" s="42">
        <f t="shared" si="388"/>
        <v>1.0000000000000009</v>
      </c>
      <c r="BI444" s="42">
        <f t="shared" si="388"/>
        <v>1.0000000000000002</v>
      </c>
      <c r="BJ444" s="42">
        <f t="shared" si="388"/>
        <v>1.0000000000000004</v>
      </c>
    </row>
    <row r="445" spans="2:62" hidden="1" outlineLevel="2">
      <c r="B445" s="81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</row>
    <row r="446" spans="2:62" ht="20.5" hidden="1" outlineLevel="2">
      <c r="B446" s="79" t="s">
        <v>136</v>
      </c>
      <c r="C446" s="42" cm="1">
        <f t="array" aca="1" ref="C446" ca="1">SUMPRODUCT(TRANSPOSE(C433:C442),OFFSET('Static Returns and Covariance'!$B$12,MATCH(C$16,'Static Returns and Covariance'!$B$13:$B$132),1,1,10))</f>
        <v>4.4873925266572835E-3</v>
      </c>
      <c r="D446" s="42" cm="1">
        <f t="array" aca="1" ref="D446" ca="1">SUMPRODUCT(TRANSPOSE(D433:D442),OFFSET('Static Returns and Covariance'!$B$12,MATCH(D$16,'Static Returns and Covariance'!$B$13:$B$132),1,1,10))</f>
        <v>4.2868395317227456E-2</v>
      </c>
      <c r="E446" s="42" cm="1">
        <f t="array" aca="1" ref="E446" ca="1">SUMPRODUCT(TRANSPOSE(E433:E442),OFFSET('Static Returns and Covariance'!$B$12,MATCH(E$16,'Static Returns and Covariance'!$B$13:$B$132),1,1,10))</f>
        <v>-5.0145858538667596E-4</v>
      </c>
      <c r="F446" s="42" cm="1">
        <f t="array" aca="1" ref="F446" ca="1">SUMPRODUCT(TRANSPOSE(F433:F442),OFFSET('Static Returns and Covariance'!$B$12,MATCH(F$16,'Static Returns and Covariance'!$B$13:$B$132),1,1,10))</f>
        <v>-5.1431401188448949E-3</v>
      </c>
      <c r="G446" s="42" cm="1">
        <f t="array" aca="1" ref="G446" ca="1">SUMPRODUCT(TRANSPOSE(G433:G442),OFFSET('Static Returns and Covariance'!$B$12,MATCH(G$16,'Static Returns and Covariance'!$B$13:$B$132),1,1,10))</f>
        <v>3.5336870573806911E-2</v>
      </c>
      <c r="H446" s="42" cm="1">
        <f t="array" aca="1" ref="H446" ca="1">SUMPRODUCT(TRANSPOSE(H433:H442),OFFSET('Static Returns and Covariance'!$B$12,MATCH(H$16,'Static Returns and Covariance'!$B$13:$B$132),1,1,10))</f>
        <v>-2.2318628780330817E-2</v>
      </c>
      <c r="I446" s="42" cm="1">
        <f t="array" aca="1" ref="I446" ca="1">SUMPRODUCT(TRANSPOSE(I433:I442),OFFSET('Static Returns and Covariance'!$B$12,MATCH(I$16,'Static Returns and Covariance'!$B$13:$B$132),1,1,10))</f>
        <v>-2.0822327941760442E-3</v>
      </c>
      <c r="J446" s="42" cm="1">
        <f t="array" aca="1" ref="J446" ca="1">SUMPRODUCT(TRANSPOSE(J433:J442),OFFSET('Static Returns and Covariance'!$B$12,MATCH(J$16,'Static Returns and Covariance'!$B$13:$B$132),1,1,10))</f>
        <v>3.1967144173231002E-2</v>
      </c>
      <c r="K446" s="42" cm="1">
        <f t="array" aca="1" ref="K446" ca="1">SUMPRODUCT(TRANSPOSE(K433:K442),OFFSET('Static Returns and Covariance'!$B$12,MATCH(K$16,'Static Returns and Covariance'!$B$13:$B$132),1,1,10))</f>
        <v>-3.0762944948502045E-3</v>
      </c>
      <c r="L446" s="42" cm="1">
        <f t="array" aca="1" ref="L446" ca="1">SUMPRODUCT(TRANSPOSE(L433:L442),OFFSET('Static Returns and Covariance'!$B$12,MATCH(L$16,'Static Returns and Covariance'!$B$13:$B$132),1,1,10))</f>
        <v>6.2484353169422441E-2</v>
      </c>
      <c r="M446" s="42" cm="1">
        <f t="array" aca="1" ref="M446" ca="1">SUMPRODUCT(TRANSPOSE(M433:M442),OFFSET('Static Returns and Covariance'!$B$12,MATCH(M$16,'Static Returns and Covariance'!$B$13:$B$132),1,1,10))</f>
        <v>3.2706193425637506E-2</v>
      </c>
      <c r="N446" s="42" cm="1">
        <f t="array" aca="1" ref="N446" ca="1">SUMPRODUCT(TRANSPOSE(N433:N442),OFFSET('Static Returns and Covariance'!$B$12,MATCH(N$16,'Static Returns and Covariance'!$B$13:$B$132),1,1,10))</f>
        <v>-2.6071393494260263E-2</v>
      </c>
      <c r="O446" s="42" cm="1">
        <f t="array" aca="1" ref="O446" ca="1">SUMPRODUCT(TRANSPOSE(O433:O442),OFFSET('Static Returns and Covariance'!$B$12,MATCH(O$16,'Static Returns and Covariance'!$B$13:$B$132),1,1,10))</f>
        <v>-5.2740956713518642E-5</v>
      </c>
      <c r="P446" s="42" cm="1">
        <f t="array" aca="1" ref="P446" ca="1">SUMPRODUCT(TRANSPOSE(P433:P442),OFFSET('Static Returns and Covariance'!$B$12,MATCH(P$16,'Static Returns and Covariance'!$B$13:$B$132),1,1,10))</f>
        <v>-3.1406738499710631E-2</v>
      </c>
      <c r="Q446" s="42" cm="1">
        <f t="array" aca="1" ref="Q446" ca="1">SUMPRODUCT(TRANSPOSE(Q433:Q442),OFFSET('Static Returns and Covariance'!$B$12,MATCH(Q$16,'Static Returns and Covariance'!$B$13:$B$132),1,1,10))</f>
        <v>-1.6121071434918581E-2</v>
      </c>
      <c r="R446" s="42" cm="1">
        <f t="array" aca="1" ref="R446" ca="1">SUMPRODUCT(TRANSPOSE(R433:R442),OFFSET('Static Returns and Covariance'!$B$12,MATCH(R$16,'Static Returns and Covariance'!$B$13:$B$132),1,1,10))</f>
        <v>-1.7043606296302031E-2</v>
      </c>
      <c r="S446" s="42" cm="1">
        <f t="array" aca="1" ref="S446" ca="1">SUMPRODUCT(TRANSPOSE(S433:S442),OFFSET('Static Returns and Covariance'!$B$12,MATCH(S$16,'Static Returns and Covariance'!$B$13:$B$132),1,1,10))</f>
        <v>-5.5809710023287922E-3</v>
      </c>
      <c r="T446" s="42" cm="1">
        <f t="array" aca="1" ref="T446" ca="1">SUMPRODUCT(TRANSPOSE(T433:T442),OFFSET('Static Returns and Covariance'!$B$12,MATCH(T$16,'Static Returns and Covariance'!$B$13:$B$132),1,1,10))</f>
        <v>2.6627111586249041E-2</v>
      </c>
      <c r="U446" s="42" cm="1">
        <f t="array" aca="1" ref="U446" ca="1">SUMPRODUCT(TRANSPOSE(U433:U442),OFFSET('Static Returns and Covariance'!$B$12,MATCH(U$16,'Static Returns and Covariance'!$B$13:$B$132),1,1,10))</f>
        <v>3.9723899095222871E-2</v>
      </c>
      <c r="V446" s="42" cm="1">
        <f t="array" aca="1" ref="V446" ca="1">SUMPRODUCT(TRANSPOSE(V433:V442),OFFSET('Static Returns and Covariance'!$B$12,MATCH(V$16,'Static Returns and Covariance'!$B$13:$B$132),1,1,10))</f>
        <v>-1.766952032971229E-2</v>
      </c>
      <c r="W446" s="42" cm="1">
        <f t="array" aca="1" ref="W446" ca="1">SUMPRODUCT(TRANSPOSE(W433:W442),OFFSET('Static Returns and Covariance'!$B$12,MATCH(W$16,'Static Returns and Covariance'!$B$13:$B$132),1,1,10))</f>
        <v>1.6114365601539167E-3</v>
      </c>
      <c r="X446" s="42" cm="1">
        <f t="array" aca="1" ref="X446" ca="1">SUMPRODUCT(TRANSPOSE(X433:X442),OFFSET('Static Returns and Covariance'!$B$12,MATCH(X$16,'Static Returns and Covariance'!$B$13:$B$132),1,1,10))</f>
        <v>-3.1037831214038199E-2</v>
      </c>
      <c r="Y446" s="42" cm="1">
        <f t="array" aca="1" ref="Y446" ca="1">SUMPRODUCT(TRANSPOSE(Y433:Y442),OFFSET('Static Returns and Covariance'!$B$12,MATCH(Y$16,'Static Returns and Covariance'!$B$13:$B$132),1,1,10))</f>
        <v>5.248359317373319E-2</v>
      </c>
      <c r="Z446" s="42" cm="1">
        <f t="array" aca="1" ref="Z446" ca="1">SUMPRODUCT(TRANSPOSE(Z433:Z442),OFFSET('Static Returns and Covariance'!$B$12,MATCH(Z$16,'Static Returns and Covariance'!$B$13:$B$132),1,1,10))</f>
        <v>-6.3496605412798349E-2</v>
      </c>
      <c r="AA446" s="42" cm="1">
        <f t="array" aca="1" ref="AA446" ca="1">SUMPRODUCT(TRANSPOSE(AA433:AA442),OFFSET('Static Returns and Covariance'!$B$12,MATCH(AA$16,'Static Returns and Covariance'!$B$13:$B$132),1,1,10))</f>
        <v>6.1229942715021135E-2</v>
      </c>
      <c r="AB446" s="42" cm="1">
        <f t="array" aca="1" ref="AB446" ca="1">SUMPRODUCT(TRANSPOSE(AB433:AB442),OFFSET('Static Returns and Covariance'!$B$12,MATCH(AB$16,'Static Returns and Covariance'!$B$13:$B$132),1,1,10))</f>
        <v>4.7672095278617321E-2</v>
      </c>
      <c r="AC446" s="42" cm="1">
        <f t="array" aca="1" ref="AC446" ca="1">SUMPRODUCT(TRANSPOSE(AC433:AC442),OFFSET('Static Returns and Covariance'!$B$12,MATCH(AC$16,'Static Returns and Covariance'!$B$13:$B$132),1,1,10))</f>
        <v>4.2050574792718579E-2</v>
      </c>
      <c r="AD446" s="42" cm="1">
        <f t="array" aca="1" ref="AD446" ca="1">SUMPRODUCT(TRANSPOSE(AD433:AD442),OFFSET('Static Returns and Covariance'!$B$12,MATCH(AD$16,'Static Returns and Covariance'!$B$13:$B$132),1,1,10))</f>
        <v>1.2515017153257287E-2</v>
      </c>
      <c r="AE446" s="42" cm="1">
        <f t="array" aca="1" ref="AE446" ca="1">SUMPRODUCT(TRANSPOSE(AE433:AE442),OFFSET('Static Returns and Covariance'!$B$12,MATCH(AE$16,'Static Returns and Covariance'!$B$13:$B$132),1,1,10))</f>
        <v>-3.0680947405168416E-2</v>
      </c>
      <c r="AF446" s="42" cm="1">
        <f t="array" aca="1" ref="AF446" ca="1">SUMPRODUCT(TRANSPOSE(AF433:AF442),OFFSET('Static Returns and Covariance'!$B$12,MATCH(AF$16,'Static Returns and Covariance'!$B$13:$B$132),1,1,10))</f>
        <v>4.3478896700648313E-2</v>
      </c>
      <c r="AG446" s="42" cm="1">
        <f t="array" aca="1" ref="AG446" ca="1">SUMPRODUCT(TRANSPOSE(AG433:AG442),OFFSET('Static Returns and Covariance'!$B$12,MATCH(AG$16,'Static Returns and Covariance'!$B$13:$B$132),1,1,10))</f>
        <v>1.812003820020832E-3</v>
      </c>
      <c r="AH446" s="42" cm="1">
        <f t="array" aca="1" ref="AH446" ca="1">SUMPRODUCT(TRANSPOSE(AH433:AH442),OFFSET('Static Returns and Covariance'!$B$12,MATCH(AH$16,'Static Returns and Covariance'!$B$13:$B$132),1,1,10))</f>
        <v>2.8994231748083216E-2</v>
      </c>
      <c r="AI446" s="42" cm="1">
        <f t="array" aca="1" ref="AI446" ca="1">SUMPRODUCT(TRANSPOSE(AI433:AI442),OFFSET('Static Returns and Covariance'!$B$12,MATCH(AI$16,'Static Returns and Covariance'!$B$13:$B$132),1,1,10))</f>
        <v>3.1500861970510829E-2</v>
      </c>
      <c r="AJ446" s="42" cm="1">
        <f t="array" aca="1" ref="AJ446" ca="1">SUMPRODUCT(TRANSPOSE(AJ433:AJ442),OFFSET('Static Returns and Covariance'!$B$12,MATCH(AJ$16,'Static Returns and Covariance'!$B$13:$B$132),1,1,10))</f>
        <v>1.6964913369697517E-2</v>
      </c>
      <c r="AK446" s="42" cm="1">
        <f t="array" aca="1" ref="AK446" ca="1">SUMPRODUCT(TRANSPOSE(AK433:AK442),OFFSET('Static Returns and Covariance'!$B$12,MATCH(AK$16,'Static Returns and Covariance'!$B$13:$B$132),1,1,10))</f>
        <v>1.8741593497636749E-3</v>
      </c>
      <c r="AL446" s="42" cm="1">
        <f t="array" aca="1" ref="AL446" ca="1">SUMPRODUCT(TRANSPOSE(AL433:AL442),OFFSET('Static Returns and Covariance'!$B$12,MATCH(AL$16,'Static Returns and Covariance'!$B$13:$B$132),1,1,10))</f>
        <v>3.2612919626963867E-2</v>
      </c>
      <c r="AM446" s="42" cm="1">
        <f t="array" aca="1" ref="AM446" ca="1">SUMPRODUCT(TRANSPOSE(AM433:AM442),OFFSET('Static Returns and Covariance'!$B$12,MATCH(AM$16,'Static Returns and Covariance'!$B$13:$B$132),1,1,10))</f>
        <v>4.0164862457447534E-2</v>
      </c>
      <c r="AN446" s="42" cm="1">
        <f t="array" aca="1" ref="AN446" ca="1">SUMPRODUCT(TRANSPOSE(AN433:AN442),OFFSET('Static Returns and Covariance'!$B$12,MATCH(AN$16,'Static Returns and Covariance'!$B$13:$B$132),1,1,10))</f>
        <v>-8.7074895390922002E-2</v>
      </c>
      <c r="AO446" s="42" cm="1">
        <f t="array" aca="1" ref="AO446" ca="1">SUMPRODUCT(TRANSPOSE(AO433:AO442),OFFSET('Static Returns and Covariance'!$B$12,MATCH(AO$16,'Static Returns and Covariance'!$B$13:$B$132),1,1,10))</f>
        <v>-5.5207163308672855E-2</v>
      </c>
      <c r="AP446" s="42" cm="1">
        <f t="array" aca="1" ref="AP446" ca="1">SUMPRODUCT(TRANSPOSE(AP433:AP442),OFFSET('Static Returns and Covariance'!$B$12,MATCH(AP$16,'Static Returns and Covariance'!$B$13:$B$132),1,1,10))</f>
        <v>8.5432058399975766E-2</v>
      </c>
      <c r="AQ446" s="42" cm="1">
        <f t="array" aca="1" ref="AQ446" ca="1">SUMPRODUCT(TRANSPOSE(AQ433:AQ442),OFFSET('Static Returns and Covariance'!$B$12,MATCH(AQ$16,'Static Returns and Covariance'!$B$13:$B$132),1,1,10))</f>
        <v>6.2302281185105092E-2</v>
      </c>
      <c r="AR446" s="42" cm="1">
        <f t="array" aca="1" ref="AR446" ca="1">SUMPRODUCT(TRANSPOSE(AR433:AR442),OFFSET('Static Returns and Covariance'!$B$12,MATCH(AR$16,'Static Returns and Covariance'!$B$13:$B$132),1,1,10))</f>
        <v>-4.1562558306238562E-2</v>
      </c>
      <c r="AS446" s="42" cm="1">
        <f t="array" aca="1" ref="AS446" ca="1">SUMPRODUCT(TRANSPOSE(AS433:AS442),OFFSET('Static Returns and Covariance'!$B$12,MATCH(AS$16,'Static Returns and Covariance'!$B$13:$B$132),1,1,10))</f>
        <v>-2.0752029542975385E-2</v>
      </c>
      <c r="AT446" s="42" cm="1">
        <f t="array" aca="1" ref="AT446" ca="1">SUMPRODUCT(TRANSPOSE(AT433:AT442),OFFSET('Static Returns and Covariance'!$B$12,MATCH(AT$16,'Static Returns and Covariance'!$B$13:$B$132),1,1,10))</f>
        <v>-2.638764574006643E-2</v>
      </c>
      <c r="AU446" s="42" cm="1">
        <f t="array" aca="1" ref="AU446" ca="1">SUMPRODUCT(TRANSPOSE(AU433:AU442),OFFSET('Static Returns and Covariance'!$B$12,MATCH(AU$16,'Static Returns and Covariance'!$B$13:$B$132),1,1,10))</f>
        <v>1.5942027078616725E-2</v>
      </c>
      <c r="AV446" s="42" cm="1">
        <f t="array" aca="1" ref="AV446" ca="1">SUMPRODUCT(TRANSPOSE(AV433:AV442),OFFSET('Static Returns and Covariance'!$B$12,MATCH(AV$16,'Static Returns and Covariance'!$B$13:$B$132),1,1,10))</f>
        <v>-2.0385811965953453E-2</v>
      </c>
      <c r="AW446" s="42" cm="1">
        <f t="array" aca="1" ref="AW446" ca="1">SUMPRODUCT(TRANSPOSE(AW433:AW442),OFFSET('Static Returns and Covariance'!$B$12,MATCH(AW$16,'Static Returns and Covariance'!$B$13:$B$132),1,1,10))</f>
        <v>4.1176384368682456E-2</v>
      </c>
      <c r="AX446" s="42" cm="1">
        <f t="array" aca="1" ref="AX446" ca="1">SUMPRODUCT(TRANSPOSE(AX433:AX442),OFFSET('Static Returns and Covariance'!$B$12,MATCH(AX$16,'Static Returns and Covariance'!$B$13:$B$132),1,1,10))</f>
        <v>-1.6291526978639025E-2</v>
      </c>
      <c r="AY446" s="42" cm="1">
        <f t="array" aca="1" ref="AY446" ca="1">SUMPRODUCT(TRANSPOSE(AY433:AY442),OFFSET('Static Returns and Covariance'!$B$12,MATCH(AY$16,'Static Returns and Covariance'!$B$13:$B$132),1,1,10))</f>
        <v>1.0709179427160414E-2</v>
      </c>
      <c r="AZ446" s="42" cm="1">
        <f t="array" aca="1" ref="AZ446" ca="1">SUMPRODUCT(TRANSPOSE(AZ433:AZ442),OFFSET('Static Returns and Covariance'!$B$12,MATCH(AZ$16,'Static Returns and Covariance'!$B$13:$B$132),1,1,10))</f>
        <v>-4.2446050256410489E-2</v>
      </c>
      <c r="BA446" s="42" cm="1">
        <f t="array" aca="1" ref="BA446" ca="1">SUMPRODUCT(TRANSPOSE(BA433:BA442),OFFSET('Static Returns and Covariance'!$B$12,MATCH(BA$16,'Static Returns and Covariance'!$B$13:$B$132),1,1,10))</f>
        <v>0.1038120425340586</v>
      </c>
      <c r="BB446" s="42" cm="1">
        <f t="array" aca="1" ref="BB446" ca="1">SUMPRODUCT(TRANSPOSE(BB433:BB442),OFFSET('Static Returns and Covariance'!$B$12,MATCH(BB$16,'Static Returns and Covariance'!$B$13:$B$132),1,1,10))</f>
        <v>3.574804766547153E-2</v>
      </c>
      <c r="BC446" s="42" cm="1">
        <f t="array" aca="1" ref="BC446" ca="1">SUMPRODUCT(TRANSPOSE(BC433:BC442),OFFSET('Static Returns and Covariance'!$B$12,MATCH(BC$16,'Static Returns and Covariance'!$B$13:$B$132),1,1,10))</f>
        <v>-1.0143168787870254E-2</v>
      </c>
      <c r="BD446" s="42" cm="1">
        <f t="array" aca="1" ref="BD446" ca="1">SUMPRODUCT(TRANSPOSE(BD433:BD442),OFFSET('Static Returns and Covariance'!$B$12,MATCH(BD$16,'Static Returns and Covariance'!$B$13:$B$132),1,1,10))</f>
        <v>-6.1446658243393534E-3</v>
      </c>
      <c r="BE446" s="42" cm="1">
        <f t="array" aca="1" ref="BE446" ca="1">SUMPRODUCT(TRANSPOSE(BE433:BE442),OFFSET('Static Returns and Covariance'!$B$12,MATCH(BE$16,'Static Returns and Covariance'!$B$13:$B$132),1,1,10))</f>
        <v>1.2995446806374414E-2</v>
      </c>
      <c r="BF446" s="42" cm="1">
        <f t="array" aca="1" ref="BF446" ca="1">SUMPRODUCT(TRANSPOSE(BF433:BF442),OFFSET('Static Returns and Covariance'!$B$12,MATCH(BF$16,'Static Returns and Covariance'!$B$13:$B$132),1,1,10))</f>
        <v>3.5177710516097728E-2</v>
      </c>
      <c r="BG446" s="42" cm="1">
        <f t="array" aca="1" ref="BG446" ca="1">SUMPRODUCT(TRANSPOSE(BG433:BG442),OFFSET('Static Returns and Covariance'!$B$12,MATCH(BG$16,'Static Returns and Covariance'!$B$13:$B$132),1,1,10))</f>
        <v>-6.5078999804969673E-2</v>
      </c>
      <c r="BH446" s="42" cm="1">
        <f t="array" aca="1" ref="BH446" ca="1">SUMPRODUCT(TRANSPOSE(BH433:BH442),OFFSET('Static Returns and Covariance'!$B$12,MATCH(BH$16,'Static Returns and Covariance'!$B$13:$B$132),1,1,10))</f>
        <v>6.6830710841868854E-3</v>
      </c>
      <c r="BI446" s="42" cm="1">
        <f t="array" aca="1" ref="BI446" ca="1">SUMPRODUCT(TRANSPOSE(BI433:BI442),OFFSET('Static Returns and Covariance'!$B$12,MATCH(BI$16,'Static Returns and Covariance'!$B$13:$B$132),1,1,10))</f>
        <v>-6.8474714999641716E-3</v>
      </c>
      <c r="BJ446" s="42" cm="1">
        <f t="array" aca="1" ref="BJ446" ca="1">SUMPRODUCT(TRANSPOSE(BJ433:BJ442),OFFSET('Static Returns and Covariance'!$B$12,MATCH(BJ$16,'Static Returns and Covariance'!$B$13:$B$132),1,1,10))</f>
        <v>0.11258144916920121</v>
      </c>
    </row>
    <row r="447" spans="2:62" ht="18.5" hidden="1" outlineLevel="2">
      <c r="B447" s="79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</row>
    <row r="448" spans="2:62" ht="20" hidden="1" outlineLevel="2">
      <c r="B448" s="87" t="s">
        <v>140</v>
      </c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</row>
    <row r="449" spans="2:62" hidden="1" outlineLevel="2">
      <c r="B449" s="90" t="s">
        <v>5</v>
      </c>
      <c r="C449" s="15" cm="1">
        <f t="array" aca="1" ref="C449:C458" ca="1">TRANSPOSE(TRANSPOSE(C433:C442)*(1+(OFFSET('Static Returns and Covariance'!$B$12,MATCH(C$16,'Static Returns and Covariance'!$B$13:$B$132),1,1,10)))/(1+C446))</f>
        <v>0.11109706768004157</v>
      </c>
      <c r="D449" s="15" cm="1">
        <f t="array" aca="1" ref="D449:D458" ca="1">TRANSPOSE(TRANSPOSE(D433:D442)*(1+(OFFSET('Static Returns and Covariance'!$B$12,MATCH(D$16,'Static Returns and Covariance'!$B$13:$B$132),1,1,10)))/(1+D446))</f>
        <v>0.10348812636334948</v>
      </c>
      <c r="E449" s="15" cm="1">
        <f t="array" aca="1" ref="E449:E458" ca="1">TRANSPOSE(TRANSPOSE(E433:E442)*(1+(OFFSET('Static Returns and Covariance'!$B$12,MATCH(E$16,'Static Returns and Covariance'!$B$13:$B$132),1,1,10)))/(1+E446))</f>
        <v>0.1020535180600161</v>
      </c>
      <c r="F449" s="15" cm="1">
        <f t="array" aca="1" ref="F449:F458" ca="1">TRANSPOSE(TRANSPOSE(F433:F442)*(1+(OFFSET('Static Returns and Covariance'!$B$12,MATCH(F$16,'Static Returns and Covariance'!$B$13:$B$132),1,1,10)))/(1+F446))</f>
        <v>0.10182931346624068</v>
      </c>
      <c r="G449" s="15" cm="1">
        <f t="array" aca="1" ref="G449:G458" ca="1">TRANSPOSE(TRANSPOSE(G433:G442)*(1+(OFFSET('Static Returns and Covariance'!$B$12,MATCH(G$16,'Static Returns and Covariance'!$B$13:$B$132),1,1,10)))/(1+G446))</f>
        <v>9.5520458546825324E-2</v>
      </c>
      <c r="H449" s="15" cm="1">
        <f t="array" aca="1" ref="H449:H458" ca="1">TRANSPOSE(TRANSPOSE(H433:H442)*(1+(OFFSET('Static Returns and Covariance'!$B$12,MATCH(H$16,'Static Returns and Covariance'!$B$13:$B$132),1,1,10)))/(1+H446))</f>
        <v>9.9151498966152551E-2</v>
      </c>
      <c r="I449" s="15" cm="1">
        <f t="array" aca="1" ref="I449:I458" ca="1">TRANSPOSE(TRANSPOSE(I433:I442)*(1+(OFFSET('Static Returns and Covariance'!$B$12,MATCH(I$16,'Static Returns and Covariance'!$B$13:$B$132),1,1,10)))/(1+I446))</f>
        <v>8.9612432539559042E-2</v>
      </c>
      <c r="J449" s="15" cm="1">
        <f t="array" aca="1" ref="J449:J458" ca="1">TRANSPOSE(TRANSPOSE(J433:J442)*(1+(OFFSET('Static Returns and Covariance'!$B$12,MATCH(J$16,'Static Returns and Covariance'!$B$13:$B$132),1,1,10)))/(1+J446))</f>
        <v>9.0003840552243961E-2</v>
      </c>
      <c r="K449" s="15" cm="1">
        <f t="array" aca="1" ref="K449:K458" ca="1">TRANSPOSE(TRANSPOSE(K433:K442)*(1+(OFFSET('Static Returns and Covariance'!$B$12,MATCH(K$16,'Static Returns and Covariance'!$B$13:$B$132),1,1,10)))/(1+K446))</f>
        <v>9.3133162294254737E-2</v>
      </c>
      <c r="L449" s="15" cm="1">
        <f t="array" aca="1" ref="L449:L458" ca="1">TRANSPOSE(TRANSPOSE(L433:L442)*(1+(OFFSET('Static Returns and Covariance'!$B$12,MATCH(L$16,'Static Returns and Covariance'!$B$13:$B$132),1,1,10)))/(1+L446))</f>
        <v>9.6899998278438051E-2</v>
      </c>
      <c r="M449" s="15" cm="1">
        <f t="array" aca="1" ref="M449:M458" ca="1">TRANSPOSE(TRANSPOSE(M433:M442)*(1+(OFFSET('Static Returns and Covariance'!$B$12,MATCH(M$16,'Static Returns and Covariance'!$B$13:$B$132),1,1,10)))/(1+M446))</f>
        <v>9.3803329513190425E-2</v>
      </c>
      <c r="N449" s="15" cm="1">
        <f t="array" aca="1" ref="N449:N458" ca="1">TRANSPOSE(TRANSPOSE(N433:N442)*(1+(OFFSET('Static Returns and Covariance'!$B$12,MATCH(N$16,'Static Returns and Covariance'!$B$13:$B$132),1,1,10)))/(1+N446))</f>
        <v>0.10008024448252564</v>
      </c>
      <c r="O449" s="15" cm="1">
        <f t="array" aca="1" ref="O449:O458" ca="1">TRANSPOSE(TRANSPOSE(O433:O442)*(1+(OFFSET('Static Returns and Covariance'!$B$12,MATCH(O$16,'Static Returns and Covariance'!$B$13:$B$132),1,1,10)))/(1+O446))</f>
        <v>0.10621764413951758</v>
      </c>
      <c r="P449" s="15" cm="1">
        <f t="array" aca="1" ref="P449:P458" ca="1">TRANSPOSE(TRANSPOSE(P433:P442)*(1+(OFFSET('Static Returns and Covariance'!$B$12,MATCH(P$16,'Static Returns and Covariance'!$B$13:$B$132),1,1,10)))/(1+P446))</f>
        <v>9.622840396048446E-2</v>
      </c>
      <c r="Q449" s="15" cm="1">
        <f t="array" aca="1" ref="Q449:Q458" ca="1">TRANSPOSE(TRANSPOSE(Q433:Q442)*(1+(OFFSET('Static Returns and Covariance'!$B$12,MATCH(Q$16,'Static Returns and Covariance'!$B$13:$B$132),1,1,10)))/(1+Q446))</f>
        <v>9.563116369911788E-2</v>
      </c>
      <c r="R449" s="15" cm="1">
        <f t="array" aca="1" ref="R449:R458" ca="1">TRANSPOSE(TRANSPOSE(R433:R442)*(1+(OFFSET('Static Returns and Covariance'!$B$12,MATCH(R$16,'Static Returns and Covariance'!$B$13:$B$132),1,1,10)))/(1+R446))</f>
        <v>0.10280946670855154</v>
      </c>
      <c r="S449" s="15" cm="1">
        <f t="array" aca="1" ref="S449:S458" ca="1">TRANSPOSE(TRANSPOSE(S433:S442)*(1+(OFFSET('Static Returns and Covariance'!$B$12,MATCH(S$16,'Static Returns and Covariance'!$B$13:$B$132),1,1,10)))/(1+S446))</f>
        <v>9.7945727384824391E-2</v>
      </c>
      <c r="T449" s="15" cm="1">
        <f t="array" aca="1" ref="T449:T458" ca="1">TRANSPOSE(TRANSPOSE(T433:T442)*(1+(OFFSET('Static Returns and Covariance'!$B$12,MATCH(T$16,'Static Returns and Covariance'!$B$13:$B$132),1,1,10)))/(1+T446))</f>
        <v>9.1820733776399086E-2</v>
      </c>
      <c r="U449" s="15" cm="1">
        <f t="array" aca="1" ref="U449:U458" ca="1">TRANSPOSE(TRANSPOSE(U433:U442)*(1+(OFFSET('Static Returns and Covariance'!$B$12,MATCH(U$16,'Static Returns and Covariance'!$B$13:$B$132),1,1,10)))/(1+U446))</f>
        <v>0.10395870720254038</v>
      </c>
      <c r="V449" s="15" cm="1">
        <f t="array" aca="1" ref="V449:V458" ca="1">TRANSPOSE(TRANSPOSE(V433:V442)*(1+(OFFSET('Static Returns and Covariance'!$B$12,MATCH(V$16,'Static Returns and Covariance'!$B$13:$B$132),1,1,10)))/(1+V446))</f>
        <v>0.10195859876240343</v>
      </c>
      <c r="W449" s="15" cm="1">
        <f t="array" aca="1" ref="W449:W458" ca="1">TRANSPOSE(TRANSPOSE(W433:W442)*(1+(OFFSET('Static Returns and Covariance'!$B$12,MATCH(W$16,'Static Returns and Covariance'!$B$13:$B$132),1,1,10)))/(1+W446))</f>
        <v>0.10382549602506054</v>
      </c>
      <c r="X449" s="15" cm="1">
        <f t="array" aca="1" ref="X449:X458" ca="1">TRANSPOSE(TRANSPOSE(X433:X442)*(1+(OFFSET('Static Returns and Covariance'!$B$12,MATCH(X$16,'Static Returns and Covariance'!$B$13:$B$132),1,1,10)))/(1+X446))</f>
        <v>7.8788936176958757E-2</v>
      </c>
      <c r="Y449" s="15" cm="1">
        <f t="array" aca="1" ref="Y449:Y458" ca="1">TRANSPOSE(TRANSPOSE(Y433:Y442)*(1+(OFFSET('Static Returns and Covariance'!$B$12,MATCH(Y$16,'Static Returns and Covariance'!$B$13:$B$132),1,1,10)))/(1+Y446))</f>
        <v>4.1232451691212285E-2</v>
      </c>
      <c r="Z449" s="15" cm="1">
        <f t="array" aca="1" ref="Z449:Z458" ca="1">TRANSPOSE(TRANSPOSE(Z433:Z442)*(1+(OFFSET('Static Returns and Covariance'!$B$12,MATCH(Z$16,'Static Returns and Covariance'!$B$13:$B$132),1,1,10)))/(1+Z446))</f>
        <v>3.176213540574558E-2</v>
      </c>
      <c r="AA449" s="15" cm="1">
        <f t="array" aca="1" ref="AA449:AA458" ca="1">TRANSPOSE(TRANSPOSE(AA433:AA442)*(1+(OFFSET('Static Returns and Covariance'!$B$12,MATCH(AA$16,'Static Returns and Covariance'!$B$13:$B$132),1,1,10)))/(1+AA446))</f>
        <v>3.9299897578208814E-2</v>
      </c>
      <c r="AB449" s="15" cm="1">
        <f t="array" aca="1" ref="AB449:AB458" ca="1">TRANSPOSE(TRANSPOSE(AB433:AB442)*(1+(OFFSET('Static Returns and Covariance'!$B$12,MATCH(AB$16,'Static Returns and Covariance'!$B$13:$B$132),1,1,10)))/(1+AB446))</f>
        <v>1.1555690126352392E-3</v>
      </c>
      <c r="AC449" s="15" cm="1">
        <f t="array" aca="1" ref="AC449:AC458" ca="1">TRANSPOSE(TRANSPOSE(AC433:AC442)*(1+(OFFSET('Static Returns and Covariance'!$B$12,MATCH(AC$16,'Static Returns and Covariance'!$B$13:$B$132),1,1,10)))/(1+AC446))</f>
        <v>4.6611361703017516E-3</v>
      </c>
      <c r="AD449" s="15" cm="1">
        <f t="array" aca="1" ref="AD449:AD458" ca="1">TRANSPOSE(TRANSPOSE(AD433:AD442)*(1+(OFFSET('Static Returns and Covariance'!$B$12,MATCH(AD$16,'Static Returns and Covariance'!$B$13:$B$132),1,1,10)))/(1+AD446))</f>
        <v>4.0745888957620458E-3</v>
      </c>
      <c r="AE449" s="15" cm="1">
        <f t="array" aca="1" ref="AE449:AE458" ca="1">TRANSPOSE(TRANSPOSE(AE433:AE442)*(1+(OFFSET('Static Returns and Covariance'!$B$12,MATCH(AE$16,'Static Returns and Covariance'!$B$13:$B$132),1,1,10)))/(1+AE446))</f>
        <v>4.8748163825667115E-3</v>
      </c>
      <c r="AF449" s="15" cm="1">
        <f t="array" aca="1" ref="AF449:AF458" ca="1">TRANSPOSE(TRANSPOSE(AF433:AF442)*(1+(OFFSET('Static Returns and Covariance'!$B$12,MATCH(AF$16,'Static Returns and Covariance'!$B$13:$B$132),1,1,10)))/(1+AF446))</f>
        <v>7.630056994524792E-3</v>
      </c>
      <c r="AG449" s="15" cm="1">
        <f t="array" aca="1" ref="AG449:AG458" ca="1">TRANSPOSE(TRANSPOSE(AG433:AG442)*(1+(OFFSET('Static Returns and Covariance'!$B$12,MATCH(AG$16,'Static Returns and Covariance'!$B$13:$B$132),1,1,10)))/(1+AG446))</f>
        <v>-3.1724652997850567E-4</v>
      </c>
      <c r="AH449" s="15" cm="1">
        <f t="array" aca="1" ref="AH449:AH458" ca="1">TRANSPOSE(TRANSPOSE(AH433:AH442)*(1+(OFFSET('Static Returns and Covariance'!$B$12,MATCH(AH$16,'Static Returns and Covariance'!$B$13:$B$132),1,1,10)))/(1+AH446))</f>
        <v>-4.1711781061608798E-3</v>
      </c>
      <c r="AI449" s="15" cm="1">
        <f t="array" aca="1" ref="AI449:AI458" ca="1">TRANSPOSE(TRANSPOSE(AI433:AI442)*(1+(OFFSET('Static Returns and Covariance'!$B$12,MATCH(AI$16,'Static Returns and Covariance'!$B$13:$B$132),1,1,10)))/(1+AI446))</f>
        <v>-5.5485109613731144E-3</v>
      </c>
      <c r="AJ449" s="15" cm="1">
        <f t="array" aca="1" ref="AJ449:AJ458" ca="1">TRANSPOSE(TRANSPOSE(AJ433:AJ442)*(1+(OFFSET('Static Returns and Covariance'!$B$12,MATCH(AJ$16,'Static Returns and Covariance'!$B$13:$B$132),1,1,10)))/(1+AJ446))</f>
        <v>-8.0397319854975773E-3</v>
      </c>
      <c r="AK449" s="15" cm="1">
        <f t="array" aca="1" ref="AK449:AK458" ca="1">TRANSPOSE(TRANSPOSE(AK433:AK442)*(1+(OFFSET('Static Returns and Covariance'!$B$12,MATCH(AK$16,'Static Returns and Covariance'!$B$13:$B$132),1,1,10)))/(1+AK446))</f>
        <v>-1.5479594012384782E-2</v>
      </c>
      <c r="AL449" s="15" cm="1">
        <f t="array" aca="1" ref="AL449:AL458" ca="1">TRANSPOSE(TRANSPOSE(AL433:AL442)*(1+(OFFSET('Static Returns and Covariance'!$B$12,MATCH(AL$16,'Static Returns and Covariance'!$B$13:$B$132),1,1,10)))/(1+AL446))</f>
        <v>-1.721489116232813E-2</v>
      </c>
      <c r="AM449" s="15" cm="1">
        <f t="array" aca="1" ref="AM449:AM458" ca="1">TRANSPOSE(TRANSPOSE(AM433:AM442)*(1+(OFFSET('Static Returns and Covariance'!$B$12,MATCH(AM$16,'Static Returns and Covariance'!$B$13:$B$132),1,1,10)))/(1+AM446))</f>
        <v>-1.6389380740242484E-2</v>
      </c>
      <c r="AN449" s="15" cm="1">
        <f t="array" aca="1" ref="AN449:AN458" ca="1">TRANSPOSE(TRANSPOSE(AN433:AN442)*(1+(OFFSET('Static Returns and Covariance'!$B$12,MATCH(AN$16,'Static Returns and Covariance'!$B$13:$B$132),1,1,10)))/(1+AN446))</f>
        <v>-1.9563750771737689E-2</v>
      </c>
      <c r="AO449" s="15" cm="1">
        <f t="array" aca="1" ref="AO449:AO458" ca="1">TRANSPOSE(TRANSPOSE(AO433:AO442)*(1+(OFFSET('Static Returns and Covariance'!$B$12,MATCH(AO$16,'Static Returns and Covariance'!$B$13:$B$132),1,1,10)))/(1+AO446))</f>
        <v>-2.253436532946921E-2</v>
      </c>
      <c r="AP449" s="15" cm="1">
        <f t="array" aca="1" ref="AP449:AP458" ca="1">TRANSPOSE(TRANSPOSE(AP433:AP442)*(1+(OFFSET('Static Returns and Covariance'!$B$12,MATCH(AP$16,'Static Returns and Covariance'!$B$13:$B$132),1,1,10)))/(1+AP446))</f>
        <v>-4.4845129912595413E-2</v>
      </c>
      <c r="AQ449" s="15" cm="1">
        <f t="array" aca="1" ref="AQ449:AQ458" ca="1">TRANSPOSE(TRANSPOSE(AQ433:AQ442)*(1+(OFFSET('Static Returns and Covariance'!$B$12,MATCH(AQ$16,'Static Returns and Covariance'!$B$13:$B$132),1,1,10)))/(1+AQ446))</f>
        <v>-4.3941019906598565E-2</v>
      </c>
      <c r="AR449" s="15" cm="1">
        <f t="array" aca="1" ref="AR449:AR458" ca="1">TRANSPOSE(TRANSPOSE(AR433:AR442)*(1+(OFFSET('Static Returns and Covariance'!$B$12,MATCH(AR$16,'Static Returns and Covariance'!$B$13:$B$132),1,1,10)))/(1+AR446))</f>
        <v>-4.0324567028362499E-2</v>
      </c>
      <c r="AS449" s="15" cm="1">
        <f t="array" aca="1" ref="AS449:AS458" ca="1">TRANSPOSE(TRANSPOSE(AS433:AS442)*(1+(OFFSET('Static Returns and Covariance'!$B$12,MATCH(AS$16,'Static Returns and Covariance'!$B$13:$B$132),1,1,10)))/(1+AS446))</f>
        <v>-4.0605428349482643E-2</v>
      </c>
      <c r="AT449" s="15" cm="1">
        <f t="array" aca="1" ref="AT449:AT458" ca="1">TRANSPOSE(TRANSPOSE(AT433:AT442)*(1+(OFFSET('Static Returns and Covariance'!$B$12,MATCH(AT$16,'Static Returns and Covariance'!$B$13:$B$132),1,1,10)))/(1+AT446))</f>
        <v>-3.7111027934708427E-2</v>
      </c>
      <c r="AU449" s="15" cm="1">
        <f t="array" aca="1" ref="AU449:AU458" ca="1">TRANSPOSE(TRANSPOSE(AU433:AU442)*(1+(OFFSET('Static Returns and Covariance'!$B$12,MATCH(AU$16,'Static Returns and Covariance'!$B$13:$B$132),1,1,10)))/(1+AU446))</f>
        <v>-2.7932820668585479E-2</v>
      </c>
      <c r="AV449" s="15" cm="1">
        <f t="array" aca="1" ref="AV449:AV458" ca="1">TRANSPOSE(TRANSPOSE(AV433:AV442)*(1+(OFFSET('Static Returns and Covariance'!$B$12,MATCH(AV$16,'Static Returns and Covariance'!$B$13:$B$132),1,1,10)))/(1+AV446))</f>
        <v>-2.3123511900340073E-2</v>
      </c>
      <c r="AW449" s="15" cm="1">
        <f t="array" aca="1" ref="AW449:AW458" ca="1">TRANSPOSE(TRANSPOSE(AW433:AW442)*(1+(OFFSET('Static Returns and Covariance'!$B$12,MATCH(AW$16,'Static Returns and Covariance'!$B$13:$B$132),1,1,10)))/(1+AW446))</f>
        <v>-6.4692399414140941E-2</v>
      </c>
      <c r="AX449" s="15" cm="1">
        <f t="array" aca="1" ref="AX449:AX458" ca="1">TRANSPOSE(TRANSPOSE(AX433:AX442)*(1+(OFFSET('Static Returns and Covariance'!$B$12,MATCH(AX$16,'Static Returns and Covariance'!$B$13:$B$132),1,1,10)))/(1+AX446))</f>
        <v>-5.1606523910097464E-2</v>
      </c>
      <c r="AY449" s="15" cm="1">
        <f t="array" aca="1" ref="AY449:AY458" ca="1">TRANSPOSE(TRANSPOSE(AY433:AY442)*(1+(OFFSET('Static Returns and Covariance'!$B$12,MATCH(AY$16,'Static Returns and Covariance'!$B$13:$B$132),1,1,10)))/(1+AY446))</f>
        <v>-4.6831202932346792E-2</v>
      </c>
      <c r="AZ449" s="15" cm="1">
        <f t="array" aca="1" ref="AZ449:AZ458" ca="1">TRANSPOSE(TRANSPOSE(AZ433:AZ442)*(1+(OFFSET('Static Returns and Covariance'!$B$12,MATCH(AZ$16,'Static Returns and Covariance'!$B$13:$B$132),1,1,10)))/(1+AZ446))</f>
        <v>-5.3578921959074384E-2</v>
      </c>
      <c r="BA449" s="15" cm="1">
        <f t="array" aca="1" ref="BA449:BA458" ca="1">TRANSPOSE(TRANSPOSE(BA433:BA442)*(1+(OFFSET('Static Returns and Covariance'!$B$12,MATCH(BA$16,'Static Returns and Covariance'!$B$13:$B$132),1,1,10)))/(1+BA446))</f>
        <v>-5.7781682718267259E-2</v>
      </c>
      <c r="BB449" s="15" cm="1">
        <f t="array" aca="1" ref="BB449:BB458" ca="1">TRANSPOSE(TRANSPOSE(BB433:BB442)*(1+(OFFSET('Static Returns and Covariance'!$B$12,MATCH(BB$16,'Static Returns and Covariance'!$B$13:$B$132),1,1,10)))/(1+BB446))</f>
        <v>-5.0840758706012824E-2</v>
      </c>
      <c r="BC449" s="15" cm="1">
        <f t="array" aca="1" ref="BC449:BC458" ca="1">TRANSPOSE(TRANSPOSE(BC433:BC442)*(1+(OFFSET('Static Returns and Covariance'!$B$12,MATCH(BC$16,'Static Returns and Covariance'!$B$13:$B$132),1,1,10)))/(1+BC446))</f>
        <v>-5.2367348491748171E-2</v>
      </c>
      <c r="BD449" s="15" cm="1">
        <f t="array" aca="1" ref="BD449:BD458" ca="1">TRANSPOSE(TRANSPOSE(BD433:BD442)*(1+(OFFSET('Static Returns and Covariance'!$B$12,MATCH(BD$16,'Static Returns and Covariance'!$B$13:$B$132),1,1,10)))/(1+BD446))</f>
        <v>-5.1569834224911001E-2</v>
      </c>
      <c r="BE449" s="15" cm="1">
        <f t="array" aca="1" ref="BE449:BE458" ca="1">TRANSPOSE(TRANSPOSE(BE433:BE442)*(1+(OFFSET('Static Returns and Covariance'!$B$12,MATCH(BE$16,'Static Returns and Covariance'!$B$13:$B$132),1,1,10)))/(1+BE446))</f>
        <v>-5.2128767635379041E-2</v>
      </c>
      <c r="BF449" s="15" cm="1">
        <f t="array" aca="1" ref="BF449:BF458" ca="1">TRANSPOSE(TRANSPOSE(BF433:BF442)*(1+(OFFSET('Static Returns and Covariance'!$B$12,MATCH(BF$16,'Static Returns and Covariance'!$B$13:$B$132),1,1,10)))/(1+BF446))</f>
        <v>-5.260027483913219E-2</v>
      </c>
      <c r="BG449" s="15" cm="1">
        <f t="array" aca="1" ref="BG449:BG458" ca="1">TRANSPOSE(TRANSPOSE(BG433:BG442)*(1+(OFFSET('Static Returns and Covariance'!$B$12,MATCH(BG$16,'Static Returns and Covariance'!$B$13:$B$132),1,1,10)))/(1+BG446))</f>
        <v>-5.4352467205756996E-2</v>
      </c>
      <c r="BH449" s="15" cm="1">
        <f t="array" aca="1" ref="BH449:BH458" ca="1">TRANSPOSE(TRANSPOSE(BH433:BH442)*(1+(OFFSET('Static Returns and Covariance'!$B$12,MATCH(BH$16,'Static Returns and Covariance'!$B$13:$B$132),1,1,10)))/(1+BH446))</f>
        <v>-3.3918958293350399E-2</v>
      </c>
      <c r="BI449" s="15" cm="1">
        <f t="array" aca="1" ref="BI449:BI458" ca="1">TRANSPOSE(TRANSPOSE(BI433:BI442)*(1+(OFFSET('Static Returns and Covariance'!$B$12,MATCH(BI$16,'Static Returns and Covariance'!$B$13:$B$132),1,1,10)))/(1+BI446))</f>
        <v>-1.877755881760217E-2</v>
      </c>
      <c r="BJ449" s="15" cm="1">
        <f t="array" aca="1" ref="BJ449:BJ458" ca="1">TRANSPOSE(TRANSPOSE(BJ433:BJ442)*(1+(OFFSET('Static Returns and Covariance'!$B$12,MATCH(BJ$16,'Static Returns and Covariance'!$B$13:$B$132),1,1,10)))/(1+BJ446))</f>
        <v>-2.2758989386213534E-2</v>
      </c>
    </row>
    <row r="450" spans="2:62" hidden="1" outlineLevel="2">
      <c r="B450" s="90" t="s">
        <v>7</v>
      </c>
      <c r="C450" s="42">
        <f ca="1"/>
        <v>1.538012681943172E-2</v>
      </c>
      <c r="D450" s="42">
        <f ca="1"/>
        <v>5.4421562576062827E-3</v>
      </c>
      <c r="E450" s="42">
        <f ca="1"/>
        <v>1.4958703809965871E-2</v>
      </c>
      <c r="F450" s="42">
        <f ca="1"/>
        <v>8.635840108017042E-3</v>
      </c>
      <c r="G450" s="42">
        <f ca="1"/>
        <v>8.1641744100949681E-3</v>
      </c>
      <c r="H450" s="42">
        <f ca="1"/>
        <v>6.4662592613433821E-3</v>
      </c>
      <c r="I450" s="42">
        <f ca="1"/>
        <v>1.5321170042285379E-2</v>
      </c>
      <c r="J450" s="42">
        <f ca="1"/>
        <v>1.7577407130080231E-2</v>
      </c>
      <c r="K450" s="42">
        <f ca="1"/>
        <v>1.9901273290751035E-2</v>
      </c>
      <c r="L450" s="42">
        <f ca="1"/>
        <v>1.7933056788786615E-2</v>
      </c>
      <c r="M450" s="42">
        <f ca="1"/>
        <v>3.6634555714911823E-2</v>
      </c>
      <c r="N450" s="42">
        <f ca="1"/>
        <v>3.9803032949616644E-2</v>
      </c>
      <c r="O450" s="42">
        <f ca="1"/>
        <v>4.418608849609483E-2</v>
      </c>
      <c r="P450" s="42">
        <f ca="1"/>
        <v>4.5994319073745564E-2</v>
      </c>
      <c r="Q450" s="42">
        <f ca="1"/>
        <v>3.3827613171452713E-2</v>
      </c>
      <c r="R450" s="42">
        <f ca="1"/>
        <v>4.6047383254291099E-2</v>
      </c>
      <c r="S450" s="42">
        <f ca="1"/>
        <v>5.1992175937011213E-2</v>
      </c>
      <c r="T450" s="42">
        <f ca="1"/>
        <v>4.952370620407609E-2</v>
      </c>
      <c r="U450" s="42">
        <f ca="1"/>
        <v>4.8364647375811615E-2</v>
      </c>
      <c r="V450" s="42">
        <f ca="1"/>
        <v>5.5460320447011907E-2</v>
      </c>
      <c r="W450" s="42">
        <f ca="1"/>
        <v>5.676693240846805E-2</v>
      </c>
      <c r="X450" s="42">
        <f ca="1"/>
        <v>5.0882305055859313E-2</v>
      </c>
      <c r="Y450" s="42">
        <f ca="1"/>
        <v>4.8999333262370721E-2</v>
      </c>
      <c r="Z450" s="42">
        <f ca="1"/>
        <v>4.3531680182589336E-2</v>
      </c>
      <c r="AA450" s="42">
        <f ca="1"/>
        <v>4.2116457849498905E-2</v>
      </c>
      <c r="AB450" s="42">
        <f ca="1"/>
        <v>5.777048730996516E-2</v>
      </c>
      <c r="AC450" s="42">
        <f ca="1"/>
        <v>5.7142966463837909E-2</v>
      </c>
      <c r="AD450" s="42">
        <f ca="1"/>
        <v>5.4551770344933144E-2</v>
      </c>
      <c r="AE450" s="42">
        <f ca="1"/>
        <v>6.0333365926535501E-2</v>
      </c>
      <c r="AF450" s="42">
        <f ca="1"/>
        <v>7.5218379305559552E-2</v>
      </c>
      <c r="AG450" s="42">
        <f ca="1"/>
        <v>6.7113339182193102E-2</v>
      </c>
      <c r="AH450" s="42">
        <f ca="1"/>
        <v>6.5007834574312695E-2</v>
      </c>
      <c r="AI450" s="42">
        <f ca="1"/>
        <v>6.4985581914516227E-2</v>
      </c>
      <c r="AJ450" s="42">
        <f ca="1"/>
        <v>7.4503322129254743E-2</v>
      </c>
      <c r="AK450" s="42">
        <f ca="1"/>
        <v>7.9102387337360067E-2</v>
      </c>
      <c r="AL450" s="42">
        <f ca="1"/>
        <v>7.2588854065558997E-2</v>
      </c>
      <c r="AM450" s="42">
        <f ca="1"/>
        <v>6.1140789724699267E-2</v>
      </c>
      <c r="AN450" s="42">
        <f ca="1"/>
        <v>7.607246557676843E-2</v>
      </c>
      <c r="AO450" s="42">
        <f ca="1"/>
        <v>5.1344038843078907E-2</v>
      </c>
      <c r="AP450" s="42">
        <f ca="1"/>
        <v>1.2479712721965784E-2</v>
      </c>
      <c r="AQ450" s="42">
        <f ca="1"/>
        <v>-4.6979243392747019E-2</v>
      </c>
      <c r="AR450" s="42">
        <f ca="1"/>
        <v>-4.5619127776754982E-2</v>
      </c>
      <c r="AS450" s="42">
        <f ca="1"/>
        <v>-3.8829264403106634E-2</v>
      </c>
      <c r="AT450" s="42">
        <f ca="1"/>
        <v>-4.2716861767471782E-2</v>
      </c>
      <c r="AU450" s="42">
        <f ca="1"/>
        <v>-2.8323438660109376E-2</v>
      </c>
      <c r="AV450" s="42">
        <f ca="1"/>
        <v>-3.785128494438994E-2</v>
      </c>
      <c r="AW450" s="42">
        <f ca="1"/>
        <v>-2.0096200919721204E-2</v>
      </c>
      <c r="AX450" s="42">
        <f ca="1"/>
        <v>-3.8600121681809867E-2</v>
      </c>
      <c r="AY450" s="42">
        <f ca="1"/>
        <v>-3.8759207472476465E-2</v>
      </c>
      <c r="AZ450" s="42">
        <f ca="1"/>
        <v>-5.4557594244390363E-2</v>
      </c>
      <c r="BA450" s="42">
        <f ca="1"/>
        <v>-2.9511192685316216E-2</v>
      </c>
      <c r="BB450" s="42">
        <f ca="1"/>
        <v>-1.6246941836376386E-2</v>
      </c>
      <c r="BC450" s="42">
        <f ca="1"/>
        <v>-1.8166274862134436E-2</v>
      </c>
      <c r="BD450" s="42">
        <f ca="1"/>
        <v>-1.8810160077640813E-2</v>
      </c>
      <c r="BE450" s="42">
        <f ca="1"/>
        <v>-1.5565525771359057E-2</v>
      </c>
      <c r="BF450" s="42">
        <f ca="1"/>
        <v>-1.5169578737448315E-2</v>
      </c>
      <c r="BG450" s="42">
        <f ca="1"/>
        <v>-1.0973157540724835E-2</v>
      </c>
      <c r="BH450" s="42">
        <f ca="1"/>
        <v>7.6193133952876021E-3</v>
      </c>
      <c r="BI450" s="42">
        <f ca="1"/>
        <v>-3.1609494617142733E-3</v>
      </c>
      <c r="BJ450" s="42">
        <f ca="1"/>
        <v>-1.356381891540489E-3</v>
      </c>
    </row>
    <row r="451" spans="2:62" hidden="1" outlineLevel="2">
      <c r="B451" s="90" t="s">
        <v>9</v>
      </c>
      <c r="C451" s="42">
        <f ca="1"/>
        <v>0.27610413257221689</v>
      </c>
      <c r="D451" s="42">
        <f ca="1"/>
        <v>0.27085792922236562</v>
      </c>
      <c r="E451" s="42">
        <f ca="1"/>
        <v>0.25966591220325247</v>
      </c>
      <c r="F451" s="42">
        <f ca="1"/>
        <v>0.2632411986091247</v>
      </c>
      <c r="G451" s="42">
        <f ca="1"/>
        <v>0.26149416286615529</v>
      </c>
      <c r="H451" s="42">
        <f ca="1"/>
        <v>0.24891190329504909</v>
      </c>
      <c r="I451" s="42">
        <f ca="1"/>
        <v>0.2431239895357093</v>
      </c>
      <c r="J451" s="42">
        <f ca="1"/>
        <v>0.2422086551185742</v>
      </c>
      <c r="K451" s="42">
        <f ca="1"/>
        <v>0.25622304318055561</v>
      </c>
      <c r="L451" s="42">
        <f ca="1"/>
        <v>0.2544436296664524</v>
      </c>
      <c r="M451" s="42">
        <f ca="1"/>
        <v>0.23791050787033916</v>
      </c>
      <c r="N451" s="42">
        <f ca="1"/>
        <v>0.25732986272225539</v>
      </c>
      <c r="O451" s="42">
        <f ca="1"/>
        <v>0.239908037869317</v>
      </c>
      <c r="P451" s="42">
        <f ca="1"/>
        <v>0.25776302476339535</v>
      </c>
      <c r="Q451" s="42">
        <f ca="1"/>
        <v>0.27354057674651028</v>
      </c>
      <c r="R451" s="42">
        <f ca="1"/>
        <v>0.29354546341708804</v>
      </c>
      <c r="S451" s="42">
        <f ca="1"/>
        <v>0.27763248297893334</v>
      </c>
      <c r="T451" s="42">
        <f ca="1"/>
        <v>0.2901126951163604</v>
      </c>
      <c r="U451" s="42">
        <f ca="1"/>
        <v>0.29134391334877308</v>
      </c>
      <c r="V451" s="42">
        <f ca="1"/>
        <v>0.26243215313570512</v>
      </c>
      <c r="W451" s="42">
        <f ca="1"/>
        <v>0.27604372261221133</v>
      </c>
      <c r="X451" s="42">
        <f ca="1"/>
        <v>0.28373867988275153</v>
      </c>
      <c r="Y451" s="42">
        <f ca="1"/>
        <v>0.28247292084165765</v>
      </c>
      <c r="Z451" s="42">
        <f ca="1"/>
        <v>0.27210967176665485</v>
      </c>
      <c r="AA451" s="42">
        <f ca="1"/>
        <v>0.27090744695410385</v>
      </c>
      <c r="AB451" s="42">
        <f ca="1"/>
        <v>0.21771430368465458</v>
      </c>
      <c r="AC451" s="42">
        <f ca="1"/>
        <v>0.22237448544684427</v>
      </c>
      <c r="AD451" s="42">
        <f ca="1"/>
        <v>0.22871022913878364</v>
      </c>
      <c r="AE451" s="42">
        <f ca="1"/>
        <v>0.23393725626202841</v>
      </c>
      <c r="AF451" s="42">
        <f ca="1"/>
        <v>0.23637445988045108</v>
      </c>
      <c r="AG451" s="42">
        <f ca="1"/>
        <v>0.2463680487695693</v>
      </c>
      <c r="AH451" s="42">
        <f ca="1"/>
        <v>0.25036690231376951</v>
      </c>
      <c r="AI451" s="42">
        <f ca="1"/>
        <v>0.24497438618177469</v>
      </c>
      <c r="AJ451" s="42">
        <f ca="1"/>
        <v>0.23559247602152047</v>
      </c>
      <c r="AK451" s="42">
        <f ca="1"/>
        <v>0.24458558413304915</v>
      </c>
      <c r="AL451" s="42">
        <f ca="1"/>
        <v>0.24189540966984829</v>
      </c>
      <c r="AM451" s="42">
        <f ca="1"/>
        <v>0.25774038717722897</v>
      </c>
      <c r="AN451" s="42">
        <f ca="1"/>
        <v>0.21359092992239678</v>
      </c>
      <c r="AO451" s="42">
        <f ca="1"/>
        <v>0.18882954734658608</v>
      </c>
      <c r="AP451" s="42">
        <f ca="1"/>
        <v>0.17133417098421644</v>
      </c>
      <c r="AQ451" s="42">
        <f ca="1"/>
        <v>0.19865055306842247</v>
      </c>
      <c r="AR451" s="42">
        <f ca="1"/>
        <v>0.21342043889475854</v>
      </c>
      <c r="AS451" s="42">
        <f ca="1"/>
        <v>0.22244990050836078</v>
      </c>
      <c r="AT451" s="42">
        <f ca="1"/>
        <v>0.20772420978594419</v>
      </c>
      <c r="AU451" s="42">
        <f ca="1"/>
        <v>0.20919966815911395</v>
      </c>
      <c r="AV451" s="42">
        <f ca="1"/>
        <v>0.2176164275382933</v>
      </c>
      <c r="AW451" s="42">
        <f ca="1"/>
        <v>0.20165781741799979</v>
      </c>
      <c r="AX451" s="42">
        <f ca="1"/>
        <v>0.20812194771627798</v>
      </c>
      <c r="AY451" s="42">
        <f ca="1"/>
        <v>0.19187600022771548</v>
      </c>
      <c r="AZ451" s="42">
        <f ca="1"/>
        <v>0.19631061111446363</v>
      </c>
      <c r="BA451" s="42">
        <f ca="1"/>
        <v>0.19171035529223079</v>
      </c>
      <c r="BB451" s="42">
        <f ca="1"/>
        <v>0.20541483871782029</v>
      </c>
      <c r="BC451" s="42">
        <f ca="1"/>
        <v>0.19594443567345432</v>
      </c>
      <c r="BD451" s="42">
        <f ca="1"/>
        <v>0.18856597888429416</v>
      </c>
      <c r="BE451" s="42">
        <f ca="1"/>
        <v>0.2031061714961673</v>
      </c>
      <c r="BF451" s="42">
        <f ca="1"/>
        <v>0.19218683209448703</v>
      </c>
      <c r="BG451" s="42">
        <f ca="1"/>
        <v>0.19307233269435534</v>
      </c>
      <c r="BH451" s="42">
        <f ca="1"/>
        <v>0.1948358884968871</v>
      </c>
      <c r="BI451" s="42">
        <f ca="1"/>
        <v>0.19094338793684254</v>
      </c>
      <c r="BJ451" s="42">
        <f ca="1"/>
        <v>0.2106220261974312</v>
      </c>
    </row>
    <row r="452" spans="2:62" hidden="1" outlineLevel="2">
      <c r="B452" s="90" t="s">
        <v>11</v>
      </c>
      <c r="C452" s="42">
        <f ca="1"/>
        <v>0.15554918587761377</v>
      </c>
      <c r="D452" s="42">
        <f ca="1"/>
        <v>0.15845745756264604</v>
      </c>
      <c r="E452" s="42">
        <f ca="1"/>
        <v>0.14505969041392092</v>
      </c>
      <c r="F452" s="42">
        <f ca="1"/>
        <v>0.14619278929865229</v>
      </c>
      <c r="G452" s="42">
        <f ca="1"/>
        <v>0.14495843243725698</v>
      </c>
      <c r="H452" s="42">
        <f ca="1"/>
        <v>0.127650096171676</v>
      </c>
      <c r="I452" s="42">
        <f ca="1"/>
        <v>0.12551541613201361</v>
      </c>
      <c r="J452" s="42">
        <f ca="1"/>
        <v>0.12283233353702222</v>
      </c>
      <c r="K452" s="42">
        <f ca="1"/>
        <v>0.12577864049195536</v>
      </c>
      <c r="L452" s="42">
        <f ca="1"/>
        <v>0.12410665615734401</v>
      </c>
      <c r="M452" s="42">
        <f ca="1"/>
        <v>0.11451380529045904</v>
      </c>
      <c r="N452" s="42">
        <f ca="1"/>
        <v>9.9871001898907727E-2</v>
      </c>
      <c r="O452" s="42">
        <f ca="1"/>
        <v>9.6435012776002652E-2</v>
      </c>
      <c r="P452" s="42">
        <f ca="1"/>
        <v>9.619867041749397E-2</v>
      </c>
      <c r="Q452" s="42">
        <f ca="1"/>
        <v>7.7180518982502222E-2</v>
      </c>
      <c r="R452" s="42">
        <f ca="1"/>
        <v>5.4795110612896235E-2</v>
      </c>
      <c r="S452" s="42">
        <f ca="1"/>
        <v>3.3011562869766059E-2</v>
      </c>
      <c r="T452" s="42">
        <f ca="1"/>
        <v>2.3051015657943031E-2</v>
      </c>
      <c r="U452" s="42">
        <f ca="1"/>
        <v>2.5774621829865552E-2</v>
      </c>
      <c r="V452" s="42">
        <f ca="1"/>
        <v>1.8607938738162754E-2</v>
      </c>
      <c r="W452" s="42">
        <f ca="1"/>
        <v>2.1659833575202483E-2</v>
      </c>
      <c r="X452" s="42">
        <f ca="1"/>
        <v>2.1580328615416648E-2</v>
      </c>
      <c r="Y452" s="42">
        <f ca="1"/>
        <v>1.3794941486195235E-2</v>
      </c>
      <c r="Z452" s="42">
        <f ca="1"/>
        <v>5.3862200359972804E-3</v>
      </c>
      <c r="AA452" s="42">
        <f ca="1"/>
        <v>-4.6329898913583167E-3</v>
      </c>
      <c r="AB452" s="42">
        <f ca="1"/>
        <v>1.9068891589650087E-2</v>
      </c>
      <c r="AC452" s="42">
        <f ca="1"/>
        <v>2.4055839524730369E-2</v>
      </c>
      <c r="AD452" s="42">
        <f ca="1"/>
        <v>2.7890380756772745E-2</v>
      </c>
      <c r="AE452" s="42">
        <f ca="1"/>
        <v>3.580169113810297E-2</v>
      </c>
      <c r="AF452" s="42">
        <f ca="1"/>
        <v>7.6539523573401769E-3</v>
      </c>
      <c r="AG452" s="42">
        <f ca="1"/>
        <v>-2.679146691270738E-3</v>
      </c>
      <c r="AH452" s="42">
        <f ca="1"/>
        <v>1.7536660035386402E-3</v>
      </c>
      <c r="AI452" s="42">
        <f ca="1"/>
        <v>1.8276674638761314E-3</v>
      </c>
      <c r="AJ452" s="42">
        <f ca="1"/>
        <v>5.2075876367737453E-3</v>
      </c>
      <c r="AK452" s="42">
        <f ca="1"/>
        <v>1.5073169431192407E-2</v>
      </c>
      <c r="AL452" s="42">
        <f ca="1"/>
        <v>1.611640869333985E-2</v>
      </c>
      <c r="AM452" s="42">
        <f ca="1"/>
        <v>1.0233861423879369E-2</v>
      </c>
      <c r="AN452" s="42">
        <f ca="1"/>
        <v>1.4074517682781796E-2</v>
      </c>
      <c r="AO452" s="42">
        <f ca="1"/>
        <v>2.4303123719220918E-2</v>
      </c>
      <c r="AP452" s="42">
        <f ca="1"/>
        <v>3.1983414045805597E-2</v>
      </c>
      <c r="AQ452" s="42">
        <f ca="1"/>
        <v>3.9536032748487979E-2</v>
      </c>
      <c r="AR452" s="42">
        <f ca="1"/>
        <v>4.6996090584603377E-2</v>
      </c>
      <c r="AS452" s="42">
        <f ca="1"/>
        <v>4.4339506871628666E-2</v>
      </c>
      <c r="AT452" s="42">
        <f ca="1"/>
        <v>5.1383213290469014E-2</v>
      </c>
      <c r="AU452" s="42">
        <f ca="1"/>
        <v>4.1893524241667993E-2</v>
      </c>
      <c r="AV452" s="42">
        <f ca="1"/>
        <v>4.4011347790058421E-2</v>
      </c>
      <c r="AW452" s="42">
        <f ca="1"/>
        <v>7.1432016724449168E-2</v>
      </c>
      <c r="AX452" s="42">
        <f ca="1"/>
        <v>8.0288168960744824E-2</v>
      </c>
      <c r="AY452" s="42">
        <f ca="1"/>
        <v>8.0724405639163513E-2</v>
      </c>
      <c r="AZ452" s="42">
        <f ca="1"/>
        <v>7.2254470330592777E-2</v>
      </c>
      <c r="BA452" s="42">
        <f ca="1"/>
        <v>6.7045857382784055E-2</v>
      </c>
      <c r="BB452" s="42">
        <f ca="1"/>
        <v>5.8465566761330509E-2</v>
      </c>
      <c r="BC452" s="42">
        <f ca="1"/>
        <v>6.1565091409977159E-2</v>
      </c>
      <c r="BD452" s="42">
        <f ca="1"/>
        <v>5.9213920666763231E-2</v>
      </c>
      <c r="BE452" s="42">
        <f ca="1"/>
        <v>5.7216064539552795E-2</v>
      </c>
      <c r="BF452" s="42">
        <f ca="1"/>
        <v>5.4380962405215068E-2</v>
      </c>
      <c r="BG452" s="42">
        <f ca="1"/>
        <v>5.7017940659496363E-2</v>
      </c>
      <c r="BH452" s="42">
        <f ca="1"/>
        <v>4.2028254572651934E-2</v>
      </c>
      <c r="BI452" s="42">
        <f ca="1"/>
        <v>4.6274905871942044E-2</v>
      </c>
      <c r="BJ452" s="42">
        <f ca="1"/>
        <v>4.1362282531575777E-2</v>
      </c>
    </row>
    <row r="453" spans="2:62" hidden="1" outlineLevel="2">
      <c r="B453" s="90" t="s">
        <v>13</v>
      </c>
      <c r="C453" s="42">
        <f ca="1"/>
        <v>1.7343359844563085E-2</v>
      </c>
      <c r="D453" s="42">
        <f ca="1"/>
        <v>1.9193831287278747E-2</v>
      </c>
      <c r="E453" s="42">
        <f ca="1"/>
        <v>2.7213151163584626E-2</v>
      </c>
      <c r="F453" s="42">
        <f ca="1"/>
        <v>2.9230102346515401E-2</v>
      </c>
      <c r="G453" s="42">
        <f ca="1"/>
        <v>2.8264248911259823E-2</v>
      </c>
      <c r="H453" s="42">
        <f ca="1"/>
        <v>3.1538307082749968E-2</v>
      </c>
      <c r="I453" s="42">
        <f ca="1"/>
        <v>2.7849676155692997E-2</v>
      </c>
      <c r="J453" s="42">
        <f ca="1"/>
        <v>2.4791807342166808E-2</v>
      </c>
      <c r="K453" s="42">
        <f ca="1"/>
        <v>2.7569451241970553E-2</v>
      </c>
      <c r="L453" s="42">
        <f ca="1"/>
        <v>2.4020725343806441E-2</v>
      </c>
      <c r="M453" s="42">
        <f ca="1"/>
        <v>4.6953996091432552E-3</v>
      </c>
      <c r="N453" s="42">
        <f ca="1"/>
        <v>1.4579121153272409E-2</v>
      </c>
      <c r="O453" s="42">
        <f ca="1"/>
        <v>1.707110666454062E-2</v>
      </c>
      <c r="P453" s="42">
        <f ca="1"/>
        <v>1.2156344878271884E-2</v>
      </c>
      <c r="Q453" s="42">
        <f ca="1"/>
        <v>2.0988278232527767E-2</v>
      </c>
      <c r="R453" s="42">
        <f ca="1"/>
        <v>2.8951794570216564E-2</v>
      </c>
      <c r="S453" s="42">
        <f ca="1"/>
        <v>3.8167636312047497E-2</v>
      </c>
      <c r="T453" s="42">
        <f ca="1"/>
        <v>2.8844723266691318E-2</v>
      </c>
      <c r="U453" s="42">
        <f ca="1"/>
        <v>3.1244415141801752E-2</v>
      </c>
      <c r="V453" s="42">
        <f ca="1"/>
        <v>3.2791077399912792E-2</v>
      </c>
      <c r="W453" s="42">
        <f ca="1"/>
        <v>3.3870812747590039E-2</v>
      </c>
      <c r="X453" s="42">
        <f ca="1"/>
        <v>3.5286709744746889E-2</v>
      </c>
      <c r="Y453" s="42">
        <f ca="1"/>
        <v>4.9212005412031343E-2</v>
      </c>
      <c r="Z453" s="42">
        <f ca="1"/>
        <v>5.0177503050808675E-2</v>
      </c>
      <c r="AA453" s="42">
        <f ca="1"/>
        <v>5.6522042825705165E-2</v>
      </c>
      <c r="AB453" s="42">
        <f ca="1"/>
        <v>8.5514707576364701E-2</v>
      </c>
      <c r="AC453" s="42">
        <f ca="1"/>
        <v>6.515789587931875E-2</v>
      </c>
      <c r="AD453" s="42">
        <f ca="1"/>
        <v>6.5132407606167758E-2</v>
      </c>
      <c r="AE453" s="42">
        <f ca="1"/>
        <v>6.4103955367262364E-2</v>
      </c>
      <c r="AF453" s="42">
        <f ca="1"/>
        <v>5.9811779489317908E-2</v>
      </c>
      <c r="AG453" s="42">
        <f ca="1"/>
        <v>6.4936496008781805E-2</v>
      </c>
      <c r="AH453" s="42">
        <f ca="1"/>
        <v>5.1204290513960624E-2</v>
      </c>
      <c r="AI453" s="42">
        <f ca="1"/>
        <v>6.1310828789248921E-2</v>
      </c>
      <c r="AJ453" s="42">
        <f ca="1"/>
        <v>5.8844084469801515E-2</v>
      </c>
      <c r="AK453" s="42">
        <f ca="1"/>
        <v>5.0323372969632074E-2</v>
      </c>
      <c r="AL453" s="42">
        <f ca="1"/>
        <v>5.2533969807229887E-2</v>
      </c>
      <c r="AM453" s="42">
        <f ca="1"/>
        <v>5.3896128468630768E-2</v>
      </c>
      <c r="AN453" s="42">
        <f ca="1"/>
        <v>5.2739547817602594E-2</v>
      </c>
      <c r="AO453" s="42">
        <f ca="1"/>
        <v>4.5136881508276182E-2</v>
      </c>
      <c r="AP453" s="42">
        <f ca="1"/>
        <v>7.1413805215380446E-2</v>
      </c>
      <c r="AQ453" s="42">
        <f ca="1"/>
        <v>7.3961385650031616E-2</v>
      </c>
      <c r="AR453" s="42">
        <f ca="1"/>
        <v>7.920219234017771E-2</v>
      </c>
      <c r="AS453" s="42">
        <f ca="1"/>
        <v>7.3804832569488291E-2</v>
      </c>
      <c r="AT453" s="42">
        <f ca="1"/>
        <v>8.2233712885705079E-2</v>
      </c>
      <c r="AU453" s="42">
        <f ca="1"/>
        <v>6.8765095948885024E-2</v>
      </c>
      <c r="AV453" s="42">
        <f ca="1"/>
        <v>5.847480437596974E-2</v>
      </c>
      <c r="AW453" s="42">
        <f ca="1"/>
        <v>6.6687873558305813E-2</v>
      </c>
      <c r="AX453" s="42">
        <f ca="1"/>
        <v>6.6277000435591135E-2</v>
      </c>
      <c r="AY453" s="42">
        <f ca="1"/>
        <v>7.0343265738100791E-2</v>
      </c>
      <c r="AZ453" s="42">
        <f ca="1"/>
        <v>7.8843305605485178E-2</v>
      </c>
      <c r="BA453" s="42">
        <f ca="1"/>
        <v>6.9828493220843224E-2</v>
      </c>
      <c r="BB453" s="42">
        <f ca="1"/>
        <v>7.3632428264454597E-2</v>
      </c>
      <c r="BC453" s="42">
        <f ca="1"/>
        <v>9.5918340357706494E-2</v>
      </c>
      <c r="BD453" s="42">
        <f ca="1"/>
        <v>9.4380552587536207E-2</v>
      </c>
      <c r="BE453" s="42">
        <f ca="1"/>
        <v>8.8040560322530256E-2</v>
      </c>
      <c r="BF453" s="42">
        <f ca="1"/>
        <v>9.143463988577559E-2</v>
      </c>
      <c r="BG453" s="42">
        <f ca="1"/>
        <v>9.7465296205983848E-2</v>
      </c>
      <c r="BH453" s="42">
        <f ca="1"/>
        <v>9.1446891378266018E-2</v>
      </c>
      <c r="BI453" s="42">
        <f ca="1"/>
        <v>0.10770074984754366</v>
      </c>
      <c r="BJ453" s="42">
        <f ca="1"/>
        <v>0.10049093955763622</v>
      </c>
    </row>
    <row r="454" spans="2:62" hidden="1" outlineLevel="2">
      <c r="B454" s="90" t="s">
        <v>15</v>
      </c>
      <c r="C454" s="42">
        <f ca="1"/>
        <v>0.22753727213158065</v>
      </c>
      <c r="D454" s="42">
        <f ca="1"/>
        <v>0.2220650024449064</v>
      </c>
      <c r="E454" s="42">
        <f ca="1"/>
        <v>0.23757120298290513</v>
      </c>
      <c r="F454" s="42">
        <f ca="1"/>
        <v>0.2361808451148005</v>
      </c>
      <c r="G454" s="42">
        <f ca="1"/>
        <v>0.2395397406111302</v>
      </c>
      <c r="H454" s="42">
        <f ca="1"/>
        <v>0.21481897268423983</v>
      </c>
      <c r="I454" s="42">
        <f ca="1"/>
        <v>0.21467386814786482</v>
      </c>
      <c r="J454" s="42">
        <f ca="1"/>
        <v>0.21007768264795715</v>
      </c>
      <c r="K454" s="42">
        <f ca="1"/>
        <v>0.20642575558872728</v>
      </c>
      <c r="L454" s="42">
        <f ca="1"/>
        <v>0.20763760538571407</v>
      </c>
      <c r="M454" s="42">
        <f ca="1"/>
        <v>0.21681607146045484</v>
      </c>
      <c r="N454" s="42">
        <f ca="1"/>
        <v>0.20628584681980441</v>
      </c>
      <c r="O454" s="42">
        <f ca="1"/>
        <v>0.19487963400953257</v>
      </c>
      <c r="P454" s="42">
        <f ca="1"/>
        <v>0.20612049744784103</v>
      </c>
      <c r="Q454" s="42">
        <f ca="1"/>
        <v>0.19809166407820317</v>
      </c>
      <c r="R454" s="42">
        <f ca="1"/>
        <v>0.19006803785794837</v>
      </c>
      <c r="S454" s="42">
        <f ca="1"/>
        <v>0.19413402182790315</v>
      </c>
      <c r="T454" s="42">
        <f ca="1"/>
        <v>0.21218915166310026</v>
      </c>
      <c r="U454" s="42">
        <f ca="1"/>
        <v>0.19882194976980677</v>
      </c>
      <c r="V454" s="42">
        <f ca="1"/>
        <v>0.20007430959583961</v>
      </c>
      <c r="W454" s="42">
        <f ca="1"/>
        <v>0.19136994710316949</v>
      </c>
      <c r="X454" s="42">
        <f ca="1"/>
        <v>0.21617042413062207</v>
      </c>
      <c r="Y454" s="42">
        <f ca="1"/>
        <v>0.22066039983510016</v>
      </c>
      <c r="Z454" s="42">
        <f ca="1"/>
        <v>0.23739009469654807</v>
      </c>
      <c r="AA454" s="42">
        <f ca="1"/>
        <v>0.24106160043810004</v>
      </c>
      <c r="AB454" s="42">
        <f ca="1"/>
        <v>0.29928665741775984</v>
      </c>
      <c r="AC454" s="42">
        <f ca="1"/>
        <v>0.2788890033901128</v>
      </c>
      <c r="AD454" s="42">
        <f ca="1"/>
        <v>0.28335157218520396</v>
      </c>
      <c r="AE454" s="42">
        <f ca="1"/>
        <v>0.27889638919243837</v>
      </c>
      <c r="AF454" s="42">
        <f ca="1"/>
        <v>0.28156981790142349</v>
      </c>
      <c r="AG454" s="42">
        <f ca="1"/>
        <v>0.2726950963552085</v>
      </c>
      <c r="AH454" s="42">
        <f ca="1"/>
        <v>0.29388579979940027</v>
      </c>
      <c r="AI454" s="42">
        <f ca="1"/>
        <v>0.29802412419246371</v>
      </c>
      <c r="AJ454" s="42">
        <f ca="1"/>
        <v>0.28682584018898349</v>
      </c>
      <c r="AK454" s="42">
        <f ca="1"/>
        <v>0.28491653346992074</v>
      </c>
      <c r="AL454" s="42">
        <f ca="1"/>
        <v>0.27442163525345942</v>
      </c>
      <c r="AM454" s="42">
        <f ca="1"/>
        <v>0.29054052435805511</v>
      </c>
      <c r="AN454" s="42">
        <f ca="1"/>
        <v>0.29808863237709965</v>
      </c>
      <c r="AO454" s="42">
        <f ca="1"/>
        <v>0.31473356705102268</v>
      </c>
      <c r="AP454" s="42">
        <f ca="1"/>
        <v>0.30198771611395098</v>
      </c>
      <c r="AQ454" s="42">
        <f ca="1"/>
        <v>0.33693369394221689</v>
      </c>
      <c r="AR454" s="42">
        <f ca="1"/>
        <v>0.30087311589393617</v>
      </c>
      <c r="AS454" s="42">
        <f ca="1"/>
        <v>0.31153861829521234</v>
      </c>
      <c r="AT454" s="42">
        <f ca="1"/>
        <v>0.31570417466255352</v>
      </c>
      <c r="AU454" s="42">
        <f ca="1"/>
        <v>0.30799233258182251</v>
      </c>
      <c r="AV454" s="42">
        <f ca="1"/>
        <v>0.31545153988654762</v>
      </c>
      <c r="AW454" s="42">
        <f ca="1"/>
        <v>0.27581723270568775</v>
      </c>
      <c r="AX454" s="42">
        <f ca="1"/>
        <v>0.32049429590220507</v>
      </c>
      <c r="AY454" s="42">
        <f ca="1"/>
        <v>0.30869364918188341</v>
      </c>
      <c r="AZ454" s="42">
        <f ca="1"/>
        <v>0.31121402163371942</v>
      </c>
      <c r="BA454" s="42">
        <f ca="1"/>
        <v>0.31174662152128618</v>
      </c>
      <c r="BB454" s="42">
        <f ca="1"/>
        <v>0.30431775721355148</v>
      </c>
      <c r="BC454" s="42">
        <f ca="1"/>
        <v>0.29427965003914136</v>
      </c>
      <c r="BD454" s="42">
        <f ca="1"/>
        <v>0.29261515365202384</v>
      </c>
      <c r="BE454" s="42">
        <f ca="1"/>
        <v>0.31028130903958318</v>
      </c>
      <c r="BF454" s="42">
        <f ca="1"/>
        <v>0.30961315944631279</v>
      </c>
      <c r="BG454" s="42">
        <f ca="1"/>
        <v>0.31337338237673334</v>
      </c>
      <c r="BH454" s="42">
        <f ca="1"/>
        <v>0.33294122534259302</v>
      </c>
      <c r="BI454" s="42">
        <f ca="1"/>
        <v>0.29083824396362801</v>
      </c>
      <c r="BJ454" s="42">
        <f ca="1"/>
        <v>0.28892234008958301</v>
      </c>
    </row>
    <row r="455" spans="2:62" hidden="1" outlineLevel="2">
      <c r="B455" s="90" t="s">
        <v>18</v>
      </c>
      <c r="C455" s="42">
        <f ca="1"/>
        <v>-7.1275045002056423E-3</v>
      </c>
      <c r="D455" s="42">
        <f ca="1"/>
        <v>1.3412516307955869E-4</v>
      </c>
      <c r="E455" s="42">
        <f ca="1"/>
        <v>-3.5454834805819942E-3</v>
      </c>
      <c r="F455" s="42">
        <f ca="1"/>
        <v>-4.3253233355726312E-3</v>
      </c>
      <c r="G455" s="42">
        <f ca="1"/>
        <v>-3.1419050967029325E-3</v>
      </c>
      <c r="H455" s="42">
        <f ca="1"/>
        <v>1.9454025112706618E-2</v>
      </c>
      <c r="I455" s="42">
        <f ca="1"/>
        <v>2.281070181932833E-2</v>
      </c>
      <c r="J455" s="42">
        <f ca="1"/>
        <v>2.0247110865143227E-2</v>
      </c>
      <c r="K455" s="42">
        <f ca="1"/>
        <v>2.3731287355640087E-2</v>
      </c>
      <c r="L455" s="42">
        <f ca="1"/>
        <v>2.4169004041886075E-2</v>
      </c>
      <c r="M455" s="42">
        <f ca="1"/>
        <v>1.890162852765467E-2</v>
      </c>
      <c r="N455" s="42">
        <f ca="1"/>
        <v>2.3807700112404462E-2</v>
      </c>
      <c r="O455" s="42">
        <f ca="1"/>
        <v>2.6253289124462467E-2</v>
      </c>
      <c r="P455" s="42">
        <f ca="1"/>
        <v>4.2499667178684503E-2</v>
      </c>
      <c r="Q455" s="42">
        <f ca="1"/>
        <v>4.3059328340122334E-2</v>
      </c>
      <c r="R455" s="42">
        <f ca="1"/>
        <v>3.7381218025540633E-2</v>
      </c>
      <c r="S455" s="42">
        <f ca="1"/>
        <v>3.8158823516143719E-2</v>
      </c>
      <c r="T455" s="42">
        <f ca="1"/>
        <v>3.5619380428697625E-2</v>
      </c>
      <c r="U455" s="42">
        <f ca="1"/>
        <v>4.2698741690238039E-2</v>
      </c>
      <c r="V455" s="42">
        <f ca="1"/>
        <v>4.1262836384105467E-2</v>
      </c>
      <c r="W455" s="42">
        <f ca="1"/>
        <v>4.3171008758299205E-2</v>
      </c>
      <c r="X455" s="42">
        <f ca="1"/>
        <v>4.5311718679306272E-2</v>
      </c>
      <c r="Y455" s="42">
        <f ca="1"/>
        <v>5.9528057937642487E-2</v>
      </c>
      <c r="Z455" s="42">
        <f ca="1"/>
        <v>7.1161324350880517E-2</v>
      </c>
      <c r="AA455" s="42">
        <f ca="1"/>
        <v>6.661744115645421E-2</v>
      </c>
      <c r="AB455" s="42">
        <f ca="1"/>
        <v>6.2493563542483491E-2</v>
      </c>
      <c r="AC455" s="42">
        <f ca="1"/>
        <v>7.0152079644138096E-2</v>
      </c>
      <c r="AD455" s="42">
        <f ca="1"/>
        <v>8.3103269877250099E-2</v>
      </c>
      <c r="AE455" s="42">
        <f ca="1"/>
        <v>5.322564778506618E-2</v>
      </c>
      <c r="AF455" s="42">
        <f ca="1"/>
        <v>5.0378354564124421E-2</v>
      </c>
      <c r="AG455" s="42">
        <f ca="1"/>
        <v>5.1887842292978416E-2</v>
      </c>
      <c r="AH455" s="42">
        <f ca="1"/>
        <v>4.7577430828681148E-2</v>
      </c>
      <c r="AI455" s="42">
        <f ca="1"/>
        <v>5.5469189079956134E-2</v>
      </c>
      <c r="AJ455" s="42">
        <f ca="1"/>
        <v>5.858057319629674E-2</v>
      </c>
      <c r="AK455" s="42">
        <f ca="1"/>
        <v>5.6140713926801394E-2</v>
      </c>
      <c r="AL455" s="42">
        <f ca="1"/>
        <v>5.0307730554894417E-2</v>
      </c>
      <c r="AM455" s="42">
        <f ca="1"/>
        <v>5.0589628054690361E-2</v>
      </c>
      <c r="AN455" s="42">
        <f ca="1"/>
        <v>5.1998876643140263E-2</v>
      </c>
      <c r="AO455" s="42">
        <f ca="1"/>
        <v>2.4801718273244802E-2</v>
      </c>
      <c r="AP455" s="42">
        <f ca="1"/>
        <v>-5.766756458318938E-3</v>
      </c>
      <c r="AQ455" s="42">
        <f ca="1"/>
        <v>-1.0641559835757075E-2</v>
      </c>
      <c r="AR455" s="42">
        <f ca="1"/>
        <v>-2.418182644176211E-2</v>
      </c>
      <c r="AS455" s="42">
        <f ca="1"/>
        <v>-2.1377882584885072E-2</v>
      </c>
      <c r="AT455" s="42">
        <f ca="1"/>
        <v>-1.7583958941132124E-2</v>
      </c>
      <c r="AU455" s="42">
        <f ca="1"/>
        <v>-7.0621111087404405E-3</v>
      </c>
      <c r="AV455" s="42">
        <f ca="1"/>
        <v>-2.5232459526240642E-3</v>
      </c>
      <c r="AW455" s="42">
        <f ca="1"/>
        <v>-4.0398259872624154E-3</v>
      </c>
      <c r="AX455" s="42">
        <f ca="1"/>
        <v>-1.9126777359441936E-2</v>
      </c>
      <c r="AY455" s="42">
        <f ca="1"/>
        <v>-1.4587315276235475E-2</v>
      </c>
      <c r="AZ455" s="42">
        <f ca="1"/>
        <v>-7.8666965758504397E-3</v>
      </c>
      <c r="BA455" s="42">
        <f ca="1"/>
        <v>-1.8754993566046402E-3</v>
      </c>
      <c r="BB455" s="42">
        <f ca="1"/>
        <v>-3.3799701732630462E-3</v>
      </c>
      <c r="BC455" s="42">
        <f ca="1"/>
        <v>-1.2371304907728375E-2</v>
      </c>
      <c r="BD455" s="42">
        <f ca="1"/>
        <v>-9.669963812687964E-3</v>
      </c>
      <c r="BE455" s="42">
        <f ca="1"/>
        <v>-1.4750045751156692E-2</v>
      </c>
      <c r="BF455" s="42">
        <f ca="1"/>
        <v>-1.6093249980633675E-2</v>
      </c>
      <c r="BG455" s="42">
        <f ca="1"/>
        <v>-2.4175828655175109E-2</v>
      </c>
      <c r="BH455" s="42">
        <f ca="1"/>
        <v>-4.0780221763380677E-2</v>
      </c>
      <c r="BI455" s="42">
        <f ca="1"/>
        <v>-4.0354648347808518E-2</v>
      </c>
      <c r="BJ455" s="42">
        <f ca="1"/>
        <v>-5.8192693917159574E-2</v>
      </c>
    </row>
    <row r="456" spans="2:62" hidden="1" outlineLevel="2">
      <c r="B456" s="90" t="s">
        <v>20</v>
      </c>
      <c r="C456" s="42">
        <f ca="1"/>
        <v>1.5481503107612744E-2</v>
      </c>
      <c r="D456" s="42">
        <f ca="1"/>
        <v>1.6391587665399804E-2</v>
      </c>
      <c r="E456" s="42">
        <f ca="1"/>
        <v>7.4143619109263582E-3</v>
      </c>
      <c r="F456" s="42">
        <f ca="1"/>
        <v>9.0235849844180639E-3</v>
      </c>
      <c r="G456" s="42">
        <f ca="1"/>
        <v>8.6594385501770569E-3</v>
      </c>
      <c r="H456" s="42">
        <f ca="1"/>
        <v>3.575606858898444E-2</v>
      </c>
      <c r="I456" s="42">
        <f ca="1"/>
        <v>3.3919348035757274E-2</v>
      </c>
      <c r="J456" s="42">
        <f ca="1"/>
        <v>3.3049516098962124E-2</v>
      </c>
      <c r="K456" s="42">
        <f ca="1"/>
        <v>4.1480805109546846E-2</v>
      </c>
      <c r="L456" s="42">
        <f ca="1"/>
        <v>3.6898853741377434E-2</v>
      </c>
      <c r="M456" s="42">
        <f ca="1"/>
        <v>5.7942810629687765E-2</v>
      </c>
      <c r="N456" s="42">
        <f ca="1"/>
        <v>4.6224427079394691E-2</v>
      </c>
      <c r="O456" s="42">
        <f ca="1"/>
        <v>5.0918819474184696E-2</v>
      </c>
      <c r="P456" s="42">
        <f ca="1"/>
        <v>4.4102811103728642E-2</v>
      </c>
      <c r="Q456" s="42">
        <f ca="1"/>
        <v>5.6874740738071417E-2</v>
      </c>
      <c r="R456" s="42">
        <f ca="1"/>
        <v>5.3799087294317115E-2</v>
      </c>
      <c r="S456" s="42">
        <f ca="1"/>
        <v>5.371597920306824E-2</v>
      </c>
      <c r="T456" s="42">
        <f ca="1"/>
        <v>5.0719370398898414E-2</v>
      </c>
      <c r="U456" s="42">
        <f ca="1"/>
        <v>4.6481676664769191E-2</v>
      </c>
      <c r="V456" s="42">
        <f ca="1"/>
        <v>6.4687810976433738E-2</v>
      </c>
      <c r="W456" s="42">
        <f ca="1"/>
        <v>6.8734531353424458E-2</v>
      </c>
      <c r="X456" s="42">
        <f ca="1"/>
        <v>6.3151840561958592E-2</v>
      </c>
      <c r="Y456" s="42">
        <f ca="1"/>
        <v>6.7394928099573009E-2</v>
      </c>
      <c r="Z456" s="42">
        <f ca="1"/>
        <v>6.8353343285413246E-2</v>
      </c>
      <c r="AA456" s="42">
        <f ca="1"/>
        <v>6.0039756829366006E-2</v>
      </c>
      <c r="AB456" s="42">
        <f ca="1"/>
        <v>5.2463687563792154E-2</v>
      </c>
      <c r="AC456" s="42">
        <f ca="1"/>
        <v>3.4689671298706946E-2</v>
      </c>
      <c r="AD456" s="42">
        <f ca="1"/>
        <v>3.4492678463996132E-2</v>
      </c>
      <c r="AE456" s="42">
        <f ca="1"/>
        <v>3.0690128613929685E-2</v>
      </c>
      <c r="AF456" s="42">
        <f ca="1"/>
        <v>3.5060768409496318E-2</v>
      </c>
      <c r="AG456" s="42">
        <f ca="1"/>
        <v>4.0082127806805409E-2</v>
      </c>
      <c r="AH456" s="42">
        <f ca="1"/>
        <v>3.3573300058961496E-2</v>
      </c>
      <c r="AI456" s="42">
        <f ca="1"/>
        <v>2.9149213534049201E-2</v>
      </c>
      <c r="AJ456" s="42">
        <f ca="1"/>
        <v>2.5535486855563574E-2</v>
      </c>
      <c r="AK456" s="42">
        <f ca="1"/>
        <v>2.6181113444008336E-2</v>
      </c>
      <c r="AL456" s="42">
        <f ca="1"/>
        <v>4.0527418703693419E-2</v>
      </c>
      <c r="AM456" s="42">
        <f ca="1"/>
        <v>3.2892302481484899E-2</v>
      </c>
      <c r="AN456" s="42">
        <f ca="1"/>
        <v>3.5506740265123765E-2</v>
      </c>
      <c r="AO456" s="42">
        <f ca="1"/>
        <v>1.0345448296986566E-2</v>
      </c>
      <c r="AP456" s="42">
        <f ca="1"/>
        <v>5.122429375737899E-2</v>
      </c>
      <c r="AQ456" s="42">
        <f ca="1"/>
        <v>7.4414574863348792E-2</v>
      </c>
      <c r="AR456" s="42">
        <f ca="1"/>
        <v>5.5452096291627589E-2</v>
      </c>
      <c r="AS456" s="42">
        <f ca="1"/>
        <v>6.0467422810349766E-2</v>
      </c>
      <c r="AT456" s="42">
        <f ca="1"/>
        <v>5.7934268120263158E-2</v>
      </c>
      <c r="AU456" s="42">
        <f ca="1"/>
        <v>6.4030275864323555E-2</v>
      </c>
      <c r="AV456" s="42">
        <f ca="1"/>
        <v>6.0169687415579438E-2</v>
      </c>
      <c r="AW456" s="42">
        <f ca="1"/>
        <v>7.9472031419778155E-2</v>
      </c>
      <c r="AX456" s="42">
        <f ca="1"/>
        <v>6.0700697380904403E-2</v>
      </c>
      <c r="AY456" s="42">
        <f ca="1"/>
        <v>5.7444501111236113E-2</v>
      </c>
      <c r="AZ456" s="42">
        <f ca="1"/>
        <v>6.7581521902680325E-2</v>
      </c>
      <c r="BA456" s="42">
        <f ca="1"/>
        <v>6.5683654066298822E-2</v>
      </c>
      <c r="BB456" s="42">
        <f ca="1"/>
        <v>4.7966804774603668E-2</v>
      </c>
      <c r="BC456" s="42">
        <f ca="1"/>
        <v>5.9955865788209654E-2</v>
      </c>
      <c r="BD456" s="42">
        <f ca="1"/>
        <v>5.91139336840555E-2</v>
      </c>
      <c r="BE456" s="42">
        <f ca="1"/>
        <v>5.4409376073256029E-2</v>
      </c>
      <c r="BF456" s="42">
        <f ca="1"/>
        <v>5.2613284259798353E-2</v>
      </c>
      <c r="BG456" s="42">
        <f ca="1"/>
        <v>4.6556643174901165E-2</v>
      </c>
      <c r="BH456" s="42">
        <f ca="1"/>
        <v>4.1107902454925044E-2</v>
      </c>
      <c r="BI456" s="42">
        <f ca="1"/>
        <v>3.9259085344491934E-2</v>
      </c>
      <c r="BJ456" s="42">
        <f ca="1"/>
        <v>4.6024331933941315E-2</v>
      </c>
    </row>
    <row r="457" spans="2:62" hidden="1" outlineLevel="2">
      <c r="B457" s="90" t="s">
        <v>22</v>
      </c>
      <c r="C457" s="42">
        <f ca="1"/>
        <v>1.4556308781919648E-2</v>
      </c>
      <c r="D457" s="42">
        <f ca="1"/>
        <v>1.8467246203678213E-2</v>
      </c>
      <c r="E457" s="42">
        <f ca="1"/>
        <v>2.1214266037169176E-2</v>
      </c>
      <c r="F457" s="42">
        <f ca="1"/>
        <v>2.2726292330108474E-2</v>
      </c>
      <c r="G457" s="42">
        <f ca="1"/>
        <v>2.0354745474733194E-2</v>
      </c>
      <c r="H457" s="42">
        <f ca="1"/>
        <v>2.3377125834136432E-2</v>
      </c>
      <c r="I457" s="42">
        <f ca="1"/>
        <v>2.3050889611256217E-2</v>
      </c>
      <c r="J457" s="42">
        <f ca="1"/>
        <v>2.3967271895141081E-2</v>
      </c>
      <c r="K457" s="42">
        <f ca="1"/>
        <v>2.0792041351975914E-2</v>
      </c>
      <c r="L457" s="42">
        <f ca="1"/>
        <v>2.161755817981989E-2</v>
      </c>
      <c r="M457" s="42">
        <f ca="1"/>
        <v>3.0188980829318292E-2</v>
      </c>
      <c r="N457" s="42">
        <f ca="1"/>
        <v>3.1018800054856181E-2</v>
      </c>
      <c r="O457" s="42">
        <f ca="1"/>
        <v>3.4937903182694796E-2</v>
      </c>
      <c r="P457" s="42">
        <f ca="1"/>
        <v>2.3957046856514359E-2</v>
      </c>
      <c r="Q457" s="42">
        <f ca="1"/>
        <v>2.1826625316580112E-2</v>
      </c>
      <c r="R457" s="42">
        <f ca="1"/>
        <v>2.8805124707712765E-2</v>
      </c>
      <c r="S457" s="42">
        <f ca="1"/>
        <v>2.8894679879318652E-2</v>
      </c>
      <c r="T457" s="42">
        <f ca="1"/>
        <v>2.9722613660871523E-2</v>
      </c>
      <c r="U457" s="42">
        <f ca="1"/>
        <v>3.1224906717581411E-2</v>
      </c>
      <c r="V457" s="42">
        <f ca="1"/>
        <v>3.6764623877781441E-2</v>
      </c>
      <c r="W457" s="42">
        <f ca="1"/>
        <v>3.635952623723341E-2</v>
      </c>
      <c r="X457" s="42">
        <f ca="1"/>
        <v>3.3047561343298733E-2</v>
      </c>
      <c r="Y457" s="42">
        <f ca="1"/>
        <v>3.8490153070364165E-2</v>
      </c>
      <c r="Z457" s="42">
        <f ca="1"/>
        <v>3.6477559956039948E-2</v>
      </c>
      <c r="AA457" s="42">
        <f ca="1"/>
        <v>3.2687999429742681E-2</v>
      </c>
      <c r="AB457" s="42">
        <f ca="1"/>
        <v>1.5833428676583414E-2</v>
      </c>
      <c r="AC457" s="42">
        <f ca="1"/>
        <v>2.2240445579778109E-2</v>
      </c>
      <c r="AD457" s="42">
        <f ca="1"/>
        <v>2.4276793039475247E-2</v>
      </c>
      <c r="AE457" s="42">
        <f ca="1"/>
        <v>2.693558890250046E-2</v>
      </c>
      <c r="AF457" s="42">
        <f ca="1"/>
        <v>3.4226744114542754E-2</v>
      </c>
      <c r="AG457" s="42">
        <f ca="1"/>
        <v>2.7496134114509435E-2</v>
      </c>
      <c r="AH457" s="42">
        <f ca="1"/>
        <v>2.1766464684070085E-2</v>
      </c>
      <c r="AI457" s="42">
        <f ca="1"/>
        <v>4.0519112002605724E-2</v>
      </c>
      <c r="AJ457" s="42">
        <f ca="1"/>
        <v>4.0747690255780948E-2</v>
      </c>
      <c r="AK457" s="42">
        <f ca="1"/>
        <v>4.5679657879021937E-2</v>
      </c>
      <c r="AL457" s="42">
        <f ca="1"/>
        <v>3.5352344767618789E-2</v>
      </c>
      <c r="AM457" s="42">
        <f ca="1"/>
        <v>3.7502667750741223E-2</v>
      </c>
      <c r="AN457" s="42">
        <f ca="1"/>
        <v>4.2011212076898341E-2</v>
      </c>
      <c r="AO457" s="42">
        <f ca="1"/>
        <v>9.5018747000842424E-2</v>
      </c>
      <c r="AP457" s="42">
        <f ca="1"/>
        <v>0.12428351168433993</v>
      </c>
      <c r="AQ457" s="42">
        <f ca="1"/>
        <v>0.10264388071959191</v>
      </c>
      <c r="AR457" s="42">
        <f ca="1"/>
        <v>0.14074859240056184</v>
      </c>
      <c r="AS457" s="42">
        <f ca="1"/>
        <v>0.12056109883570079</v>
      </c>
      <c r="AT457" s="42">
        <f ca="1"/>
        <v>0.1248017095490308</v>
      </c>
      <c r="AU457" s="42">
        <f ca="1"/>
        <v>0.12494691042851275</v>
      </c>
      <c r="AV457" s="42">
        <f ca="1"/>
        <v>0.12531315867958936</v>
      </c>
      <c r="AW457" s="42">
        <f ca="1"/>
        <v>0.13858279775293694</v>
      </c>
      <c r="AX457" s="42">
        <f ca="1"/>
        <v>0.14217926599474734</v>
      </c>
      <c r="AY457" s="42">
        <f ca="1"/>
        <v>0.16116925180737007</v>
      </c>
      <c r="AZ457" s="42">
        <f ca="1"/>
        <v>0.15508102397716914</v>
      </c>
      <c r="BA457" s="42">
        <f ca="1"/>
        <v>0.14979718350555574</v>
      </c>
      <c r="BB457" s="42">
        <f ca="1"/>
        <v>0.15429837951799391</v>
      </c>
      <c r="BC457" s="42">
        <f ca="1"/>
        <v>0.176139241476371</v>
      </c>
      <c r="BD457" s="42">
        <f ca="1"/>
        <v>0.17799036949574204</v>
      </c>
      <c r="BE457" s="42">
        <f ca="1"/>
        <v>0.15700147574221202</v>
      </c>
      <c r="BF457" s="42">
        <f ca="1"/>
        <v>0.16637326500285596</v>
      </c>
      <c r="BG457" s="42">
        <f ca="1"/>
        <v>0.16313112723751622</v>
      </c>
      <c r="BH457" s="42">
        <f ca="1"/>
        <v>0.1534372727498885</v>
      </c>
      <c r="BI457" s="42">
        <f ca="1"/>
        <v>0.18035703324476091</v>
      </c>
      <c r="BJ457" s="42">
        <f ca="1"/>
        <v>0.16033934402063044</v>
      </c>
    </row>
    <row r="458" spans="2:62" hidden="1" outlineLevel="2">
      <c r="B458" s="90" t="s">
        <v>24</v>
      </c>
      <c r="C458" s="42">
        <f ca="1"/>
        <v>0.17407854768522574</v>
      </c>
      <c r="D458" s="42">
        <f ca="1"/>
        <v>0.1855025378296897</v>
      </c>
      <c r="E458" s="42">
        <f ca="1"/>
        <v>0.1883946768988416</v>
      </c>
      <c r="F458" s="42">
        <f ca="1"/>
        <v>0.18726535707769443</v>
      </c>
      <c r="G458" s="42">
        <f ca="1"/>
        <v>0.19618650328906961</v>
      </c>
      <c r="H458" s="42">
        <f ca="1"/>
        <v>0.19287574300296192</v>
      </c>
      <c r="I458" s="42">
        <f ca="1"/>
        <v>0.20412250798053325</v>
      </c>
      <c r="J458" s="42">
        <f ca="1"/>
        <v>0.21524437481270917</v>
      </c>
      <c r="K458" s="42">
        <f ca="1"/>
        <v>0.18496454009462307</v>
      </c>
      <c r="L458" s="42">
        <f ca="1"/>
        <v>0.19227291241637492</v>
      </c>
      <c r="M458" s="42">
        <f ca="1"/>
        <v>0.18859291055484029</v>
      </c>
      <c r="N458" s="42">
        <f ca="1"/>
        <v>0.18099996272696217</v>
      </c>
      <c r="O458" s="42">
        <f ca="1"/>
        <v>0.1891924642636536</v>
      </c>
      <c r="P458" s="42">
        <f ca="1"/>
        <v>0.17497921431983965</v>
      </c>
      <c r="Q458" s="42">
        <f ca="1"/>
        <v>0.17897949069491323</v>
      </c>
      <c r="R458" s="42">
        <f ca="1"/>
        <v>0.16379731355143631</v>
      </c>
      <c r="S458" s="42">
        <f ca="1"/>
        <v>0.18634691009098331</v>
      </c>
      <c r="T458" s="42">
        <f ca="1"/>
        <v>0.1883966098269613</v>
      </c>
      <c r="U458" s="42">
        <f ca="1"/>
        <v>0.18008642025881125</v>
      </c>
      <c r="V458" s="42">
        <f ca="1"/>
        <v>0.18596033068264439</v>
      </c>
      <c r="W458" s="42">
        <f ca="1"/>
        <v>0.16819818917934121</v>
      </c>
      <c r="X458" s="42">
        <f ca="1"/>
        <v>0.17204149580908154</v>
      </c>
      <c r="Y458" s="42">
        <f ca="1"/>
        <v>0.17821480836385281</v>
      </c>
      <c r="Z458" s="42">
        <f ca="1"/>
        <v>0.18365046726932291</v>
      </c>
      <c r="AA458" s="42">
        <f ca="1"/>
        <v>0.19538034683017841</v>
      </c>
      <c r="AB458" s="42">
        <f ca="1"/>
        <v>0.18869870362611146</v>
      </c>
      <c r="AC458" s="42">
        <f ca="1"/>
        <v>0.22063647660223101</v>
      </c>
      <c r="AD458" s="42">
        <f ca="1"/>
        <v>0.19441630969165499</v>
      </c>
      <c r="AE458" s="42">
        <f ca="1"/>
        <v>0.21120116042957052</v>
      </c>
      <c r="AF458" s="42">
        <f ca="1"/>
        <v>0.21207568698322035</v>
      </c>
      <c r="AG458" s="42">
        <f ca="1"/>
        <v>0.23241730869120436</v>
      </c>
      <c r="AH458" s="42">
        <f ca="1"/>
        <v>0.23903548932946678</v>
      </c>
      <c r="AI458" s="42">
        <f ca="1"/>
        <v>0.20928840780288191</v>
      </c>
      <c r="AJ458" s="42">
        <f ca="1"/>
        <v>0.2222026712315229</v>
      </c>
      <c r="AK458" s="42">
        <f ca="1"/>
        <v>0.21347706142139927</v>
      </c>
      <c r="AL458" s="42">
        <f ca="1"/>
        <v>0.23347111964668565</v>
      </c>
      <c r="AM458" s="42">
        <f ca="1"/>
        <v>0.22185309130083158</v>
      </c>
      <c r="AN458" s="42">
        <f ca="1"/>
        <v>0.23548082840992635</v>
      </c>
      <c r="AO458" s="42">
        <f ca="1"/>
        <v>0.26802129329021063</v>
      </c>
      <c r="AP458" s="42">
        <f ca="1"/>
        <v>0.28590526184787618</v>
      </c>
      <c r="AQ458" s="42">
        <f ca="1"/>
        <v>0.2754217021430031</v>
      </c>
      <c r="AR458" s="42">
        <f ca="1"/>
        <v>0.27343299484121508</v>
      </c>
      <c r="AS458" s="42">
        <f ca="1"/>
        <v>0.26765119544673333</v>
      </c>
      <c r="AT458" s="42">
        <f ca="1"/>
        <v>0.25763056034934662</v>
      </c>
      <c r="AU458" s="42">
        <f ca="1"/>
        <v>0.24649056321310975</v>
      </c>
      <c r="AV458" s="42">
        <f ca="1"/>
        <v>0.24246107711131704</v>
      </c>
      <c r="AW458" s="42">
        <f ca="1"/>
        <v>0.25517865674196683</v>
      </c>
      <c r="AX458" s="42">
        <f ca="1"/>
        <v>0.23127204656087863</v>
      </c>
      <c r="AY458" s="42">
        <f ca="1"/>
        <v>0.22992665197558823</v>
      </c>
      <c r="AZ458" s="42">
        <f ca="1"/>
        <v>0.23471825821520392</v>
      </c>
      <c r="BA458" s="42">
        <f ca="1"/>
        <v>0.23335620977118995</v>
      </c>
      <c r="BB458" s="42">
        <f ca="1"/>
        <v>0.2263718954658977</v>
      </c>
      <c r="BC458" s="42">
        <f ca="1"/>
        <v>0.19910230351675043</v>
      </c>
      <c r="BD458" s="42">
        <f ca="1"/>
        <v>0.20817004914482493</v>
      </c>
      <c r="BE458" s="42">
        <f ca="1"/>
        <v>0.21238938194459328</v>
      </c>
      <c r="BF458" s="42">
        <f ca="1"/>
        <v>0.21726096046276908</v>
      </c>
      <c r="BG458" s="42">
        <f ca="1"/>
        <v>0.21888473105266934</v>
      </c>
      <c r="BH458" s="42">
        <f ca="1"/>
        <v>0.21128243166623265</v>
      </c>
      <c r="BI458" s="42">
        <f ca="1"/>
        <v>0.20691975041791599</v>
      </c>
      <c r="BJ458" s="42">
        <f ca="1"/>
        <v>0.23454680086411589</v>
      </c>
    </row>
    <row r="459" spans="2:62" hidden="1" outlineLevel="2"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</row>
    <row r="460" spans="2:62" hidden="1" outlineLevel="2">
      <c r="B460" s="90" t="s">
        <v>56</v>
      </c>
      <c r="C460" s="42">
        <f ca="1">SUM(C449:C458)</f>
        <v>1</v>
      </c>
      <c r="D460" s="42">
        <f t="shared" ref="D460:BJ460" ca="1" si="389">SUM(D449:D458)</f>
        <v>0.99999999999999978</v>
      </c>
      <c r="E460" s="42">
        <f t="shared" ca="1" si="389"/>
        <v>1</v>
      </c>
      <c r="F460" s="42">
        <f t="shared" ca="1" si="389"/>
        <v>0.99999999999999889</v>
      </c>
      <c r="G460" s="42">
        <f t="shared" ca="1" si="389"/>
        <v>0.99999999999999933</v>
      </c>
      <c r="H460" s="42">
        <f t="shared" ca="1" si="389"/>
        <v>1.0000000000000002</v>
      </c>
      <c r="I460" s="42">
        <f t="shared" ca="1" si="389"/>
        <v>1.0000000000000002</v>
      </c>
      <c r="J460" s="42">
        <f t="shared" ca="1" si="389"/>
        <v>1</v>
      </c>
      <c r="K460" s="42">
        <f t="shared" ca="1" si="389"/>
        <v>1.0000000000000007</v>
      </c>
      <c r="L460" s="42">
        <f t="shared" ca="1" si="389"/>
        <v>0.99999999999999989</v>
      </c>
      <c r="M460" s="42">
        <f t="shared" ca="1" si="389"/>
        <v>0.99999999999999956</v>
      </c>
      <c r="N460" s="42">
        <f t="shared" ca="1" si="389"/>
        <v>0.99999999999999978</v>
      </c>
      <c r="O460" s="42">
        <f t="shared" ca="1" si="389"/>
        <v>1.0000000000000007</v>
      </c>
      <c r="P460" s="42">
        <f t="shared" ca="1" si="389"/>
        <v>0.99999999999999933</v>
      </c>
      <c r="Q460" s="42">
        <f t="shared" ca="1" si="389"/>
        <v>1.0000000000000011</v>
      </c>
      <c r="R460" s="42">
        <f t="shared" ca="1" si="389"/>
        <v>0.99999999999999867</v>
      </c>
      <c r="S460" s="42">
        <f t="shared" ca="1" si="389"/>
        <v>0.99999999999999956</v>
      </c>
      <c r="T460" s="42">
        <f t="shared" ca="1" si="389"/>
        <v>0.99999999999999889</v>
      </c>
      <c r="U460" s="42">
        <f t="shared" ca="1" si="389"/>
        <v>0.999999999999999</v>
      </c>
      <c r="V460" s="42">
        <f t="shared" ca="1" si="389"/>
        <v>1.0000000000000004</v>
      </c>
      <c r="W460" s="42">
        <f t="shared" ca="1" si="389"/>
        <v>1</v>
      </c>
      <c r="X460" s="42">
        <f t="shared" ca="1" si="389"/>
        <v>1.0000000000000004</v>
      </c>
      <c r="Y460" s="42">
        <f t="shared" ca="1" si="389"/>
        <v>1</v>
      </c>
      <c r="Z460" s="42">
        <f t="shared" ca="1" si="389"/>
        <v>1.0000000000000004</v>
      </c>
      <c r="AA460" s="42">
        <f t="shared" ca="1" si="389"/>
        <v>0.99999999999999978</v>
      </c>
      <c r="AB460" s="42">
        <f t="shared" ca="1" si="389"/>
        <v>1.0000000000000002</v>
      </c>
      <c r="AC460" s="42">
        <f t="shared" ca="1" si="389"/>
        <v>1</v>
      </c>
      <c r="AD460" s="42">
        <f t="shared" ca="1" si="389"/>
        <v>1</v>
      </c>
      <c r="AE460" s="42">
        <f t="shared" ca="1" si="389"/>
        <v>1.0000000000000013</v>
      </c>
      <c r="AF460" s="42">
        <f t="shared" ca="1" si="389"/>
        <v>1.0000000000000009</v>
      </c>
      <c r="AG460" s="42">
        <f t="shared" ca="1" si="389"/>
        <v>1.0000000000000011</v>
      </c>
      <c r="AH460" s="42">
        <f t="shared" ca="1" si="389"/>
        <v>1.0000000000000004</v>
      </c>
      <c r="AI460" s="42">
        <f t="shared" ca="1" si="389"/>
        <v>0.99999999999999956</v>
      </c>
      <c r="AJ460" s="42">
        <f t="shared" ca="1" si="389"/>
        <v>1.0000000000000004</v>
      </c>
      <c r="AK460" s="42">
        <f t="shared" ca="1" si="389"/>
        <v>1.0000000000000007</v>
      </c>
      <c r="AL460" s="42">
        <f t="shared" ca="1" si="389"/>
        <v>1.0000000000000009</v>
      </c>
      <c r="AM460" s="42">
        <f t="shared" ca="1" si="389"/>
        <v>0.99999999999999911</v>
      </c>
      <c r="AN460" s="42">
        <f t="shared" ca="1" si="389"/>
        <v>1.0000000000000004</v>
      </c>
      <c r="AO460" s="42">
        <f t="shared" ca="1" si="389"/>
        <v>1</v>
      </c>
      <c r="AP460" s="42">
        <f t="shared" ca="1" si="389"/>
        <v>1</v>
      </c>
      <c r="AQ460" s="42">
        <f t="shared" ca="1" si="389"/>
        <v>1</v>
      </c>
      <c r="AR460" s="42">
        <f t="shared" ca="1" si="389"/>
        <v>1.0000000000000007</v>
      </c>
      <c r="AS460" s="42">
        <f t="shared" ca="1" si="389"/>
        <v>0.99999999999999967</v>
      </c>
      <c r="AT460" s="42">
        <f t="shared" ca="1" si="389"/>
        <v>1</v>
      </c>
      <c r="AU460" s="42">
        <f t="shared" ca="1" si="389"/>
        <v>1.0000000000000002</v>
      </c>
      <c r="AV460" s="42">
        <f t="shared" ca="1" si="389"/>
        <v>1.0000000000000009</v>
      </c>
      <c r="AW460" s="42">
        <f t="shared" ca="1" si="389"/>
        <v>1</v>
      </c>
      <c r="AX460" s="42">
        <f t="shared" ca="1" si="389"/>
        <v>1.0000000000000002</v>
      </c>
      <c r="AY460" s="42">
        <f t="shared" ca="1" si="389"/>
        <v>0.99999999999999889</v>
      </c>
      <c r="AZ460" s="42">
        <f t="shared" ca="1" si="389"/>
        <v>0.99999999999999911</v>
      </c>
      <c r="BA460" s="42">
        <f t="shared" ca="1" si="389"/>
        <v>1.0000000000000004</v>
      </c>
      <c r="BB460" s="42">
        <f t="shared" ca="1" si="389"/>
        <v>1</v>
      </c>
      <c r="BC460" s="42">
        <f t="shared" ca="1" si="389"/>
        <v>0.99999999999999944</v>
      </c>
      <c r="BD460" s="42">
        <f t="shared" ca="1" si="389"/>
        <v>1</v>
      </c>
      <c r="BE460" s="42">
        <f t="shared" ca="1" si="389"/>
        <v>1</v>
      </c>
      <c r="BF460" s="42">
        <f t="shared" ca="1" si="389"/>
        <v>0.99999999999999978</v>
      </c>
      <c r="BG460" s="42">
        <f t="shared" ca="1" si="389"/>
        <v>0.99999999999999878</v>
      </c>
      <c r="BH460" s="42">
        <f t="shared" ca="1" si="389"/>
        <v>1.0000000000000007</v>
      </c>
      <c r="BI460" s="42">
        <f t="shared" ca="1" si="389"/>
        <v>1</v>
      </c>
      <c r="BJ460" s="42">
        <f t="shared" ca="1" si="389"/>
        <v>1.0000000000000002</v>
      </c>
    </row>
    <row r="461" spans="2:62" hidden="1" outlineLevel="2">
      <c r="B461" s="25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</row>
    <row r="462" spans="2:62" hidden="1" outlineLevel="2">
      <c r="B462" s="17" t="s">
        <v>137</v>
      </c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</row>
    <row r="463" spans="2:62" hidden="1" outlineLevel="2">
      <c r="B463" s="90" t="s">
        <v>5</v>
      </c>
      <c r="C463" s="15" cm="1">
        <f t="array" aca="1" ref="C463:C472" ca="1">D433:D442-C449:C458</f>
        <v>-7.1627182690745667E-3</v>
      </c>
      <c r="D463" s="15" cm="1">
        <f t="array" aca="1" ref="D463:D472" ca="1">E433:E442-D449:D458</f>
        <v>1.8412756221285187E-3</v>
      </c>
      <c r="E463" s="15" cm="1">
        <f t="array" aca="1" ref="E463:E472" ca="1">F433:F442-E449:E458</f>
        <v>8.0054765363978958E-3</v>
      </c>
      <c r="F463" s="15" cm="1">
        <f t="array" aca="1" ref="F463:F472" ca="1">G433:G442-F449:F458</f>
        <v>1.0190290985723216E-3</v>
      </c>
      <c r="G463" s="15" cm="1">
        <f t="array" aca="1" ref="G463:G472" ca="1">H433:H442-G449:G458</f>
        <v>6.6191656672387467E-4</v>
      </c>
      <c r="H463" s="15" cm="1">
        <f t="array" aca="1" ref="H463:H472" ca="1">I433:I442-H449:H458</f>
        <v>-4.0635255765067574E-3</v>
      </c>
      <c r="I463" s="15" cm="1">
        <f t="array" aca="1" ref="I463:I472" ca="1">J433:J442-I449:I458</f>
        <v>3.3585432102725549E-3</v>
      </c>
      <c r="J463" s="15" cm="1">
        <f t="array" aca="1" ref="J463:J472" ca="1">K433:K442-J449:J458</f>
        <v>1.5308789464431455E-3</v>
      </c>
      <c r="K463" s="15" cm="1">
        <f t="array" aca="1" ref="K463:K472" ca="1">L433:L442-K449:K458</f>
        <v>3.8204464180072589E-3</v>
      </c>
      <c r="L463" s="15" cm="1">
        <f t="array" aca="1" ref="L463:L472" ca="1">M433:M442-L449:L458</f>
        <v>-9.0727338402794844E-4</v>
      </c>
      <c r="M463" s="15" cm="1">
        <f t="array" aca="1" ref="M463:M472" ca="1">N433:N442-M449:M458</f>
        <v>4.0171122692165689E-3</v>
      </c>
      <c r="N463" s="15" cm="1">
        <f t="array" aca="1" ref="N463:N472" ca="1">O433:O442-N449:N458</f>
        <v>-5.380842422217369E-4</v>
      </c>
      <c r="O463" s="15" cm="1">
        <f t="array" aca="1" ref="O463:O472" ca="1">P433:P442-O449:O458</f>
        <v>-9.2377178001220722E-3</v>
      </c>
      <c r="P463" s="15" cm="1">
        <f t="array" aca="1" ref="P463:P472" ca="1">Q433:Q442-P449:P458</f>
        <v>-6.6713425482606281E-4</v>
      </c>
      <c r="Q463" s="15" cm="1">
        <f t="array" aca="1" ref="Q463:Q472" ca="1">R433:R442-Q449:Q458</f>
        <v>1.1330813458721126E-2</v>
      </c>
      <c r="R463" s="15" cm="1">
        <f t="array" aca="1" ref="R463:R472" ca="1">S433:S442-R449:R458</f>
        <v>-3.9924614199608327E-3</v>
      </c>
      <c r="S463" s="15" cm="1">
        <f t="array" aca="1" ref="S463:S472" ca="1">T433:T442-S449:S458</f>
        <v>-2.5936892253449889E-3</v>
      </c>
      <c r="T463" s="15" cm="1">
        <f t="array" aca="1" ref="T463:T472" ca="1">U433:U442-T449:T458</f>
        <v>1.2367103682997913E-2</v>
      </c>
      <c r="U463" s="15" cm="1">
        <f t="array" aca="1" ref="U463:U472" ca="1">V433:V442-U449:U458</f>
        <v>-5.9123757943968791E-3</v>
      </c>
      <c r="V463" s="15" cm="1">
        <f t="array" aca="1" ref="V463:V472" ca="1">W433:W442-V449:V458</f>
        <v>-1.2188008729894229E-3</v>
      </c>
      <c r="W463" s="15" cm="1">
        <f t="array" aca="1" ref="W463:W472" ca="1">X433:X442-W449:W458</f>
        <v>-3.8176907897015389E-3</v>
      </c>
      <c r="X463" s="15" cm="1">
        <f t="array" aca="1" ref="X463:X472" ca="1">Y433:Y442-X449:X458</f>
        <v>-3.8982390481057755E-2</v>
      </c>
      <c r="Y463" s="15" cm="1">
        <f t="array" aca="1" ref="Y463:Y472" ca="1">Z433:Z442-Y449:Y458</f>
        <v>-8.7132795421093825E-3</v>
      </c>
      <c r="Z463" s="15" cm="1">
        <f t="array" aca="1" ref="Z463:Z472" ca="1">AA433:AA442-Z449:Z458</f>
        <v>3.5060308580615179E-3</v>
      </c>
      <c r="AA463" s="15" cm="1">
        <f t="array" aca="1" ref="AA463:AA472" ca="1">AB433:AB442-AA449:AA458</f>
        <v>-3.8134997356010343E-2</v>
      </c>
      <c r="AB463" s="15" cm="1">
        <f t="array" aca="1" ref="AB463:AB472" ca="1">AC433:AC442-AB449:AB458</f>
        <v>3.5993331192935309E-3</v>
      </c>
      <c r="AC463" s="15" cm="1">
        <f t="array" aca="1" ref="AC463:AC472" ca="1">AD433:AD442-AC449:AC458</f>
        <v>-5.1114194120265195E-4</v>
      </c>
      <c r="AD463" s="15" cm="1">
        <f t="array" aca="1" ref="AD463:AD472" ca="1">AE433:AE442-AD449:AD458</f>
        <v>1.0790631034862446E-3</v>
      </c>
      <c r="AE463" s="15" cm="1">
        <f t="array" aca="1" ref="AE463:AE472" ca="1">AF433:AF442-AE449:AE458</f>
        <v>2.4570867749298085E-3</v>
      </c>
      <c r="AF463" s="15" cm="1">
        <f t="array" aca="1" ref="AF463:AF472" ca="1">AG433:AG442-AF449:AF458</f>
        <v>-7.9257097537491373E-3</v>
      </c>
      <c r="AG463" s="15" cm="1">
        <f t="array" aca="1" ref="AG463:AG472" ca="1">AH433:AH442-AG449:AG458</f>
        <v>-4.3219341733381246E-3</v>
      </c>
      <c r="AH463" s="15" cm="1">
        <f t="array" aca="1" ref="AH463:AH472" ca="1">AI433:AI442-AH449:AH458</f>
        <v>-1.1628751103227005E-3</v>
      </c>
      <c r="AI463" s="15" cm="1">
        <f t="array" aca="1" ref="AI463:AI472" ca="1">AJ433:AJ442-AI449:AI458</f>
        <v>-3.3423300696269059E-3</v>
      </c>
      <c r="AJ463" s="15" cm="1">
        <f t="array" aca="1" ref="AJ463:AJ472" ca="1">AK433:AK442-AJ449:AJ458</f>
        <v>-7.2021711476625231E-3</v>
      </c>
      <c r="AK463" s="15" cm="1">
        <f t="array" aca="1" ref="AK463:AK472" ca="1">AL433:AL442-AK449:AK458</f>
        <v>-2.351099500906317E-3</v>
      </c>
      <c r="AL463" s="15" cm="1">
        <f t="array" aca="1" ref="AL463:AL472" ca="1">AM433:AM442-AL449:AL458</f>
        <v>1.3165537913144287E-3</v>
      </c>
      <c r="AM463" s="15" cm="1">
        <f t="array" aca="1" ref="AM463:AM472" ca="1">AN433:AN442-AM449:AM458</f>
        <v>-3.0919293307536157E-3</v>
      </c>
      <c r="AN463" s="15" cm="1">
        <f t="array" aca="1" ref="AN463:AN472" ca="1">AO433:AO442-AN449:AN458</f>
        <v>-5.4153651740674116E-3</v>
      </c>
      <c r="AO463" s="15" cm="1">
        <f t="array" aca="1" ref="AO463:AO472" ca="1">AP433:AP442-AO449:AO458</f>
        <v>-2.0470307346168594E-2</v>
      </c>
      <c r="AP463" s="15" cm="1">
        <f t="array" aca="1" ref="AP463:AP472" ca="1">AQ433:AQ442-AP449:AP458</f>
        <v>-1.4756680690350896E-3</v>
      </c>
      <c r="AQ463" s="15" cm="1">
        <f t="array" aca="1" ref="AQ463:AQ472" ca="1">AR433:AR442-AQ449:AQ458</f>
        <v>3.9707690450826658E-3</v>
      </c>
      <c r="AR463" s="15" cm="1">
        <f t="array" aca="1" ref="AR463:AR472" ca="1">AS433:AS442-AR449:AR458</f>
        <v>1.2636339528722951E-3</v>
      </c>
      <c r="AS463" s="15" cm="1">
        <f t="array" aca="1" ref="AS463:AS472" ca="1">AT433:AT442-AS449:AS458</f>
        <v>5.0520573652958409E-3</v>
      </c>
      <c r="AT463" s="15" cm="1">
        <f t="array" aca="1" ref="AT463:AT472" ca="1">AU433:AU442-AT449:AT458</f>
        <v>8.3503905027533278E-3</v>
      </c>
      <c r="AU463" s="15" cm="1">
        <f t="array" aca="1" ref="AU463:AU472" ca="1">AV433:AV442-AU449:AU458</f>
        <v>3.2500036921324776E-3</v>
      </c>
      <c r="AV463" s="15" cm="1">
        <f t="array" aca="1" ref="AV463:AV472" ca="1">AW433:AW442-AV449:AV458</f>
        <v>-3.6972321678604626E-2</v>
      </c>
      <c r="AW463" s="15" cm="1">
        <f t="array" aca="1" ref="AW463:AW472" ca="1">AX433:AX442-AW449:AW458</f>
        <v>1.4878382266701642E-2</v>
      </c>
      <c r="AX463" s="15" cm="1">
        <f t="array" aca="1" ref="AX463:AX472" ca="1">AY433:AY442-AX449:AX458</f>
        <v>1.5834908254422631E-3</v>
      </c>
      <c r="AY463" s="15" cm="1">
        <f t="array" aca="1" ref="AY463:AY472" ca="1">AZ433:AZ442-AY449:AY458</f>
        <v>-3.8564532393882064E-3</v>
      </c>
      <c r="AZ463" s="15" cm="1">
        <f t="array" aca="1" ref="AZ463:AZ472" ca="1">BA433:BA442-AZ449:AZ458</f>
        <v>-3.342657361471317E-3</v>
      </c>
      <c r="BA463" s="15" cm="1">
        <f t="array" aca="1" ref="BA463:BA472" ca="1">BB433:BB442-BA449:BA458</f>
        <v>8.3227497508831585E-3</v>
      </c>
      <c r="BB463" s="15" cm="1">
        <f t="array" aca="1" ref="BB463:BB472" ca="1">BC433:BC442-BB449:BB458</f>
        <v>2.5252886916162648E-4</v>
      </c>
      <c r="BC463" s="15" cm="1">
        <f t="array" aca="1" ref="BC463:BC472" ca="1">BD433:BD442-BC449:BC458</f>
        <v>2.110849437709568E-3</v>
      </c>
      <c r="BD463" s="15" cm="1">
        <f t="array" aca="1" ref="BD463:BD472" ca="1">BE433:BE442-BD449:BD458</f>
        <v>-3.345467336916999E-3</v>
      </c>
      <c r="BE463" s="15" cm="1">
        <f t="array" aca="1" ref="BE463:BE472" ca="1">BF433:BF442-BE449:BE458</f>
        <v>-1.93068907541636E-3</v>
      </c>
      <c r="BF463" s="15" cm="1">
        <f t="array" aca="1" ref="BF463:BF472" ca="1">BG433:BG442-BF449:BF458</f>
        <v>1.2692865815519885E-3</v>
      </c>
      <c r="BG463" s="15" cm="1">
        <f t="array" aca="1" ref="BG463:BG472" ca="1">BH433:BH442-BG449:BG458</f>
        <v>1.64319737147825E-2</v>
      </c>
      <c r="BH463" s="15" cm="1">
        <f t="array" aca="1" ref="BH463:BH472" ca="1">BI433:BI442-BH449:BH458</f>
        <v>1.5092987466062399E-2</v>
      </c>
      <c r="BI463" s="15" cm="1">
        <f t="array" aca="1" ref="BI463:BI472" ca="1">BJ433:BJ442-BI449:BI458</f>
        <v>-3.4064591629886301E-3</v>
      </c>
      <c r="BJ463" s="15" cm="1">
        <f t="array" aca="1" ref="BJ463:BJ472" ca="1">BK433:BK442-BJ449:BJ458</f>
        <v>2.2758989386213534E-2</v>
      </c>
    </row>
    <row r="464" spans="2:62" hidden="1" outlineLevel="2">
      <c r="B464" s="90" t="s">
        <v>7</v>
      </c>
      <c r="C464" s="42">
        <f ca="1"/>
        <v>-9.8161044850977996E-3</v>
      </c>
      <c r="D464" s="42">
        <f ca="1"/>
        <v>1.0223395128655517E-2</v>
      </c>
      <c r="E464" s="42">
        <f ca="1"/>
        <v>-6.31333053953664E-3</v>
      </c>
      <c r="F464" s="42">
        <f ca="1"/>
        <v>-1.0171418195311505E-5</v>
      </c>
      <c r="G464" s="42">
        <f ca="1"/>
        <v>-1.8937393752708285E-3</v>
      </c>
      <c r="H464" s="42">
        <f ca="1"/>
        <v>8.1424897203061196E-3</v>
      </c>
      <c r="I464" s="42">
        <f ca="1"/>
        <v>2.8999052588942198E-3</v>
      </c>
      <c r="J464" s="42">
        <f ca="1"/>
        <v>5.9439167674086787E-4</v>
      </c>
      <c r="K464" s="42">
        <f ca="1"/>
        <v>-5.829792184950354E-4</v>
      </c>
      <c r="L464" s="42">
        <f ca="1"/>
        <v>1.8582604308911288E-2</v>
      </c>
      <c r="M464" s="42">
        <f ca="1"/>
        <v>2.109139547588762E-4</v>
      </c>
      <c r="N464" s="42">
        <f ca="1"/>
        <v>4.3243292278342532E-3</v>
      </c>
      <c r="O464" s="42">
        <f ca="1"/>
        <v>5.2151490383835694E-3</v>
      </c>
      <c r="P464" s="42">
        <f ca="1"/>
        <v>-1.3330760544769761E-2</v>
      </c>
      <c r="Q464" s="42">
        <f ca="1"/>
        <v>7.430027862233686E-3</v>
      </c>
      <c r="R464" s="42">
        <f ca="1"/>
        <v>5.5268332450639016E-3</v>
      </c>
      <c r="S464" s="42">
        <f ca="1"/>
        <v>-2.0063505183933114E-3</v>
      </c>
      <c r="T464" s="42">
        <f ca="1"/>
        <v>8.258935518011129E-4</v>
      </c>
      <c r="U464" s="42">
        <f ca="1"/>
        <v>9.1636628875645873E-3</v>
      </c>
      <c r="V464" s="42">
        <f ca="1"/>
        <v>-3.7815570311010988E-4</v>
      </c>
      <c r="W464" s="42">
        <f ca="1"/>
        <v>-2.7698505632703513E-3</v>
      </c>
      <c r="X464" s="42">
        <f ca="1"/>
        <v>-2.9237720805280129E-3</v>
      </c>
      <c r="Y464" s="42">
        <f ca="1"/>
        <v>-4.4281926867515212E-3</v>
      </c>
      <c r="Z464" s="42">
        <f ca="1"/>
        <v>-1.1209012499888357E-3</v>
      </c>
      <c r="AA464" s="42">
        <f ca="1"/>
        <v>1.5340999070457592E-2</v>
      </c>
      <c r="AB464" s="42">
        <f ca="1"/>
        <v>3.5115480882440264E-5</v>
      </c>
      <c r="AC464" s="42">
        <f ca="1"/>
        <v>-4.7309951898671238E-4</v>
      </c>
      <c r="AD464" s="42">
        <f ca="1"/>
        <v>6.4825013507360529E-3</v>
      </c>
      <c r="AE464" s="42">
        <f ca="1"/>
        <v>1.1475928801542995E-2</v>
      </c>
      <c r="AF464" s="42">
        <f ca="1"/>
        <v>-7.2570670556100503E-3</v>
      </c>
      <c r="AG464" s="42">
        <f ca="1"/>
        <v>2.1420524230199994E-3</v>
      </c>
      <c r="AH464" s="42">
        <f ca="1"/>
        <v>1.5274750138608989E-3</v>
      </c>
      <c r="AI464" s="42">
        <f ca="1"/>
        <v>1.2386533679190778E-2</v>
      </c>
      <c r="AJ464" s="42">
        <f ca="1"/>
        <v>3.2871548213182639E-3</v>
      </c>
      <c r="AK464" s="42">
        <f ca="1"/>
        <v>-6.2485328646452731E-3</v>
      </c>
      <c r="AL464" s="42">
        <f ca="1"/>
        <v>-1.0561440738910965E-3</v>
      </c>
      <c r="AM464" s="42">
        <f ca="1"/>
        <v>1.7488700406157527E-2</v>
      </c>
      <c r="AN464" s="42">
        <f ca="1"/>
        <v>-1.3584544490768527E-2</v>
      </c>
      <c r="AO464" s="42">
        <f ca="1"/>
        <v>-4.0675185949247808E-2</v>
      </c>
      <c r="AP464" s="42">
        <f ca="1"/>
        <v>-6.1854555545311281E-2</v>
      </c>
      <c r="AQ464" s="42">
        <f ca="1"/>
        <v>2.0458559533437226E-3</v>
      </c>
      <c r="AR464" s="42">
        <f ca="1"/>
        <v>5.1993635439027824E-3</v>
      </c>
      <c r="AS464" s="42">
        <f ca="1"/>
        <v>-2.1357264092185663E-3</v>
      </c>
      <c r="AT464" s="42">
        <f ca="1"/>
        <v>9.1740369529261789E-3</v>
      </c>
      <c r="AU464" s="42">
        <f ca="1"/>
        <v>-1.0090017739775525E-2</v>
      </c>
      <c r="AV464" s="42">
        <f ca="1"/>
        <v>2.1414114751877041E-2</v>
      </c>
      <c r="AW464" s="42">
        <f ca="1"/>
        <v>-1.91025576885046E-2</v>
      </c>
      <c r="AX464" s="42">
        <f ca="1"/>
        <v>-2.2932100329573629E-4</v>
      </c>
      <c r="AY464" s="42">
        <f ca="1"/>
        <v>-5.1839715220811378E-3</v>
      </c>
      <c r="AZ464" s="42">
        <f ca="1"/>
        <v>2.3471794485028463E-2</v>
      </c>
      <c r="BA464" s="42">
        <f ca="1"/>
        <v>1.2402638157626315E-2</v>
      </c>
      <c r="BB464" s="42">
        <f ca="1"/>
        <v>-1.3827155499200154E-3</v>
      </c>
      <c r="BC464" s="42">
        <f ca="1"/>
        <v>-3.5874232450046339E-4</v>
      </c>
      <c r="BD464" s="42">
        <f ca="1"/>
        <v>2.5885700371895137E-3</v>
      </c>
      <c r="BE464" s="42">
        <f ca="1"/>
        <v>-7.2989572368104341E-4</v>
      </c>
      <c r="BF464" s="42">
        <f ca="1"/>
        <v>5.3838039558320762E-3</v>
      </c>
      <c r="BG464" s="42">
        <f ca="1"/>
        <v>1.7769779165660016E-2</v>
      </c>
      <c r="BH464" s="42">
        <f ca="1"/>
        <v>-1.0766314606369252E-2</v>
      </c>
      <c r="BI464" s="42">
        <f ca="1"/>
        <v>1.7094755153427032E-3</v>
      </c>
      <c r="BJ464" s="42">
        <f ca="1"/>
        <v>1.356381891540489E-3</v>
      </c>
    </row>
    <row r="465" spans="2:62" hidden="1" outlineLevel="2">
      <c r="B465" s="90" t="s">
        <v>9</v>
      </c>
      <c r="C465" s="42">
        <f ca="1"/>
        <v>-4.355369578835866E-3</v>
      </c>
      <c r="D465" s="42">
        <f ca="1"/>
        <v>-5.9000237102076469E-3</v>
      </c>
      <c r="E465" s="42">
        <f ca="1"/>
        <v>2.1162220004275478E-3</v>
      </c>
      <c r="F465" s="42">
        <f ca="1"/>
        <v>1.4188676893328589E-4</v>
      </c>
      <c r="G465" s="42">
        <f ca="1"/>
        <v>-4.2620431641363088E-3</v>
      </c>
      <c r="H465" s="42">
        <f ca="1"/>
        <v>-6.5472465556900838E-3</v>
      </c>
      <c r="I465" s="42">
        <f ca="1"/>
        <v>2.1702335491987079E-3</v>
      </c>
      <c r="J465" s="42">
        <f ca="1"/>
        <v>8.6518332888367855E-3</v>
      </c>
      <c r="K465" s="42">
        <f ca="1"/>
        <v>-1.7283315216866102E-3</v>
      </c>
      <c r="L465" s="42">
        <f ca="1"/>
        <v>-6.7591107699943864E-3</v>
      </c>
      <c r="M465" s="42">
        <f ca="1"/>
        <v>2.8918167344161833E-2</v>
      </c>
      <c r="N465" s="42">
        <f ca="1"/>
        <v>-1.586813937080378E-3</v>
      </c>
      <c r="O465" s="42">
        <f ca="1"/>
        <v>1.8169460293469025E-2</v>
      </c>
      <c r="P465" s="42">
        <f ca="1"/>
        <v>1.7258486973016351E-3</v>
      </c>
      <c r="Q465" s="42">
        <f ca="1"/>
        <v>5.8675626872247144E-3</v>
      </c>
      <c r="R465" s="42">
        <f ca="1"/>
        <v>-1.3700444725927019E-2</v>
      </c>
      <c r="S465" s="42">
        <f ca="1"/>
        <v>1.1136820140866643E-2</v>
      </c>
      <c r="T465" s="42">
        <f ca="1"/>
        <v>-1.4687082284584041E-3</v>
      </c>
      <c r="U465" s="42">
        <f ca="1"/>
        <v>-9.0356225950340985E-3</v>
      </c>
      <c r="V465" s="42">
        <f ca="1"/>
        <v>1.5197864870885869E-2</v>
      </c>
      <c r="W465" s="42">
        <f ca="1"/>
        <v>-9.8425873427453459E-3</v>
      </c>
      <c r="X465" s="42">
        <f ca="1"/>
        <v>-4.428577603829531E-3</v>
      </c>
      <c r="Y465" s="42">
        <f ca="1"/>
        <v>-7.8558416207636372E-3</v>
      </c>
      <c r="Z465" s="42">
        <f ca="1"/>
        <v>-1.229929356235987E-2</v>
      </c>
      <c r="AA465" s="42">
        <f ca="1"/>
        <v>-5.0479339709740861E-2</v>
      </c>
      <c r="AB465" s="42">
        <f ca="1"/>
        <v>5.088284077158417E-3</v>
      </c>
      <c r="AC465" s="42">
        <f ca="1"/>
        <v>2.4971556530747341E-3</v>
      </c>
      <c r="AD465" s="42">
        <f ca="1"/>
        <v>-5.7213351992176364E-3</v>
      </c>
      <c r="AE465" s="42">
        <f ca="1"/>
        <v>4.7723947059295779E-3</v>
      </c>
      <c r="AF465" s="42">
        <f ca="1"/>
        <v>6.3996208166979263E-3</v>
      </c>
      <c r="AG465" s="42">
        <f ca="1"/>
        <v>-4.6812814352029108E-4</v>
      </c>
      <c r="AH465" s="42">
        <f ca="1"/>
        <v>-1.2034474490908526E-2</v>
      </c>
      <c r="AI465" s="42">
        <f ca="1"/>
        <v>-8.7881415719736899E-3</v>
      </c>
      <c r="AJ465" s="42">
        <f ca="1"/>
        <v>9.6471840529365194E-3</v>
      </c>
      <c r="AK465" s="42">
        <f ca="1"/>
        <v>-1.5066113416111471E-3</v>
      </c>
      <c r="AL465" s="42">
        <f ca="1"/>
        <v>6.8259732879671908E-4</v>
      </c>
      <c r="AM465" s="42">
        <f ca="1"/>
        <v>-3.2626027471207963E-2</v>
      </c>
      <c r="AN465" s="42">
        <f ca="1"/>
        <v>-1.4689669801033783E-2</v>
      </c>
      <c r="AO465" s="42">
        <f ca="1"/>
        <v>-1.1348453095831074E-2</v>
      </c>
      <c r="AP465" s="42">
        <f ca="1"/>
        <v>3.6109218782036573E-2</v>
      </c>
      <c r="AQ465" s="42">
        <f ca="1"/>
        <v>2.649268230602253E-2</v>
      </c>
      <c r="AR465" s="42">
        <f ca="1"/>
        <v>-6.5961870664025257E-3</v>
      </c>
      <c r="AS465" s="42">
        <f ca="1"/>
        <v>-1.3353298834050786E-2</v>
      </c>
      <c r="AT465" s="42">
        <f ca="1"/>
        <v>-3.1859901542412028E-3</v>
      </c>
      <c r="AU465" s="42">
        <f ca="1"/>
        <v>-8.0051113303199473E-3</v>
      </c>
      <c r="AV465" s="42">
        <f ca="1"/>
        <v>-1.8206931406997306E-2</v>
      </c>
      <c r="AW465" s="42">
        <f ca="1"/>
        <v>-2.192257711041784E-3</v>
      </c>
      <c r="AX465" s="42">
        <f ca="1"/>
        <v>-5.9296256325079844E-3</v>
      </c>
      <c r="AY465" s="42">
        <f ca="1"/>
        <v>1.214363334590518E-3</v>
      </c>
      <c r="AZ465" s="42">
        <f ca="1"/>
        <v>-3.2178796143496335E-3</v>
      </c>
      <c r="BA465" s="42">
        <f ca="1"/>
        <v>8.1542170897551947E-3</v>
      </c>
      <c r="BB465" s="42">
        <f ca="1"/>
        <v>-6.6825593084793022E-3</v>
      </c>
      <c r="BC465" s="42">
        <f ca="1"/>
        <v>2.0240795778756759E-3</v>
      </c>
      <c r="BD465" s="42">
        <f ca="1"/>
        <v>6.3560152149658433E-3</v>
      </c>
      <c r="BE465" s="42">
        <f ca="1"/>
        <v>-1.1710214828443311E-2</v>
      </c>
      <c r="BF465" s="42">
        <f ca="1"/>
        <v>-7.272495438420401E-4</v>
      </c>
      <c r="BG465" s="42">
        <f ca="1"/>
        <v>1.9641175126766663E-3</v>
      </c>
      <c r="BH465" s="42">
        <f ca="1"/>
        <v>-3.4804796942611016E-3</v>
      </c>
      <c r="BI465" s="42">
        <f ca="1"/>
        <v>1.7832004323644457E-2</v>
      </c>
      <c r="BJ465" s="42">
        <f ca="1"/>
        <v>-0.2106220261974312</v>
      </c>
    </row>
    <row r="466" spans="2:62" hidden="1" outlineLevel="2">
      <c r="B466" s="90" t="s">
        <v>11</v>
      </c>
      <c r="C466" s="42">
        <f ca="1"/>
        <v>-1.494776146479776E-3</v>
      </c>
      <c r="D466" s="42">
        <f ca="1"/>
        <v>-1.7244273080719047E-2</v>
      </c>
      <c r="E466" s="42">
        <f ca="1"/>
        <v>-2.9608942292619067E-3</v>
      </c>
      <c r="F466" s="42">
        <f ca="1"/>
        <v>-3.2750181562992975E-3</v>
      </c>
      <c r="G466" s="42">
        <f ca="1"/>
        <v>-2.2387295220041972E-2</v>
      </c>
      <c r="H466" s="42">
        <f ca="1"/>
        <v>1.9748185672900098E-3</v>
      </c>
      <c r="I466" s="42">
        <f ca="1"/>
        <v>-1.4243515158606085E-3</v>
      </c>
      <c r="J466" s="42">
        <f ca="1"/>
        <v>-7.7404132639022349E-4</v>
      </c>
      <c r="K466" s="42">
        <f ca="1"/>
        <v>-5.5401304013103642E-3</v>
      </c>
      <c r="L466" s="42">
        <f ca="1"/>
        <v>-1.2684654643055002E-2</v>
      </c>
      <c r="M466" s="42">
        <f ca="1"/>
        <v>-1.4035606336248035E-2</v>
      </c>
      <c r="N466" s="42">
        <f ca="1"/>
        <v>-9.2653676806266211E-3</v>
      </c>
      <c r="O466" s="42">
        <f ca="1"/>
        <v>2.1039968099825501E-3</v>
      </c>
      <c r="P466" s="42">
        <f ca="1"/>
        <v>-1.4731132003763275E-2</v>
      </c>
      <c r="Q466" s="42">
        <f ca="1"/>
        <v>-1.6356341615208721E-2</v>
      </c>
      <c r="R466" s="42">
        <f ca="1"/>
        <v>-2.2662052200311034E-2</v>
      </c>
      <c r="S466" s="42">
        <f ca="1"/>
        <v>-9.2854145106677603E-3</v>
      </c>
      <c r="T466" s="42">
        <f ca="1"/>
        <v>1.7784816094662675E-3</v>
      </c>
      <c r="U466" s="42">
        <f ca="1"/>
        <v>-7.492031310270153E-3</v>
      </c>
      <c r="V466" s="42">
        <f ca="1"/>
        <v>3.1084190402954452E-3</v>
      </c>
      <c r="W466" s="42">
        <f ca="1"/>
        <v>1.4982468335091176E-3</v>
      </c>
      <c r="X466" s="42">
        <f ca="1"/>
        <v>-8.3809053828854483E-3</v>
      </c>
      <c r="Y466" s="42">
        <f ca="1"/>
        <v>-8.2906228795723361E-3</v>
      </c>
      <c r="Z466" s="42">
        <f ca="1"/>
        <v>-1.00633133750734E-2</v>
      </c>
      <c r="AA466" s="42">
        <f ca="1"/>
        <v>2.3794904238114117E-2</v>
      </c>
      <c r="AB466" s="42">
        <f ca="1"/>
        <v>5.9514587453988119E-3</v>
      </c>
      <c r="AC466" s="42">
        <f ca="1"/>
        <v>6.9060557035030314E-3</v>
      </c>
      <c r="AD466" s="42">
        <f ca="1"/>
        <v>1.2910008963063452E-2</v>
      </c>
      <c r="AE466" s="42">
        <f ca="1"/>
        <v>-2.8441120109061829E-2</v>
      </c>
      <c r="AF466" s="42">
        <f ca="1"/>
        <v>-1.0316754412745956E-2</v>
      </c>
      <c r="AG466" s="42">
        <f ca="1"/>
        <v>4.6115098432023185E-3</v>
      </c>
      <c r="AH466" s="42">
        <f ca="1"/>
        <v>1.0084201240018989E-4</v>
      </c>
      <c r="AI466" s="42">
        <f ca="1"/>
        <v>3.4493279503718687E-3</v>
      </c>
      <c r="AJ466" s="42">
        <f ca="1"/>
        <v>9.3452021301962535E-3</v>
      </c>
      <c r="AK466" s="42">
        <f ca="1"/>
        <v>9.4153668874839315E-4</v>
      </c>
      <c r="AL466" s="42">
        <f ca="1"/>
        <v>-4.2799424851562504E-3</v>
      </c>
      <c r="AM466" s="42">
        <f ca="1"/>
        <v>3.29290666696163E-3</v>
      </c>
      <c r="AN466" s="42">
        <f ca="1"/>
        <v>1.1028128040176605E-2</v>
      </c>
      <c r="AO466" s="42">
        <f ca="1"/>
        <v>6.8913000179696808E-3</v>
      </c>
      <c r="AP466" s="42">
        <f ca="1"/>
        <v>8.4226463612522007E-3</v>
      </c>
      <c r="AQ466" s="42">
        <f ca="1"/>
        <v>5.6367187178275185E-3</v>
      </c>
      <c r="AR466" s="42">
        <f ca="1"/>
        <v>-1.9838753128134795E-3</v>
      </c>
      <c r="AS466" s="42">
        <f ca="1"/>
        <v>1.4238367182678319E-3</v>
      </c>
      <c r="AT466" s="42">
        <f ca="1"/>
        <v>-8.0672024894295133E-3</v>
      </c>
      <c r="AU466" s="42">
        <f ca="1"/>
        <v>1.2799094686644086E-3</v>
      </c>
      <c r="AV466" s="42">
        <f ca="1"/>
        <v>2.4282328992212686E-2</v>
      </c>
      <c r="AW466" s="42">
        <f ca="1"/>
        <v>6.6173102238435283E-3</v>
      </c>
      <c r="AX466" s="42">
        <f ca="1"/>
        <v>8.9663463288887357E-4</v>
      </c>
      <c r="AY466" s="42">
        <f ca="1"/>
        <v>-1.1881729436850411E-2</v>
      </c>
      <c r="AZ466" s="42">
        <f ca="1"/>
        <v>-5.0160700311371736E-3</v>
      </c>
      <c r="BA466" s="42">
        <f ca="1"/>
        <v>-7.8602433901761581E-3</v>
      </c>
      <c r="BB466" s="42">
        <f ca="1"/>
        <v>2.76049892688493E-4</v>
      </c>
      <c r="BC466" s="42">
        <f ca="1"/>
        <v>-1.4084297063909554E-3</v>
      </c>
      <c r="BD466" s="42">
        <f ca="1"/>
        <v>-1.0522654044061303E-3</v>
      </c>
      <c r="BE466" s="42">
        <f ca="1"/>
        <v>-4.2865092170769198E-4</v>
      </c>
      <c r="BF466" s="42">
        <f ca="1"/>
        <v>4.7973419574737289E-3</v>
      </c>
      <c r="BG466" s="42">
        <f ca="1"/>
        <v>-1.5480733182353365E-2</v>
      </c>
      <c r="BH466" s="42">
        <f ca="1"/>
        <v>5.848275946717163E-3</v>
      </c>
      <c r="BI466" s="42">
        <f ca="1"/>
        <v>-2.2223548666236437E-3</v>
      </c>
      <c r="BJ466" s="42">
        <f ca="1"/>
        <v>-4.1362282531575777E-2</v>
      </c>
    </row>
    <row r="467" spans="2:62" hidden="1" outlineLevel="2">
      <c r="B467" s="90" t="s">
        <v>13</v>
      </c>
      <c r="C467" s="42">
        <f ca="1"/>
        <v>2.8709205976305135E-3</v>
      </c>
      <c r="D467" s="42">
        <f ca="1"/>
        <v>8.1037042344168538E-3</v>
      </c>
      <c r="E467" s="42">
        <f ca="1"/>
        <v>1.8022616368728733E-3</v>
      </c>
      <c r="F467" s="42">
        <f ca="1"/>
        <v>-1.5408601188800219E-4</v>
      </c>
      <c r="G467" s="42">
        <f ca="1"/>
        <v>4.7360683215306801E-3</v>
      </c>
      <c r="H467" s="42">
        <f ca="1"/>
        <v>-5.1021209119955675E-3</v>
      </c>
      <c r="I467" s="42">
        <f ca="1"/>
        <v>-2.1730475621823953E-3</v>
      </c>
      <c r="J467" s="42">
        <f ca="1"/>
        <v>5.203315494225931E-4</v>
      </c>
      <c r="K467" s="42">
        <f ca="1"/>
        <v>-6.2051021542565525E-3</v>
      </c>
      <c r="L467" s="42">
        <f ca="1"/>
        <v>-1.9131180908745611E-2</v>
      </c>
      <c r="M467" s="42">
        <f ca="1"/>
        <v>9.0975857125387451E-3</v>
      </c>
      <c r="N467" s="42">
        <f ca="1"/>
        <v>1.7889871053012908E-3</v>
      </c>
      <c r="O467" s="42">
        <f ca="1"/>
        <v>-5.6408384874343191E-3</v>
      </c>
      <c r="P467" s="42">
        <f ca="1"/>
        <v>7.3873335642867157E-3</v>
      </c>
      <c r="Q467" s="42">
        <f ca="1"/>
        <v>7.7236751361418332E-3</v>
      </c>
      <c r="R467" s="42">
        <f ca="1"/>
        <v>6.3494236021058373E-3</v>
      </c>
      <c r="S467" s="42">
        <f ca="1"/>
        <v>-5.2844090910431976E-3</v>
      </c>
      <c r="T467" s="42">
        <f ca="1"/>
        <v>4.7281970412943811E-3</v>
      </c>
      <c r="U467" s="42">
        <f ca="1"/>
        <v>5.5081363173674694E-4</v>
      </c>
      <c r="V467" s="42">
        <f ca="1"/>
        <v>1.9521406752027112E-3</v>
      </c>
      <c r="W467" s="42">
        <f ca="1"/>
        <v>6.1970356843376456E-4</v>
      </c>
      <c r="X467" s="42">
        <f ca="1"/>
        <v>1.3657888873797715E-2</v>
      </c>
      <c r="Y467" s="42">
        <f ca="1"/>
        <v>1.6251142255575834E-4</v>
      </c>
      <c r="Z467" s="42">
        <f ca="1"/>
        <v>9.563516489897228E-3</v>
      </c>
      <c r="AA467" s="42">
        <f ca="1"/>
        <v>2.2718603669095033E-2</v>
      </c>
      <c r="AB467" s="42">
        <f ca="1"/>
        <v>-1.8552536506024703E-2</v>
      </c>
      <c r="AC467" s="42">
        <f ca="1"/>
        <v>4.2265659041914455E-3</v>
      </c>
      <c r="AD467" s="42">
        <f ca="1"/>
        <v>6.3698344857091443E-3</v>
      </c>
      <c r="AE467" s="42">
        <f ca="1"/>
        <v>-6.6851312863885626E-3</v>
      </c>
      <c r="AF467" s="42">
        <f ca="1"/>
        <v>1.7934168477875892E-3</v>
      </c>
      <c r="AG467" s="42">
        <f ca="1"/>
        <v>-9.1287462945112072E-3</v>
      </c>
      <c r="AH467" s="42">
        <f ca="1"/>
        <v>6.9814549257248767E-3</v>
      </c>
      <c r="AI467" s="42">
        <f ca="1"/>
        <v>-6.7614339810846205E-3</v>
      </c>
      <c r="AJ467" s="42">
        <f ca="1"/>
        <v>-1.0011533747798715E-2</v>
      </c>
      <c r="AK467" s="42">
        <f ca="1"/>
        <v>2.2923872245848229E-3</v>
      </c>
      <c r="AL467" s="42">
        <f ca="1"/>
        <v>-5.0905300452083746E-5</v>
      </c>
      <c r="AM467" s="42">
        <f ca="1"/>
        <v>1.2167480298321334E-3</v>
      </c>
      <c r="AN467" s="42">
        <f ca="1"/>
        <v>-8.9913845540090936E-3</v>
      </c>
      <c r="AO467" s="42">
        <f ca="1"/>
        <v>2.4804811284219914E-2</v>
      </c>
      <c r="AP467" s="42">
        <f ca="1"/>
        <v>3.0817603885495565E-3</v>
      </c>
      <c r="AQ467" s="42">
        <f ca="1"/>
        <v>5.8821375068937864E-3</v>
      </c>
      <c r="AR467" s="42">
        <f ca="1"/>
        <v>1.1392981608604996E-2</v>
      </c>
      <c r="AS467" s="42">
        <f ca="1"/>
        <v>7.1628875531401515E-4</v>
      </c>
      <c r="AT467" s="42">
        <f ca="1"/>
        <v>-1.3492191622217084E-2</v>
      </c>
      <c r="AU467" s="42">
        <f ca="1"/>
        <v>-1.7799847362161281E-3</v>
      </c>
      <c r="AV467" s="42">
        <f ca="1"/>
        <v>4.6831743998215561E-3</v>
      </c>
      <c r="AW467" s="42">
        <f ca="1"/>
        <v>-3.4143526925755063E-3</v>
      </c>
      <c r="AX467" s="42">
        <f ca="1"/>
        <v>-2.4681026568908332E-3</v>
      </c>
      <c r="AY467" s="42">
        <f ca="1"/>
        <v>-1.7845514838625842E-3</v>
      </c>
      <c r="AZ467" s="42">
        <f ca="1"/>
        <v>-5.6437387335797756E-3</v>
      </c>
      <c r="BA467" s="42">
        <f ca="1"/>
        <v>1.5013107822649183E-2</v>
      </c>
      <c r="BB467" s="42">
        <f ca="1"/>
        <v>2.1416255839989309E-2</v>
      </c>
      <c r="BC467" s="42">
        <f ca="1"/>
        <v>-4.803083184437007E-4</v>
      </c>
      <c r="BD467" s="42">
        <f ca="1"/>
        <v>-1.1782414579056127E-3</v>
      </c>
      <c r="BE467" s="42">
        <f ca="1"/>
        <v>5.4145174680738373E-3</v>
      </c>
      <c r="BF467" s="42">
        <f ca="1"/>
        <v>1.0217151514523154E-3</v>
      </c>
      <c r="BG467" s="42">
        <f ca="1"/>
        <v>2.6337270413761549E-3</v>
      </c>
      <c r="BH467" s="42">
        <f ca="1"/>
        <v>1.433443461113898E-2</v>
      </c>
      <c r="BI467" s="42">
        <f ca="1"/>
        <v>-8.8959738905966534E-4</v>
      </c>
      <c r="BJ467" s="42">
        <f ca="1"/>
        <v>-0.10049093955763622</v>
      </c>
    </row>
    <row r="468" spans="2:62" hidden="1" outlineLevel="2">
      <c r="B468" s="90" t="s">
        <v>15</v>
      </c>
      <c r="C468" s="42">
        <f ca="1"/>
        <v>-9.3087882326592375E-6</v>
      </c>
      <c r="D468" s="42">
        <f ca="1"/>
        <v>1.3310404061533609E-2</v>
      </c>
      <c r="E468" s="42">
        <f ca="1"/>
        <v>-2.1802322163881338E-3</v>
      </c>
      <c r="F468" s="42">
        <f ca="1"/>
        <v>-6.3376395299150068E-4</v>
      </c>
      <c r="G468" s="42">
        <f ca="1"/>
        <v>-1.8168483990487205E-2</v>
      </c>
      <c r="H468" s="42">
        <f ca="1"/>
        <v>-2.1187371901458252E-3</v>
      </c>
      <c r="I468" s="42">
        <f ca="1"/>
        <v>-4.2733015294218191E-3</v>
      </c>
      <c r="J468" s="42">
        <f ca="1"/>
        <v>6.3510793853885361E-4</v>
      </c>
      <c r="K468" s="42">
        <f ca="1"/>
        <v>2.7393764241657181E-3</v>
      </c>
      <c r="L468" s="42">
        <f ca="1"/>
        <v>6.3534281021449257E-3</v>
      </c>
      <c r="M468" s="42">
        <f ca="1"/>
        <v>-8.2993718985288345E-3</v>
      </c>
      <c r="N468" s="42">
        <f ca="1"/>
        <v>3.6131409183459695E-4</v>
      </c>
      <c r="O468" s="42">
        <f ca="1"/>
        <v>1.1155352825396425E-2</v>
      </c>
      <c r="P468" s="42">
        <f ca="1"/>
        <v>5.3511288684149616E-3</v>
      </c>
      <c r="Q468" s="42">
        <f ca="1"/>
        <v>-8.8210427747171805E-3</v>
      </c>
      <c r="R468" s="42">
        <f ca="1"/>
        <v>7.5397235975586396E-3</v>
      </c>
      <c r="S468" s="42">
        <f ca="1"/>
        <v>1.0956834469479843E-2</v>
      </c>
      <c r="T468" s="42">
        <f ca="1"/>
        <v>-1.5645220988828257E-2</v>
      </c>
      <c r="U468" s="42">
        <f ca="1"/>
        <v>3.2767319124321626E-4</v>
      </c>
      <c r="V468" s="42">
        <f ca="1"/>
        <v>-9.3258762427916031E-3</v>
      </c>
      <c r="W468" s="42">
        <f ca="1"/>
        <v>1.4747619341685503E-2</v>
      </c>
      <c r="X468" s="42">
        <f ca="1"/>
        <v>6.4696293004029293E-3</v>
      </c>
      <c r="Y468" s="42">
        <f ca="1"/>
        <v>8.4368973346668485E-3</v>
      </c>
      <c r="Z468" s="42">
        <f ca="1"/>
        <v>2.2875072419134918E-2</v>
      </c>
      <c r="AA468" s="42">
        <f ca="1"/>
        <v>5.2563077470943964E-2</v>
      </c>
      <c r="AB468" s="42">
        <f ca="1"/>
        <v>-1.8413054132015827E-2</v>
      </c>
      <c r="AC468" s="42">
        <f ca="1"/>
        <v>3.550698986335199E-3</v>
      </c>
      <c r="AD468" s="42">
        <f ca="1"/>
        <v>-3.3390149737079766E-3</v>
      </c>
      <c r="AE468" s="42">
        <f ca="1"/>
        <v>3.4336770828246599E-3</v>
      </c>
      <c r="AF468" s="42">
        <f ca="1"/>
        <v>2.7617232015705317E-3</v>
      </c>
      <c r="AG468" s="42">
        <f ca="1"/>
        <v>1.6700778211093503E-2</v>
      </c>
      <c r="AH468" s="42">
        <f ca="1"/>
        <v>-2.705573733947253E-3</v>
      </c>
      <c r="AI468" s="42">
        <f ca="1"/>
        <v>-1.1667926065402734E-2</v>
      </c>
      <c r="AJ468" s="42">
        <f ca="1"/>
        <v>-3.29870150228051E-3</v>
      </c>
      <c r="AK468" s="42">
        <f ca="1"/>
        <v>-3.6686916117907309E-3</v>
      </c>
      <c r="AL468" s="42">
        <f ca="1"/>
        <v>1.7462164422636595E-2</v>
      </c>
      <c r="AM468" s="42">
        <f ca="1"/>
        <v>4.3959017613449114E-3</v>
      </c>
      <c r="AN468" s="42">
        <f ca="1"/>
        <v>2.3942801516946333E-2</v>
      </c>
      <c r="AO468" s="42">
        <f ca="1"/>
        <v>-7.9404133858826942E-3</v>
      </c>
      <c r="AP468" s="42">
        <f ca="1"/>
        <v>2.2759805605366001E-2</v>
      </c>
      <c r="AQ468" s="42">
        <f ca="1"/>
        <v>-3.8417264096593906E-2</v>
      </c>
      <c r="AR468" s="42">
        <f ca="1"/>
        <v>4.765191433347804E-3</v>
      </c>
      <c r="AS468" s="42">
        <f ca="1"/>
        <v>5.9839766100586722E-3</v>
      </c>
      <c r="AT468" s="42">
        <f ca="1"/>
        <v>-8.4040446004834957E-3</v>
      </c>
      <c r="AU468" s="42">
        <f ca="1"/>
        <v>-4.3949552786465285E-3</v>
      </c>
      <c r="AV468" s="42">
        <f ca="1"/>
        <v>-2.1508489956107602E-2</v>
      </c>
      <c r="AW468" s="42">
        <f ca="1"/>
        <v>5.0515017624953251E-2</v>
      </c>
      <c r="AX468" s="42">
        <f ca="1"/>
        <v>1.3929592425879211E-3</v>
      </c>
      <c r="AY468" s="42">
        <f ca="1"/>
        <v>9.2443945594115617E-3</v>
      </c>
      <c r="AZ468" s="42">
        <f ca="1"/>
        <v>-4.2604621072084292E-3</v>
      </c>
      <c r="BA468" s="42">
        <f ca="1"/>
        <v>-1.2092965100471198E-2</v>
      </c>
      <c r="BB468" s="42">
        <f ca="1"/>
        <v>1.3618978616795063E-3</v>
      </c>
      <c r="BC468" s="42">
        <f ca="1"/>
        <v>4.1410547155036337E-3</v>
      </c>
      <c r="BD468" s="42">
        <f ca="1"/>
        <v>1.6240825889823174E-2</v>
      </c>
      <c r="BE468" s="42">
        <f ca="1"/>
        <v>-2.0055571209771639E-3</v>
      </c>
      <c r="BF468" s="42">
        <f ca="1"/>
        <v>3.3997147016184837E-5</v>
      </c>
      <c r="BG468" s="42">
        <f ca="1"/>
        <v>8.9477249928026636E-3</v>
      </c>
      <c r="BH468" s="42">
        <f ca="1"/>
        <v>-2.4905637950267012E-2</v>
      </c>
      <c r="BI468" s="42">
        <f ca="1"/>
        <v>-1.8217806132120318E-3</v>
      </c>
      <c r="BJ468" s="42">
        <f ca="1"/>
        <v>-0.28892234008958301</v>
      </c>
    </row>
    <row r="469" spans="2:62" hidden="1" outlineLevel="2">
      <c r="B469" s="90" t="s">
        <v>18</v>
      </c>
      <c r="C469" s="42">
        <f ca="1"/>
        <v>7.2576399218979371E-3</v>
      </c>
      <c r="D469" s="42">
        <f ca="1"/>
        <v>-3.9119269012443288E-3</v>
      </c>
      <c r="E469" s="42">
        <f ca="1"/>
        <v>-6.8549768242895598E-4</v>
      </c>
      <c r="F469" s="42">
        <f ca="1"/>
        <v>9.4536230362365133E-4</v>
      </c>
      <c r="G469" s="42">
        <f ca="1"/>
        <v>2.0958064058441431E-2</v>
      </c>
      <c r="H469" s="42">
        <f ca="1"/>
        <v>2.0587722797479821E-3</v>
      </c>
      <c r="I469" s="42">
        <f ca="1"/>
        <v>-1.2734447798516298E-3</v>
      </c>
      <c r="J469" s="42">
        <f ca="1"/>
        <v>2.099825258951072E-3</v>
      </c>
      <c r="K469" s="42">
        <f ca="1"/>
        <v>8.8496076325121284E-4</v>
      </c>
      <c r="L469" s="42">
        <f ca="1"/>
        <v>-5.2581063353603769E-3</v>
      </c>
      <c r="M469" s="42">
        <f ca="1"/>
        <v>3.9053290943671312E-3</v>
      </c>
      <c r="N469" s="42">
        <f ca="1"/>
        <v>4.4295970252343844E-4</v>
      </c>
      <c r="O469" s="42">
        <f ca="1"/>
        <v>1.5301058430119932E-2</v>
      </c>
      <c r="P469" s="42">
        <f ca="1"/>
        <v>1.4828504005700988E-3</v>
      </c>
      <c r="Q469" s="42">
        <f ca="1"/>
        <v>-4.8346891265388311E-3</v>
      </c>
      <c r="R469" s="42">
        <f ca="1"/>
        <v>1.6847031263060655E-3</v>
      </c>
      <c r="S469" s="42">
        <f ca="1"/>
        <v>5.2283251725637747E-4</v>
      </c>
      <c r="T469" s="42">
        <f ca="1"/>
        <v>5.7553418710954776E-3</v>
      </c>
      <c r="U469" s="42">
        <f ca="1"/>
        <v>-7.2892874914053801E-4</v>
      </c>
      <c r="V469" s="42">
        <f ca="1"/>
        <v>4.0761678539346299E-3</v>
      </c>
      <c r="W469" s="42">
        <f ca="1"/>
        <v>1.3170619965633956E-3</v>
      </c>
      <c r="X469" s="42">
        <f ca="1"/>
        <v>1.9133071693289531E-2</v>
      </c>
      <c r="Y469" s="42">
        <f ca="1"/>
        <v>1.5081644622269311E-2</v>
      </c>
      <c r="Z469" s="42">
        <f ca="1"/>
        <v>-5.3605416051793198E-3</v>
      </c>
      <c r="AA469" s="42">
        <f ca="1"/>
        <v>-6.4560121588480568E-4</v>
      </c>
      <c r="AB469" s="42">
        <f ca="1"/>
        <v>1.0227348698204811E-2</v>
      </c>
      <c r="AC469" s="42">
        <f ca="1"/>
        <v>2.9858752196315064E-3</v>
      </c>
      <c r="AD469" s="42">
        <f ca="1"/>
        <v>-2.1924977948291999E-2</v>
      </c>
      <c r="AE469" s="42">
        <f ca="1"/>
        <v>-4.4006697985162768E-3</v>
      </c>
      <c r="AF469" s="42">
        <f ca="1"/>
        <v>3.3029457514578003E-4</v>
      </c>
      <c r="AG469" s="42">
        <f ca="1"/>
        <v>6.9156301749008497E-4</v>
      </c>
      <c r="AH469" s="42">
        <f ca="1"/>
        <v>8.0568195368511536E-3</v>
      </c>
      <c r="AI469" s="42">
        <f ca="1"/>
        <v>-6.8386485817203274E-4</v>
      </c>
      <c r="AJ469" s="42">
        <f ca="1"/>
        <v>-6.2336637694504413E-3</v>
      </c>
      <c r="AK469" s="42">
        <f ca="1"/>
        <v>-5.8588774727654919E-3</v>
      </c>
      <c r="AL469" s="42">
        <f ca="1"/>
        <v>8.234962718208852E-4</v>
      </c>
      <c r="AM469" s="42">
        <f ca="1"/>
        <v>4.5033900100462376E-3</v>
      </c>
      <c r="AN469" s="42">
        <f ca="1"/>
        <v>-2.0964617705838764E-2</v>
      </c>
      <c r="AO469" s="42">
        <f ca="1"/>
        <v>-3.0151651882884163E-2</v>
      </c>
      <c r="AP469" s="42">
        <f ca="1"/>
        <v>-4.3178257425357629E-3</v>
      </c>
      <c r="AQ469" s="42">
        <f ca="1"/>
        <v>-1.0567822627800325E-2</v>
      </c>
      <c r="AR469" s="42">
        <f ca="1"/>
        <v>3.6430462685702082E-3</v>
      </c>
      <c r="AS469" s="42">
        <f ca="1"/>
        <v>5.3651830910857734E-3</v>
      </c>
      <c r="AT469" s="42">
        <f ca="1"/>
        <v>9.8290554168779139E-3</v>
      </c>
      <c r="AU469" s="42">
        <f ca="1"/>
        <v>4.5979484941348001E-3</v>
      </c>
      <c r="AV469" s="42">
        <f ca="1"/>
        <v>-7.5230236851426581E-4</v>
      </c>
      <c r="AW469" s="42">
        <f ca="1"/>
        <v>-1.2935837164524684E-2</v>
      </c>
      <c r="AX469" s="42">
        <f ca="1"/>
        <v>4.1360609922347358E-3</v>
      </c>
      <c r="AY469" s="42">
        <f ca="1"/>
        <v>8.0168283006269055E-3</v>
      </c>
      <c r="AZ469" s="42">
        <f ca="1"/>
        <v>5.8175570179513202E-3</v>
      </c>
      <c r="BA469" s="42">
        <f ca="1"/>
        <v>-1.4040173824448096E-3</v>
      </c>
      <c r="BB469" s="42">
        <f ca="1"/>
        <v>-7.7348464300797549E-3</v>
      </c>
      <c r="BC469" s="42">
        <f ca="1"/>
        <v>2.8383239289661855E-3</v>
      </c>
      <c r="BD469" s="42">
        <f ca="1"/>
        <v>-4.5005692528190359E-3</v>
      </c>
      <c r="BE469" s="42">
        <f ca="1"/>
        <v>-5.6132779848640756E-4</v>
      </c>
      <c r="BF469" s="42">
        <f ca="1"/>
        <v>-8.1630246533123257E-3</v>
      </c>
      <c r="BG469" s="42">
        <f ca="1"/>
        <v>-1.4429156967406289E-2</v>
      </c>
      <c r="BH469" s="42">
        <f ca="1"/>
        <v>-2.6626152611886264E-3</v>
      </c>
      <c r="BI469" s="42">
        <f ca="1"/>
        <v>-2.2186472424472282E-2</v>
      </c>
      <c r="BJ469" s="42">
        <f ca="1"/>
        <v>5.8192693917159574E-2</v>
      </c>
    </row>
    <row r="470" spans="2:62" hidden="1" outlineLevel="2">
      <c r="B470" s="90" t="s">
        <v>20</v>
      </c>
      <c r="C470" s="42">
        <f ca="1"/>
        <v>-1.1766694601054485E-4</v>
      </c>
      <c r="D470" s="42">
        <f ca="1"/>
        <v>-8.8976285831041235E-3</v>
      </c>
      <c r="E470" s="42">
        <f ca="1"/>
        <v>1.416503200016522E-3</v>
      </c>
      <c r="F470" s="42">
        <f ca="1"/>
        <v>6.6409011137545659E-4</v>
      </c>
      <c r="G470" s="42">
        <f ca="1"/>
        <v>2.6555485431891047E-2</v>
      </c>
      <c r="H470" s="42">
        <f ca="1"/>
        <v>-2.3765825627982406E-3</v>
      </c>
      <c r="I470" s="42">
        <f ca="1"/>
        <v>-6.1806829368127314E-4</v>
      </c>
      <c r="J470" s="42">
        <f ca="1"/>
        <v>6.5575735000097737E-3</v>
      </c>
      <c r="K470" s="42">
        <f ca="1"/>
        <v>-3.1984068143859484E-3</v>
      </c>
      <c r="L470" s="42">
        <f ca="1"/>
        <v>1.7885714711417665E-2</v>
      </c>
      <c r="M470" s="42">
        <f ca="1"/>
        <v>-1.4098957204296665E-2</v>
      </c>
      <c r="N470" s="42">
        <f ca="1"/>
        <v>3.9493345522281093E-4</v>
      </c>
      <c r="O470" s="42">
        <f ca="1"/>
        <v>-1.1291915758342493E-2</v>
      </c>
      <c r="P470" s="42">
        <f ca="1"/>
        <v>1.432089813221326E-2</v>
      </c>
      <c r="Q470" s="42">
        <f ca="1"/>
        <v>-6.042924758845318E-3</v>
      </c>
      <c r="R470" s="42">
        <f ca="1"/>
        <v>1.5931684422874834E-3</v>
      </c>
      <c r="S470" s="42">
        <f ca="1"/>
        <v>-2.0333247353219383E-3</v>
      </c>
      <c r="T470" s="42">
        <f ca="1"/>
        <v>-1.926351330935612E-3</v>
      </c>
      <c r="U470" s="42">
        <f ca="1"/>
        <v>9.7735037878160097E-3</v>
      </c>
      <c r="V470" s="42">
        <f ca="1"/>
        <v>2.9121799817546645E-3</v>
      </c>
      <c r="W470" s="42">
        <f ca="1"/>
        <v>-4.1299640410758648E-3</v>
      </c>
      <c r="X470" s="42">
        <f ca="1"/>
        <v>4.6388767779656087E-3</v>
      </c>
      <c r="Y470" s="42">
        <f ca="1"/>
        <v>3.3253283545724849E-3</v>
      </c>
      <c r="Z470" s="42">
        <f ca="1"/>
        <v>-1.0377412830201646E-2</v>
      </c>
      <c r="AA470" s="42">
        <f ca="1"/>
        <v>-9.8314767660260052E-3</v>
      </c>
      <c r="AB470" s="42">
        <f ca="1"/>
        <v>-1.780167228688545E-2</v>
      </c>
      <c r="AC470" s="42">
        <f ca="1"/>
        <v>-1.1982688593475468E-3</v>
      </c>
      <c r="AD470" s="42">
        <f ca="1"/>
        <v>-2.5028626375085336E-3</v>
      </c>
      <c r="AE470" s="42">
        <f ca="1"/>
        <v>4.0901831772222168E-3</v>
      </c>
      <c r="AF470" s="42">
        <f ca="1"/>
        <v>4.3593169825409811E-3</v>
      </c>
      <c r="AG470" s="42">
        <f ca="1"/>
        <v>8.0419903139018756E-4</v>
      </c>
      <c r="AH470" s="42">
        <f ca="1"/>
        <v>-5.0880367714796967E-3</v>
      </c>
      <c r="AI470" s="42">
        <f ca="1"/>
        <v>-2.3394930570075009E-3</v>
      </c>
      <c r="AJ470" s="42">
        <f ca="1"/>
        <v>1.9682831007234239E-3</v>
      </c>
      <c r="AK470" s="42">
        <f ca="1"/>
        <v>1.3355676665109763E-2</v>
      </c>
      <c r="AL470" s="42">
        <f ca="1"/>
        <v>-5.1026471873185167E-3</v>
      </c>
      <c r="AM470" s="42">
        <f ca="1"/>
        <v>4.4259375097396997E-3</v>
      </c>
      <c r="AN470" s="42">
        <f ca="1"/>
        <v>-2.5578274078357027E-2</v>
      </c>
      <c r="AO470" s="42">
        <f ca="1"/>
        <v>4.0792953751594731E-2</v>
      </c>
      <c r="AP470" s="42">
        <f ca="1"/>
        <v>1.8833670304723014E-2</v>
      </c>
      <c r="AQ470" s="42">
        <f ca="1"/>
        <v>-1.9922571752110492E-2</v>
      </c>
      <c r="AR470" s="42">
        <f ca="1"/>
        <v>2.7374478977087099E-3</v>
      </c>
      <c r="AS470" s="42">
        <f ca="1"/>
        <v>2.4577261359657321E-3</v>
      </c>
      <c r="AT470" s="42">
        <f ca="1"/>
        <v>1.179041788651454E-2</v>
      </c>
      <c r="AU470" s="42">
        <f ca="1"/>
        <v>8.2631249354037095E-7</v>
      </c>
      <c r="AV470" s="42">
        <f ca="1"/>
        <v>8.8801527220850676E-3</v>
      </c>
      <c r="AW470" s="42">
        <f ca="1"/>
        <v>-2.2068651533719855E-2</v>
      </c>
      <c r="AX470" s="42">
        <f ca="1"/>
        <v>-2.8864833495446038E-3</v>
      </c>
      <c r="AY470" s="42">
        <f ca="1"/>
        <v>6.850208983302089E-3</v>
      </c>
      <c r="AZ470" s="42">
        <f ca="1"/>
        <v>-4.6694534254679287E-3</v>
      </c>
      <c r="BA470" s="42">
        <f ca="1"/>
        <v>-1.5585534186368821E-2</v>
      </c>
      <c r="BB470" s="42">
        <f ca="1"/>
        <v>9.1483652698622353E-3</v>
      </c>
      <c r="BC470" s="42">
        <f ca="1"/>
        <v>-1.3160161524288574E-3</v>
      </c>
      <c r="BD470" s="42">
        <f ca="1"/>
        <v>-6.7068307087947976E-3</v>
      </c>
      <c r="BE470" s="42">
        <f ca="1"/>
        <v>-3.3135258001479317E-3</v>
      </c>
      <c r="BF470" s="42">
        <f ca="1"/>
        <v>-5.4159526718458514E-3</v>
      </c>
      <c r="BG470" s="42">
        <f ca="1"/>
        <v>-6.5769398774485621E-3</v>
      </c>
      <c r="BH470" s="42">
        <f ca="1"/>
        <v>-1.314231995368044E-3</v>
      </c>
      <c r="BI470" s="42">
        <f ca="1"/>
        <v>5.0541089148721657E-3</v>
      </c>
      <c r="BJ470" s="42">
        <f ca="1"/>
        <v>-4.6024331933941315E-2</v>
      </c>
    </row>
    <row r="471" spans="2:62" hidden="1" outlineLevel="2">
      <c r="B471" s="90" t="s">
        <v>22</v>
      </c>
      <c r="C471" s="42">
        <f ca="1"/>
        <v>5.2409062564782519E-3</v>
      </c>
      <c r="D471" s="42">
        <f ca="1"/>
        <v>3.3684026752577867E-3</v>
      </c>
      <c r="E471" s="42">
        <f ca="1"/>
        <v>1.1873513144361227E-3</v>
      </c>
      <c r="F471" s="42">
        <f ca="1"/>
        <v>-4.6363175275067336E-4</v>
      </c>
      <c r="G471" s="42">
        <f ca="1"/>
        <v>4.4589474919060415E-4</v>
      </c>
      <c r="H471" s="42">
        <f ca="1"/>
        <v>-1.9795077289117315E-3</v>
      </c>
      <c r="I471" s="42">
        <f ca="1"/>
        <v>-5.6890232455951775E-4</v>
      </c>
      <c r="J471" s="42">
        <f ca="1"/>
        <v>-2.6875620661923824E-3</v>
      </c>
      <c r="K471" s="42">
        <f ca="1"/>
        <v>4.0331055769236845E-3</v>
      </c>
      <c r="L471" s="42">
        <f ca="1"/>
        <v>9.6338327882319122E-3</v>
      </c>
      <c r="M471" s="42">
        <f ca="1"/>
        <v>1.1179899878589056E-3</v>
      </c>
      <c r="N471" s="42">
        <f ca="1"/>
        <v>-1.1522215478863805E-3</v>
      </c>
      <c r="O471" s="42">
        <f ca="1"/>
        <v>-1.0238953215689395E-2</v>
      </c>
      <c r="P471" s="42">
        <f ca="1"/>
        <v>-1.6991784962032581E-3</v>
      </c>
      <c r="Q471" s="42">
        <f ca="1"/>
        <v>7.7262754758014897E-3</v>
      </c>
      <c r="R471" s="42">
        <f ca="1"/>
        <v>1.9873818029561355E-3</v>
      </c>
      <c r="S471" s="42">
        <f ca="1"/>
        <v>-9.4140533342852023E-5</v>
      </c>
      <c r="T471" s="42">
        <f ca="1"/>
        <v>-1.7307769290662162E-4</v>
      </c>
      <c r="U471" s="42">
        <f ca="1"/>
        <v>5.8915757786719876E-3</v>
      </c>
      <c r="V471" s="42">
        <f ca="1"/>
        <v>-1.3063546799863407E-3</v>
      </c>
      <c r="W471" s="42">
        <f ca="1"/>
        <v>-9.6605072527407299E-5</v>
      </c>
      <c r="X471" s="42">
        <f ca="1"/>
        <v>5.3453921585820685E-3</v>
      </c>
      <c r="Y471" s="42">
        <f ca="1"/>
        <v>4.4470531767583366E-4</v>
      </c>
      <c r="Z471" s="42">
        <f ca="1"/>
        <v>-5.4844572025433483E-3</v>
      </c>
      <c r="AA471" s="42">
        <f ca="1"/>
        <v>-1.482668177982378E-2</v>
      </c>
      <c r="AB471" s="42">
        <f ca="1"/>
        <v>7.1233336329493864E-3</v>
      </c>
      <c r="AC471" s="42">
        <f ca="1"/>
        <v>2.3288344790997929E-3</v>
      </c>
      <c r="AD471" s="42">
        <f ca="1"/>
        <v>3.0025813915845537E-3</v>
      </c>
      <c r="AE471" s="42">
        <f ca="1"/>
        <v>5.6681899274056424E-3</v>
      </c>
      <c r="AF471" s="42">
        <f ca="1"/>
        <v>-5.8231284664790536E-3</v>
      </c>
      <c r="AG471" s="42">
        <f ca="1"/>
        <v>-4.4006278467968347E-3</v>
      </c>
      <c r="AH471" s="42">
        <f ca="1"/>
        <v>1.9722146446456014E-2</v>
      </c>
      <c r="AI471" s="42">
        <f ca="1"/>
        <v>7.0521827851267871E-4</v>
      </c>
      <c r="AJ471" s="42">
        <f ca="1"/>
        <v>2.6149707498997546E-3</v>
      </c>
      <c r="AK471" s="42">
        <f ca="1"/>
        <v>-8.2674439233828348E-3</v>
      </c>
      <c r="AL471" s="42">
        <f ca="1"/>
        <v>4.7552840463324086E-3</v>
      </c>
      <c r="AM471" s="42">
        <f ca="1"/>
        <v>-2.5557920189887215E-3</v>
      </c>
      <c r="AN471" s="42">
        <f ca="1"/>
        <v>4.0526663658039752E-2</v>
      </c>
      <c r="AO471" s="42">
        <f ca="1"/>
        <v>2.5043420190225582E-2</v>
      </c>
      <c r="AP471" s="42">
        <f ca="1"/>
        <v>-6.6005949728679264E-3</v>
      </c>
      <c r="AQ471" s="42">
        <f ca="1"/>
        <v>3.2619805912741107E-2</v>
      </c>
      <c r="AR471" s="42">
        <f ca="1"/>
        <v>-1.0107485323353843E-2</v>
      </c>
      <c r="AS471" s="42">
        <f ca="1"/>
        <v>6.0079634152322148E-3</v>
      </c>
      <c r="AT471" s="42">
        <f ca="1"/>
        <v>7.8609842660171958E-3</v>
      </c>
      <c r="AU471" s="42">
        <f ca="1"/>
        <v>8.4514092346382463E-3</v>
      </c>
      <c r="AV471" s="42">
        <f ca="1"/>
        <v>1.2982765818555647E-2</v>
      </c>
      <c r="AW471" s="42">
        <f ca="1"/>
        <v>5.3853914590670515E-3</v>
      </c>
      <c r="AX471" s="42">
        <f ca="1"/>
        <v>2.4895867735426624E-3</v>
      </c>
      <c r="AY471" s="42">
        <f ca="1"/>
        <v>-2.5129383643570646E-3</v>
      </c>
      <c r="AZ471" s="42">
        <f ca="1"/>
        <v>2.964460665208779E-4</v>
      </c>
      <c r="BA471" s="42">
        <f ca="1"/>
        <v>1.293787303035826E-2</v>
      </c>
      <c r="BB471" s="42">
        <f ca="1"/>
        <v>1.3091752756959091E-2</v>
      </c>
      <c r="BC471" s="42">
        <f ca="1"/>
        <v>-8.0403568616020105E-3</v>
      </c>
      <c r="BD471" s="42">
        <f ca="1"/>
        <v>-1.7621107161134048E-2</v>
      </c>
      <c r="BE471" s="42">
        <f ca="1"/>
        <v>4.5993312435899936E-3</v>
      </c>
      <c r="BF471" s="42">
        <f ca="1"/>
        <v>-9.0600401871749614E-3</v>
      </c>
      <c r="BG471" s="42">
        <f ca="1"/>
        <v>3.1638809388067901E-3</v>
      </c>
      <c r="BH471" s="42">
        <f ca="1"/>
        <v>1.5160401064802514E-2</v>
      </c>
      <c r="BI471" s="42">
        <f ca="1"/>
        <v>-1.2647504658416908E-2</v>
      </c>
      <c r="BJ471" s="42">
        <f ca="1"/>
        <v>-0.16033934402063044</v>
      </c>
    </row>
    <row r="472" spans="2:62" hidden="1" outlineLevel="2">
      <c r="B472" s="90" t="s">
        <v>24</v>
      </c>
      <c r="C472" s="42">
        <f ca="1"/>
        <v>7.5864774377242539E-3</v>
      </c>
      <c r="D472" s="42">
        <f ca="1"/>
        <v>-8.9332944671668968E-4</v>
      </c>
      <c r="E472" s="42">
        <f ca="1"/>
        <v>-2.3878600205365919E-3</v>
      </c>
      <c r="F472" s="42">
        <f ca="1"/>
        <v>1.766303009620579E-3</v>
      </c>
      <c r="G472" s="42">
        <f ca="1"/>
        <v>-6.6458673778406196E-3</v>
      </c>
      <c r="H472" s="42">
        <f ca="1"/>
        <v>1.0011639958704077E-2</v>
      </c>
      <c r="I472" s="42">
        <f ca="1"/>
        <v>1.9024339871917539E-3</v>
      </c>
      <c r="J472" s="42">
        <f ca="1"/>
        <v>-1.7128338766360163E-2</v>
      </c>
      <c r="K472" s="42">
        <f ca="1"/>
        <v>5.7770609277859319E-3</v>
      </c>
      <c r="L472" s="42">
        <f ca="1"/>
        <v>-7.7152538695229311E-3</v>
      </c>
      <c r="M472" s="42">
        <f ca="1"/>
        <v>-1.0833162923828299E-2</v>
      </c>
      <c r="N472" s="42">
        <f ca="1"/>
        <v>5.2299638250998259E-3</v>
      </c>
      <c r="O472" s="42">
        <f ca="1"/>
        <v>-1.5535592135764609E-2</v>
      </c>
      <c r="P472" s="42">
        <f ca="1"/>
        <v>1.601456367773535E-4</v>
      </c>
      <c r="Q472" s="42">
        <f ca="1"/>
        <v>-4.0233563448152376E-3</v>
      </c>
      <c r="R472" s="42">
        <f ca="1"/>
        <v>1.567372452992169E-2</v>
      </c>
      <c r="S472" s="42">
        <f ca="1"/>
        <v>-1.3191585134893213E-3</v>
      </c>
      <c r="T472" s="42">
        <f ca="1"/>
        <v>-6.2416595155262988E-3</v>
      </c>
      <c r="U472" s="42">
        <f ca="1"/>
        <v>-2.5382708281892485E-3</v>
      </c>
      <c r="V472" s="42">
        <f ca="1"/>
        <v>-1.5017584923196381E-2</v>
      </c>
      <c r="W472" s="42">
        <f ca="1"/>
        <v>2.474066069128783E-3</v>
      </c>
      <c r="X472" s="42">
        <f ca="1"/>
        <v>5.4707867442624625E-3</v>
      </c>
      <c r="Y472" s="42">
        <f ca="1"/>
        <v>1.8368496774571752E-3</v>
      </c>
      <c r="Z472" s="42">
        <f ca="1"/>
        <v>8.7613000582520972E-3</v>
      </c>
      <c r="AA472" s="42">
        <f ca="1"/>
        <v>-4.9948762112439482E-4</v>
      </c>
      <c r="AB472" s="42">
        <f ca="1"/>
        <v>2.2742389171038546E-2</v>
      </c>
      <c r="AC472" s="42">
        <f ca="1"/>
        <v>-2.0312675626299015E-2</v>
      </c>
      <c r="AD472" s="42">
        <f ca="1"/>
        <v>3.6442014641480114E-3</v>
      </c>
      <c r="AE472" s="42">
        <f ca="1"/>
        <v>7.6294607241114698E-3</v>
      </c>
      <c r="AF472" s="42">
        <f ca="1"/>
        <v>1.5678287264841662E-2</v>
      </c>
      <c r="AG472" s="42">
        <f ca="1"/>
        <v>-6.6306660680303664E-3</v>
      </c>
      <c r="AH472" s="42">
        <f ca="1"/>
        <v>-1.5397777828635772E-2</v>
      </c>
      <c r="AI472" s="42">
        <f ca="1"/>
        <v>1.7042109695193097E-2</v>
      </c>
      <c r="AJ472" s="42">
        <f ca="1"/>
        <v>-1.1672468788190282E-4</v>
      </c>
      <c r="AK472" s="42">
        <f ca="1"/>
        <v>1.1311656136658715E-2</v>
      </c>
      <c r="AL472" s="42">
        <f ca="1"/>
        <v>-1.455045681408465E-2</v>
      </c>
      <c r="AM472" s="42">
        <f ca="1"/>
        <v>2.9501644368694069E-3</v>
      </c>
      <c r="AN472" s="42">
        <f ca="1"/>
        <v>1.3726262588911659E-2</v>
      </c>
      <c r="AO472" s="42">
        <f ca="1"/>
        <v>1.305352641600438E-2</v>
      </c>
      <c r="AP472" s="42">
        <f ca="1"/>
        <v>-1.4958457112177193E-2</v>
      </c>
      <c r="AQ472" s="42">
        <f ca="1"/>
        <v>-7.7403109654061164E-3</v>
      </c>
      <c r="AR472" s="42">
        <f ca="1"/>
        <v>-1.0314117002438061E-2</v>
      </c>
      <c r="AS472" s="42">
        <f ca="1"/>
        <v>-1.1518006847950346E-2</v>
      </c>
      <c r="AT472" s="42">
        <f ca="1"/>
        <v>-1.3855456158717611E-2</v>
      </c>
      <c r="AU472" s="42">
        <f ca="1"/>
        <v>6.6899718828952737E-3</v>
      </c>
      <c r="AV472" s="42">
        <f ca="1"/>
        <v>5.1975087256709573E-3</v>
      </c>
      <c r="AW472" s="42">
        <f ca="1"/>
        <v>-1.7682444784198836E-2</v>
      </c>
      <c r="AX472" s="42">
        <f ca="1"/>
        <v>1.0148001755413694E-3</v>
      </c>
      <c r="AY472" s="42">
        <f ca="1"/>
        <v>-1.0615113139123E-4</v>
      </c>
      <c r="AZ472" s="42">
        <f ca="1"/>
        <v>-3.4355362962849301E-3</v>
      </c>
      <c r="BA472" s="42">
        <f ca="1"/>
        <v>-1.9887825791811947E-2</v>
      </c>
      <c r="BB472" s="42">
        <f ca="1"/>
        <v>-2.9746729201861694E-2</v>
      </c>
      <c r="BC472" s="42">
        <f ca="1"/>
        <v>4.8954570331158354E-4</v>
      </c>
      <c r="BD472" s="42">
        <f ca="1"/>
        <v>9.2190701799980679E-3</v>
      </c>
      <c r="BE472" s="42">
        <f ca="1"/>
        <v>1.0666012557195709E-2</v>
      </c>
      <c r="BF472" s="42">
        <f ca="1"/>
        <v>1.0860122262847938E-2</v>
      </c>
      <c r="BG472" s="42">
        <f ca="1"/>
        <v>-1.4424373338894347E-2</v>
      </c>
      <c r="BH472" s="42">
        <f ca="1"/>
        <v>-7.3068195812676373E-3</v>
      </c>
      <c r="BI472" s="42">
        <f ca="1"/>
        <v>1.8578580360914004E-2</v>
      </c>
      <c r="BJ472" s="42">
        <f ca="1"/>
        <v>-0.23454680086411589</v>
      </c>
    </row>
    <row r="473" spans="2:62" hidden="1" outlineLevel="2"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</row>
    <row r="474" spans="2:62" hidden="1" outlineLevel="2">
      <c r="B474" s="90" t="s">
        <v>56</v>
      </c>
      <c r="C474" s="42">
        <f ca="1">SUM(C463:C472)</f>
        <v>-2.5847379792054426E-16</v>
      </c>
      <c r="D474" s="42">
        <f t="shared" ref="D474:BJ474" ca="1" si="390">SUM(D463:D472)</f>
        <v>4.4929338027799304E-16</v>
      </c>
      <c r="E474" s="42">
        <f t="shared" ca="1" si="390"/>
        <v>-1.2667818183320634E-15</v>
      </c>
      <c r="F474" s="42">
        <f t="shared" ca="1" si="390"/>
        <v>5.0914134019919288E-16</v>
      </c>
      <c r="G474" s="42">
        <f t="shared" ca="1" si="390"/>
        <v>7.0429773124658368E-16</v>
      </c>
      <c r="H474" s="42">
        <f t="shared" ca="1" si="390"/>
        <v>-1.7347234759768071E-17</v>
      </c>
      <c r="I474" s="42">
        <f t="shared" ca="1" si="390"/>
        <v>-6.9388939039072284E-18</v>
      </c>
      <c r="J474" s="42">
        <f t="shared" ca="1" si="390"/>
        <v>3.2265856653168612E-16</v>
      </c>
      <c r="K474" s="42">
        <f t="shared" ca="1" si="390"/>
        <v>-7.0429773124658368E-16</v>
      </c>
      <c r="L474" s="42">
        <f t="shared" ca="1" si="390"/>
        <v>-4.649058915617843E-16</v>
      </c>
      <c r="M474" s="42">
        <f t="shared" ca="1" si="390"/>
        <v>2.2551405187698492E-16</v>
      </c>
      <c r="N474" s="42">
        <f t="shared" ca="1" si="390"/>
        <v>1.0998146837692957E-15</v>
      </c>
      <c r="O474" s="42">
        <f t="shared" ca="1" si="390"/>
        <v>-1.3843093338294921E-15</v>
      </c>
      <c r="P474" s="42">
        <f t="shared" ca="1" si="390"/>
        <v>1.6688039838896884E-15</v>
      </c>
      <c r="Q474" s="42">
        <f t="shared" ca="1" si="390"/>
        <v>-2.4390212072233908E-15</v>
      </c>
      <c r="R474" s="42">
        <f t="shared" ca="1" si="390"/>
        <v>8.6736173798840355E-16</v>
      </c>
      <c r="S474" s="42">
        <f t="shared" ca="1" si="390"/>
        <v>-5.0653925498522767E-16</v>
      </c>
      <c r="T474" s="42">
        <f t="shared" ca="1" si="390"/>
        <v>-4.163336342344337E-17</v>
      </c>
      <c r="U474" s="42">
        <f t="shared" ca="1" si="390"/>
        <v>1.6306400674181987E-15</v>
      </c>
      <c r="V474" s="42">
        <f t="shared" ca="1" si="390"/>
        <v>-5.377642775528102E-16</v>
      </c>
      <c r="W474" s="42">
        <f t="shared" ca="1" si="390"/>
        <v>5.5511151231257827E-17</v>
      </c>
      <c r="X474" s="42">
        <f t="shared" ca="1" si="390"/>
        <v>-4.3021142204224816E-16</v>
      </c>
      <c r="Y474" s="42">
        <f t="shared" ca="1" si="390"/>
        <v>5.3429483060085659E-16</v>
      </c>
      <c r="Z474" s="42">
        <f t="shared" ca="1" si="390"/>
        <v>-6.591949208711867E-16</v>
      </c>
      <c r="AA474" s="42">
        <f t="shared" ca="1" si="390"/>
        <v>5.1000870193718129E-16</v>
      </c>
      <c r="AB474" s="42">
        <f t="shared" ca="1" si="390"/>
        <v>-3.8163916471489756E-17</v>
      </c>
      <c r="AC474" s="42">
        <f t="shared" ca="1" si="390"/>
        <v>-2.1857515797307769E-16</v>
      </c>
      <c r="AD474" s="42">
        <f t="shared" ca="1" si="390"/>
        <v>1.3149203947904198E-15</v>
      </c>
      <c r="AE474" s="42">
        <f t="shared" ca="1" si="390"/>
        <v>-2.9837243786801082E-16</v>
      </c>
      <c r="AF474" s="42">
        <f t="shared" ca="1" si="390"/>
        <v>2.7061686225238191E-16</v>
      </c>
      <c r="AG474" s="42">
        <f t="shared" ca="1" si="390"/>
        <v>-7.3031858338623579E-16</v>
      </c>
      <c r="AH474" s="42">
        <f t="shared" ca="1" si="390"/>
        <v>-8.1358531023312253E-16</v>
      </c>
      <c r="AI474" s="42">
        <f t="shared" ca="1" si="390"/>
        <v>9.3675067702747583E-16</v>
      </c>
      <c r="AJ474" s="42">
        <f t="shared" ca="1" si="390"/>
        <v>1.231653667943533E-16</v>
      </c>
      <c r="AK474" s="42">
        <f t="shared" ca="1" si="390"/>
        <v>-1.0061396160665481E-16</v>
      </c>
      <c r="AL474" s="42">
        <f t="shared" ca="1" si="390"/>
        <v>-1.5612511283791264E-15</v>
      </c>
      <c r="AM474" s="42">
        <f t="shared" ca="1" si="390"/>
        <v>1.2455314557513475E-15</v>
      </c>
      <c r="AN474" s="42">
        <f t="shared" ca="1" si="390"/>
        <v>-2.6367796834847468E-16</v>
      </c>
      <c r="AO474" s="42">
        <f t="shared" ca="1" si="390"/>
        <v>-4.8572257327350599E-17</v>
      </c>
      <c r="AP474" s="42">
        <f t="shared" ca="1" si="390"/>
        <v>9.3675067702747583E-17</v>
      </c>
      <c r="AQ474" s="42">
        <f t="shared" ca="1" si="390"/>
        <v>4.9266146717741321E-16</v>
      </c>
      <c r="AR474" s="42">
        <f t="shared" ca="1" si="390"/>
        <v>-1.1136924715771102E-15</v>
      </c>
      <c r="AS474" s="42">
        <f t="shared" ca="1" si="390"/>
        <v>3.8163916471489756E-16</v>
      </c>
      <c r="AT474" s="42">
        <f t="shared" ca="1" si="390"/>
        <v>2.4980018054066022E-16</v>
      </c>
      <c r="AU474" s="42">
        <f t="shared" ca="1" si="390"/>
        <v>6.1756155744774333E-16</v>
      </c>
      <c r="AV474" s="42">
        <f t="shared" ca="1" si="390"/>
        <v>-8.4654505627668186E-16</v>
      </c>
      <c r="AW474" s="42">
        <f t="shared" ca="1" si="390"/>
        <v>2.0816681711721685E-16</v>
      </c>
      <c r="AX474" s="42">
        <f t="shared" ca="1" si="390"/>
        <v>-1.3322676295501878E-15</v>
      </c>
      <c r="AY474" s="42">
        <f t="shared" ca="1" si="390"/>
        <v>4.40619762898109E-16</v>
      </c>
      <c r="AZ474" s="42">
        <f t="shared" ca="1" si="390"/>
        <v>1.4727802311043092E-15</v>
      </c>
      <c r="BA474" s="42">
        <f t="shared" ca="1" si="390"/>
        <v>-8.2225892761300656E-16</v>
      </c>
      <c r="BB474" s="42">
        <f t="shared" ca="1" si="390"/>
        <v>-5.0653925498522767E-16</v>
      </c>
      <c r="BC474" s="42">
        <f t="shared" ca="1" si="390"/>
        <v>6.591949208711867E-16</v>
      </c>
      <c r="BD474" s="42">
        <f t="shared" ca="1" si="390"/>
        <v>-2.4286128663675299E-17</v>
      </c>
      <c r="BE474" s="42">
        <f t="shared" ca="1" si="390"/>
        <v>-3.6949610038305991E-16</v>
      </c>
      <c r="BF474" s="42">
        <f t="shared" ca="1" si="390"/>
        <v>-9.4715901788333667E-16</v>
      </c>
      <c r="BG474" s="42">
        <f t="shared" ca="1" si="390"/>
        <v>2.2239154962022667E-15</v>
      </c>
      <c r="BH474" s="42">
        <f t="shared" ca="1" si="390"/>
        <v>-6.1756155744774333E-16</v>
      </c>
      <c r="BI474" s="42">
        <f t="shared" ca="1" si="390"/>
        <v>1.700029006457271E-16</v>
      </c>
      <c r="BJ474" s="42">
        <f t="shared" ca="1" si="390"/>
        <v>-1.0000000000000002</v>
      </c>
    </row>
    <row r="475" spans="2:62" hidden="1" outlineLevel="2">
      <c r="B475" s="90" t="s">
        <v>138</v>
      </c>
      <c r="C475" s="42" cm="1">
        <f t="array" aca="1" ref="C475" ca="1">SUM(ABS(C463:C472))</f>
        <v>4.5911888427462168E-2</v>
      </c>
      <c r="D475" s="42" cm="1">
        <f t="array" aca="1" ref="D475" ca="1">SUM(ABS(D463:D472))</f>
        <v>7.3694363443984112E-2</v>
      </c>
      <c r="E475" s="42" cm="1">
        <f t="array" aca="1" ref="E475" ca="1">SUM(ABS(E463:E472))</f>
        <v>2.9055629376303193E-2</v>
      </c>
      <c r="F475" s="42" cm="1">
        <f t="array" aca="1" ref="F475" ca="1">SUM(ABS(F463:F472))</f>
        <v>9.0733425842500805E-3</v>
      </c>
      <c r="G475" s="42" cm="1">
        <f t="array" aca="1" ref="G475" ca="1">SUM(ABS(G463:G472))</f>
        <v>0.10671485825555457</v>
      </c>
      <c r="H475" s="42" cm="1">
        <f t="array" aca="1" ref="H475" ca="1">SUM(ABS(H463:H472))</f>
        <v>4.4375441052096398E-2</v>
      </c>
      <c r="I475" s="42" cm="1">
        <f t="array" aca="1" ref="I475" ca="1">SUM(ABS(I463:I472))</f>
        <v>2.066223201111448E-2</v>
      </c>
      <c r="J475" s="42" cm="1">
        <f t="array" aca="1" ref="J475" ca="1">SUM(ABS(J463:J472))</f>
        <v>4.1179884317885856E-2</v>
      </c>
      <c r="K475" s="42" cm="1">
        <f t="array" aca="1" ref="K475" ca="1">SUM(ABS(K463:K472))</f>
        <v>3.4509900220268314E-2</v>
      </c>
      <c r="L475" s="42" cm="1">
        <f t="array" aca="1" ref="L475" ca="1">SUM(ABS(L463:L472))</f>
        <v>0.10491115982141203</v>
      </c>
      <c r="M475" s="42" cm="1">
        <f t="array" aca="1" ref="M475" ca="1">SUM(ABS(M463:M472))</f>
        <v>9.453419672580389E-2</v>
      </c>
      <c r="N475" s="42" cm="1">
        <f t="array" aca="1" ref="N475" ca="1">SUM(ABS(N463:N472))</f>
        <v>2.5084974815631333E-2</v>
      </c>
      <c r="O475" s="42" cm="1">
        <f t="array" aca="1" ref="O475" ca="1">SUM(ABS(O463:O472))</f>
        <v>0.10389003479470439</v>
      </c>
      <c r="P475" s="42" cm="1">
        <f t="array" aca="1" ref="P475" ca="1">SUM(ABS(P463:P472))</f>
        <v>6.0856410599126387E-2</v>
      </c>
      <c r="Q475" s="42" cm="1">
        <f t="array" aca="1" ref="Q475" ca="1">SUM(ABS(Q463:Q472))</f>
        <v>8.0156709240248133E-2</v>
      </c>
      <c r="R475" s="42" cm="1">
        <f t="array" aca="1" ref="R475" ca="1">SUM(ABS(R463:R472))</f>
        <v>8.0709916692398631E-2</v>
      </c>
      <c r="S475" s="42" cm="1">
        <f t="array" aca="1" ref="S475" ca="1">SUM(ABS(S463:S472))</f>
        <v>4.523297425520624E-2</v>
      </c>
      <c r="T475" s="42" cm="1">
        <f t="array" aca="1" ref="T475" ca="1">SUM(ABS(T463:T472))</f>
        <v>5.0910035513310345E-2</v>
      </c>
      <c r="U475" s="42" cm="1">
        <f t="array" aca="1" ref="U475" ca="1">SUM(ABS(U463:U472))</f>
        <v>5.1414458554063472E-2</v>
      </c>
      <c r="V475" s="42" cm="1">
        <f t="array" aca="1" ref="V475" ca="1">SUM(ABS(V463:V472))</f>
        <v>5.4493544844147174E-2</v>
      </c>
      <c r="W475" s="42" cm="1">
        <f t="array" aca="1" ref="W475" ca="1">SUM(ABS(W463:W472))</f>
        <v>4.1313395618641072E-2</v>
      </c>
      <c r="X475" s="42" cm="1">
        <f t="array" aca="1" ref="X475" ca="1">SUM(ABS(X463:X472))</f>
        <v>0.10943129109660106</v>
      </c>
      <c r="Y475" s="42" cm="1">
        <f t="array" aca="1" ref="Y475" ca="1">SUM(ABS(Y463:Y472))</f>
        <v>5.8575873458394288E-2</v>
      </c>
      <c r="Z475" s="42" cm="1">
        <f t="array" aca="1" ref="Z475" ca="1">SUM(ABS(Z463:Z472))</f>
        <v>8.9411839650692188E-2</v>
      </c>
      <c r="AA475" s="42" cm="1">
        <f t="array" aca="1" ref="AA475" ca="1">SUM(ABS(AA463:AA472))</f>
        <v>0.22883516889722089</v>
      </c>
      <c r="AB475" s="42" cm="1">
        <f t="array" aca="1" ref="AB475" ca="1">SUM(ABS(AB463:AB472))</f>
        <v>0.10953452584985192</v>
      </c>
      <c r="AC475" s="42" cm="1">
        <f t="array" aca="1" ref="AC475" ca="1">SUM(ABS(AC463:AC472))</f>
        <v>4.4990371891671641E-2</v>
      </c>
      <c r="AD475" s="42" cm="1">
        <f t="array" aca="1" ref="AD475" ca="1">SUM(ABS(AD463:AD472))</f>
        <v>6.6976381517453609E-2</v>
      </c>
      <c r="AE475" s="42" cm="1">
        <f t="array" aca="1" ref="AE475" ca="1">SUM(ABS(AE463:AE472))</f>
        <v>7.9053842387933046E-2</v>
      </c>
      <c r="AF475" s="42" cm="1">
        <f t="array" aca="1" ref="AF475" ca="1">SUM(ABS(AF463:AF472))</f>
        <v>6.2645319377168662E-2</v>
      </c>
      <c r="AG475" s="42" cm="1">
        <f t="array" aca="1" ref="AG475" ca="1">SUM(ABS(AG463:AG472))</f>
        <v>4.9900205052392912E-2</v>
      </c>
      <c r="AH475" s="42" cm="1">
        <f t="array" aca="1" ref="AH475" ca="1">SUM(ABS(AH463:AH472))</f>
        <v>7.2777475870587083E-2</v>
      </c>
      <c r="AI475" s="42" cm="1">
        <f t="array" aca="1" ref="AI475" ca="1">SUM(ABS(AI463:AI472))</f>
        <v>6.7166379206535912E-2</v>
      </c>
      <c r="AJ475" s="42" cm="1">
        <f t="array" aca="1" ref="AJ475" ca="1">SUM(ABS(AJ463:AJ472))</f>
        <v>5.3725589710148305E-2</v>
      </c>
      <c r="AK475" s="42" cm="1">
        <f t="array" aca="1" ref="AK475" ca="1">SUM(ABS(AK463:AK472))</f>
        <v>5.5802513430203489E-2</v>
      </c>
      <c r="AL475" s="42" cm="1">
        <f t="array" aca="1" ref="AL475" ca="1">SUM(ABS(AL463:AL472))</f>
        <v>5.0080191721803634E-2</v>
      </c>
      <c r="AM475" s="42" cm="1">
        <f t="array" aca="1" ref="AM475" ca="1">SUM(ABS(AM463:AM472))</f>
        <v>7.6547497641901857E-2</v>
      </c>
      <c r="AN475" s="42" cm="1">
        <f t="array" aca="1" ref="AN475" ca="1">SUM(ABS(AN463:AN472))</f>
        <v>0.17844771160814896</v>
      </c>
      <c r="AO475" s="42" cm="1">
        <f t="array" aca="1" ref="AO475" ca="1">SUM(ABS(AO463:AO472))</f>
        <v>0.22117202332002861</v>
      </c>
      <c r="AP475" s="42" cm="1">
        <f t="array" aca="1" ref="AP475" ca="1">SUM(ABS(AP463:AP472))</f>
        <v>0.17841420288385462</v>
      </c>
      <c r="AQ475" s="42" cm="1">
        <f t="array" aca="1" ref="AQ475" ca="1">SUM(ABS(AQ463:AQ472))</f>
        <v>0.15329593888382217</v>
      </c>
      <c r="AR475" s="42" cm="1">
        <f t="array" aca="1" ref="AR475" ca="1">SUM(ABS(AR463:AR472))</f>
        <v>5.8003329410014702E-2</v>
      </c>
      <c r="AS475" s="42" cm="1">
        <f t="array" aca="1" ref="AS475" ca="1">SUM(ABS(AS463:AS472))</f>
        <v>5.4014064182439779E-2</v>
      </c>
      <c r="AT475" s="42" cm="1">
        <f t="array" aca="1" ref="AT475" ca="1">SUM(ABS(AT463:AT472))</f>
        <v>9.4009770050178063E-2</v>
      </c>
      <c r="AU475" s="42" cm="1">
        <f t="array" aca="1" ref="AU475" ca="1">SUM(ABS(AU463:AU472))</f>
        <v>4.8540138169916876E-2</v>
      </c>
      <c r="AV475" s="42" cm="1">
        <f t="array" aca="1" ref="AV475" ca="1">SUM(ABS(AV463:AV472))</f>
        <v>0.15488009082044674</v>
      </c>
      <c r="AW475" s="42" cm="1">
        <f t="array" aca="1" ref="AW475" ca="1">SUM(ABS(AW463:AW472))</f>
        <v>0.15479220314913075</v>
      </c>
      <c r="AX475" s="42" cm="1">
        <f t="array" aca="1" ref="AX475" ca="1">SUM(ABS(AX463:AX472))</f>
        <v>2.3027065284476983E-2</v>
      </c>
      <c r="AY475" s="42" cm="1">
        <f t="array" aca="1" ref="AY475" ca="1">SUM(ABS(AY463:AY472))</f>
        <v>5.0651590355861711E-2</v>
      </c>
      <c r="AZ475" s="42" cm="1">
        <f t="array" aca="1" ref="AZ475" ca="1">SUM(ABS(AZ463:AZ472))</f>
        <v>5.9171595138999847E-2</v>
      </c>
      <c r="BA475" s="42" cm="1">
        <f t="array" aca="1" ref="BA475" ca="1">SUM(ABS(BA463:BA472))</f>
        <v>0.11366117170254504</v>
      </c>
      <c r="BB475" s="42" cm="1">
        <f t="array" aca="1" ref="BB475" ca="1">SUM(ABS(BB463:BB472))</f>
        <v>9.1093700980681022E-2</v>
      </c>
      <c r="BC475" s="42" cm="1">
        <f t="array" aca="1" ref="BC475" ca="1">SUM(ABS(BC463:BC472))</f>
        <v>2.3207706726732634E-2</v>
      </c>
      <c r="BD475" s="42" cm="1">
        <f t="array" aca="1" ref="BD475" ca="1">SUM(ABS(BD463:BD472))</f>
        <v>6.8808962643953225E-2</v>
      </c>
      <c r="BE475" s="42" cm="1">
        <f t="array" aca="1" ref="BE475" ca="1">SUM(ABS(BE463:BE472))</f>
        <v>4.1359722537719447E-2</v>
      </c>
      <c r="BF475" s="42" cm="1">
        <f t="array" aca="1" ref="BF475" ca="1">SUM(ABS(BF463:BF472))</f>
        <v>4.6732534112349414E-2</v>
      </c>
      <c r="BG475" s="42" cm="1">
        <f t="array" aca="1" ref="BG475" ca="1">SUM(ABS(BG463:BG472))</f>
        <v>0.10182240673220735</v>
      </c>
      <c r="BH475" s="42" cm="1">
        <f t="array" aca="1" ref="BH475" ca="1">SUM(ABS(BH463:BH472))</f>
        <v>0.10087219817744272</v>
      </c>
      <c r="BI475" s="42" cm="1">
        <f t="array" aca="1" ref="BI475" ca="1">SUM(ABS(BI463:BI472))</f>
        <v>8.634833822954649E-2</v>
      </c>
      <c r="BJ475" s="42" cm="1">
        <f t="array" aca="1" ref="BJ475" ca="1">SUM(ABS(BJ463:BJ472))</f>
        <v>1.1646161303898273</v>
      </c>
    </row>
    <row r="476" spans="2:62" hidden="1" outlineLevel="2">
      <c r="B476" s="7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/>
      <c r="BJ476" s="42"/>
    </row>
    <row r="477" spans="2:62" hidden="1" outlineLevel="2">
      <c r="B477" s="90" t="s">
        <v>157</v>
      </c>
      <c r="C477" s="109">
        <f ca="1">$C$5*(1+C446)</f>
        <v>100448739.25266573</v>
      </c>
      <c r="D477" s="109">
        <f ca="1">C477*(1+D446)</f>
        <v>104754815.51606612</v>
      </c>
      <c r="E477" s="109">
        <f t="shared" ref="E477:BJ477" ca="1" si="391">D477*(1+E446)</f>
        <v>104702285.314465</v>
      </c>
      <c r="F477" s="109">
        <f t="shared" ca="1" si="391"/>
        <v>104163786.79032944</v>
      </c>
      <c r="G477" s="109">
        <f t="shared" ca="1" si="391"/>
        <v>107844609.04261692</v>
      </c>
      <c r="H477" s="109">
        <f t="shared" ca="1" si="391"/>
        <v>105437665.24743484</v>
      </c>
      <c r="I477" s="109">
        <f t="shared" ca="1" si="391"/>
        <v>105218119.48311527</v>
      </c>
      <c r="J477" s="109">
        <f t="shared" ca="1" si="391"/>
        <v>108581642.27826826</v>
      </c>
      <c r="K477" s="109">
        <f t="shared" ca="1" si="391"/>
        <v>108247613.16988583</v>
      </c>
      <c r="L477" s="109">
        <f t="shared" ca="1" si="391"/>
        <v>115011395.26093999</v>
      </c>
      <c r="M477" s="109">
        <f t="shared" ca="1" si="391"/>
        <v>118772980.20049673</v>
      </c>
      <c r="N477" s="109">
        <f t="shared" ca="1" si="391"/>
        <v>115676403.0972036</v>
      </c>
      <c r="O477" s="109">
        <f t="shared" ca="1" si="391"/>
        <v>115670302.21303508</v>
      </c>
      <c r="P477" s="109">
        <f t="shared" ca="1" si="391"/>
        <v>112037475.27924778</v>
      </c>
      <c r="Q477" s="109">
        <f t="shared" ca="1" si="391"/>
        <v>110231311.13688309</v>
      </c>
      <c r="R477" s="109">
        <f t="shared" ca="1" si="391"/>
        <v>108352572.06834088</v>
      </c>
      <c r="S477" s="109">
        <f t="shared" ca="1" si="391"/>
        <v>107747859.50559974</v>
      </c>
      <c r="T477" s="109">
        <f t="shared" ca="1" si="391"/>
        <v>110616873.78383483</v>
      </c>
      <c r="U477" s="109">
        <f t="shared" ca="1" si="391"/>
        <v>115011007.31625289</v>
      </c>
      <c r="V477" s="109">
        <f t="shared" ca="1" si="391"/>
        <v>112978817.98433767</v>
      </c>
      <c r="W477" s="109">
        <f t="shared" ca="1" si="391"/>
        <v>113160876.1821606</v>
      </c>
      <c r="X477" s="109">
        <f t="shared" ca="1" si="391"/>
        <v>109648608.00718603</v>
      </c>
      <c r="Y477" s="109">
        <f t="shared" ca="1" si="391"/>
        <v>115403360.94190133</v>
      </c>
      <c r="Z477" s="109">
        <f t="shared" ca="1" si="391"/>
        <v>108075639.26886268</v>
      </c>
      <c r="AA477" s="109">
        <f t="shared" ca="1" si="391"/>
        <v>114693104.47018443</v>
      </c>
      <c r="AB477" s="109">
        <f t="shared" ca="1" si="391"/>
        <v>120160765.07428747</v>
      </c>
      <c r="AC477" s="109">
        <f t="shared" ca="1" si="391"/>
        <v>125213594.3131941</v>
      </c>
      <c r="AD477" s="109">
        <f t="shared" ca="1" si="391"/>
        <v>126780644.59384473</v>
      </c>
      <c r="AE477" s="109">
        <f t="shared" ca="1" si="391"/>
        <v>122890894.30506761</v>
      </c>
      <c r="AF477" s="109">
        <f t="shared" ca="1" si="391"/>
        <v>128234054.80400793</v>
      </c>
      <c r="AG477" s="109">
        <f t="shared" ca="1" si="391"/>
        <v>128466415.40116957</v>
      </c>
      <c r="AH477" s="109">
        <f t="shared" ca="1" si="391"/>
        <v>132191200.4211566</v>
      </c>
      <c r="AI477" s="109">
        <f t="shared" ca="1" si="391"/>
        <v>136355337.17933959</v>
      </c>
      <c r="AJ477" s="109">
        <f t="shared" ca="1" si="391"/>
        <v>138668593.66208297</v>
      </c>
      <c r="AK477" s="109">
        <f t="shared" ca="1" si="391"/>
        <v>138928480.70341337</v>
      </c>
      <c r="AL477" s="109">
        <f t="shared" ca="1" si="391"/>
        <v>143459344.07848999</v>
      </c>
      <c r="AM477" s="109">
        <f t="shared" ca="1" si="391"/>
        <v>149221368.90163818</v>
      </c>
      <c r="AN477" s="109">
        <f t="shared" ca="1" si="391"/>
        <v>136227933.81443787</v>
      </c>
      <c r="AO477" s="109">
        <f t="shared" ca="1" si="391"/>
        <v>128707176.02514112</v>
      </c>
      <c r="AP477" s="109">
        <f t="shared" ca="1" si="391"/>
        <v>139702895.00381693</v>
      </c>
      <c r="AQ477" s="109">
        <f t="shared" ca="1" si="391"/>
        <v>148406704.05071795</v>
      </c>
      <c r="AR477" s="109">
        <f t="shared" ca="1" si="391"/>
        <v>142238541.7605733</v>
      </c>
      <c r="AS477" s="109">
        <f t="shared" ca="1" si="391"/>
        <v>139286803.33980814</v>
      </c>
      <c r="AT477" s="109">
        <f t="shared" ca="1" si="391"/>
        <v>135611352.51701099</v>
      </c>
      <c r="AU477" s="109">
        <f t="shared" ca="1" si="391"/>
        <v>137773272.37100503</v>
      </c>
      <c r="AV477" s="109">
        <f t="shared" ca="1" si="391"/>
        <v>134964652.34651563</v>
      </c>
      <c r="AW477" s="109">
        <f t="shared" ca="1" si="391"/>
        <v>140522008.74772137</v>
      </c>
      <c r="AX477" s="109">
        <f t="shared" ca="1" si="391"/>
        <v>138232690.65111533</v>
      </c>
      <c r="AY477" s="109">
        <f t="shared" ca="1" si="391"/>
        <v>139713049.33799726</v>
      </c>
      <c r="AZ477" s="109">
        <f t="shared" ca="1" si="391"/>
        <v>133782782.22432028</v>
      </c>
      <c r="BA477" s="109">
        <f t="shared" ca="1" si="391"/>
        <v>147671046.10291609</v>
      </c>
      <c r="BB477" s="109">
        <f t="shared" ca="1" si="391"/>
        <v>152949997.69781318</v>
      </c>
      <c r="BC477" s="109">
        <f t="shared" ca="1" si="391"/>
        <v>151398600.05505991</v>
      </c>
      <c r="BD477" s="109">
        <f t="shared" ca="1" si="391"/>
        <v>150468306.25144875</v>
      </c>
      <c r="BE477" s="109">
        <f t="shared" ca="1" si="391"/>
        <v>152423709.12138471</v>
      </c>
      <c r="BF477" s="109">
        <f t="shared" ca="1" si="391"/>
        <v>157785626.23664668</v>
      </c>
      <c r="BG477" s="109">
        <f t="shared" ca="1" si="391"/>
        <v>147517095.49756494</v>
      </c>
      <c r="BH477" s="109">
        <f t="shared" ca="1" si="391"/>
        <v>148502962.73290798</v>
      </c>
      <c r="BI477" s="109">
        <f t="shared" ca="1" si="391"/>
        <v>147486092.92793417</v>
      </c>
      <c r="BJ477" s="109">
        <f t="shared" ca="1" si="391"/>
        <v>164090291.00206447</v>
      </c>
    </row>
    <row r="478" spans="2:62" hidden="1" outlineLevel="2">
      <c r="B478" s="90" t="s">
        <v>156</v>
      </c>
      <c r="C478" s="109">
        <f ca="1">C475*C477*$C$6+($C$5*$C$6)</f>
        <v>31383.537392774284</v>
      </c>
      <c r="D478" s="109">
        <f ca="1">D475*D477*$C$6</f>
        <v>2315.9518341445446</v>
      </c>
      <c r="E478" s="109">
        <f t="shared" ref="E478" ca="1" si="392">E475*E477*$C$6</f>
        <v>912.65723908471421</v>
      </c>
      <c r="F478" s="109">
        <f t="shared" ref="F478" ca="1" si="393">F475*F477*$C$6</f>
        <v>283.53411672643261</v>
      </c>
      <c r="G478" s="109">
        <f t="shared" ref="G478" ca="1" si="394">G475*G477*$C$6</f>
        <v>3452.5866502825684</v>
      </c>
      <c r="H478" s="109">
        <f t="shared" ref="H478" ca="1" si="395">H475*H477*$C$6</f>
        <v>1403.6528696574651</v>
      </c>
      <c r="I478" s="109">
        <f t="shared" ref="I478" ca="1" si="396">I475*I477*$C$6</f>
        <v>652.21235895998768</v>
      </c>
      <c r="J478" s="109">
        <f t="shared" ref="J478" ca="1" si="397">J475*J477*$C$6</f>
        <v>1341.4138404195453</v>
      </c>
      <c r="K478" s="109">
        <f t="shared" ref="K478" ca="1" si="398">K475*K477*$C$6</f>
        <v>1120.6842988724886</v>
      </c>
      <c r="L478" s="109">
        <f t="shared" ref="L478" ca="1" si="399">L475*L477*$C$6</f>
        <v>3619.7936608512191</v>
      </c>
      <c r="M478" s="109">
        <f t="shared" ref="M478" ca="1" si="400">M475*M477*$C$6</f>
        <v>3368.4324827951305</v>
      </c>
      <c r="N478" s="109">
        <f t="shared" ref="N478" ca="1" si="401">N475*N477*$C$6</f>
        <v>870.52189753685104</v>
      </c>
      <c r="O478" s="109">
        <f t="shared" ref="O478" ca="1" si="402">O475*O477*$C$6</f>
        <v>3605.0975164878555</v>
      </c>
      <c r="P478" s="109">
        <f t="shared" ref="P478" ca="1" si="403">P475*P477*$C$6</f>
        <v>2045.4595794250124</v>
      </c>
      <c r="Q478" s="109">
        <f t="shared" ref="Q478" ca="1" si="404">Q475*Q477*$C$6</f>
        <v>2650.7337467911389</v>
      </c>
      <c r="R478" s="109">
        <f t="shared" ref="R478" ca="1" si="405">R475*R477*$C$6</f>
        <v>2623.538119512873</v>
      </c>
      <c r="S478" s="109">
        <f t="shared" ref="S478" ca="1" si="406">S475*S477*$C$6</f>
        <v>1462.1268465211115</v>
      </c>
      <c r="T478" s="109">
        <f t="shared" ref="T478" ca="1" si="407">T475*T477*$C$6</f>
        <v>1689.4526918119195</v>
      </c>
      <c r="U478" s="109">
        <f t="shared" ref="U478" ca="1" si="408">U475*U477*$C$6</f>
        <v>1773.9686006767724</v>
      </c>
      <c r="V478" s="109">
        <f t="shared" ref="V478" ca="1" si="409">V475*V477*$C$6</f>
        <v>1846.9848852804737</v>
      </c>
      <c r="W478" s="109">
        <f t="shared" ref="W478" ca="1" si="410">W475*W477*$C$6</f>
        <v>1402.5180138796975</v>
      </c>
      <c r="X478" s="109">
        <f t="shared" ref="X478" ca="1" si="411">X475*X477*$C$6</f>
        <v>3599.6966223514423</v>
      </c>
      <c r="Y478" s="109">
        <f t="shared" ref="Y478" ca="1" si="412">Y475*Y477*$C$6</f>
        <v>2027.9558001618639</v>
      </c>
      <c r="Z478" s="109">
        <f t="shared" ref="Z478" ca="1" si="413">Z475*Z477*$C$6</f>
        <v>2898.9725185360803</v>
      </c>
      <c r="AA478" s="109">
        <f t="shared" ref="AA478" ca="1" si="414">AA475*AA477*$C$6</f>
        <v>7873.7447798343755</v>
      </c>
      <c r="AB478" s="109">
        <f t="shared" ref="AB478" ca="1" si="415">AB475*AB477*$C$6</f>
        <v>3948.5257284502572</v>
      </c>
      <c r="AC478" s="109">
        <f t="shared" ref="AC478" ca="1" si="416">AC475*AC477*$C$6</f>
        <v>1690.021852213051</v>
      </c>
      <c r="AD478" s="109">
        <f t="shared" ref="AD478" ca="1" si="417">AD475*AD477*$C$6</f>
        <v>2547.3926464038109</v>
      </c>
      <c r="AE478" s="109">
        <f t="shared" ref="AE478" ca="1" si="418">AE475*AE477*$C$6</f>
        <v>2914.4992167914861</v>
      </c>
      <c r="AF478" s="109">
        <f t="shared" ref="AF478" ca="1" si="419">AF475*AF477*$C$6</f>
        <v>2409.9789954679277</v>
      </c>
      <c r="AG478" s="109">
        <f t="shared" ref="AG478" ca="1" si="420">AG475*AG477*$C$6</f>
        <v>1923.1501412592743</v>
      </c>
      <c r="AH478" s="109">
        <f t="shared" ref="AH478" ca="1" si="421">AH475*AH477*$C$6</f>
        <v>2886.1625696863994</v>
      </c>
      <c r="AI478" s="109">
        <f t="shared" ref="AI478" ca="1" si="422">AI475*AI477*$C$6</f>
        <v>2747.5482851467759</v>
      </c>
      <c r="AJ478" s="109">
        <f t="shared" ref="AJ478" ca="1" si="423">AJ475*AJ477*$C$6</f>
        <v>2235.0155906317023</v>
      </c>
      <c r="AK478" s="109">
        <f t="shared" ref="AK478" ca="1" si="424">AK475*AK477*$C$6</f>
        <v>2325.7675230869968</v>
      </c>
      <c r="AL478" s="109">
        <f t="shared" ref="AL478" ca="1" si="425">AL475*AL477*$C$6</f>
        <v>2155.3414367204919</v>
      </c>
      <c r="AM478" s="109">
        <f t="shared" ref="AM478" ca="1" si="426">AM475*AM477*$C$6</f>
        <v>3426.7567152358547</v>
      </c>
      <c r="AN478" s="109">
        <f t="shared" ref="AN478" ca="1" si="427">AN475*AN477*$C$6</f>
        <v>7292.8689138878426</v>
      </c>
      <c r="AO478" s="109">
        <f t="shared" ref="AO478" ca="1" si="428">AO475*AO477*$C$6</f>
        <v>8539.9279611862621</v>
      </c>
      <c r="AP478" s="109">
        <f t="shared" ref="AP478" ca="1" si="429">AP475*AP477*$C$6</f>
        <v>7477.4941958018499</v>
      </c>
      <c r="AQ478" s="109">
        <f t="shared" ref="AQ478" ca="1" si="430">AQ475*AQ477*$C$6</f>
        <v>6825.0435102325027</v>
      </c>
      <c r="AR478" s="109">
        <f t="shared" ref="AR478" ca="1" si="431">AR475*AR477*$C$6</f>
        <v>2475.0926977615995</v>
      </c>
      <c r="AS478" s="109">
        <f t="shared" ref="AS478" ca="1" si="432">AS475*AS477*$C$6</f>
        <v>2257.0339006089789</v>
      </c>
      <c r="AT478" s="109">
        <f t="shared" ref="AT478" ca="1" si="433">AT475*AT477*$C$6</f>
        <v>3824.6376198953517</v>
      </c>
      <c r="AU478" s="109">
        <f t="shared" ref="AU478" ca="1" si="434">AU475*AU477*$C$6</f>
        <v>2006.2601031030522</v>
      </c>
      <c r="AV478" s="109">
        <f t="shared" ref="AV478" ca="1" si="435">AV475*AV477*$C$6</f>
        <v>6271.0012838935081</v>
      </c>
      <c r="AW478" s="109">
        <f t="shared" ref="AW478" ca="1" si="436">AW475*AW477*$C$6</f>
        <v>6525.5133975003646</v>
      </c>
      <c r="AX478" s="109">
        <f t="shared" ref="AX478" ca="1" si="437">AX475*AX477*$C$6</f>
        <v>954.92795762164303</v>
      </c>
      <c r="AY478" s="109">
        <f t="shared" ref="AY478" ca="1" si="438">AY475*AY477*$C$6</f>
        <v>2123.0064427309599</v>
      </c>
      <c r="AZ478" s="109">
        <f t="shared" ref="AZ478" ca="1" si="439">AZ475*AZ477*$C$6</f>
        <v>2374.8421879039392</v>
      </c>
      <c r="BA478" s="109">
        <f t="shared" ref="BA478" ca="1" si="440">BA475*BA477*$C$6</f>
        <v>5035.3392379793968</v>
      </c>
      <c r="BB478" s="109">
        <f t="shared" ref="BB478" ca="1" si="441">BB475*BB477*$C$6</f>
        <v>4179.8344065841329</v>
      </c>
      <c r="BC478" s="109">
        <f t="shared" ref="BC478" ca="1" si="442">BC475*BC477*$C$6</f>
        <v>1054.0842926747152</v>
      </c>
      <c r="BD478" s="109">
        <f t="shared" ref="BD478" ca="1" si="443">BD475*BD477*$C$6</f>
        <v>3106.0704191864547</v>
      </c>
      <c r="BE478" s="109">
        <f t="shared" ref="BE478" ca="1" si="444">BE475*BE477*$C$6</f>
        <v>1891.2606952291585</v>
      </c>
      <c r="BF478" s="109">
        <f t="shared" ref="BF478" ca="1" si="445">BF475*BF477*$C$6</f>
        <v>2212.1166481627515</v>
      </c>
      <c r="BG478" s="109">
        <f t="shared" ref="BG478" ca="1" si="446">BG475*BG477*$C$6</f>
        <v>4506.1637093120789</v>
      </c>
      <c r="BH478" s="109">
        <f t="shared" ref="BH478" ca="1" si="447">BH475*BH477*$C$6</f>
        <v>4493.9460860193858</v>
      </c>
      <c r="BI478" s="109">
        <f t="shared" ref="BI478" ca="1" si="448">BI475*BI477*$C$6</f>
        <v>3820.5537108886747</v>
      </c>
      <c r="BJ478" s="109">
        <f t="shared" ref="BJ478" ca="1" si="449">BJ475*BJ477*$C$6</f>
        <v>57330.659922409497</v>
      </c>
    </row>
    <row r="479" spans="2:62" hidden="1" outlineLevel="2">
      <c r="B479" s="90" t="s">
        <v>158</v>
      </c>
      <c r="C479" s="109">
        <f>-SUMIF(C433:C442,"&lt;0",C433:C442)*$C$7*$C$5/12</f>
        <v>147.61867214450189</v>
      </c>
      <c r="D479" s="109">
        <f ca="1">-SUMIF(D433:D442,"&lt;0",D433:D442)*$C$7*C477/12</f>
        <v>0</v>
      </c>
      <c r="E479" s="109">
        <f t="shared" ref="E479:BJ479" ca="1" si="450">-SUMIF(E433:E442,"&lt;0",E433:E442)*$C$7*D477/12</f>
        <v>82.446442528692586</v>
      </c>
      <c r="F479" s="109">
        <f t="shared" ca="1" si="450"/>
        <v>92.29029101868737</v>
      </c>
      <c r="G479" s="109">
        <f t="shared" ca="1" si="450"/>
        <v>73.347820894074047</v>
      </c>
      <c r="H479" s="109">
        <f t="shared" ca="1" si="450"/>
        <v>0</v>
      </c>
      <c r="I479" s="109">
        <f t="shared" ca="1" si="450"/>
        <v>0</v>
      </c>
      <c r="J479" s="109">
        <f t="shared" ca="1" si="450"/>
        <v>0</v>
      </c>
      <c r="K479" s="109">
        <f t="shared" ca="1" si="450"/>
        <v>0</v>
      </c>
      <c r="L479" s="109">
        <f t="shared" ca="1" si="450"/>
        <v>0</v>
      </c>
      <c r="M479" s="109">
        <f t="shared" ca="1" si="450"/>
        <v>0</v>
      </c>
      <c r="N479" s="109">
        <f t="shared" ca="1" si="450"/>
        <v>0</v>
      </c>
      <c r="O479" s="109">
        <f t="shared" ca="1" si="450"/>
        <v>0</v>
      </c>
      <c r="P479" s="109">
        <f t="shared" ca="1" si="450"/>
        <v>0</v>
      </c>
      <c r="Q479" s="109">
        <f t="shared" ca="1" si="450"/>
        <v>0</v>
      </c>
      <c r="R479" s="109">
        <f t="shared" ca="1" si="450"/>
        <v>0</v>
      </c>
      <c r="S479" s="109">
        <f t="shared" ca="1" si="450"/>
        <v>0</v>
      </c>
      <c r="T479" s="109">
        <f t="shared" ca="1" si="450"/>
        <v>0</v>
      </c>
      <c r="U479" s="109">
        <f t="shared" ca="1" si="450"/>
        <v>0</v>
      </c>
      <c r="V479" s="109">
        <f t="shared" ca="1" si="450"/>
        <v>0</v>
      </c>
      <c r="W479" s="109">
        <f t="shared" ca="1" si="450"/>
        <v>0</v>
      </c>
      <c r="X479" s="109">
        <f t="shared" ca="1" si="450"/>
        <v>0</v>
      </c>
      <c r="Y479" s="109">
        <f t="shared" ca="1" si="450"/>
        <v>0</v>
      </c>
      <c r="Z479" s="109">
        <f t="shared" ca="1" si="450"/>
        <v>0</v>
      </c>
      <c r="AA479" s="109">
        <f t="shared" ca="1" si="450"/>
        <v>105.30830261266483</v>
      </c>
      <c r="AB479" s="109">
        <f t="shared" ca="1" si="450"/>
        <v>0</v>
      </c>
      <c r="AC479" s="109">
        <f t="shared" ca="1" si="450"/>
        <v>0</v>
      </c>
      <c r="AD479" s="109">
        <f t="shared" ca="1" si="450"/>
        <v>0</v>
      </c>
      <c r="AE479" s="109">
        <f t="shared" ca="1" si="450"/>
        <v>0</v>
      </c>
      <c r="AF479" s="109">
        <f t="shared" ca="1" si="450"/>
        <v>0</v>
      </c>
      <c r="AG479" s="109">
        <f t="shared" ca="1" si="450"/>
        <v>79.036386840512648</v>
      </c>
      <c r="AH479" s="109">
        <f t="shared" ca="1" si="450"/>
        <v>124.16227403195087</v>
      </c>
      <c r="AI479" s="109">
        <f t="shared" ca="1" si="450"/>
        <v>146.89893704110332</v>
      </c>
      <c r="AJ479" s="109">
        <f t="shared" ca="1" si="450"/>
        <v>252.56533887289899</v>
      </c>
      <c r="AK479" s="109">
        <f t="shared" ca="1" si="450"/>
        <v>440.3277650435432</v>
      </c>
      <c r="AL479" s="109">
        <f t="shared" ca="1" si="450"/>
        <v>516.08149160202925</v>
      </c>
      <c r="AM479" s="109">
        <f t="shared" ca="1" si="450"/>
        <v>475.15938566336894</v>
      </c>
      <c r="AN479" s="109">
        <f t="shared" ca="1" si="450"/>
        <v>605.63078266485581</v>
      </c>
      <c r="AO479" s="109">
        <f t="shared" ca="1" si="450"/>
        <v>708.9277820433972</v>
      </c>
      <c r="AP479" s="109">
        <f t="shared" ca="1" si="450"/>
        <v>1296.5801714136589</v>
      </c>
      <c r="AQ479" s="109">
        <f t="shared" ca="1" si="450"/>
        <v>3078.7090391799807</v>
      </c>
      <c r="AR479" s="109">
        <f t="shared" ca="1" si="450"/>
        <v>3280.8090976086182</v>
      </c>
      <c r="AS479" s="109">
        <f t="shared" ca="1" si="450"/>
        <v>2963.8801301308199</v>
      </c>
      <c r="AT479" s="109">
        <f t="shared" ca="1" si="450"/>
        <v>2685.074111826526</v>
      </c>
      <c r="AU479" s="109">
        <f t="shared" ca="1" si="450"/>
        <v>1979.3145286049046</v>
      </c>
      <c r="AV479" s="109">
        <f t="shared" ca="1" si="450"/>
        <v>1881.7657926129384</v>
      </c>
      <c r="AW479" s="109">
        <f t="shared" ca="1" si="450"/>
        <v>2244.0278098866647</v>
      </c>
      <c r="AX479" s="109">
        <f t="shared" ca="1" si="450"/>
        <v>3102.8559040229852</v>
      </c>
      <c r="AY479" s="109">
        <f t="shared" ca="1" si="450"/>
        <v>2990.5258031028811</v>
      </c>
      <c r="AZ479" s="109">
        <f t="shared" ca="1" si="450"/>
        <v>2945.6552736420817</v>
      </c>
      <c r="BA479" s="109">
        <f t="shared" ca="1" si="450"/>
        <v>2510.0024210004453</v>
      </c>
      <c r="BB479" s="109">
        <f t="shared" ca="1" si="450"/>
        <v>2148.8292046682959</v>
      </c>
      <c r="BC479" s="109">
        <f t="shared" ca="1" si="450"/>
        <v>2527.9035140881256</v>
      </c>
      <c r="BD479" s="109">
        <f t="shared" ca="1" si="450"/>
        <v>2470.1469256330092</v>
      </c>
      <c r="BE479" s="109">
        <f t="shared" ca="1" si="450"/>
        <v>2674.1799375905962</v>
      </c>
      <c r="BF479" s="109">
        <f t="shared" ca="1" si="450"/>
        <v>2720.3266331450795</v>
      </c>
      <c r="BG479" s="109">
        <f t="shared" ca="1" si="450"/>
        <v>2806.3829610378357</v>
      </c>
      <c r="BH479" s="109">
        <f t="shared" ca="1" si="450"/>
        <v>2351.8367521648615</v>
      </c>
      <c r="BI479" s="109">
        <f t="shared" ca="1" si="450"/>
        <v>2023.841969878468</v>
      </c>
      <c r="BJ479" s="109">
        <f t="shared" ca="1" si="450"/>
        <v>2647.8858143281609</v>
      </c>
    </row>
    <row r="480" spans="2:62" hidden="1" outlineLevel="2">
      <c r="B480" s="81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</row>
    <row r="481" spans="2:62" hidden="1" outlineLevel="2">
      <c r="B481" s="91" t="s">
        <v>131</v>
      </c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  <c r="BI481" s="93"/>
      <c r="BJ481" s="93" t="s">
        <v>27</v>
      </c>
    </row>
    <row r="482" spans="2:62" hidden="1" outlineLevel="2">
      <c r="B482" s="81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</row>
    <row r="483" spans="2:62" ht="21.5" hidden="1" outlineLevel="2">
      <c r="B483" s="86" t="s">
        <v>139</v>
      </c>
      <c r="C483" s="67">
        <v>42766</v>
      </c>
      <c r="D483" s="67">
        <v>42794</v>
      </c>
      <c r="E483" s="67">
        <v>42825</v>
      </c>
      <c r="F483" s="67">
        <v>42853</v>
      </c>
      <c r="G483" s="67">
        <v>42886</v>
      </c>
      <c r="H483" s="67">
        <v>42916</v>
      </c>
      <c r="I483" s="67">
        <v>42947</v>
      </c>
      <c r="J483" s="67">
        <v>42978</v>
      </c>
      <c r="K483" s="67">
        <v>43007</v>
      </c>
      <c r="L483" s="67">
        <v>43039</v>
      </c>
      <c r="M483" s="67">
        <v>43069</v>
      </c>
      <c r="N483" s="67">
        <v>43098</v>
      </c>
      <c r="O483" s="67">
        <v>43131</v>
      </c>
      <c r="P483" s="67">
        <v>43159</v>
      </c>
      <c r="Q483" s="67">
        <v>43188</v>
      </c>
      <c r="R483" s="67">
        <v>43220</v>
      </c>
      <c r="S483" s="67">
        <v>43251</v>
      </c>
      <c r="T483" s="67">
        <v>43280</v>
      </c>
      <c r="U483" s="67">
        <v>43312</v>
      </c>
      <c r="V483" s="67">
        <v>43343</v>
      </c>
      <c r="W483" s="67">
        <v>43371</v>
      </c>
      <c r="X483" s="67">
        <v>43404</v>
      </c>
      <c r="Y483" s="67">
        <v>43434</v>
      </c>
      <c r="Z483" s="67">
        <v>43465</v>
      </c>
      <c r="AA483" s="67">
        <v>43496</v>
      </c>
      <c r="AB483" s="67">
        <v>43524</v>
      </c>
      <c r="AC483" s="67">
        <v>43553</v>
      </c>
      <c r="AD483" s="67">
        <v>43585</v>
      </c>
      <c r="AE483" s="67">
        <v>43616</v>
      </c>
      <c r="AF483" s="67">
        <v>43644</v>
      </c>
      <c r="AG483" s="67">
        <v>43677</v>
      </c>
      <c r="AH483" s="67">
        <v>43707</v>
      </c>
      <c r="AI483" s="67">
        <v>43738</v>
      </c>
      <c r="AJ483" s="67">
        <v>43769</v>
      </c>
      <c r="AK483" s="67">
        <v>43798</v>
      </c>
      <c r="AL483" s="67">
        <v>43830</v>
      </c>
      <c r="AM483" s="67">
        <v>43861</v>
      </c>
      <c r="AN483" s="67">
        <v>43889</v>
      </c>
      <c r="AO483" s="67">
        <v>43921</v>
      </c>
      <c r="AP483" s="67">
        <v>43951</v>
      </c>
      <c r="AQ483" s="67">
        <v>43980</v>
      </c>
      <c r="AR483" s="67">
        <v>44012</v>
      </c>
      <c r="AS483" s="67">
        <v>44043</v>
      </c>
      <c r="AT483" s="67">
        <v>44074</v>
      </c>
      <c r="AU483" s="67">
        <v>44104</v>
      </c>
      <c r="AV483" s="67">
        <v>44134</v>
      </c>
      <c r="AW483" s="67">
        <v>44165</v>
      </c>
      <c r="AX483" s="67">
        <v>44196</v>
      </c>
      <c r="AY483" s="67">
        <v>44225</v>
      </c>
      <c r="AZ483" s="67">
        <v>44253</v>
      </c>
      <c r="BA483" s="67">
        <v>44286</v>
      </c>
      <c r="BB483" s="67">
        <v>44316</v>
      </c>
      <c r="BC483" s="67">
        <v>44344</v>
      </c>
      <c r="BD483" s="67">
        <v>44377</v>
      </c>
      <c r="BE483" s="67">
        <v>44407</v>
      </c>
      <c r="BF483" s="67">
        <v>44439</v>
      </c>
      <c r="BG483" s="67">
        <v>44469</v>
      </c>
      <c r="BH483" s="67">
        <v>44498</v>
      </c>
      <c r="BI483" s="67">
        <v>44530</v>
      </c>
      <c r="BJ483" s="67">
        <v>44561</v>
      </c>
    </row>
    <row r="484" spans="2:62" hidden="1" outlineLevel="2">
      <c r="B484" s="78" t="s">
        <v>5</v>
      </c>
      <c r="C484" s="15" cm="1">
        <f t="array" aca="1" ref="C484:C493" ca="1">OFFSET('Dynamic Returns and Covariance'!$C$270,MATCH('GMV Portfolios &amp; Analysis'!C483,'Dynamic Returns and Covariance'!$B$271:$B$920),4,10,1)</f>
        <v>0.10457299607970245</v>
      </c>
      <c r="D484" s="15" cm="1">
        <f t="array" aca="1" ref="D484:D493" ca="1">OFFSET('Dynamic Returns and Covariance'!$C$270,MATCH('GMV Portfolios &amp; Analysis'!D483,'Dynamic Returns and Covariance'!$B$271:$B$920),4,10,1)</f>
        <v>0.10385546011411366</v>
      </c>
      <c r="E484" s="15" cm="1">
        <f t="array" aca="1" ref="E484:E493" ca="1">OFFSET('Dynamic Returns and Covariance'!$C$270,MATCH('GMV Portfolios &amp; Analysis'!E483,'Dynamic Returns and Covariance'!$B$271:$B$920),4,10,1)</f>
        <v>0.1044885258663408</v>
      </c>
      <c r="F484" s="15" cm="1">
        <f t="array" aca="1" ref="F484:F493" ca="1">OFFSET('Dynamic Returns and Covariance'!$C$270,MATCH('GMV Portfolios &amp; Analysis'!F483,'Dynamic Returns and Covariance'!$B$271:$B$920),4,10,1)</f>
        <v>0.10913515712285658</v>
      </c>
      <c r="G484" s="15" cm="1">
        <f t="array" aca="1" ref="G484:G493" ca="1">OFFSET('Dynamic Returns and Covariance'!$C$270,MATCH('GMV Portfolios &amp; Analysis'!G483,'Dynamic Returns and Covariance'!$B$271:$B$920),4,10,1)</f>
        <v>0.10216450875285898</v>
      </c>
      <c r="H484" s="15" cm="1">
        <f t="array" aca="1" ref="H484:H493" ca="1">OFFSET('Dynamic Returns and Covariance'!$C$270,MATCH('GMV Portfolios &amp; Analysis'!H483,'Dynamic Returns and Covariance'!$B$271:$B$920),4,10,1)</f>
        <v>9.6086511131441149E-2</v>
      </c>
      <c r="I484" s="15" cm="1">
        <f t="array" aca="1" ref="I484:I493" ca="1">OFFSET('Dynamic Returns and Covariance'!$C$270,MATCH('GMV Portfolios &amp; Analysis'!I483,'Dynamic Returns and Covariance'!$B$271:$B$920),4,10,1)</f>
        <v>9.5095886218402106E-2</v>
      </c>
      <c r="J484" s="15" cm="1">
        <f t="array" aca="1" ref="J484:J493" ca="1">OFFSET('Dynamic Returns and Covariance'!$C$270,MATCH('GMV Portfolios &amp; Analysis'!J483,'Dynamic Returns and Covariance'!$B$271:$B$920),4,10,1)</f>
        <v>9.2982249089863814E-2</v>
      </c>
      <c r="K484" s="15" cm="1">
        <f t="array" aca="1" ref="K484:K493" ca="1">OFFSET('Dynamic Returns and Covariance'!$C$270,MATCH('GMV Portfolios &amp; Analysis'!K483,'Dynamic Returns and Covariance'!$B$271:$B$920),4,10,1)</f>
        <v>9.1527677421307699E-2</v>
      </c>
      <c r="L484" s="15" cm="1">
        <f t="array" aca="1" ref="L484:L493" ca="1">OFFSET('Dynamic Returns and Covariance'!$C$270,MATCH('GMV Portfolios &amp; Analysis'!L483,'Dynamic Returns and Covariance'!$B$271:$B$920),4,10,1)</f>
        <v>9.6911278589627947E-2</v>
      </c>
      <c r="M484" s="15" cm="1">
        <f t="array" aca="1" ref="M484:M493" ca="1">OFFSET('Dynamic Returns and Covariance'!$C$270,MATCH('GMV Portfolios &amp; Analysis'!M483,'Dynamic Returns and Covariance'!$B$271:$B$920),4,10,1)</f>
        <v>9.5984265657445444E-2</v>
      </c>
      <c r="N484" s="15" cm="1">
        <f t="array" aca="1" ref="N484:N493" ca="1">OFFSET('Dynamic Returns and Covariance'!$C$270,MATCH('GMV Portfolios &amp; Analysis'!N483,'Dynamic Returns and Covariance'!$B$271:$B$920),4,10,1)</f>
        <v>9.7766053219370347E-2</v>
      </c>
      <c r="O484" s="15" cm="1">
        <f t="array" aca="1" ref="O484:O493" ca="1">OFFSET('Dynamic Returns and Covariance'!$C$270,MATCH('GMV Portfolios &amp; Analysis'!O483,'Dynamic Returns and Covariance'!$B$271:$B$920),4,10,1)</f>
        <v>9.9542959923281132E-2</v>
      </c>
      <c r="P484" s="15" cm="1">
        <f t="array" aca="1" ref="P484:P493" ca="1">OFFSET('Dynamic Returns and Covariance'!$C$270,MATCH('GMV Portfolios &amp; Analysis'!P483,'Dynamic Returns and Covariance'!$B$271:$B$920),4,10,1)</f>
        <v>9.6974936726656996E-2</v>
      </c>
      <c r="Q484" s="15" cm="1">
        <f t="array" aca="1" ref="Q484:Q493" ca="1">OFFSET('Dynamic Returns and Covariance'!$C$270,MATCH('GMV Portfolios &amp; Analysis'!Q483,'Dynamic Returns and Covariance'!$B$271:$B$920),4,10,1)</f>
        <v>9.5594011721486433E-2</v>
      </c>
      <c r="R484" s="15" cm="1">
        <f t="array" aca="1" ref="R484:R493" ca="1">OFFSET('Dynamic Returns and Covariance'!$C$270,MATCH('GMV Portfolios &amp; Analysis'!R483,'Dynamic Returns and Covariance'!$B$271:$B$920),4,10,1)</f>
        <v>0.10692580494400694</v>
      </c>
      <c r="S484" s="15" cm="1">
        <f t="array" aca="1" ref="S484:S493" ca="1">OFFSET('Dynamic Returns and Covariance'!$C$270,MATCH('GMV Portfolios &amp; Analysis'!S483,'Dynamic Returns and Covariance'!$B$271:$B$920),4,10,1)</f>
        <v>9.8843532753024377E-2</v>
      </c>
      <c r="T484" s="15" cm="1">
        <f t="array" aca="1" ref="T484:T493" ca="1">OFFSET('Dynamic Returns and Covariance'!$C$270,MATCH('GMV Portfolios &amp; Analysis'!T483,'Dynamic Returns and Covariance'!$B$271:$B$920),4,10,1)</f>
        <v>9.5360782900181421E-2</v>
      </c>
      <c r="U484" s="15" cm="1">
        <f t="array" aca="1" ref="U484:U493" ca="1">OFFSET('Dynamic Returns and Covariance'!$C$270,MATCH('GMV Portfolios &amp; Analysis'!U483,'Dynamic Returns and Covariance'!$B$271:$B$920),4,10,1)</f>
        <v>0.1041862853457631</v>
      </c>
      <c r="V484" s="15" cm="1">
        <f t="array" aca="1" ref="V484:V493" ca="1">OFFSET('Dynamic Returns and Covariance'!$C$270,MATCH('GMV Portfolios &amp; Analysis'!V483,'Dynamic Returns and Covariance'!$B$271:$B$920),4,10,1)</f>
        <v>9.8064000362759279E-2</v>
      </c>
      <c r="W484" s="15" cm="1">
        <f t="array" aca="1" ref="W484:W493" ca="1">OFFSET('Dynamic Returns and Covariance'!$C$270,MATCH('GMV Portfolios &amp; Analysis'!W483,'Dynamic Returns and Covariance'!$B$271:$B$920),4,10,1)</f>
        <v>0.10072562048715934</v>
      </c>
      <c r="X484" s="15" cm="1">
        <f t="array" aca="1" ref="X484:X493" ca="1">OFFSET('Dynamic Returns and Covariance'!$C$270,MATCH('GMV Portfolios &amp; Analysis'!X483,'Dynamic Returns and Covariance'!$B$271:$B$920),4,10,1)</f>
        <v>0.10000968286410158</v>
      </c>
      <c r="Y484" s="15" cm="1">
        <f t="array" aca="1" ref="Y484:Y493" ca="1">OFFSET('Dynamic Returns and Covariance'!$C$270,MATCH('GMV Portfolios &amp; Analysis'!Y483,'Dynamic Returns and Covariance'!$B$271:$B$920),4,10,1)</f>
        <v>3.9827414917945655E-2</v>
      </c>
      <c r="Z484" s="15" cm="1">
        <f t="array" aca="1" ref="Z484:Z493" ca="1">OFFSET('Dynamic Returns and Covariance'!$C$270,MATCH('GMV Portfolios &amp; Analysis'!Z483,'Dynamic Returns and Covariance'!$B$271:$B$920),4,10,1)</f>
        <v>3.2517253410873338E-2</v>
      </c>
      <c r="AA484" s="15" cm="1">
        <f t="array" aca="1" ref="AA484:AA493" ca="1">OFFSET('Dynamic Returns and Covariance'!$C$270,MATCH('GMV Portfolios &amp; Analysis'!AA483,'Dynamic Returns and Covariance'!$B$271:$B$920),4,10,1)</f>
        <v>3.4661108134964397E-2</v>
      </c>
      <c r="AB484" s="15" cm="1">
        <f t="array" aca="1" ref="AB484:AB493" ca="1">OFFSET('Dynamic Returns and Covariance'!$C$270,MATCH('GMV Portfolios &amp; Analysis'!AB483,'Dynamic Returns and Covariance'!$B$271:$B$920),4,10,1)</f>
        <v>1.2207783434331626E-3</v>
      </c>
      <c r="AC484" s="15" cm="1">
        <f t="array" aca="1" ref="AC484:AC493" ca="1">OFFSET('Dynamic Returns and Covariance'!$C$270,MATCH('GMV Portfolios &amp; Analysis'!AC483,'Dynamic Returns and Covariance'!$B$271:$B$920),4,10,1)</f>
        <v>4.7373472357747429E-3</v>
      </c>
      <c r="AD484" s="15" cm="1">
        <f t="array" aca="1" ref="AD484:AD493" ca="1">OFFSET('Dynamic Returns and Covariance'!$C$270,MATCH('GMV Portfolios &amp; Analysis'!AD483,'Dynamic Returns and Covariance'!$B$271:$B$920),4,10,1)</f>
        <v>4.2144857720086875E-3</v>
      </c>
      <c r="AE484" s="15" cm="1">
        <f t="array" aca="1" ref="AE484:AE493" ca="1">OFFSET('Dynamic Returns and Covariance'!$C$270,MATCH('GMV Portfolios &amp; Analysis'!AE483,'Dynamic Returns and Covariance'!$B$271:$B$920),4,10,1)</f>
        <v>5.2317819499969687E-3</v>
      </c>
      <c r="AF484" s="15" cm="1">
        <f t="array" aca="1" ref="AF484:AF493" ca="1">OFFSET('Dynamic Returns and Covariance'!$C$270,MATCH('GMV Portfolios &amp; Analysis'!AF483,'Dynamic Returns and Covariance'!$B$271:$B$920),4,10,1)</f>
        <v>7.2773101810034253E-3</v>
      </c>
      <c r="AG484" s="15" cm="1">
        <f t="array" aca="1" ref="AG484:AG493" ca="1">OFFSET('Dynamic Returns and Covariance'!$C$270,MATCH('GMV Portfolios &amp; Analysis'!AG483,'Dynamic Returns and Covariance'!$B$271:$B$920),4,10,1)</f>
        <v>0</v>
      </c>
      <c r="AH484" s="15" cm="1">
        <f t="array" aca="1" ref="AH484:AH493" ca="1">OFFSET('Dynamic Returns and Covariance'!$C$270,MATCH('GMV Portfolios &amp; Analysis'!AH483,'Dynamic Returns and Covariance'!$B$271:$B$920),4,10,1)</f>
        <v>0</v>
      </c>
      <c r="AI484" s="15" cm="1">
        <f t="array" aca="1" ref="AI484:AI493" ca="1">OFFSET('Dynamic Returns and Covariance'!$C$270,MATCH('GMV Portfolios &amp; Analysis'!AI483,'Dynamic Returns and Covariance'!$B$271:$B$920),4,10,1)</f>
        <v>0</v>
      </c>
      <c r="AJ484" s="15" cm="1">
        <f t="array" aca="1" ref="AJ484:AJ493" ca="1">OFFSET('Dynamic Returns and Covariance'!$C$270,MATCH('GMV Portfolios &amp; Analysis'!AJ483,'Dynamic Returns and Covariance'!$B$271:$B$920),4,10,1)</f>
        <v>0</v>
      </c>
      <c r="AK484" s="15" cm="1">
        <f t="array" aca="1" ref="AK484:AK493" ca="1">OFFSET('Dynamic Returns and Covariance'!$C$270,MATCH('GMV Portfolios &amp; Analysis'!AK483,'Dynamic Returns and Covariance'!$B$271:$B$920),4,10,1)</f>
        <v>0</v>
      </c>
      <c r="AL484" s="15" cm="1">
        <f t="array" aca="1" ref="AL484:AL493" ca="1">OFFSET('Dynamic Returns and Covariance'!$C$270,MATCH('GMV Portfolios &amp; Analysis'!AL483,'Dynamic Returns and Covariance'!$B$271:$B$920),4,10,1)</f>
        <v>0</v>
      </c>
      <c r="AM484" s="15" cm="1">
        <f t="array" aca="1" ref="AM484:AM493" ca="1">OFFSET('Dynamic Returns and Covariance'!$C$270,MATCH('GMV Portfolios &amp; Analysis'!AM483,'Dynamic Returns and Covariance'!$B$271:$B$920),4,10,1)</f>
        <v>0</v>
      </c>
      <c r="AN484" s="15" cm="1">
        <f t="array" aca="1" ref="AN484:AN493" ca="1">OFFSET('Dynamic Returns and Covariance'!$C$270,MATCH('GMV Portfolios &amp; Analysis'!AN483,'Dynamic Returns and Covariance'!$B$271:$B$920),4,10,1)</f>
        <v>0</v>
      </c>
      <c r="AO484" s="15" cm="1">
        <f t="array" aca="1" ref="AO484:AO493" ca="1">OFFSET('Dynamic Returns and Covariance'!$C$270,MATCH('GMV Portfolios &amp; Analysis'!AO483,'Dynamic Returns and Covariance'!$B$271:$B$920),4,10,1)</f>
        <v>0</v>
      </c>
      <c r="AP484" s="15" cm="1">
        <f t="array" aca="1" ref="AP484:AP493" ca="1">OFFSET('Dynamic Returns and Covariance'!$C$270,MATCH('GMV Portfolios &amp; Analysis'!AP483,'Dynamic Returns and Covariance'!$B$271:$B$920),4,10,1)</f>
        <v>0</v>
      </c>
      <c r="AQ484" s="15" cm="1">
        <f t="array" aca="1" ref="AQ484:AQ493" ca="1">OFFSET('Dynamic Returns and Covariance'!$C$270,MATCH('GMV Portfolios &amp; Analysis'!AQ483,'Dynamic Returns and Covariance'!$B$271:$B$920),4,10,1)</f>
        <v>0</v>
      </c>
      <c r="AR484" s="15" cm="1">
        <f t="array" aca="1" ref="AR484:AR493" ca="1">OFFSET('Dynamic Returns and Covariance'!$C$270,MATCH('GMV Portfolios &amp; Analysis'!AR483,'Dynamic Returns and Covariance'!$B$271:$B$920),4,10,1)</f>
        <v>0</v>
      </c>
      <c r="AS484" s="15" cm="1">
        <f t="array" aca="1" ref="AS484:AS493" ca="1">OFFSET('Dynamic Returns and Covariance'!$C$270,MATCH('GMV Portfolios &amp; Analysis'!AS483,'Dynamic Returns and Covariance'!$B$271:$B$920),4,10,1)</f>
        <v>0</v>
      </c>
      <c r="AT484" s="15" cm="1">
        <f t="array" aca="1" ref="AT484:AT493" ca="1">OFFSET('Dynamic Returns and Covariance'!$C$270,MATCH('GMV Portfolios &amp; Analysis'!AT483,'Dynamic Returns and Covariance'!$B$271:$B$920),4,10,1)</f>
        <v>0</v>
      </c>
      <c r="AU484" s="15" cm="1">
        <f t="array" aca="1" ref="AU484:AU493" ca="1">OFFSET('Dynamic Returns and Covariance'!$C$270,MATCH('GMV Portfolios &amp; Analysis'!AU483,'Dynamic Returns and Covariance'!$B$271:$B$920),4,10,1)</f>
        <v>0</v>
      </c>
      <c r="AV484" s="15" cm="1">
        <f t="array" aca="1" ref="AV484:AV493" ca="1">OFFSET('Dynamic Returns and Covariance'!$C$270,MATCH('GMV Portfolios &amp; Analysis'!AV483,'Dynamic Returns and Covariance'!$B$271:$B$920),4,10,1)</f>
        <v>0</v>
      </c>
      <c r="AW484" s="15" cm="1">
        <f t="array" aca="1" ref="AW484:AW493" ca="1">OFFSET('Dynamic Returns and Covariance'!$C$270,MATCH('GMV Portfolios &amp; Analysis'!AW483,'Dynamic Returns and Covariance'!$B$271:$B$920),4,10,1)</f>
        <v>0</v>
      </c>
      <c r="AX484" s="15" cm="1">
        <f t="array" aca="1" ref="AX484:AX493" ca="1">OFFSET('Dynamic Returns and Covariance'!$C$270,MATCH('GMV Portfolios &amp; Analysis'!AX483,'Dynamic Returns and Covariance'!$B$271:$B$920),4,10,1)</f>
        <v>0</v>
      </c>
      <c r="AY484" s="15" cm="1">
        <f t="array" aca="1" ref="AY484:AY493" ca="1">OFFSET('Dynamic Returns and Covariance'!$C$270,MATCH('GMV Portfolios &amp; Analysis'!AY483,'Dynamic Returns and Covariance'!$B$271:$B$920),4,10,1)</f>
        <v>0</v>
      </c>
      <c r="AZ484" s="15" cm="1">
        <f t="array" aca="1" ref="AZ484:AZ493" ca="1">OFFSET('Dynamic Returns and Covariance'!$C$270,MATCH('GMV Portfolios &amp; Analysis'!AZ483,'Dynamic Returns and Covariance'!$B$271:$B$920),4,10,1)</f>
        <v>0</v>
      </c>
      <c r="BA484" s="15" cm="1">
        <f t="array" aca="1" ref="BA484:BA493" ca="1">OFFSET('Dynamic Returns and Covariance'!$C$270,MATCH('GMV Portfolios &amp; Analysis'!BA483,'Dynamic Returns and Covariance'!$B$271:$B$920),4,10,1)</f>
        <v>0</v>
      </c>
      <c r="BB484" s="15" cm="1">
        <f t="array" aca="1" ref="BB484:BB493" ca="1">OFFSET('Dynamic Returns and Covariance'!$C$270,MATCH('GMV Portfolios &amp; Analysis'!BB483,'Dynamic Returns and Covariance'!$B$271:$B$920),4,10,1)</f>
        <v>0</v>
      </c>
      <c r="BC484" s="15" cm="1">
        <f t="array" aca="1" ref="BC484:BC493" ca="1">OFFSET('Dynamic Returns and Covariance'!$C$270,MATCH('GMV Portfolios &amp; Analysis'!BC483,'Dynamic Returns and Covariance'!$B$271:$B$920),4,10,1)</f>
        <v>0</v>
      </c>
      <c r="BD484" s="15" cm="1">
        <f t="array" aca="1" ref="BD484:BD493" ca="1">OFFSET('Dynamic Returns and Covariance'!$C$270,MATCH('GMV Portfolios &amp; Analysis'!BD483,'Dynamic Returns and Covariance'!$B$271:$B$920),4,10,1)</f>
        <v>0</v>
      </c>
      <c r="BE484" s="15" cm="1">
        <f t="array" aca="1" ref="BE484:BE493" ca="1">OFFSET('Dynamic Returns and Covariance'!$C$270,MATCH('GMV Portfolios &amp; Analysis'!BE483,'Dynamic Returns and Covariance'!$B$271:$B$920),4,10,1)</f>
        <v>0</v>
      </c>
      <c r="BF484" s="15" cm="1">
        <f t="array" aca="1" ref="BF484:BF493" ca="1">OFFSET('Dynamic Returns and Covariance'!$C$270,MATCH('GMV Portfolios &amp; Analysis'!BF483,'Dynamic Returns and Covariance'!$B$271:$B$920),4,10,1)</f>
        <v>0</v>
      </c>
      <c r="BG484" s="15" cm="1">
        <f t="array" aca="1" ref="BG484:BG493" ca="1">OFFSET('Dynamic Returns and Covariance'!$C$270,MATCH('GMV Portfolios &amp; Analysis'!BG483,'Dynamic Returns and Covariance'!$B$271:$B$920),4,10,1)</f>
        <v>0</v>
      </c>
      <c r="BH484" s="15" cm="1">
        <f t="array" aca="1" ref="BH484:BH493" ca="1">OFFSET('Dynamic Returns and Covariance'!$C$270,MATCH('GMV Portfolios &amp; Analysis'!BH483,'Dynamic Returns and Covariance'!$B$271:$B$920),4,10,1)</f>
        <v>0</v>
      </c>
      <c r="BI484" s="15" cm="1">
        <f t="array" aca="1" ref="BI484:BI493" ca="1">OFFSET('Dynamic Returns and Covariance'!$C$270,MATCH('GMV Portfolios &amp; Analysis'!BI483,'Dynamic Returns and Covariance'!$B$271:$B$920),4,10,1)</f>
        <v>0</v>
      </c>
      <c r="BJ484" s="15" cm="1">
        <f t="array" aca="1" ref="BJ484:BJ493" ca="1">OFFSET('Dynamic Returns and Covariance'!$C$270,MATCH('GMV Portfolios &amp; Analysis'!BJ483,'Dynamic Returns and Covariance'!$B$271:$B$920),4,10,1)</f>
        <v>0</v>
      </c>
    </row>
    <row r="485" spans="2:62" hidden="1" outlineLevel="2">
      <c r="B485" s="78" t="s">
        <v>7</v>
      </c>
      <c r="C485" s="15">
        <f ca="1"/>
        <v>1.4432350327066742E-2</v>
      </c>
      <c r="D485" s="15">
        <f ca="1"/>
        <v>5.627661406967804E-3</v>
      </c>
      <c r="E485" s="15">
        <f ca="1"/>
        <v>1.4508499125039421E-2</v>
      </c>
      <c r="F485" s="15">
        <f ca="1"/>
        <v>7.3556546182163918E-3</v>
      </c>
      <c r="G485" s="15">
        <f ca="1"/>
        <v>7.57135009423232E-3</v>
      </c>
      <c r="H485" s="15">
        <f ca="1"/>
        <v>6.2212876717370694E-3</v>
      </c>
      <c r="I485" s="15">
        <f ca="1"/>
        <v>1.4617536922298875E-2</v>
      </c>
      <c r="J485" s="15">
        <f ca="1"/>
        <v>1.8233901696080492E-2</v>
      </c>
      <c r="K485" s="15">
        <f ca="1"/>
        <v>1.8055873218653637E-2</v>
      </c>
      <c r="L485" s="15">
        <f ca="1"/>
        <v>1.9268386641637388E-2</v>
      </c>
      <c r="M485" s="15">
        <f ca="1"/>
        <v>3.656609176249679E-2</v>
      </c>
      <c r="N485" s="15">
        <f ca="1"/>
        <v>3.6702328166242949E-2</v>
      </c>
      <c r="O485" s="15">
        <f ca="1"/>
        <v>4.4130259046869694E-2</v>
      </c>
      <c r="P485" s="15">
        <f ca="1"/>
        <v>4.9389105377598878E-2</v>
      </c>
      <c r="Q485" s="15">
        <f ca="1"/>
        <v>3.2644845977473691E-2</v>
      </c>
      <c r="R485" s="15">
        <f ca="1"/>
        <v>4.1099823005024294E-2</v>
      </c>
      <c r="S485" s="15">
        <f ca="1"/>
        <v>5.1528588476972781E-2</v>
      </c>
      <c r="T485" s="15">
        <f ca="1"/>
        <v>4.9888761517290034E-2</v>
      </c>
      <c r="U485" s="15">
        <f ca="1"/>
        <v>5.0390038710911036E-2</v>
      </c>
      <c r="V485" s="15">
        <f ca="1"/>
        <v>5.7532291038585731E-2</v>
      </c>
      <c r="W485" s="15">
        <f ca="1"/>
        <v>5.5095411942678259E-2</v>
      </c>
      <c r="X485" s="15">
        <f ca="1"/>
        <v>5.3920069466328741E-2</v>
      </c>
      <c r="Y485" s="15">
        <f ca="1"/>
        <v>4.7901093083735365E-2</v>
      </c>
      <c r="Z485" s="15">
        <f ca="1"/>
        <v>4.4531884459289364E-2</v>
      </c>
      <c r="AA485" s="15">
        <f ca="1"/>
        <v>4.1780628052676502E-2</v>
      </c>
      <c r="AB485" s="15">
        <f ca="1"/>
        <v>5.7462162268158173E-2</v>
      </c>
      <c r="AC485" s="15">
        <f ca="1"/>
        <v>5.7816584290856406E-2</v>
      </c>
      <c r="AD485" s="15">
        <f ca="1"/>
        <v>5.6707656361329184E-2</v>
      </c>
      <c r="AE485" s="15">
        <f ca="1"/>
        <v>6.1084351013964817E-2</v>
      </c>
      <c r="AF485" s="15">
        <f ca="1"/>
        <v>7.1846879451479273E-2</v>
      </c>
      <c r="AG485" s="15">
        <f ca="1"/>
        <v>6.7520066182390287E-2</v>
      </c>
      <c r="AH485" s="15">
        <f ca="1"/>
        <v>6.8548638842783963E-2</v>
      </c>
      <c r="AI485" s="15">
        <f ca="1"/>
        <v>6.5707682240351464E-2</v>
      </c>
      <c r="AJ485" s="15">
        <f ca="1"/>
        <v>7.5986765319665861E-2</v>
      </c>
      <c r="AK485" s="15">
        <f ca="1"/>
        <v>7.5407912376723632E-2</v>
      </c>
      <c r="AL485" s="15">
        <f ca="1"/>
        <v>7.0023400987470119E-2</v>
      </c>
      <c r="AM485" s="15">
        <f ca="1"/>
        <v>6.9019226964654651E-2</v>
      </c>
      <c r="AN485" s="15">
        <f ca="1"/>
        <v>7.6313210326854272E-2</v>
      </c>
      <c r="AO485" s="15">
        <f ca="1"/>
        <v>5.9489871096363479E-2</v>
      </c>
      <c r="AP485" s="15">
        <f ca="1"/>
        <v>0</v>
      </c>
      <c r="AQ485" s="15">
        <f ca="1"/>
        <v>0</v>
      </c>
      <c r="AR485" s="15">
        <f ca="1"/>
        <v>0</v>
      </c>
      <c r="AS485" s="15">
        <f ca="1"/>
        <v>0</v>
      </c>
      <c r="AT485" s="15">
        <f ca="1"/>
        <v>0</v>
      </c>
      <c r="AU485" s="15">
        <f ca="1"/>
        <v>0</v>
      </c>
      <c r="AV485" s="15">
        <f ca="1"/>
        <v>0</v>
      </c>
      <c r="AW485" s="15">
        <f ca="1"/>
        <v>0</v>
      </c>
      <c r="AX485" s="15">
        <f ca="1"/>
        <v>0</v>
      </c>
      <c r="AY485" s="15">
        <f ca="1"/>
        <v>0</v>
      </c>
      <c r="AZ485" s="15">
        <f ca="1"/>
        <v>0</v>
      </c>
      <c r="BA485" s="15">
        <f ca="1"/>
        <v>0</v>
      </c>
      <c r="BB485" s="15">
        <f ca="1"/>
        <v>0</v>
      </c>
      <c r="BC485" s="15">
        <f ca="1"/>
        <v>0</v>
      </c>
      <c r="BD485" s="15">
        <f ca="1"/>
        <v>0</v>
      </c>
      <c r="BE485" s="15">
        <f ca="1"/>
        <v>0</v>
      </c>
      <c r="BF485" s="15">
        <f ca="1"/>
        <v>0</v>
      </c>
      <c r="BG485" s="15">
        <f ca="1"/>
        <v>0</v>
      </c>
      <c r="BH485" s="15">
        <f ca="1"/>
        <v>0</v>
      </c>
      <c r="BI485" s="15">
        <f ca="1"/>
        <v>0</v>
      </c>
      <c r="BJ485" s="15">
        <f ca="1"/>
        <v>0</v>
      </c>
    </row>
    <row r="486" spans="2:62" hidden="1" outlineLevel="2">
      <c r="B486" s="78" t="s">
        <v>9</v>
      </c>
      <c r="C486" s="15">
        <f ca="1"/>
        <v>0.27758402614428612</v>
      </c>
      <c r="D486" s="15">
        <f ca="1"/>
        <v>0.27195208950988986</v>
      </c>
      <c r="E486" s="15">
        <f ca="1"/>
        <v>0.26547692620940605</v>
      </c>
      <c r="F486" s="15">
        <f ca="1"/>
        <v>0.26245176151229632</v>
      </c>
      <c r="G486" s="15">
        <f ca="1"/>
        <v>0.26383796880980459</v>
      </c>
      <c r="H486" s="15">
        <f ca="1"/>
        <v>0.25749802142503986</v>
      </c>
      <c r="I486" s="15">
        <f ca="1"/>
        <v>0.24237354347217135</v>
      </c>
      <c r="J486" s="15">
        <f ca="1"/>
        <v>0.24527270000321019</v>
      </c>
      <c r="K486" s="15">
        <f ca="1"/>
        <v>0.25083239377202254</v>
      </c>
      <c r="L486" s="15">
        <f ca="1"/>
        <v>0.25444442583110505</v>
      </c>
      <c r="M486" s="15">
        <f ca="1"/>
        <v>0.24758076715283878</v>
      </c>
      <c r="N486" s="15">
        <f ca="1"/>
        <v>0.26694711856495917</v>
      </c>
      <c r="O486" s="15">
        <f ca="1"/>
        <v>0.25568675092279869</v>
      </c>
      <c r="P486" s="15">
        <f ca="1"/>
        <v>0.25814556182171433</v>
      </c>
      <c r="Q486" s="15">
        <f ca="1"/>
        <v>0.25948067936955521</v>
      </c>
      <c r="R486" s="15">
        <f ca="1"/>
        <v>0.2794460485798308</v>
      </c>
      <c r="S486" s="15">
        <f ca="1"/>
        <v>0.28001581293988914</v>
      </c>
      <c r="T486" s="15">
        <f ca="1"/>
        <v>0.28890597464197998</v>
      </c>
      <c r="U486" s="15">
        <f ca="1"/>
        <v>0.28862639961823877</v>
      </c>
      <c r="V486" s="15">
        <f ca="1"/>
        <v>0.28236490191297725</v>
      </c>
      <c r="W486" s="15">
        <f ca="1"/>
        <v>0.27764091624901827</v>
      </c>
      <c r="X486" s="15">
        <f ca="1"/>
        <v>0.26613167345325028</v>
      </c>
      <c r="Y486" s="15">
        <f ca="1"/>
        <v>0.27937137992053246</v>
      </c>
      <c r="Z486" s="15">
        <f ca="1"/>
        <v>0.27465955945671594</v>
      </c>
      <c r="AA486" s="15">
        <f ca="1"/>
        <v>0.25967733566754631</v>
      </c>
      <c r="AB486" s="15">
        <f ca="1"/>
        <v>0.22045080845316345</v>
      </c>
      <c r="AC486" s="15">
        <f ca="1"/>
        <v>0.22272037836584868</v>
      </c>
      <c r="AD486" s="15">
        <f ca="1"/>
        <v>0.22505082049075184</v>
      </c>
      <c r="AE486" s="15">
        <f ca="1"/>
        <v>0.22300870829971134</v>
      </c>
      <c r="AF486" s="15">
        <f ca="1"/>
        <v>0.23864543361202367</v>
      </c>
      <c r="AG486" s="15">
        <f ca="1"/>
        <v>0.24259442878563295</v>
      </c>
      <c r="AH486" s="15">
        <f ca="1"/>
        <v>0.24595041199528345</v>
      </c>
      <c r="AI486" s="15">
        <f ca="1"/>
        <v>0.23830306023124065</v>
      </c>
      <c r="AJ486" s="15">
        <f ca="1"/>
        <v>0.23573480078329659</v>
      </c>
      <c r="AK486" s="15">
        <f ca="1"/>
        <v>0.24452412964909331</v>
      </c>
      <c r="AL486" s="15">
        <f ca="1"/>
        <v>0.24230144281067331</v>
      </c>
      <c r="AM486" s="15">
        <f ca="1"/>
        <v>0.24219154819992433</v>
      </c>
      <c r="AN486" s="15">
        <f ca="1"/>
        <v>0.22388385000031921</v>
      </c>
      <c r="AO486" s="15">
        <f ca="1"/>
        <v>0.19680519815435432</v>
      </c>
      <c r="AP486" s="15">
        <f ca="1"/>
        <v>0.17254090931258434</v>
      </c>
      <c r="AQ486" s="15">
        <f ca="1"/>
        <v>0.19475754844723964</v>
      </c>
      <c r="AR486" s="15">
        <f ca="1"/>
        <v>0.21320908969056518</v>
      </c>
      <c r="AS486" s="15">
        <f ca="1"/>
        <v>0.19662349656892508</v>
      </c>
      <c r="AT486" s="15">
        <f ca="1"/>
        <v>0.19762769531267044</v>
      </c>
      <c r="AU486" s="15">
        <f ca="1"/>
        <v>0.19558421139551532</v>
      </c>
      <c r="AV486" s="15">
        <f ca="1"/>
        <v>0.19287056688776832</v>
      </c>
      <c r="AW486" s="15">
        <f ca="1"/>
        <v>0.19016304573367815</v>
      </c>
      <c r="AX486" s="15">
        <f ca="1"/>
        <v>0.18727911315934542</v>
      </c>
      <c r="AY486" s="15">
        <f ca="1"/>
        <v>0.18950894140199781</v>
      </c>
      <c r="AZ486" s="15">
        <f ca="1"/>
        <v>0.17877539359797245</v>
      </c>
      <c r="BA486" s="15">
        <f ca="1"/>
        <v>0.18060788455854276</v>
      </c>
      <c r="BB486" s="15">
        <f ca="1"/>
        <v>0.19043723727034462</v>
      </c>
      <c r="BC486" s="15">
        <f ca="1"/>
        <v>0.18766934714680084</v>
      </c>
      <c r="BD486" s="15">
        <f ca="1"/>
        <v>0.18695035490634121</v>
      </c>
      <c r="BE486" s="15">
        <f ca="1"/>
        <v>0.1830391954001028</v>
      </c>
      <c r="BF486" s="15">
        <f ca="1"/>
        <v>0.17968104789830419</v>
      </c>
      <c r="BG486" s="15">
        <f ca="1"/>
        <v>0.17968361045513093</v>
      </c>
      <c r="BH486" s="15">
        <f ca="1"/>
        <v>0.18550309120734562</v>
      </c>
      <c r="BI486" s="15">
        <f ca="1"/>
        <v>0.18271109418800696</v>
      </c>
      <c r="BJ486" s="15">
        <f ca="1"/>
        <v>0.19495821099330798</v>
      </c>
    </row>
    <row r="487" spans="2:62" hidden="1" outlineLevel="2">
      <c r="B487" s="78" t="s">
        <v>11</v>
      </c>
      <c r="C487" s="15">
        <f ca="1"/>
        <v>0.15589995261903322</v>
      </c>
      <c r="D487" s="15">
        <f ca="1"/>
        <v>0.15393222361184045</v>
      </c>
      <c r="E487" s="15">
        <f ca="1"/>
        <v>0.1395945629093471</v>
      </c>
      <c r="F487" s="15">
        <f ca="1"/>
        <v>0.14013094563134054</v>
      </c>
      <c r="G487" s="15">
        <f ca="1"/>
        <v>0.14118319421915299</v>
      </c>
      <c r="H487" s="15">
        <f ca="1"/>
        <v>0.12263139781259902</v>
      </c>
      <c r="I487" s="15">
        <f ca="1"/>
        <v>0.12951803043104723</v>
      </c>
      <c r="J487" s="15">
        <f ca="1"/>
        <v>0.12424640569419529</v>
      </c>
      <c r="K487" s="15">
        <f ca="1"/>
        <v>0.12235490142004317</v>
      </c>
      <c r="L487" s="15">
        <f ca="1"/>
        <v>0.12039604026809338</v>
      </c>
      <c r="M487" s="15">
        <f ca="1"/>
        <v>0.11155907340787005</v>
      </c>
      <c r="N487" s="15">
        <f ca="1"/>
        <v>0.10085001544348664</v>
      </c>
      <c r="O487" s="15">
        <f ca="1"/>
        <v>9.0642127013689219E-2</v>
      </c>
      <c r="P487" s="15">
        <f ca="1"/>
        <v>9.8500739370971355E-2</v>
      </c>
      <c r="Q487" s="15">
        <f ca="1"/>
        <v>8.1536826391926234E-2</v>
      </c>
      <c r="R487" s="15">
        <f ca="1"/>
        <v>6.1070108679408548E-2</v>
      </c>
      <c r="S487" s="15">
        <f ca="1"/>
        <v>3.2094724855440467E-2</v>
      </c>
      <c r="T487" s="15">
        <f ca="1"/>
        <v>2.3780956310691128E-2</v>
      </c>
      <c r="U487" s="15">
        <f ca="1"/>
        <v>2.4776418498337185E-2</v>
      </c>
      <c r="V487" s="15">
        <f ca="1"/>
        <v>1.8271902715734884E-2</v>
      </c>
      <c r="W487" s="15">
        <f ca="1"/>
        <v>2.1647932381938843E-2</v>
      </c>
      <c r="X487" s="15">
        <f ca="1"/>
        <v>2.3473243806654252E-2</v>
      </c>
      <c r="Y487" s="15">
        <f ca="1"/>
        <v>1.3170151059880848E-2</v>
      </c>
      <c r="Z487" s="15">
        <f ca="1"/>
        <v>5.4658105048208186E-3</v>
      </c>
      <c r="AA487" s="15">
        <f ca="1"/>
        <v>0</v>
      </c>
      <c r="AB487" s="15">
        <f ca="1"/>
        <v>1.927235507374192E-2</v>
      </c>
      <c r="AC487" s="15">
        <f ca="1"/>
        <v>2.5032194751752411E-2</v>
      </c>
      <c r="AD487" s="15">
        <f ca="1"/>
        <v>3.0509553311676697E-2</v>
      </c>
      <c r="AE487" s="15">
        <f ca="1"/>
        <v>4.0651024821546873E-2</v>
      </c>
      <c r="AF487" s="15">
        <f ca="1"/>
        <v>7.3213868271170424E-3</v>
      </c>
      <c r="AG487" s="15">
        <f ca="1"/>
        <v>0</v>
      </c>
      <c r="AH487" s="15">
        <f ca="1"/>
        <v>9.8674920942101903E-4</v>
      </c>
      <c r="AI487" s="15">
        <f ca="1"/>
        <v>7.7228058141496638E-4</v>
      </c>
      <c r="AJ487" s="15">
        <f ca="1"/>
        <v>3.5060163915192331E-3</v>
      </c>
      <c r="AK487" s="15">
        <f ca="1"/>
        <v>1.0748802495318842E-2</v>
      </c>
      <c r="AL487" s="15">
        <f ca="1"/>
        <v>1.1617996050435359E-2</v>
      </c>
      <c r="AM487" s="15">
        <f ca="1"/>
        <v>7.8115269029392686E-3</v>
      </c>
      <c r="AN487" s="15">
        <f ca="1"/>
        <v>9.4104700596041937E-3</v>
      </c>
      <c r="AO487" s="15">
        <f ca="1"/>
        <v>2.0126796045785898E-2</v>
      </c>
      <c r="AP487" s="15">
        <f ca="1"/>
        <v>1.8745020935850822E-2</v>
      </c>
      <c r="AQ487" s="15">
        <f ca="1"/>
        <v>8.6761486413033419E-4</v>
      </c>
      <c r="AR487" s="15">
        <f ca="1"/>
        <v>5.2431919021704151E-3</v>
      </c>
      <c r="AS487" s="15">
        <f ca="1"/>
        <v>7.0471785197173493E-3</v>
      </c>
      <c r="AT487" s="15">
        <f ca="1"/>
        <v>1.1320208003153687E-2</v>
      </c>
      <c r="AU487" s="15">
        <f ca="1"/>
        <v>1.5377872862857819E-2</v>
      </c>
      <c r="AV487" s="15">
        <f ca="1"/>
        <v>1.6998220212887216E-2</v>
      </c>
      <c r="AW487" s="15">
        <f ca="1"/>
        <v>3.6624031833681271E-2</v>
      </c>
      <c r="AX487" s="15">
        <f ca="1"/>
        <v>3.3477346265514296E-2</v>
      </c>
      <c r="AY487" s="15">
        <f ca="1"/>
        <v>3.7585300180695377E-2</v>
      </c>
      <c r="AZ487" s="15">
        <f ca="1"/>
        <v>2.5096875930326563E-2</v>
      </c>
      <c r="BA487" s="15">
        <f ca="1"/>
        <v>2.8000639566611429E-2</v>
      </c>
      <c r="BB487" s="15">
        <f ca="1"/>
        <v>2.951718157433306E-2</v>
      </c>
      <c r="BC487" s="15">
        <f ca="1"/>
        <v>2.374388672815687E-2</v>
      </c>
      <c r="BD487" s="15">
        <f ca="1"/>
        <v>2.5958467030823943E-2</v>
      </c>
      <c r="BE487" s="15">
        <f ca="1"/>
        <v>2.0592292986234124E-2</v>
      </c>
      <c r="BF487" s="15">
        <f ca="1"/>
        <v>1.9094271083802104E-2</v>
      </c>
      <c r="BG487" s="15">
        <f ca="1"/>
        <v>2.0889740704942553E-2</v>
      </c>
      <c r="BH487" s="15">
        <f ca="1"/>
        <v>9.0567677932362721E-3</v>
      </c>
      <c r="BI487" s="15">
        <f ca="1"/>
        <v>1.6229732981786846E-2</v>
      </c>
      <c r="BJ487" s="15">
        <f ca="1"/>
        <v>4.5718681657891504E-3</v>
      </c>
    </row>
    <row r="488" spans="2:62" hidden="1" outlineLevel="2">
      <c r="B488" s="78" t="s">
        <v>13</v>
      </c>
      <c r="C488" s="15">
        <f ca="1"/>
        <v>1.6386518940172557E-2</v>
      </c>
      <c r="D488" s="15">
        <f ca="1"/>
        <v>2.0231680495081377E-2</v>
      </c>
      <c r="E488" s="15">
        <f ca="1"/>
        <v>2.6983846892170267E-2</v>
      </c>
      <c r="F488" s="15">
        <f ca="1"/>
        <v>2.8684973735250845E-2</v>
      </c>
      <c r="G488" s="15">
        <f ca="1"/>
        <v>2.8675607916167724E-2</v>
      </c>
      <c r="H488" s="15">
        <f ca="1"/>
        <v>3.3071315864644929E-2</v>
      </c>
      <c r="I488" s="15">
        <f ca="1"/>
        <v>2.6488561542602599E-2</v>
      </c>
      <c r="J488" s="15">
        <f ca="1"/>
        <v>2.571645446005414E-2</v>
      </c>
      <c r="K488" s="15">
        <f ca="1"/>
        <v>2.5263886548959932E-2</v>
      </c>
      <c r="L488" s="15">
        <f ca="1"/>
        <v>2.1410006929800315E-2</v>
      </c>
      <c r="M488" s="15">
        <f ca="1"/>
        <v>4.8106628761647218E-3</v>
      </c>
      <c r="N488" s="15">
        <f ca="1"/>
        <v>1.3739583516534447E-2</v>
      </c>
      <c r="O488" s="15">
        <f ca="1"/>
        <v>1.6386064171228041E-2</v>
      </c>
      <c r="P488" s="15">
        <f ca="1"/>
        <v>1.139957564919339E-2</v>
      </c>
      <c r="Q488" s="15">
        <f ca="1"/>
        <v>1.9588162605720289E-2</v>
      </c>
      <c r="R488" s="15">
        <f ca="1"/>
        <v>2.8716715529111151E-2</v>
      </c>
      <c r="S488" s="15">
        <f ca="1"/>
        <v>3.5248049607269384E-2</v>
      </c>
      <c r="T488" s="15">
        <f ca="1"/>
        <v>3.2983300589112016E-2</v>
      </c>
      <c r="U488" s="15">
        <f ca="1"/>
        <v>3.3532544731108574E-2</v>
      </c>
      <c r="V488" s="15">
        <f ca="1"/>
        <v>3.1796106795622017E-2</v>
      </c>
      <c r="W488" s="15">
        <f ca="1"/>
        <v>3.4653849444126285E-2</v>
      </c>
      <c r="X488" s="15">
        <f ca="1"/>
        <v>3.4527731824162577E-2</v>
      </c>
      <c r="Y488" s="15">
        <f ca="1"/>
        <v>4.8925311519712328E-2</v>
      </c>
      <c r="Z488" s="15">
        <f ca="1"/>
        <v>4.9455217707989593E-2</v>
      </c>
      <c r="AA488" s="15">
        <f ca="1"/>
        <v>5.9360048678548674E-2</v>
      </c>
      <c r="AB488" s="15">
        <f ca="1"/>
        <v>7.9209339737312381E-2</v>
      </c>
      <c r="AC488" s="15">
        <f ca="1"/>
        <v>6.6983284977442881E-2</v>
      </c>
      <c r="AD488" s="15">
        <f ca="1"/>
        <v>6.9280924462759699E-2</v>
      </c>
      <c r="AE488" s="15">
        <f ca="1"/>
        <v>7.1410725379773568E-2</v>
      </c>
      <c r="AF488" s="15">
        <f ca="1"/>
        <v>5.7441730566844658E-2</v>
      </c>
      <c r="AG488" s="15">
        <f ca="1"/>
        <v>6.1233897784225638E-2</v>
      </c>
      <c r="AH488" s="15">
        <f ca="1"/>
        <v>5.5285243934931505E-2</v>
      </c>
      <c r="AI488" s="15">
        <f ca="1"/>
        <v>5.7747125015417587E-2</v>
      </c>
      <c r="AJ488" s="15">
        <f ca="1"/>
        <v>5.354244886149833E-2</v>
      </c>
      <c r="AK488" s="15">
        <f ca="1"/>
        <v>4.7680971448457975E-2</v>
      </c>
      <c r="AL488" s="15">
        <f ca="1"/>
        <v>5.1231264060250865E-2</v>
      </c>
      <c r="AM488" s="15">
        <f ca="1"/>
        <v>5.1569732037366506E-2</v>
      </c>
      <c r="AN488" s="15">
        <f ca="1"/>
        <v>5.3583507900607188E-2</v>
      </c>
      <c r="AO488" s="15">
        <f ca="1"/>
        <v>4.1678707499212223E-2</v>
      </c>
      <c r="AP488" s="15">
        <f ca="1"/>
        <v>6.5048675875430575E-2</v>
      </c>
      <c r="AQ488" s="15">
        <f ca="1"/>
        <v>6.0814464269292233E-2</v>
      </c>
      <c r="AR488" s="15">
        <f ca="1"/>
        <v>6.5170886738190811E-2</v>
      </c>
      <c r="AS488" s="15">
        <f ca="1"/>
        <v>7.6719189747987485E-2</v>
      </c>
      <c r="AT488" s="15">
        <f ca="1"/>
        <v>6.5828503399145893E-2</v>
      </c>
      <c r="AU488" s="15">
        <f ca="1"/>
        <v>6.1291977499401205E-2</v>
      </c>
      <c r="AV488" s="15">
        <f ca="1"/>
        <v>5.9796567969975685E-2</v>
      </c>
      <c r="AW488" s="15">
        <f ca="1"/>
        <v>5.420422586018811E-2</v>
      </c>
      <c r="AX488" s="15">
        <f ca="1"/>
        <v>5.0172729476901226E-2</v>
      </c>
      <c r="AY488" s="15">
        <f ca="1"/>
        <v>5.1199525996101253E-2</v>
      </c>
      <c r="AZ488" s="15">
        <f ca="1"/>
        <v>5.8972163527372015E-2</v>
      </c>
      <c r="BA488" s="15">
        <f ca="1"/>
        <v>6.4345175295760434E-2</v>
      </c>
      <c r="BB488" s="15">
        <f ca="1"/>
        <v>7.8221095872764462E-2</v>
      </c>
      <c r="BC488" s="15">
        <f ca="1"/>
        <v>8.8478964270191807E-2</v>
      </c>
      <c r="BD488" s="15">
        <f ca="1"/>
        <v>8.9007321835786316E-2</v>
      </c>
      <c r="BE488" s="15">
        <f ca="1"/>
        <v>8.6448636703388482E-2</v>
      </c>
      <c r="BF488" s="15">
        <f ca="1"/>
        <v>8.6771268694029069E-2</v>
      </c>
      <c r="BG488" s="15">
        <f ca="1"/>
        <v>8.55656910955922E-2</v>
      </c>
      <c r="BH488" s="15">
        <f ca="1"/>
        <v>9.4960348448355159E-2</v>
      </c>
      <c r="BI488" s="15">
        <f ca="1"/>
        <v>0.10066553199762181</v>
      </c>
      <c r="BJ488" s="15">
        <f ca="1"/>
        <v>0.10049176522647266</v>
      </c>
    </row>
    <row r="489" spans="2:62" hidden="1" outlineLevel="2">
      <c r="B489" s="78" t="s">
        <v>15</v>
      </c>
      <c r="C489" s="15">
        <f ca="1"/>
        <v>0.23009466094794456</v>
      </c>
      <c r="D489" s="15">
        <f ca="1"/>
        <v>0.22728702925806604</v>
      </c>
      <c r="E489" s="15">
        <f ca="1"/>
        <v>0.23570313502431195</v>
      </c>
      <c r="F489" s="15">
        <f ca="1"/>
        <v>0.23567269688846462</v>
      </c>
      <c r="G489" s="15">
        <f ca="1"/>
        <v>0.23603574607097125</v>
      </c>
      <c r="H489" s="15">
        <f ca="1"/>
        <v>0.22118846239692527</v>
      </c>
      <c r="I489" s="15">
        <f ca="1"/>
        <v>0.21278323375405489</v>
      </c>
      <c r="J489" s="15">
        <f ca="1"/>
        <v>0.21020930291811743</v>
      </c>
      <c r="K489" s="15">
        <f ca="1"/>
        <v>0.21088435629177027</v>
      </c>
      <c r="L489" s="15">
        <f ca="1"/>
        <v>0.20924951201909892</v>
      </c>
      <c r="M489" s="15">
        <f ca="1"/>
        <v>0.21412141015165534</v>
      </c>
      <c r="N489" s="15">
        <f ca="1"/>
        <v>0.20846539314298546</v>
      </c>
      <c r="O489" s="15">
        <f ca="1"/>
        <v>0.20670541684484478</v>
      </c>
      <c r="P489" s="15">
        <f ca="1"/>
        <v>0.20601832189476946</v>
      </c>
      <c r="Q489" s="15">
        <f ca="1"/>
        <v>0.21154763276198679</v>
      </c>
      <c r="R489" s="15">
        <f ca="1"/>
        <v>0.18915568083856144</v>
      </c>
      <c r="S489" s="15">
        <f ca="1"/>
        <v>0.19750444102650033</v>
      </c>
      <c r="T489" s="15">
        <f ca="1"/>
        <v>0.20503463319995704</v>
      </c>
      <c r="U489" s="15">
        <f ca="1"/>
        <v>0.19653758524081111</v>
      </c>
      <c r="V489" s="15">
        <f ca="1"/>
        <v>0.19918954687082524</v>
      </c>
      <c r="W489" s="15">
        <f ca="1"/>
        <v>0.19083342543722759</v>
      </c>
      <c r="X489" s="15">
        <f ca="1"/>
        <v>0.20597896911170407</v>
      </c>
      <c r="Y489" s="15">
        <f ca="1"/>
        <v>0.22261179405161557</v>
      </c>
      <c r="Z489" s="15">
        <f ca="1"/>
        <v>0.22903867313638607</v>
      </c>
      <c r="AA489" s="15">
        <f ca="1"/>
        <v>0.25963635040986027</v>
      </c>
      <c r="AB489" s="15">
        <f ca="1"/>
        <v>0.29357888012592909</v>
      </c>
      <c r="AC489" s="15">
        <f ca="1"/>
        <v>0.28089107213832865</v>
      </c>
      <c r="AD489" s="15">
        <f ca="1"/>
        <v>0.28259567893869364</v>
      </c>
      <c r="AE489" s="15">
        <f ca="1"/>
        <v>0.28005180172760036</v>
      </c>
      <c r="AF489" s="15">
        <f ca="1"/>
        <v>0.28239298152702602</v>
      </c>
      <c r="AG489" s="15">
        <f ca="1"/>
        <v>0.28400656950449887</v>
      </c>
      <c r="AH489" s="15">
        <f ca="1"/>
        <v>0.28935532889428112</v>
      </c>
      <c r="AI489" s="15">
        <f ca="1"/>
        <v>0.29113639437664385</v>
      </c>
      <c r="AJ489" s="15">
        <f ca="1"/>
        <v>0.2867976612882473</v>
      </c>
      <c r="AK489" s="15">
        <f ca="1"/>
        <v>0.28409897397812389</v>
      </c>
      <c r="AL489" s="15">
        <f ca="1"/>
        <v>0.2816255739262768</v>
      </c>
      <c r="AM489" s="15">
        <f ca="1"/>
        <v>0.29185626053092667</v>
      </c>
      <c r="AN489" s="15">
        <f ca="1"/>
        <v>0.29489822471000476</v>
      </c>
      <c r="AO489" s="15">
        <f ca="1"/>
        <v>0.32175619498956576</v>
      </c>
      <c r="AP489" s="15">
        <f ca="1"/>
        <v>0.30635456561373448</v>
      </c>
      <c r="AQ489" s="15">
        <f ca="1"/>
        <v>0.31849410811644413</v>
      </c>
      <c r="AR489" s="15">
        <f ca="1"/>
        <v>0.29228052169837693</v>
      </c>
      <c r="AS489" s="15">
        <f ca="1"/>
        <v>0.2998209361163916</v>
      </c>
      <c r="AT489" s="15">
        <f ca="1"/>
        <v>0.31058317118073625</v>
      </c>
      <c r="AU489" s="15">
        <f ca="1"/>
        <v>0.30195280447912148</v>
      </c>
      <c r="AV489" s="15">
        <f ca="1"/>
        <v>0.2985387482983769</v>
      </c>
      <c r="AW489" s="15">
        <f ca="1"/>
        <v>0.29105598154750573</v>
      </c>
      <c r="AX489" s="15">
        <f ca="1"/>
        <v>0.32606559504774824</v>
      </c>
      <c r="AY489" s="15">
        <f ca="1"/>
        <v>0.32188697622565021</v>
      </c>
      <c r="AZ489" s="15">
        <f ca="1"/>
        <v>0.31496968908948858</v>
      </c>
      <c r="BA489" s="15">
        <f ca="1"/>
        <v>0.30617896077180218</v>
      </c>
      <c r="BB489" s="15">
        <f ca="1"/>
        <v>0.29897650189862185</v>
      </c>
      <c r="BC489" s="15">
        <f ca="1"/>
        <v>0.3049512486208209</v>
      </c>
      <c r="BD489" s="15">
        <f ca="1"/>
        <v>0.29768186395288004</v>
      </c>
      <c r="BE489" s="15">
        <f ca="1"/>
        <v>0.3080607105377649</v>
      </c>
      <c r="BF489" s="15">
        <f ca="1"/>
        <v>0.30793394907043536</v>
      </c>
      <c r="BG489" s="15">
        <f ca="1"/>
        <v>0.30941654360184312</v>
      </c>
      <c r="BH489" s="15">
        <f ca="1"/>
        <v>0.32146870318743781</v>
      </c>
      <c r="BI489" s="15">
        <f ca="1"/>
        <v>0.30698333685577389</v>
      </c>
      <c r="BJ489" s="15">
        <f ca="1"/>
        <v>0.28860557486156629</v>
      </c>
    </row>
    <row r="490" spans="2:62" hidden="1" outlineLevel="2">
      <c r="B490" s="78" t="s">
        <v>18</v>
      </c>
      <c r="C490" s="15">
        <f ca="1"/>
        <v>0</v>
      </c>
      <c r="D490" s="15">
        <f ca="1"/>
        <v>2.1268975933317369E-4</v>
      </c>
      <c r="E490" s="15">
        <f ca="1"/>
        <v>0</v>
      </c>
      <c r="F490" s="15">
        <f ca="1"/>
        <v>0</v>
      </c>
      <c r="G490" s="15">
        <f ca="1"/>
        <v>0</v>
      </c>
      <c r="H490" s="15">
        <f ca="1"/>
        <v>1.7905876900376982E-2</v>
      </c>
      <c r="I490" s="15">
        <f ca="1"/>
        <v>2.1501726907127844E-2</v>
      </c>
      <c r="J490" s="15">
        <f ca="1"/>
        <v>2.1463145168748539E-2</v>
      </c>
      <c r="K490" s="15">
        <f ca="1"/>
        <v>2.2360420391863908E-2</v>
      </c>
      <c r="L490" s="15">
        <f ca="1"/>
        <v>2.4522070260352864E-2</v>
      </c>
      <c r="M490" s="15">
        <f ca="1"/>
        <v>1.8885853630733852E-2</v>
      </c>
      <c r="N490" s="15">
        <f ca="1"/>
        <v>2.2882763610560859E-2</v>
      </c>
      <c r="O490" s="15">
        <f ca="1"/>
        <v>2.4239644533743228E-2</v>
      </c>
      <c r="P490" s="15">
        <f ca="1"/>
        <v>4.1556134140849174E-2</v>
      </c>
      <c r="Q490" s="15">
        <f ca="1"/>
        <v>4.3954739832032734E-2</v>
      </c>
      <c r="R490" s="15">
        <f ca="1"/>
        <v>3.8198075091829604E-2</v>
      </c>
      <c r="S490" s="15">
        <f ca="1"/>
        <v>3.9049707029448773E-2</v>
      </c>
      <c r="T490" s="15">
        <f ca="1"/>
        <v>3.8676542682431751E-2</v>
      </c>
      <c r="U490" s="15">
        <f ca="1"/>
        <v>4.1410047546049537E-2</v>
      </c>
      <c r="V490" s="15">
        <f ca="1"/>
        <v>4.1970097804723404E-2</v>
      </c>
      <c r="W490" s="15">
        <f ca="1"/>
        <v>4.5399357477910948E-2</v>
      </c>
      <c r="X490" s="15">
        <f ca="1"/>
        <v>4.4474235643208668E-2</v>
      </c>
      <c r="Y490" s="15">
        <f ca="1"/>
        <v>6.4490290968599859E-2</v>
      </c>
      <c r="Z490" s="15">
        <f ca="1"/>
        <v>7.4602029448900722E-2</v>
      </c>
      <c r="AA490" s="15">
        <f ca="1"/>
        <v>6.5148251817063962E-2</v>
      </c>
      <c r="AB490" s="15">
        <f ca="1"/>
        <v>6.5829426445957698E-2</v>
      </c>
      <c r="AC490" s="15">
        <f ca="1"/>
        <v>7.2663739278406719E-2</v>
      </c>
      <c r="AD490" s="15">
        <f ca="1"/>
        <v>7.3111209208572767E-2</v>
      </c>
      <c r="AE490" s="15">
        <f ca="1"/>
        <v>6.1141581018051581E-2</v>
      </c>
      <c r="AF490" s="15">
        <f ca="1"/>
        <v>4.8859866608564693E-2</v>
      </c>
      <c r="AG490" s="15">
        <f ca="1"/>
        <v>5.028347185337647E-2</v>
      </c>
      <c r="AH490" s="15">
        <f ca="1"/>
        <v>5.2065761968430574E-2</v>
      </c>
      <c r="AI490" s="15">
        <f ca="1"/>
        <v>5.5022575294662791E-2</v>
      </c>
      <c r="AJ490" s="15">
        <f ca="1"/>
        <v>5.3863091175841496E-2</v>
      </c>
      <c r="AK490" s="15">
        <f ca="1"/>
        <v>5.0638436501028422E-2</v>
      </c>
      <c r="AL490" s="15">
        <f ca="1"/>
        <v>4.8349044262981651E-2</v>
      </c>
      <c r="AM490" s="15">
        <f ca="1"/>
        <v>4.9249577178912818E-2</v>
      </c>
      <c r="AN490" s="15">
        <f ca="1"/>
        <v>5.2699472120969426E-2</v>
      </c>
      <c r="AO490" s="15">
        <f ca="1"/>
        <v>2.7797985376974577E-2</v>
      </c>
      <c r="AP490" s="15">
        <f ca="1"/>
        <v>0</v>
      </c>
      <c r="AQ490" s="15">
        <f ca="1"/>
        <v>0</v>
      </c>
      <c r="AR490" s="15">
        <f ca="1"/>
        <v>0</v>
      </c>
      <c r="AS490" s="15">
        <f ca="1"/>
        <v>0</v>
      </c>
      <c r="AT490" s="15">
        <f ca="1"/>
        <v>0</v>
      </c>
      <c r="AU490" s="15">
        <f ca="1"/>
        <v>0</v>
      </c>
      <c r="AV490" s="15">
        <f ca="1"/>
        <v>0</v>
      </c>
      <c r="AW490" s="15">
        <f ca="1"/>
        <v>0</v>
      </c>
      <c r="AX490" s="15">
        <f ca="1"/>
        <v>0</v>
      </c>
      <c r="AY490" s="15">
        <f ca="1"/>
        <v>0</v>
      </c>
      <c r="AZ490" s="15">
        <f ca="1"/>
        <v>0</v>
      </c>
      <c r="BA490" s="15">
        <f ca="1"/>
        <v>0</v>
      </c>
      <c r="BB490" s="15">
        <f ca="1"/>
        <v>0</v>
      </c>
      <c r="BC490" s="15">
        <f ca="1"/>
        <v>0</v>
      </c>
      <c r="BD490" s="15">
        <f ca="1"/>
        <v>0</v>
      </c>
      <c r="BE490" s="15">
        <f ca="1"/>
        <v>0</v>
      </c>
      <c r="BF490" s="15">
        <f ca="1"/>
        <v>0</v>
      </c>
      <c r="BG490" s="15">
        <f ca="1"/>
        <v>0</v>
      </c>
      <c r="BH490" s="15">
        <f ca="1"/>
        <v>0</v>
      </c>
      <c r="BI490" s="15">
        <f ca="1"/>
        <v>0</v>
      </c>
      <c r="BJ490" s="15">
        <f ca="1"/>
        <v>0</v>
      </c>
    </row>
    <row r="491" spans="2:62" hidden="1" outlineLevel="2">
      <c r="B491" s="78" t="s">
        <v>20</v>
      </c>
      <c r="C491" s="15">
        <f ca="1"/>
        <v>1.3896542600834894E-2</v>
      </c>
      <c r="D491" s="15">
        <f ca="1"/>
        <v>1.5289546156834513E-2</v>
      </c>
      <c r="E491" s="15">
        <f ca="1"/>
        <v>6.7613860514768682E-3</v>
      </c>
      <c r="F491" s="15">
        <f ca="1"/>
        <v>8.0492851913927538E-3</v>
      </c>
      <c r="G491" s="15">
        <f ca="1"/>
        <v>9.2135015385840444E-3</v>
      </c>
      <c r="H491" s="15">
        <f ca="1"/>
        <v>3.5273126008278602E-2</v>
      </c>
      <c r="I491" s="15">
        <f ca="1"/>
        <v>3.3321696082418709E-2</v>
      </c>
      <c r="J491" s="15">
        <f ca="1"/>
        <v>3.3311423898285515E-2</v>
      </c>
      <c r="K491" s="15">
        <f ca="1"/>
        <v>3.9488538253297158E-2</v>
      </c>
      <c r="L491" s="15">
        <f ca="1"/>
        <v>3.8332738154237017E-2</v>
      </c>
      <c r="M491" s="15">
        <f ca="1"/>
        <v>5.4715475895385439E-2</v>
      </c>
      <c r="N491" s="15">
        <f ca="1"/>
        <v>4.390358801035156E-2</v>
      </c>
      <c r="O491" s="15">
        <f ca="1"/>
        <v>4.6587924157366123E-2</v>
      </c>
      <c r="P491" s="15">
        <f ca="1"/>
        <v>3.9692832583257592E-2</v>
      </c>
      <c r="Q491" s="15">
        <f ca="1"/>
        <v>5.8330791952896595E-2</v>
      </c>
      <c r="R491" s="15">
        <f ca="1"/>
        <v>5.0940295204018569E-2</v>
      </c>
      <c r="S491" s="15">
        <f ca="1"/>
        <v>5.5391032790851488E-2</v>
      </c>
      <c r="T491" s="15">
        <f ca="1"/>
        <v>5.1631348178719824E-2</v>
      </c>
      <c r="U491" s="15">
        <f ca="1"/>
        <v>4.8779844985174452E-2</v>
      </c>
      <c r="V491" s="15">
        <f ca="1"/>
        <v>5.6251541336092024E-2</v>
      </c>
      <c r="W491" s="15">
        <f ca="1"/>
        <v>6.7663047433722576E-2</v>
      </c>
      <c r="X491" s="15">
        <f ca="1"/>
        <v>6.4538976332516776E-2</v>
      </c>
      <c r="Y491" s="15">
        <f ca="1"/>
        <v>6.7721133324939398E-2</v>
      </c>
      <c r="Z491" s="15">
        <f ca="1"/>
        <v>7.0770307554836348E-2</v>
      </c>
      <c r="AA491" s="15">
        <f ca="1"/>
        <v>5.7153668141816667E-2</v>
      </c>
      <c r="AB491" s="15">
        <f ca="1"/>
        <v>5.0129430635259362E-2</v>
      </c>
      <c r="AC491" s="15">
        <f ca="1"/>
        <v>3.4689852679449719E-2</v>
      </c>
      <c r="AD491" s="15">
        <f ca="1"/>
        <v>3.3490978703914681E-2</v>
      </c>
      <c r="AE491" s="15">
        <f ca="1"/>
        <v>3.2020739971224524E-2</v>
      </c>
      <c r="AF491" s="15">
        <f ca="1"/>
        <v>3.4728274392705982E-2</v>
      </c>
      <c r="AG491" s="15">
        <f ca="1"/>
        <v>3.8904297552618344E-2</v>
      </c>
      <c r="AH491" s="15">
        <f ca="1"/>
        <v>3.9701148362692291E-2</v>
      </c>
      <c r="AI491" s="15">
        <f ca="1"/>
        <v>2.70514381499781E-2</v>
      </c>
      <c r="AJ491" s="15">
        <f ca="1"/>
        <v>2.4619582883547597E-2</v>
      </c>
      <c r="AK491" s="15">
        <f ca="1"/>
        <v>2.406328300013149E-2</v>
      </c>
      <c r="AL491" s="15">
        <f ca="1"/>
        <v>3.5437913979902577E-2</v>
      </c>
      <c r="AM491" s="15">
        <f ca="1"/>
        <v>3.1773501974514742E-2</v>
      </c>
      <c r="AN491" s="15">
        <f ca="1"/>
        <v>3.29337334465152E-2</v>
      </c>
      <c r="AO491" s="15">
        <f ca="1"/>
        <v>4.3509781329331143E-3</v>
      </c>
      <c r="AP491" s="15">
        <f ca="1"/>
        <v>3.9749978541228338E-2</v>
      </c>
      <c r="AQ491" s="15">
        <f ca="1"/>
        <v>4.4484495114871021E-2</v>
      </c>
      <c r="AR491" s="15">
        <f ca="1"/>
        <v>2.8985543210634953E-2</v>
      </c>
      <c r="AS491" s="15">
        <f ca="1"/>
        <v>3.4094971612971876E-2</v>
      </c>
      <c r="AT491" s="15">
        <f ca="1"/>
        <v>3.9249899942856756E-2</v>
      </c>
      <c r="AU491" s="15">
        <f ca="1"/>
        <v>5.5586004854522163E-2</v>
      </c>
      <c r="AV491" s="15">
        <f ca="1"/>
        <v>5.0289028376297056E-2</v>
      </c>
      <c r="AW491" s="15">
        <f ca="1"/>
        <v>5.0089852095223049E-2</v>
      </c>
      <c r="AX491" s="15">
        <f ca="1"/>
        <v>2.8935140532812459E-2</v>
      </c>
      <c r="AY491" s="15">
        <f ca="1"/>
        <v>2.9904934029609167E-2</v>
      </c>
      <c r="AZ491" s="15">
        <f ca="1"/>
        <v>3.8540617275496999E-2</v>
      </c>
      <c r="BA491" s="15">
        <f ca="1"/>
        <v>3.8880795879011852E-2</v>
      </c>
      <c r="BB491" s="15">
        <f ca="1"/>
        <v>3.2423385565455237E-2</v>
      </c>
      <c r="BC491" s="15">
        <f ca="1"/>
        <v>3.6904733174989497E-2</v>
      </c>
      <c r="BD491" s="15">
        <f ca="1"/>
        <v>3.8531598353022695E-2</v>
      </c>
      <c r="BE491" s="15">
        <f ca="1"/>
        <v>3.0747067397362049E-2</v>
      </c>
      <c r="BF491" s="15">
        <f ca="1"/>
        <v>2.9739259248419483E-2</v>
      </c>
      <c r="BG491" s="15">
        <f ca="1"/>
        <v>2.5427827705375463E-2</v>
      </c>
      <c r="BH491" s="15">
        <f ca="1"/>
        <v>2.1532702310449101E-2</v>
      </c>
      <c r="BI491" s="15">
        <f ca="1"/>
        <v>2.1612735978930105E-2</v>
      </c>
      <c r="BJ491" s="15">
        <f ca="1"/>
        <v>1.9276164295370532E-2</v>
      </c>
    </row>
    <row r="492" spans="2:62" hidden="1" outlineLevel="2">
      <c r="B492" s="78" t="s">
        <v>22</v>
      </c>
      <c r="C492" s="15">
        <f ca="1"/>
        <v>1.377152211994034E-2</v>
      </c>
      <c r="D492" s="15">
        <f ca="1"/>
        <v>1.9838676810512788E-2</v>
      </c>
      <c r="E492" s="15">
        <f ca="1"/>
        <v>2.151051498928714E-2</v>
      </c>
      <c r="F492" s="15">
        <f ca="1"/>
        <v>2.2050553373690097E-2</v>
      </c>
      <c r="G492" s="15">
        <f ca="1"/>
        <v>2.1993080557290975E-2</v>
      </c>
      <c r="H492" s="15">
        <f ca="1"/>
        <v>2.0717116274174958E-2</v>
      </c>
      <c r="I492" s="15">
        <f ca="1"/>
        <v>2.1399312528170348E-2</v>
      </c>
      <c r="J492" s="15">
        <f ca="1"/>
        <v>2.251394350288401E-2</v>
      </c>
      <c r="K492" s="15">
        <f ca="1"/>
        <v>2.1216462803693062E-2</v>
      </c>
      <c r="L492" s="15">
        <f ca="1"/>
        <v>2.4839233919556714E-2</v>
      </c>
      <c r="M492" s="15">
        <f ca="1"/>
        <v>3.1207336478722959E-2</v>
      </c>
      <c r="N492" s="15">
        <f ca="1"/>
        <v>3.1201219751290119E-2</v>
      </c>
      <c r="O492" s="15">
        <f ca="1"/>
        <v>2.9868313778203946E-2</v>
      </c>
      <c r="P492" s="15">
        <f ca="1"/>
        <v>2.469916537846302E-2</v>
      </c>
      <c r="Q492" s="15">
        <f ca="1"/>
        <v>2.2272908152525361E-2</v>
      </c>
      <c r="R492" s="15">
        <f ca="1"/>
        <v>2.9509426327209421E-2</v>
      </c>
      <c r="S492" s="15">
        <f ca="1"/>
        <v>3.0845714300719126E-2</v>
      </c>
      <c r="T492" s="15">
        <f ca="1"/>
        <v>2.8824797150641217E-2</v>
      </c>
      <c r="U492" s="15">
        <f ca="1"/>
        <v>2.95380719856503E-2</v>
      </c>
      <c r="V492" s="15">
        <f ca="1"/>
        <v>3.7104509950223116E-2</v>
      </c>
      <c r="W492" s="15">
        <f ca="1"/>
        <v>3.5420652589306829E-2</v>
      </c>
      <c r="X492" s="15">
        <f ca="1"/>
        <v>3.6331325999248036E-2</v>
      </c>
      <c r="Y492" s="15">
        <f ca="1"/>
        <v>3.8401810546153645E-2</v>
      </c>
      <c r="Z492" s="15">
        <f ca="1"/>
        <v>3.8922194048665926E-2</v>
      </c>
      <c r="AA492" s="15">
        <f ca="1"/>
        <v>3.0719731768314704E-2</v>
      </c>
      <c r="AB492" s="15">
        <f ca="1"/>
        <v>1.7867660241445722E-2</v>
      </c>
      <c r="AC492" s="15">
        <f ca="1"/>
        <v>2.2982412205683461E-2</v>
      </c>
      <c r="AD492" s="15">
        <f ca="1"/>
        <v>2.4741481980090151E-2</v>
      </c>
      <c r="AE492" s="15">
        <f ca="1"/>
        <v>2.7291920539694429E-2</v>
      </c>
      <c r="AF492" s="15">
        <f ca="1"/>
        <v>3.2636339771616903E-2</v>
      </c>
      <c r="AG492" s="15">
        <f ca="1"/>
        <v>2.8104067333287699E-2</v>
      </c>
      <c r="AH492" s="15">
        <f ca="1"/>
        <v>2.2528668934282462E-2</v>
      </c>
      <c r="AI492" s="15">
        <f ca="1"/>
        <v>4.0908624587066469E-2</v>
      </c>
      <c r="AJ492" s="15">
        <f ca="1"/>
        <v>4.017473454771902E-2</v>
      </c>
      <c r="AK492" s="15">
        <f ca="1"/>
        <v>4.1317688081546879E-2</v>
      </c>
      <c r="AL492" s="15">
        <f ca="1"/>
        <v>3.5137978203681253E-2</v>
      </c>
      <c r="AM492" s="15">
        <f ca="1"/>
        <v>3.8014372093044604E-2</v>
      </c>
      <c r="AN492" s="15">
        <f ca="1"/>
        <v>3.2006600574744408E-2</v>
      </c>
      <c r="AO492" s="15">
        <f ca="1"/>
        <v>7.9559065453017858E-2</v>
      </c>
      <c r="AP492" s="15">
        <f ca="1"/>
        <v>0.11536558721922269</v>
      </c>
      <c r="AQ492" s="15">
        <f ca="1"/>
        <v>0.10700044484729908</v>
      </c>
      <c r="AR492" s="15">
        <f ca="1"/>
        <v>0.12390908763126091</v>
      </c>
      <c r="AS492" s="15">
        <f ca="1"/>
        <v>0.11931707771847286</v>
      </c>
      <c r="AT492" s="15">
        <f ca="1"/>
        <v>0.11680748113043954</v>
      </c>
      <c r="AU492" s="15">
        <f ca="1"/>
        <v>0.12574270493056222</v>
      </c>
      <c r="AV492" s="15">
        <f ca="1"/>
        <v>0.12694400235281852</v>
      </c>
      <c r="AW492" s="15">
        <f ca="1"/>
        <v>0.1298339069083318</v>
      </c>
      <c r="AX492" s="15">
        <f ca="1"/>
        <v>0.13402188781058652</v>
      </c>
      <c r="AY492" s="15">
        <f ca="1"/>
        <v>0.13538983633033433</v>
      </c>
      <c r="AZ492" s="15">
        <f ca="1"/>
        <v>0.15229067541298538</v>
      </c>
      <c r="BA492" s="15">
        <f ca="1"/>
        <v>0.14981288734301726</v>
      </c>
      <c r="BB492" s="15">
        <f ca="1"/>
        <v>0.15817986137018017</v>
      </c>
      <c r="BC492" s="15">
        <f ca="1"/>
        <v>0.16282742614060783</v>
      </c>
      <c r="BD492" s="15">
        <f ca="1"/>
        <v>0.1636434188118385</v>
      </c>
      <c r="BE492" s="15">
        <f ca="1"/>
        <v>0.15588362400229688</v>
      </c>
      <c r="BF492" s="15">
        <f ca="1"/>
        <v>0.15661242458416108</v>
      </c>
      <c r="BG492" s="15">
        <f ca="1"/>
        <v>0.15283536435905976</v>
      </c>
      <c r="BH492" s="15">
        <f ca="1"/>
        <v>0.16306586571033621</v>
      </c>
      <c r="BI492" s="15">
        <f ca="1"/>
        <v>0.16659959922247816</v>
      </c>
      <c r="BJ492" s="15">
        <f ca="1"/>
        <v>0.16665917019556353</v>
      </c>
    </row>
    <row r="493" spans="2:62" hidden="1" outlineLevel="2">
      <c r="B493" s="78" t="s">
        <v>24</v>
      </c>
      <c r="C493" s="15">
        <f ca="1"/>
        <v>0.17336143022101913</v>
      </c>
      <c r="D493" s="15">
        <f ca="1"/>
        <v>0.18177294287736037</v>
      </c>
      <c r="E493" s="15">
        <f ca="1"/>
        <v>0.18497260293262041</v>
      </c>
      <c r="F493" s="15">
        <f ca="1"/>
        <v>0.18646897192649184</v>
      </c>
      <c r="G493" s="15">
        <f ca="1"/>
        <v>0.18932504204093711</v>
      </c>
      <c r="H493" s="15">
        <f ca="1"/>
        <v>0.18940688451478224</v>
      </c>
      <c r="I493" s="15">
        <f ca="1"/>
        <v>0.20290047214170612</v>
      </c>
      <c r="J493" s="15">
        <f ca="1"/>
        <v>0.20605047356856063</v>
      </c>
      <c r="K493" s="15">
        <f ca="1"/>
        <v>0.19801548987838868</v>
      </c>
      <c r="L493" s="15">
        <f ca="1"/>
        <v>0.1906263073864905</v>
      </c>
      <c r="M493" s="15">
        <f ca="1"/>
        <v>0.18456906298668668</v>
      </c>
      <c r="N493" s="15">
        <f ca="1"/>
        <v>0.17754193657421857</v>
      </c>
      <c r="O493" s="15">
        <f ca="1"/>
        <v>0.18621053960797526</v>
      </c>
      <c r="P493" s="15">
        <f ca="1"/>
        <v>0.17362362705652595</v>
      </c>
      <c r="Q493" s="15">
        <f ca="1"/>
        <v>0.17504940123439691</v>
      </c>
      <c r="R493" s="15">
        <f ca="1"/>
        <v>0.17493802180099952</v>
      </c>
      <c r="S493" s="15">
        <f ca="1"/>
        <v>0.17947839621988432</v>
      </c>
      <c r="T493" s="15">
        <f ca="1"/>
        <v>0.18491290282899583</v>
      </c>
      <c r="U493" s="15">
        <f ca="1"/>
        <v>0.18222276333795626</v>
      </c>
      <c r="V493" s="15">
        <f ca="1"/>
        <v>0.17745510121245728</v>
      </c>
      <c r="W493" s="15">
        <f ca="1"/>
        <v>0.17091978655691126</v>
      </c>
      <c r="X493" s="15">
        <f ca="1"/>
        <v>0.17061409149882514</v>
      </c>
      <c r="Y493" s="15">
        <f ca="1"/>
        <v>0.17757962060688515</v>
      </c>
      <c r="Z493" s="15">
        <f ca="1"/>
        <v>0.18003707027152202</v>
      </c>
      <c r="AA493" s="15">
        <f ca="1"/>
        <v>0.19186287732920862</v>
      </c>
      <c r="AB493" s="15">
        <f ca="1"/>
        <v>0.19497915867559928</v>
      </c>
      <c r="AC493" s="15">
        <f ca="1"/>
        <v>0.21148313407645661</v>
      </c>
      <c r="AD493" s="15">
        <f ca="1"/>
        <v>0.20029721077020296</v>
      </c>
      <c r="AE493" s="15">
        <f ca="1"/>
        <v>0.19810736527843581</v>
      </c>
      <c r="AF493" s="15">
        <f ca="1"/>
        <v>0.21884979706161853</v>
      </c>
      <c r="AG493" s="15">
        <f ca="1"/>
        <v>0.22735320100396997</v>
      </c>
      <c r="AH493" s="15">
        <f ca="1"/>
        <v>0.22557804785789387</v>
      </c>
      <c r="AI493" s="15">
        <f ca="1"/>
        <v>0.22335081952322439</v>
      </c>
      <c r="AJ493" s="15">
        <f ca="1"/>
        <v>0.22577489874866474</v>
      </c>
      <c r="AK493" s="15">
        <f ca="1"/>
        <v>0.22151980246957576</v>
      </c>
      <c r="AL493" s="15">
        <f ca="1"/>
        <v>0.22427538571832828</v>
      </c>
      <c r="AM493" s="15">
        <f ca="1"/>
        <v>0.21851425411771658</v>
      </c>
      <c r="AN493" s="15">
        <f ca="1"/>
        <v>0.22427093086038158</v>
      </c>
      <c r="AO493" s="15">
        <f ca="1"/>
        <v>0.24843520325179297</v>
      </c>
      <c r="AP493" s="15">
        <f ca="1"/>
        <v>0.28219526250194887</v>
      </c>
      <c r="AQ493" s="15">
        <f ca="1"/>
        <v>0.27358132434072374</v>
      </c>
      <c r="AR493" s="15">
        <f ca="1"/>
        <v>0.27120167912880089</v>
      </c>
      <c r="AS493" s="15">
        <f ca="1"/>
        <v>0.26637714971553383</v>
      </c>
      <c r="AT493" s="15">
        <f ca="1"/>
        <v>0.2585830410309975</v>
      </c>
      <c r="AU493" s="15">
        <f ca="1"/>
        <v>0.24446442397801982</v>
      </c>
      <c r="AV493" s="15">
        <f ca="1"/>
        <v>0.25456286590187649</v>
      </c>
      <c r="AW493" s="15">
        <f ca="1"/>
        <v>0.24802895602139211</v>
      </c>
      <c r="AX493" s="15">
        <f ca="1"/>
        <v>0.24004818770709199</v>
      </c>
      <c r="AY493" s="15">
        <f ca="1"/>
        <v>0.23452448583561195</v>
      </c>
      <c r="AZ493" s="15">
        <f ca="1"/>
        <v>0.23135458516635801</v>
      </c>
      <c r="BA493" s="15">
        <f ca="1"/>
        <v>0.23217365658525399</v>
      </c>
      <c r="BB493" s="15">
        <f ca="1"/>
        <v>0.21224473644830064</v>
      </c>
      <c r="BC493" s="15">
        <f ca="1"/>
        <v>0.19542439391843219</v>
      </c>
      <c r="BD493" s="15">
        <f ca="1"/>
        <v>0.19822697510930723</v>
      </c>
      <c r="BE493" s="15">
        <f ca="1"/>
        <v>0.21522847297285075</v>
      </c>
      <c r="BF493" s="15">
        <f ca="1"/>
        <v>0.22016777942084867</v>
      </c>
      <c r="BG493" s="15">
        <f ca="1"/>
        <v>0.22618122207805591</v>
      </c>
      <c r="BH493" s="15">
        <f ca="1"/>
        <v>0.20441252134283977</v>
      </c>
      <c r="BI493" s="15">
        <f ca="1"/>
        <v>0.2051979687754022</v>
      </c>
      <c r="BJ493" s="15">
        <f ca="1"/>
        <v>0.22543724626192979</v>
      </c>
    </row>
    <row r="494" spans="2:62" hidden="1" outlineLevel="2">
      <c r="D494" s="65"/>
    </row>
    <row r="495" spans="2:62" hidden="1" outlineLevel="2">
      <c r="B495" s="78" t="s">
        <v>56</v>
      </c>
      <c r="C495" s="42">
        <f ca="1">SUM(C484:C493)</f>
        <v>1</v>
      </c>
      <c r="D495" s="42">
        <f t="shared" ref="D495:BJ495" ca="1" si="451">SUM(D484:D493)</f>
        <v>1</v>
      </c>
      <c r="E495" s="42">
        <f t="shared" ca="1" si="451"/>
        <v>1</v>
      </c>
      <c r="F495" s="42">
        <f t="shared" ca="1" si="451"/>
        <v>1</v>
      </c>
      <c r="G495" s="42">
        <f t="shared" ca="1" si="451"/>
        <v>1</v>
      </c>
      <c r="H495" s="42">
        <f t="shared" ca="1" si="451"/>
        <v>1</v>
      </c>
      <c r="I495" s="42">
        <f t="shared" ca="1" si="451"/>
        <v>1</v>
      </c>
      <c r="J495" s="42">
        <f t="shared" ca="1" si="451"/>
        <v>1.0000000000000002</v>
      </c>
      <c r="K495" s="42">
        <f t="shared" ca="1" si="451"/>
        <v>1</v>
      </c>
      <c r="L495" s="42">
        <f t="shared" ca="1" si="451"/>
        <v>1</v>
      </c>
      <c r="M495" s="42">
        <f t="shared" ca="1" si="451"/>
        <v>1</v>
      </c>
      <c r="N495" s="42">
        <f t="shared" ca="1" si="451"/>
        <v>1</v>
      </c>
      <c r="O495" s="42">
        <f t="shared" ca="1" si="451"/>
        <v>1.0000000000000002</v>
      </c>
      <c r="P495" s="42">
        <f t="shared" ca="1" si="451"/>
        <v>1.0000000000000002</v>
      </c>
      <c r="Q495" s="42">
        <f t="shared" ca="1" si="451"/>
        <v>1.0000000000000002</v>
      </c>
      <c r="R495" s="42">
        <f t="shared" ca="1" si="451"/>
        <v>1.0000000000000004</v>
      </c>
      <c r="S495" s="42">
        <f t="shared" ca="1" si="451"/>
        <v>1.0000000000000002</v>
      </c>
      <c r="T495" s="42">
        <f t="shared" ca="1" si="451"/>
        <v>1.0000000000000002</v>
      </c>
      <c r="U495" s="42">
        <f t="shared" ca="1" si="451"/>
        <v>1.0000000000000002</v>
      </c>
      <c r="V495" s="42">
        <f t="shared" ca="1" si="451"/>
        <v>1</v>
      </c>
      <c r="W495" s="42">
        <f t="shared" ca="1" si="451"/>
        <v>1.0000000000000002</v>
      </c>
      <c r="X495" s="42">
        <f t="shared" ca="1" si="451"/>
        <v>1.0000000000000002</v>
      </c>
      <c r="Y495" s="42">
        <f t="shared" ca="1" si="451"/>
        <v>1.0000000000000002</v>
      </c>
      <c r="Z495" s="42">
        <f t="shared" ca="1" si="451"/>
        <v>1.0000000000000002</v>
      </c>
      <c r="AA495" s="42">
        <f t="shared" ca="1" si="451"/>
        <v>1</v>
      </c>
      <c r="AB495" s="42">
        <f t="shared" ca="1" si="451"/>
        <v>1.0000000000000002</v>
      </c>
      <c r="AC495" s="42">
        <f t="shared" ca="1" si="451"/>
        <v>1.0000000000000002</v>
      </c>
      <c r="AD495" s="42">
        <f t="shared" ca="1" si="451"/>
        <v>1.0000000000000004</v>
      </c>
      <c r="AE495" s="42">
        <f t="shared" ca="1" si="451"/>
        <v>1.0000000000000002</v>
      </c>
      <c r="AF495" s="42">
        <f t="shared" ca="1" si="451"/>
        <v>1.0000000000000002</v>
      </c>
      <c r="AG495" s="42">
        <f t="shared" ca="1" si="451"/>
        <v>1.0000000000000002</v>
      </c>
      <c r="AH495" s="42">
        <f t="shared" ca="1" si="451"/>
        <v>1.0000000000000004</v>
      </c>
      <c r="AI495" s="42">
        <f t="shared" ca="1" si="451"/>
        <v>1.0000000000000002</v>
      </c>
      <c r="AJ495" s="42">
        <f t="shared" ca="1" si="451"/>
        <v>1.0000000000000002</v>
      </c>
      <c r="AK495" s="42">
        <f t="shared" ca="1" si="451"/>
        <v>1.0000000000000002</v>
      </c>
      <c r="AL495" s="42">
        <f t="shared" ca="1" si="451"/>
        <v>1.0000000000000002</v>
      </c>
      <c r="AM495" s="42">
        <f t="shared" ca="1" si="451"/>
        <v>1.0000000000000002</v>
      </c>
      <c r="AN495" s="42">
        <f t="shared" ca="1" si="451"/>
        <v>1.0000000000000002</v>
      </c>
      <c r="AO495" s="42">
        <f t="shared" ca="1" si="451"/>
        <v>1</v>
      </c>
      <c r="AP495" s="42">
        <f t="shared" ca="1" si="451"/>
        <v>1</v>
      </c>
      <c r="AQ495" s="42">
        <f t="shared" ca="1" si="451"/>
        <v>1.0000000000000002</v>
      </c>
      <c r="AR495" s="42">
        <f t="shared" ca="1" si="451"/>
        <v>1</v>
      </c>
      <c r="AS495" s="42">
        <f t="shared" ca="1" si="451"/>
        <v>1.0000000000000002</v>
      </c>
      <c r="AT495" s="42">
        <f t="shared" ca="1" si="451"/>
        <v>1.0000000000000002</v>
      </c>
      <c r="AU495" s="42">
        <f t="shared" ca="1" si="451"/>
        <v>1</v>
      </c>
      <c r="AV495" s="42">
        <f t="shared" ca="1" si="451"/>
        <v>1.0000000000000002</v>
      </c>
      <c r="AW495" s="42">
        <f t="shared" ca="1" si="451"/>
        <v>1.0000000000000004</v>
      </c>
      <c r="AX495" s="42">
        <f t="shared" ca="1" si="451"/>
        <v>1</v>
      </c>
      <c r="AY495" s="42">
        <f t="shared" ca="1" si="451"/>
        <v>1</v>
      </c>
      <c r="AZ495" s="42">
        <f t="shared" ca="1" si="451"/>
        <v>0.99999999999999989</v>
      </c>
      <c r="BA495" s="42">
        <f t="shared" ca="1" si="451"/>
        <v>0.99999999999999989</v>
      </c>
      <c r="BB495" s="42">
        <f t="shared" ca="1" si="451"/>
        <v>1</v>
      </c>
      <c r="BC495" s="42">
        <f t="shared" ca="1" si="451"/>
        <v>1</v>
      </c>
      <c r="BD495" s="42">
        <f t="shared" ca="1" si="451"/>
        <v>0.99999999999999989</v>
      </c>
      <c r="BE495" s="42">
        <f t="shared" ca="1" si="451"/>
        <v>1</v>
      </c>
      <c r="BF495" s="42">
        <f t="shared" ca="1" si="451"/>
        <v>0.99999999999999989</v>
      </c>
      <c r="BG495" s="42">
        <f t="shared" ca="1" si="451"/>
        <v>0.99999999999999989</v>
      </c>
      <c r="BH495" s="42">
        <f t="shared" ca="1" si="451"/>
        <v>1</v>
      </c>
      <c r="BI495" s="42">
        <f t="shared" ca="1" si="451"/>
        <v>1</v>
      </c>
      <c r="BJ495" s="42">
        <f t="shared" ca="1" si="451"/>
        <v>1</v>
      </c>
    </row>
    <row r="496" spans="2:62" hidden="1" outlineLevel="2">
      <c r="B496" s="81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</row>
    <row r="497" spans="2:62" ht="20.5" hidden="1" outlineLevel="2">
      <c r="B497" s="79" t="s">
        <v>136</v>
      </c>
      <c r="C497" s="42" cm="1">
        <f t="array" aca="1" ref="C497" ca="1">SUMPRODUCT(TRANSPOSE(C484:C493),OFFSET('Static Returns and Covariance'!$B$12,MATCH(C$16,'Static Returns and Covariance'!$B$13:$B$132),1,1,10))</f>
        <v>4.6216882527130724E-3</v>
      </c>
      <c r="D497" s="42" cm="1">
        <f t="array" aca="1" ref="D497" ca="1">SUMPRODUCT(TRANSPOSE(D484:D493),OFFSET('Static Returns and Covariance'!$B$12,MATCH(D$16,'Static Returns and Covariance'!$B$13:$B$132),1,1,10))</f>
        <v>4.2865004163449807E-2</v>
      </c>
      <c r="E497" s="42" cm="1">
        <f t="array" aca="1" ref="E497" ca="1">SUMPRODUCT(TRANSPOSE(E484:E493),OFFSET('Static Returns and Covariance'!$B$12,MATCH(E$16,'Static Returns and Covariance'!$B$13:$B$132),1,1,10))</f>
        <v>-6.8127073916247807E-4</v>
      </c>
      <c r="F497" s="42" cm="1">
        <f t="array" aca="1" ref="F497" ca="1">SUMPRODUCT(TRANSPOSE(F484:F493),OFFSET('Static Returns and Covariance'!$B$12,MATCH(F$16,'Static Returns and Covariance'!$B$13:$B$132),1,1,10))</f>
        <v>-5.052246369978192E-3</v>
      </c>
      <c r="G497" s="42" cm="1">
        <f t="array" aca="1" ref="G497" ca="1">SUMPRODUCT(TRANSPOSE(G484:G493),OFFSET('Static Returns and Covariance'!$B$12,MATCH(G$16,'Static Returns and Covariance'!$B$13:$B$132),1,1,10))</f>
        <v>3.5277901526757263E-2</v>
      </c>
      <c r="H497" s="42" cm="1">
        <f t="array" aca="1" ref="H497" ca="1">SUMPRODUCT(TRANSPOSE(H484:H493),OFFSET('Static Returns and Covariance'!$B$12,MATCH(H$16,'Static Returns and Covariance'!$B$13:$B$132),1,1,10))</f>
        <v>-2.2330253108273804E-2</v>
      </c>
      <c r="I497" s="42" cm="1">
        <f t="array" aca="1" ref="I497" ca="1">SUMPRODUCT(TRANSPOSE(I484:I493),OFFSET('Static Returns and Covariance'!$B$12,MATCH(I$16,'Static Returns and Covariance'!$B$13:$B$132),1,1,10))</f>
        <v>-2.0766765063457131E-3</v>
      </c>
      <c r="J497" s="42" cm="1">
        <f t="array" aca="1" ref="J497" ca="1">SUMPRODUCT(TRANSPOSE(J484:J493),OFFSET('Static Returns and Covariance'!$B$12,MATCH(J$16,'Static Returns and Covariance'!$B$13:$B$132),1,1,10))</f>
        <v>3.1971705261503752E-2</v>
      </c>
      <c r="K497" s="42" cm="1">
        <f t="array" aca="1" ref="K497" ca="1">SUMPRODUCT(TRANSPOSE(K484:K493),OFFSET('Static Returns and Covariance'!$B$12,MATCH(K$16,'Static Returns and Covariance'!$B$13:$B$132),1,1,10))</f>
        <v>-3.0834311375116524E-3</v>
      </c>
      <c r="L497" s="42" cm="1">
        <f t="array" aca="1" ref="L497" ca="1">SUMPRODUCT(TRANSPOSE(L484:L493),OFFSET('Static Returns and Covariance'!$B$12,MATCH(L$16,'Static Returns and Covariance'!$B$13:$B$132),1,1,10))</f>
        <v>6.2495920189813654E-2</v>
      </c>
      <c r="M497" s="42" cm="1">
        <f t="array" aca="1" ref="M497" ca="1">SUMPRODUCT(TRANSPOSE(M484:M493),OFFSET('Static Returns and Covariance'!$B$12,MATCH(M$16,'Static Returns and Covariance'!$B$13:$B$132),1,1,10))</f>
        <v>3.27174337879629E-2</v>
      </c>
      <c r="N497" s="42" cm="1">
        <f t="array" aca="1" ref="N497" ca="1">SUMPRODUCT(TRANSPOSE(N484:N493),OFFSET('Static Returns and Covariance'!$B$12,MATCH(N$16,'Static Returns and Covariance'!$B$13:$B$132),1,1,10))</f>
        <v>-2.6089052432429712E-2</v>
      </c>
      <c r="O497" s="42" cm="1">
        <f t="array" aca="1" ref="O497" ca="1">SUMPRODUCT(TRANSPOSE(O484:O493),OFFSET('Static Returns and Covariance'!$B$12,MATCH(O$16,'Static Returns and Covariance'!$B$13:$B$132),1,1,10))</f>
        <v>-5.3218554559311508E-5</v>
      </c>
      <c r="P497" s="42" cm="1">
        <f t="array" aca="1" ref="P497" ca="1">SUMPRODUCT(TRANSPOSE(P484:P493),OFFSET('Static Returns and Covariance'!$B$12,MATCH(P$16,'Static Returns and Covariance'!$B$13:$B$132),1,1,10))</f>
        <v>-3.1399984946127266E-2</v>
      </c>
      <c r="Q497" s="42" cm="1">
        <f t="array" aca="1" ref="Q497" ca="1">SUMPRODUCT(TRANSPOSE(Q484:Q493),OFFSET('Static Returns and Covariance'!$B$12,MATCH(Q$16,'Static Returns and Covariance'!$B$13:$B$132),1,1,10))</f>
        <v>-1.6126454160318188E-2</v>
      </c>
      <c r="R497" s="42" cm="1">
        <f t="array" aca="1" ref="R497" ca="1">SUMPRODUCT(TRANSPOSE(R484:R493),OFFSET('Static Returns and Covariance'!$B$12,MATCH(R$16,'Static Returns and Covariance'!$B$13:$B$132),1,1,10))</f>
        <v>-1.7073731300097105E-2</v>
      </c>
      <c r="S497" s="42" cm="1">
        <f t="array" aca="1" ref="S497" ca="1">SUMPRODUCT(TRANSPOSE(S484:S493),OFFSET('Static Returns and Covariance'!$B$12,MATCH(S$16,'Static Returns and Covariance'!$B$13:$B$132),1,1,10))</f>
        <v>-5.5890128105380429E-3</v>
      </c>
      <c r="T497" s="42" cm="1">
        <f t="array" aca="1" ref="T497" ca="1">SUMPRODUCT(TRANSPOSE(T484:T493),OFFSET('Static Returns and Covariance'!$B$12,MATCH(T$16,'Static Returns and Covariance'!$B$13:$B$132),1,1,10))</f>
        <v>2.6612184524033113E-2</v>
      </c>
      <c r="U497" s="42" cm="1">
        <f t="array" aca="1" ref="U497" ca="1">SUMPRODUCT(TRANSPOSE(U484:U493),OFFSET('Static Returns and Covariance'!$B$12,MATCH(U$16,'Static Returns and Covariance'!$B$13:$B$132),1,1,10))</f>
        <v>3.9723156164434399E-2</v>
      </c>
      <c r="V497" s="42" cm="1">
        <f t="array" aca="1" ref="V497" ca="1">SUMPRODUCT(TRANSPOSE(V484:V493),OFFSET('Static Returns and Covariance'!$B$12,MATCH(V$16,'Static Returns and Covariance'!$B$13:$B$132),1,1,10))</f>
        <v>-1.7677621160270336E-2</v>
      </c>
      <c r="W497" s="42" cm="1">
        <f t="array" aca="1" ref="W497" ca="1">SUMPRODUCT(TRANSPOSE(W484:W493),OFFSET('Static Returns and Covariance'!$B$12,MATCH(W$16,'Static Returns and Covariance'!$B$13:$B$132),1,1,10))</f>
        <v>1.6116294614022127E-3</v>
      </c>
      <c r="X497" s="42" cm="1">
        <f t="array" aca="1" ref="X497" ca="1">SUMPRODUCT(TRANSPOSE(X484:X493),OFFSET('Static Returns and Covariance'!$B$12,MATCH(X$16,'Static Returns and Covariance'!$B$13:$B$132),1,1,10))</f>
        <v>-3.1070018167773696E-2</v>
      </c>
      <c r="Y497" s="42" cm="1">
        <f t="array" aca="1" ref="Y497" ca="1">SUMPRODUCT(TRANSPOSE(Y484:Y493),OFFSET('Static Returns and Covariance'!$B$12,MATCH(Y$16,'Static Returns and Covariance'!$B$13:$B$132),1,1,10))</f>
        <v>5.2479639915360268E-2</v>
      </c>
      <c r="Z497" s="42" cm="1">
        <f t="array" aca="1" ref="Z497" ca="1">SUMPRODUCT(TRANSPOSE(Z484:Z493),OFFSET('Static Returns and Covariance'!$B$12,MATCH(Z$16,'Static Returns and Covariance'!$B$13:$B$132),1,1,10))</f>
        <v>-6.3496815071049886E-2</v>
      </c>
      <c r="AA497" s="42" cm="1">
        <f t="array" aca="1" ref="AA497" ca="1">SUMPRODUCT(TRANSPOSE(AA484:AA493),OFFSET('Static Returns and Covariance'!$B$12,MATCH(AA$16,'Static Returns and Covariance'!$B$13:$B$132),1,1,10))</f>
        <v>6.1114616086859967E-2</v>
      </c>
      <c r="AB497" s="42" cm="1">
        <f t="array" aca="1" ref="AB497" ca="1">SUMPRODUCT(TRANSPOSE(AB484:AB493),OFFSET('Static Returns and Covariance'!$B$12,MATCH(AB$16,'Static Returns and Covariance'!$B$13:$B$132),1,1,10))</f>
        <v>4.7667410745099399E-2</v>
      </c>
      <c r="AC497" s="42" cm="1">
        <f t="array" aca="1" ref="AC497" ca="1">SUMPRODUCT(TRANSPOSE(AC484:AC493),OFFSET('Static Returns and Covariance'!$B$12,MATCH(AC$16,'Static Returns and Covariance'!$B$13:$B$132),1,1,10))</f>
        <v>4.2052970606422185E-2</v>
      </c>
      <c r="AD497" s="42" cm="1">
        <f t="array" aca="1" ref="AD497" ca="1">SUMPRODUCT(TRANSPOSE(AD484:AD493),OFFSET('Static Returns and Covariance'!$B$12,MATCH(AD$16,'Static Returns and Covariance'!$B$13:$B$132),1,1,10))</f>
        <v>1.2562882759830018E-2</v>
      </c>
      <c r="AE497" s="42" cm="1">
        <f t="array" aca="1" ref="AE497" ca="1">SUMPRODUCT(TRANSPOSE(AE484:AE493),OFFSET('Static Returns and Covariance'!$B$12,MATCH(AE$16,'Static Returns and Covariance'!$B$13:$B$132),1,1,10))</f>
        <v>-3.0651626378559546E-2</v>
      </c>
      <c r="AF497" s="42" cm="1">
        <f t="array" aca="1" ref="AF497" ca="1">SUMPRODUCT(TRANSPOSE(AF484:AF493),OFFSET('Static Returns and Covariance'!$B$12,MATCH(AF$16,'Static Returns and Covariance'!$B$13:$B$132),1,1,10))</f>
        <v>4.3480081210274732E-2</v>
      </c>
      <c r="AG497" s="42" cm="1">
        <f t="array" aca="1" ref="AG497" ca="1">SUMPRODUCT(TRANSPOSE(AG484:AG493),OFFSET('Static Returns and Covariance'!$B$12,MATCH(AG$16,'Static Returns and Covariance'!$B$13:$B$132),1,1,10))</f>
        <v>1.8288552904197983E-3</v>
      </c>
      <c r="AH497" s="42" cm="1">
        <f t="array" aca="1" ref="AH497" ca="1">SUMPRODUCT(TRANSPOSE(AH484:AH493),OFFSET('Static Returns and Covariance'!$B$12,MATCH(AH$16,'Static Returns and Covariance'!$B$13:$B$132),1,1,10))</f>
        <v>2.8981272038050294E-2</v>
      </c>
      <c r="AI497" s="42" cm="1">
        <f t="array" aca="1" ref="AI497" ca="1">SUMPRODUCT(TRANSPOSE(AI484:AI493),OFFSET('Static Returns and Covariance'!$B$12,MATCH(AI$16,'Static Returns and Covariance'!$B$13:$B$132),1,1,10))</f>
        <v>3.1732275917642813E-2</v>
      </c>
      <c r="AJ497" s="42" cm="1">
        <f t="array" aca="1" ref="AJ497" ca="1">SUMPRODUCT(TRANSPOSE(AJ484:AJ493),OFFSET('Static Returns and Covariance'!$B$12,MATCH(AJ$16,'Static Returns and Covariance'!$B$13:$B$132),1,1,10))</f>
        <v>1.616009553612453E-2</v>
      </c>
      <c r="AK497" s="42" cm="1">
        <f t="array" aca="1" ref="AK497" ca="1">SUMPRODUCT(TRANSPOSE(AK484:AK493),OFFSET('Static Returns and Covariance'!$B$12,MATCH(AK$16,'Static Returns and Covariance'!$B$13:$B$132),1,1,10))</f>
        <v>1.8594816434339412E-3</v>
      </c>
      <c r="AL497" s="42" cm="1">
        <f t="array" aca="1" ref="AL497" ca="1">SUMPRODUCT(TRANSPOSE(AL484:AL493),OFFSET('Static Returns and Covariance'!$B$12,MATCH(AL$16,'Static Returns and Covariance'!$B$13:$B$132),1,1,10))</f>
        <v>3.195724614604592E-2</v>
      </c>
      <c r="AM497" s="42" cm="1">
        <f t="array" aca="1" ref="AM497" ca="1">SUMPRODUCT(TRANSPOSE(AM484:AM493),OFFSET('Static Returns and Covariance'!$B$12,MATCH(AM$16,'Static Returns and Covariance'!$B$13:$B$132),1,1,10))</f>
        <v>4.1999709157092453E-2</v>
      </c>
      <c r="AN497" s="42" cm="1">
        <f t="array" aca="1" ref="AN497" ca="1">SUMPRODUCT(TRANSPOSE(AN484:AN493),OFFSET('Static Returns and Covariance'!$B$12,MATCH(AN$16,'Static Returns and Covariance'!$B$13:$B$132),1,1,10))</f>
        <v>-8.7214450127758844E-2</v>
      </c>
      <c r="AO497" s="42" cm="1">
        <f t="array" aca="1" ref="AO497" ca="1">SUMPRODUCT(TRANSPOSE(AO484:AO493),OFFSET('Static Returns and Covariance'!$B$12,MATCH(AO$16,'Static Returns and Covariance'!$B$13:$B$132),1,1,10))</f>
        <v>-5.690585280789047E-2</v>
      </c>
      <c r="AP497" s="42" cm="1">
        <f t="array" aca="1" ref="AP497" ca="1">SUMPRODUCT(TRANSPOSE(AP484:AP493),OFFSET('Static Returns and Covariance'!$B$12,MATCH(AP$16,'Static Returns and Covariance'!$B$13:$B$132),1,1,10))</f>
        <v>8.5477127283475493E-2</v>
      </c>
      <c r="AQ497" s="42" cm="1">
        <f t="array" aca="1" ref="AQ497" ca="1">SUMPRODUCT(TRANSPOSE(AQ484:AQ493),OFFSET('Static Returns and Covariance'!$B$12,MATCH(AQ$16,'Static Returns and Covariance'!$B$13:$B$132),1,1,10))</f>
        <v>5.8958628713371486E-2</v>
      </c>
      <c r="AR497" s="42" cm="1">
        <f t="array" aca="1" ref="AR497" ca="1">SUMPRODUCT(TRANSPOSE(AR484:AR493),OFFSET('Static Returns and Covariance'!$B$12,MATCH(AR$16,'Static Returns and Covariance'!$B$13:$B$132),1,1,10))</f>
        <v>-3.9399723067219596E-2</v>
      </c>
      <c r="AS497" s="42" cm="1">
        <f t="array" aca="1" ref="AS497" ca="1">SUMPRODUCT(TRANSPOSE(AS484:AS493),OFFSET('Static Returns and Covariance'!$B$12,MATCH(AS$16,'Static Returns and Covariance'!$B$13:$B$132),1,1,10))</f>
        <v>-1.7779168172907377E-2</v>
      </c>
      <c r="AT497" s="42" cm="1">
        <f t="array" aca="1" ref="AT497" ca="1">SUMPRODUCT(TRANSPOSE(AT484:AT493),OFFSET('Static Returns and Covariance'!$B$12,MATCH(AT$16,'Static Returns and Covariance'!$B$13:$B$132),1,1,10))</f>
        <v>-2.4542783702050659E-2</v>
      </c>
      <c r="AU497" s="42" cm="1">
        <f t="array" aca="1" ref="AU497" ca="1">SUMPRODUCT(TRANSPOSE(AU484:AU493),OFFSET('Static Returns and Covariance'!$B$12,MATCH(AU$16,'Static Returns and Covariance'!$B$13:$B$132),1,1,10))</f>
        <v>1.1394345114844639E-2</v>
      </c>
      <c r="AV497" s="42" cm="1">
        <f t="array" aca="1" ref="AV497" ca="1">SUMPRODUCT(TRANSPOSE(AV484:AV493),OFFSET('Static Returns and Covariance'!$B$12,MATCH(AV$16,'Static Returns and Covariance'!$B$13:$B$132),1,1,10))</f>
        <v>-2.1730498104180013E-2</v>
      </c>
      <c r="AW497" s="42" cm="1">
        <f t="array" aca="1" ref="AW497" ca="1">SUMPRODUCT(TRANSPOSE(AW484:AW493),OFFSET('Static Returns and Covariance'!$B$12,MATCH(AW$16,'Static Returns and Covariance'!$B$13:$B$132),1,1,10))</f>
        <v>4.5622017190751797E-2</v>
      </c>
      <c r="AX497" s="42" cm="1">
        <f t="array" aca="1" ref="AX497" ca="1">SUMPRODUCT(TRANSPOSE(AX484:AX493),OFFSET('Static Returns and Covariance'!$B$12,MATCH(AX$16,'Static Returns and Covariance'!$B$13:$B$132),1,1,10))</f>
        <v>-1.6938873222462507E-2</v>
      </c>
      <c r="AY497" s="42" cm="1">
        <f t="array" aca="1" ref="AY497" ca="1">SUMPRODUCT(TRANSPOSE(AY484:AY493),OFFSET('Static Returns and Covariance'!$B$12,MATCH(AY$16,'Static Returns and Covariance'!$B$13:$B$132),1,1,10))</f>
        <v>5.6910846061463535E-3</v>
      </c>
      <c r="AZ497" s="42" cm="1">
        <f t="array" aca="1" ref="AZ497" ca="1">SUMPRODUCT(TRANSPOSE(AZ484:AZ493),OFFSET('Static Returns and Covariance'!$B$12,MATCH(AZ$16,'Static Returns and Covariance'!$B$13:$B$132),1,1,10))</f>
        <v>-3.2985997414804152E-2</v>
      </c>
      <c r="BA497" s="42" cm="1">
        <f t="array" aca="1" ref="BA497" ca="1">SUMPRODUCT(TRANSPOSE(BA484:BA493),OFFSET('Static Returns and Covariance'!$B$12,MATCH(BA$16,'Static Returns and Covariance'!$B$13:$B$132),1,1,10))</f>
        <v>0.10255194783006451</v>
      </c>
      <c r="BB497" s="42" cm="1">
        <f t="array" aca="1" ref="BB497" ca="1">SUMPRODUCT(TRANSPOSE(BB484:BB493),OFFSET('Static Returns and Covariance'!$B$12,MATCH(BB$16,'Static Returns and Covariance'!$B$13:$B$132),1,1,10))</f>
        <v>3.8335436974175588E-2</v>
      </c>
      <c r="BC497" s="42" cm="1">
        <f t="array" aca="1" ref="BC497" ca="1">SUMPRODUCT(TRANSPOSE(BC484:BC493),OFFSET('Static Returns and Covariance'!$B$12,MATCH(BC$16,'Static Returns and Covariance'!$B$13:$B$132),1,1,10))</f>
        <v>-9.3973426181236438E-3</v>
      </c>
      <c r="BD497" s="42" cm="1">
        <f t="array" aca="1" ref="BD497" ca="1">SUMPRODUCT(TRANSPOSE(BD484:BD493),OFFSET('Static Returns and Covariance'!$B$12,MATCH(BD$16,'Static Returns and Covariance'!$B$13:$B$132),1,1,10))</f>
        <v>-3.7624654852597824E-3</v>
      </c>
      <c r="BE497" s="42" cm="1">
        <f t="array" aca="1" ref="BE497" ca="1">SUMPRODUCT(TRANSPOSE(BE484:BE493),OFFSET('Static Returns and Covariance'!$B$12,MATCH(BE$16,'Static Returns and Covariance'!$B$13:$B$132),1,1,10))</f>
        <v>9.8911253450398896E-3</v>
      </c>
      <c r="BF497" s="42" cm="1">
        <f t="array" aca="1" ref="BF497" ca="1">SUMPRODUCT(TRANSPOSE(BF484:BF493),OFFSET('Static Returns and Covariance'!$B$12,MATCH(BF$16,'Static Returns and Covariance'!$B$13:$B$132),1,1,10))</f>
        <v>3.4331157315332095E-2</v>
      </c>
      <c r="BG497" s="42" cm="1">
        <f t="array" aca="1" ref="BG497" ca="1">SUMPRODUCT(TRANSPOSE(BG484:BG493),OFFSET('Static Returns and Covariance'!$B$12,MATCH(BG$16,'Static Returns and Covariance'!$B$13:$B$132),1,1,10))</f>
        <v>-6.0161922460522654E-2</v>
      </c>
      <c r="BH497" s="42" cm="1">
        <f t="array" aca="1" ref="BH497" ca="1">SUMPRODUCT(TRANSPOSE(BH484:BH493),OFFSET('Static Returns and Covariance'!$B$12,MATCH(BH$16,'Static Returns and Covariance'!$B$13:$B$132),1,1,10))</f>
        <v>3.7842553796471482E-3</v>
      </c>
      <c r="BI497" s="42" cm="1">
        <f t="array" aca="1" ref="BI497" ca="1">SUMPRODUCT(TRANSPOSE(BI484:BI493),OFFSET('Static Returns and Covariance'!$B$12,MATCH(BI$16,'Static Returns and Covariance'!$B$13:$B$132),1,1,10))</f>
        <v>-8.7909819882756278E-3</v>
      </c>
      <c r="BJ497" s="42" cm="1">
        <f t="array" aca="1" ref="BJ497" ca="1">SUMPRODUCT(TRANSPOSE(BJ484:BJ493),OFFSET('Static Returns and Covariance'!$B$12,MATCH(BJ$16,'Static Returns and Covariance'!$B$13:$B$132),1,1,10))</f>
        <v>0.11021307605079801</v>
      </c>
    </row>
    <row r="498" spans="2:62" ht="18.5" hidden="1" outlineLevel="2">
      <c r="B498" s="79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</row>
    <row r="499" spans="2:62" ht="20" hidden="1" outlineLevel="2">
      <c r="B499" s="87" t="s">
        <v>140</v>
      </c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</row>
    <row r="500" spans="2:62" hidden="1" outlineLevel="2">
      <c r="B500" s="78" t="s">
        <v>5</v>
      </c>
      <c r="C500" s="42" cm="1">
        <f t="array" aca="1" ref="C500:C509" ca="1">TRANSPOSE(TRANSPOSE(C484:C493)*(1+(OFFSET('Static Returns and Covariance'!$B$12,MATCH(C$16,'Static Returns and Covariance'!$B$13:$B$132),1,1,10)))/(1+C497))</f>
        <v>0.10944105651050362</v>
      </c>
      <c r="D500" s="42" cm="1">
        <f t="array" aca="1" ref="D500:D509" ca="1">TRANSPOSE(TRANSPOSE(D484:D493)*(1+(OFFSET('Static Returns and Covariance'!$B$12,MATCH(D$16,'Static Returns and Covariance'!$B$13:$B$132),1,1,10)))/(1+D497))</f>
        <v>0.10340991202703201</v>
      </c>
      <c r="E500" s="42" cm="1">
        <f t="array" aca="1" ref="E500:E509" ca="1">TRANSPOSE(TRANSPOSE(E484:E493)*(1+(OFFSET('Static Returns and Covariance'!$B$12,MATCH(E$16,'Static Returns and Covariance'!$B$13:$B$132),1,1,10)))/(1+E497))</f>
        <v>0.10125701067797664</v>
      </c>
      <c r="F500" s="42" cm="1">
        <f t="array" aca="1" ref="F500:F509" ca="1">TRANSPOSE(TRANSPOSE(F484:F493)*(1+(OFFSET('Static Returns and Covariance'!$B$12,MATCH(F$16,'Static Returns and Covariance'!$B$13:$B$132),1,1,10)))/(1+F497))</f>
        <v>0.10096533154534965</v>
      </c>
      <c r="G500" s="42" cm="1">
        <f t="array" aca="1" ref="G500:G509" ca="1">TRANSPOSE(TRANSPOSE(G484:G493)*(1+(OFFSET('Static Returns and Covariance'!$B$12,MATCH(G$16,'Static Returns and Covariance'!$B$13:$B$132),1,1,10)))/(1+G497))</f>
        <v>9.4890752126806185E-2</v>
      </c>
      <c r="H500" s="42" cm="1">
        <f t="array" aca="1" ref="H500:H509" ca="1">TRANSPOSE(TRANSPOSE(H484:H493)*(1+(OFFSET('Static Returns and Covariance'!$B$12,MATCH(H$16,'Static Returns and Covariance'!$B$13:$B$132),1,1,10)))/(1+H497))</f>
        <v>9.905385340845943E-2</v>
      </c>
      <c r="I500" s="42" cm="1">
        <f t="array" aca="1" ref="I500:I509" ca="1">TRANSPOSE(TRANSPOSE(I484:I493)*(1+(OFFSET('Static Returns and Covariance'!$B$12,MATCH(I$16,'Static Returns and Covariance'!$B$13:$B$132),1,1,10)))/(1+I497))</f>
        <v>8.9619390726257422E-2</v>
      </c>
      <c r="J500" s="42" cm="1">
        <f t="array" aca="1" ref="J500:J509" ca="1">TRANSPOSE(TRANSPOSE(J484:J493)*(1+(OFFSET('Static Returns and Covariance'!$B$12,MATCH(J$16,'Static Returns and Covariance'!$B$13:$B$132),1,1,10)))/(1+J497))</f>
        <v>9.0014356262248227E-2</v>
      </c>
      <c r="K500" s="42" cm="1">
        <f t="array" aca="1" ref="K500:K509" ca="1">TRANSPOSE(TRANSPOSE(K484:K493)*(1+(OFFSET('Static Returns and Covariance'!$B$12,MATCH(K$16,'Static Returns and Covariance'!$B$13:$B$132),1,1,10)))/(1+K497))</f>
        <v>9.3126663905805984E-2</v>
      </c>
      <c r="L500" s="42" cm="1">
        <f t="array" aca="1" ref="L500:L509" ca="1">TRANSPOSE(TRANSPOSE(L484:L493)*(1+(OFFSET('Static Returns and Covariance'!$B$12,MATCH(L$16,'Static Returns and Covariance'!$B$13:$B$132),1,1,10)))/(1+L497))</f>
        <v>9.6856637106504079E-2</v>
      </c>
      <c r="M500" s="42" cm="1">
        <f t="array" aca="1" ref="M500:M509" ca="1">TRANSPOSE(TRANSPOSE(M484:M493)*(1+(OFFSET('Static Returns and Covariance'!$B$12,MATCH(M$16,'Static Returns and Covariance'!$B$13:$B$132),1,1,10)))/(1+M497))</f>
        <v>9.3794042324306312E-2</v>
      </c>
      <c r="N500" s="42" cm="1">
        <f t="array" aca="1" ref="N500:N509" ca="1">TRANSPOSE(TRANSPOSE(N484:N493)*(1+(OFFSET('Static Returns and Covariance'!$B$12,MATCH(N$16,'Static Returns and Covariance'!$B$13:$B$132),1,1,10)))/(1+N497))</f>
        <v>0.10002641310449036</v>
      </c>
      <c r="O500" s="42" cm="1">
        <f t="array" aca="1" ref="O500:O509" ca="1">TRANSPOSE(TRANSPOSE(O484:O493)*(1+(OFFSET('Static Returns and Covariance'!$B$12,MATCH(O$16,'Static Returns and Covariance'!$B$13:$B$132),1,1,10)))/(1+O497))</f>
        <v>0.10621854818316008</v>
      </c>
      <c r="P500" s="42" cm="1">
        <f t="array" aca="1" ref="P500:P509" ca="1">TRANSPOSE(TRANSPOSE(P484:P493)*(1+(OFFSET('Static Returns and Covariance'!$B$12,MATCH(P$16,'Static Returns and Covariance'!$B$13:$B$132),1,1,10)))/(1+P497))</f>
        <v>9.6222782096507128E-2</v>
      </c>
      <c r="Q500" s="42" cm="1">
        <f t="array" aca="1" ref="Q500:Q509" ca="1">TRANSPOSE(TRANSPOSE(Q484:Q493)*(1+(OFFSET('Static Returns and Covariance'!$B$12,MATCH(Q$16,'Static Returns and Covariance'!$B$13:$B$132),1,1,10)))/(1+Q497))</f>
        <v>9.5664453035432709E-2</v>
      </c>
      <c r="R500" s="42" cm="1">
        <f t="array" aca="1" ref="R500:R509" ca="1">TRANSPOSE(TRANSPOSE(R484:R493)*(1+(OFFSET('Static Returns and Covariance'!$B$12,MATCH(R$16,'Static Returns and Covariance'!$B$13:$B$132),1,1,10)))/(1+R497))</f>
        <v>0.10277784865161409</v>
      </c>
      <c r="S500" s="42" cm="1">
        <f t="array" aca="1" ref="S500:S509" ca="1">TRANSPOSE(TRANSPOSE(S484:S493)*(1+(OFFSET('Static Returns and Covariance'!$B$12,MATCH(S$16,'Static Returns and Covariance'!$B$13:$B$132),1,1,10)))/(1+S497))</f>
        <v>9.7972813254737071E-2</v>
      </c>
      <c r="T500" s="42" cm="1">
        <f t="array" aca="1" ref="T500:T509" ca="1">TRANSPOSE(TRANSPOSE(T484:T493)*(1+(OFFSET('Static Returns and Covariance'!$B$12,MATCH(T$16,'Static Returns and Covariance'!$B$13:$B$132),1,1,10)))/(1+T497))</f>
        <v>9.1830489867717316E-2</v>
      </c>
      <c r="U500" s="42" cm="1">
        <f t="array" aca="1" ref="U500:U509" ca="1">TRANSPOSE(TRANSPOSE(U484:U493)*(1+(OFFSET('Static Returns and Covariance'!$B$12,MATCH(U$16,'Static Returns and Covariance'!$B$13:$B$132),1,1,10)))/(1+U497))</f>
        <v>0.10395723278456859</v>
      </c>
      <c r="V500" s="42" cm="1">
        <f t="array" aca="1" ref="V500:V509" ca="1">TRANSPOSE(TRANSPOSE(V484:V493)*(1+(OFFSET('Static Returns and Covariance'!$B$12,MATCH(V$16,'Static Returns and Covariance'!$B$13:$B$132),1,1,10)))/(1+V497))</f>
        <v>0.10197781371215359</v>
      </c>
      <c r="W500" s="42" cm="1">
        <f t="array" aca="1" ref="W500:W509" ca="1">TRANSPOSE(TRANSPOSE(W484:W493)*(1+(OFFSET('Static Returns and Covariance'!$B$12,MATCH(W$16,'Static Returns and Covariance'!$B$13:$B$132),1,1,10)))/(1+W497))</f>
        <v>0.10381086437058136</v>
      </c>
      <c r="X500" s="42" cm="1">
        <f t="array" aca="1" ref="X500:X509" ca="1">TRANSPOSE(TRANSPOSE(X484:X493)*(1+(OFFSET('Static Returns and Covariance'!$B$12,MATCH(X$16,'Static Returns and Covariance'!$B$13:$B$132),1,1,10)))/(1+X497))</f>
        <v>7.8793032769605545E-2</v>
      </c>
      <c r="Y500" s="42" cm="1">
        <f t="array" aca="1" ref="Y500:Y509" ca="1">TRANSPOSE(TRANSPOSE(Y484:Y493)*(1+(OFFSET('Static Returns and Covariance'!$B$12,MATCH(Y$16,'Static Returns and Covariance'!$B$13:$B$132),1,1,10)))/(1+Y497))</f>
        <v>4.1254223423375633E-2</v>
      </c>
      <c r="Z500" s="42" cm="1">
        <f t="array" aca="1" ref="Z500:Z509" ca="1">TRANSPOSE(TRANSPOSE(Z484:Z493)*(1+(OFFSET('Static Returns and Covariance'!$B$12,MATCH(Z$16,'Static Returns and Covariance'!$B$13:$B$132),1,1,10)))/(1+Z497))</f>
        <v>3.1760268445457561E-2</v>
      </c>
      <c r="AA500" s="42" cm="1">
        <f t="array" aca="1" ref="AA500:AA509" ca="1">TRANSPOSE(TRANSPOSE(AA484:AA493)*(1+(OFFSET('Static Returns and Covariance'!$B$12,MATCH(AA$16,'Static Returns and Covariance'!$B$13:$B$132),1,1,10)))/(1+AA497))</f>
        <v>3.8627640489979111E-2</v>
      </c>
      <c r="AB500" s="42" cm="1">
        <f t="array" aca="1" ref="AB500:AB509" ca="1">TRANSPOSE(TRANSPOSE(AB484:AB493)*(1+(OFFSET('Static Returns and Covariance'!$B$12,MATCH(AB$16,'Static Returns and Covariance'!$B$13:$B$132),1,1,10)))/(1+AB497))</f>
        <v>1.2110049477644098E-3</v>
      </c>
      <c r="AC500" s="42" cm="1">
        <f t="array" aca="1" ref="AC500:AC509" ca="1">TRANSPOSE(TRANSPOSE(AC484:AC493)*(1+(OFFSET('Static Returns and Covariance'!$B$12,MATCH(AC$16,'Static Returns and Covariance'!$B$13:$B$132),1,1,10)))/(1+AC497))</f>
        <v>4.643916777098394E-3</v>
      </c>
      <c r="AD500" s="42" cm="1">
        <f t="array" aca="1" ref="AD500:AD509" ca="1">TRANSPOSE(TRANSPOSE(AD484:AD493)*(1+(OFFSET('Static Returns and Covariance'!$B$12,MATCH(AD$16,'Static Returns and Covariance'!$B$13:$B$132),1,1,10)))/(1+AD497))</f>
        <v>4.1377130221678729E-3</v>
      </c>
      <c r="AE500" s="42" cm="1">
        <f t="array" aca="1" ref="AE500:AE509" ca="1">TRANSPOSE(TRANSPOSE(AE484:AE493)*(1+(OFFSET('Static Returns and Covariance'!$B$12,MATCH(AE$16,'Static Returns and Covariance'!$B$13:$B$132),1,1,10)))/(1+AE497))</f>
        <v>4.9485694638768682E-3</v>
      </c>
      <c r="AF500" s="42" cm="1">
        <f t="array" aca="1" ref="AF500:AF509" ca="1">TRANSPOSE(TRANSPOSE(AF484:AF493)*(1+(OFFSET('Static Returns and Covariance'!$B$12,MATCH(AF$16,'Static Returns and Covariance'!$B$13:$B$132),1,1,10)))/(1+AF497))</f>
        <v>7.5732353829957621E-3</v>
      </c>
      <c r="AG500" s="42" cm="1">
        <f t="array" aca="1" ref="AG500:AG509" ca="1">TRANSPOSE(TRANSPOSE(AG484:AG493)*(1+(OFFSET('Static Returns and Covariance'!$B$12,MATCH(AG$16,'Static Returns and Covariance'!$B$13:$B$132),1,1,10)))/(1+AG497))</f>
        <v>0</v>
      </c>
      <c r="AH500" s="42" cm="1">
        <f t="array" aca="1" ref="AH500:AH509" ca="1">TRANSPOSE(TRANSPOSE(AH484:AH493)*(1+(OFFSET('Static Returns and Covariance'!$B$12,MATCH(AH$16,'Static Returns and Covariance'!$B$13:$B$132),1,1,10)))/(1+AH497))</f>
        <v>0</v>
      </c>
      <c r="AI500" s="42" cm="1">
        <f t="array" aca="1" ref="AI500:AI509" ca="1">TRANSPOSE(TRANSPOSE(AI484:AI493)*(1+(OFFSET('Static Returns and Covariance'!$B$12,MATCH(AI$16,'Static Returns and Covariance'!$B$13:$B$132),1,1,10)))/(1+AI497))</f>
        <v>0</v>
      </c>
      <c r="AJ500" s="42" cm="1">
        <f t="array" aca="1" ref="AJ500:AJ509" ca="1">TRANSPOSE(TRANSPOSE(AJ484:AJ493)*(1+(OFFSET('Static Returns and Covariance'!$B$12,MATCH(AJ$16,'Static Returns and Covariance'!$B$13:$B$132),1,1,10)))/(1+AJ497))</f>
        <v>0</v>
      </c>
      <c r="AK500" s="42" cm="1">
        <f t="array" aca="1" ref="AK500:AK509" ca="1">TRANSPOSE(TRANSPOSE(AK484:AK493)*(1+(OFFSET('Static Returns and Covariance'!$B$12,MATCH(AK$16,'Static Returns and Covariance'!$B$13:$B$132),1,1,10)))/(1+AK497))</f>
        <v>0</v>
      </c>
      <c r="AL500" s="42" cm="1">
        <f t="array" aca="1" ref="AL500:AL509" ca="1">TRANSPOSE(TRANSPOSE(AL484:AL493)*(1+(OFFSET('Static Returns and Covariance'!$B$12,MATCH(AL$16,'Static Returns and Covariance'!$B$13:$B$132),1,1,10)))/(1+AL497))</f>
        <v>0</v>
      </c>
      <c r="AM500" s="42" cm="1">
        <f t="array" aca="1" ref="AM500:AM509" ca="1">TRANSPOSE(TRANSPOSE(AM484:AM493)*(1+(OFFSET('Static Returns and Covariance'!$B$12,MATCH(AM$16,'Static Returns and Covariance'!$B$13:$B$132),1,1,10)))/(1+AM497))</f>
        <v>0</v>
      </c>
      <c r="AN500" s="42" cm="1">
        <f t="array" aca="1" ref="AN500:AN509" ca="1">TRANSPOSE(TRANSPOSE(AN484:AN493)*(1+(OFFSET('Static Returns and Covariance'!$B$12,MATCH(AN$16,'Static Returns and Covariance'!$B$13:$B$132),1,1,10)))/(1+AN497))</f>
        <v>0</v>
      </c>
      <c r="AO500" s="42" cm="1">
        <f t="array" aca="1" ref="AO500:AO509" ca="1">TRANSPOSE(TRANSPOSE(AO484:AO493)*(1+(OFFSET('Static Returns and Covariance'!$B$12,MATCH(AO$16,'Static Returns and Covariance'!$B$13:$B$132),1,1,10)))/(1+AO497))</f>
        <v>0</v>
      </c>
      <c r="AP500" s="42" cm="1">
        <f t="array" aca="1" ref="AP500:AP509" ca="1">TRANSPOSE(TRANSPOSE(AP484:AP493)*(1+(OFFSET('Static Returns and Covariance'!$B$12,MATCH(AP$16,'Static Returns and Covariance'!$B$13:$B$132),1,1,10)))/(1+AP497))</f>
        <v>0</v>
      </c>
      <c r="AQ500" s="42" cm="1">
        <f t="array" aca="1" ref="AQ500:AQ509" ca="1">TRANSPOSE(TRANSPOSE(AQ484:AQ493)*(1+(OFFSET('Static Returns and Covariance'!$B$12,MATCH(AQ$16,'Static Returns and Covariance'!$B$13:$B$132),1,1,10)))/(1+AQ497))</f>
        <v>0</v>
      </c>
      <c r="AR500" s="42" cm="1">
        <f t="array" aca="1" ref="AR500:AR509" ca="1">TRANSPOSE(TRANSPOSE(AR484:AR493)*(1+(OFFSET('Static Returns and Covariance'!$B$12,MATCH(AR$16,'Static Returns and Covariance'!$B$13:$B$132),1,1,10)))/(1+AR497))</f>
        <v>0</v>
      </c>
      <c r="AS500" s="42" cm="1">
        <f t="array" aca="1" ref="AS500:AS509" ca="1">TRANSPOSE(TRANSPOSE(AS484:AS493)*(1+(OFFSET('Static Returns and Covariance'!$B$12,MATCH(AS$16,'Static Returns and Covariance'!$B$13:$B$132),1,1,10)))/(1+AS497))</f>
        <v>0</v>
      </c>
      <c r="AT500" s="42" cm="1">
        <f t="array" aca="1" ref="AT500:AT509" ca="1">TRANSPOSE(TRANSPOSE(AT484:AT493)*(1+(OFFSET('Static Returns and Covariance'!$B$12,MATCH(AT$16,'Static Returns and Covariance'!$B$13:$B$132),1,1,10)))/(1+AT497))</f>
        <v>0</v>
      </c>
      <c r="AU500" s="42" cm="1">
        <f t="array" aca="1" ref="AU500:AU509" ca="1">TRANSPOSE(TRANSPOSE(AU484:AU493)*(1+(OFFSET('Static Returns and Covariance'!$B$12,MATCH(AU$16,'Static Returns and Covariance'!$B$13:$B$132),1,1,10)))/(1+AU497))</f>
        <v>0</v>
      </c>
      <c r="AV500" s="42" cm="1">
        <f t="array" aca="1" ref="AV500:AV509" ca="1">TRANSPOSE(TRANSPOSE(AV484:AV493)*(1+(OFFSET('Static Returns and Covariance'!$B$12,MATCH(AV$16,'Static Returns and Covariance'!$B$13:$B$132),1,1,10)))/(1+AV497))</f>
        <v>0</v>
      </c>
      <c r="AW500" s="42" cm="1">
        <f t="array" aca="1" ref="AW500:AW509" ca="1">TRANSPOSE(TRANSPOSE(AW484:AW493)*(1+(OFFSET('Static Returns and Covariance'!$B$12,MATCH(AW$16,'Static Returns and Covariance'!$B$13:$B$132),1,1,10)))/(1+AW497))</f>
        <v>0</v>
      </c>
      <c r="AX500" s="42" cm="1">
        <f t="array" aca="1" ref="AX500:AX509" ca="1">TRANSPOSE(TRANSPOSE(AX484:AX493)*(1+(OFFSET('Static Returns and Covariance'!$B$12,MATCH(AX$16,'Static Returns and Covariance'!$B$13:$B$132),1,1,10)))/(1+AX497))</f>
        <v>0</v>
      </c>
      <c r="AY500" s="42" cm="1">
        <f t="array" aca="1" ref="AY500:AY509" ca="1">TRANSPOSE(TRANSPOSE(AY484:AY493)*(1+(OFFSET('Static Returns and Covariance'!$B$12,MATCH(AY$16,'Static Returns and Covariance'!$B$13:$B$132),1,1,10)))/(1+AY497))</f>
        <v>0</v>
      </c>
      <c r="AZ500" s="42" cm="1">
        <f t="array" aca="1" ref="AZ500:AZ509" ca="1">TRANSPOSE(TRANSPOSE(AZ484:AZ493)*(1+(OFFSET('Static Returns and Covariance'!$B$12,MATCH(AZ$16,'Static Returns and Covariance'!$B$13:$B$132),1,1,10)))/(1+AZ497))</f>
        <v>0</v>
      </c>
      <c r="BA500" s="42" cm="1">
        <f t="array" aca="1" ref="BA500:BA509" ca="1">TRANSPOSE(TRANSPOSE(BA484:BA493)*(1+(OFFSET('Static Returns and Covariance'!$B$12,MATCH(BA$16,'Static Returns and Covariance'!$B$13:$B$132),1,1,10)))/(1+BA497))</f>
        <v>0</v>
      </c>
      <c r="BB500" s="42" cm="1">
        <f t="array" aca="1" ref="BB500:BB509" ca="1">TRANSPOSE(TRANSPOSE(BB484:BB493)*(1+(OFFSET('Static Returns and Covariance'!$B$12,MATCH(BB$16,'Static Returns and Covariance'!$B$13:$B$132),1,1,10)))/(1+BB497))</f>
        <v>0</v>
      </c>
      <c r="BC500" s="42" cm="1">
        <f t="array" aca="1" ref="BC500:BC509" ca="1">TRANSPOSE(TRANSPOSE(BC484:BC493)*(1+(OFFSET('Static Returns and Covariance'!$B$12,MATCH(BC$16,'Static Returns and Covariance'!$B$13:$B$132),1,1,10)))/(1+BC497))</f>
        <v>0</v>
      </c>
      <c r="BD500" s="42" cm="1">
        <f t="array" aca="1" ref="BD500:BD509" ca="1">TRANSPOSE(TRANSPOSE(BD484:BD493)*(1+(OFFSET('Static Returns and Covariance'!$B$12,MATCH(BD$16,'Static Returns and Covariance'!$B$13:$B$132),1,1,10)))/(1+BD497))</f>
        <v>0</v>
      </c>
      <c r="BE500" s="42" cm="1">
        <f t="array" aca="1" ref="BE500:BE509" ca="1">TRANSPOSE(TRANSPOSE(BE484:BE493)*(1+(OFFSET('Static Returns and Covariance'!$B$12,MATCH(BE$16,'Static Returns and Covariance'!$B$13:$B$132),1,1,10)))/(1+BE497))</f>
        <v>0</v>
      </c>
      <c r="BF500" s="42" cm="1">
        <f t="array" aca="1" ref="BF500:BF509" ca="1">TRANSPOSE(TRANSPOSE(BF484:BF493)*(1+(OFFSET('Static Returns and Covariance'!$B$12,MATCH(BF$16,'Static Returns and Covariance'!$B$13:$B$132),1,1,10)))/(1+BF497))</f>
        <v>0</v>
      </c>
      <c r="BG500" s="42" cm="1">
        <f t="array" aca="1" ref="BG500:BG509" ca="1">TRANSPOSE(TRANSPOSE(BG484:BG493)*(1+(OFFSET('Static Returns and Covariance'!$B$12,MATCH(BG$16,'Static Returns and Covariance'!$B$13:$B$132),1,1,10)))/(1+BG497))</f>
        <v>0</v>
      </c>
      <c r="BH500" s="42" cm="1">
        <f t="array" aca="1" ref="BH500:BH509" ca="1">TRANSPOSE(TRANSPOSE(BH484:BH493)*(1+(OFFSET('Static Returns and Covariance'!$B$12,MATCH(BH$16,'Static Returns and Covariance'!$B$13:$B$132),1,1,10)))/(1+BH497))</f>
        <v>0</v>
      </c>
      <c r="BI500" s="42" cm="1">
        <f t="array" aca="1" ref="BI500:BI509" ca="1">TRANSPOSE(TRANSPOSE(BI484:BI493)*(1+(OFFSET('Static Returns and Covariance'!$B$12,MATCH(BI$16,'Static Returns and Covariance'!$B$13:$B$132),1,1,10)))/(1+BI497))</f>
        <v>0</v>
      </c>
      <c r="BJ500" s="42" cm="1">
        <f t="array" aca="1" ref="BJ500:BJ509" ca="1">TRANSPOSE(TRANSPOSE(BJ484:BJ493)*(1+(OFFSET('Static Returns and Covariance'!$B$12,MATCH(BJ$16,'Static Returns and Covariance'!$B$13:$B$132),1,1,10)))/(1+BJ497))</f>
        <v>0</v>
      </c>
    </row>
    <row r="501" spans="2:62" hidden="1" outlineLevel="2">
      <c r="B501" s="78" t="s">
        <v>7</v>
      </c>
      <c r="C501" s="42">
        <f ca="1"/>
        <v>1.3590901838493881E-2</v>
      </c>
      <c r="D501" s="42">
        <f ca="1"/>
        <v>5.5044193735946829E-3</v>
      </c>
      <c r="E501" s="42">
        <f ca="1"/>
        <v>1.3856351859193846E-2</v>
      </c>
      <c r="F501" s="42">
        <f ca="1"/>
        <v>7.3468723779933544E-3</v>
      </c>
      <c r="G501" s="42">
        <f ca="1"/>
        <v>7.1666726145724639E-3</v>
      </c>
      <c r="H501" s="42">
        <f ca="1"/>
        <v>6.4156533176734677E-3</v>
      </c>
      <c r="I501" s="42">
        <f ca="1"/>
        <v>1.5330301184850246E-2</v>
      </c>
      <c r="J501" s="42">
        <f ca="1"/>
        <v>1.758970268350081E-2</v>
      </c>
      <c r="K501" s="42">
        <f ca="1"/>
        <v>1.9774456212281237E-2</v>
      </c>
      <c r="L501" s="42">
        <f ca="1"/>
        <v>1.7886533293049962E-2</v>
      </c>
      <c r="M501" s="42">
        <f ca="1"/>
        <v>3.6684751290816865E-2</v>
      </c>
      <c r="N501" s="42">
        <f ca="1"/>
        <v>3.964912046959413E-2</v>
      </c>
      <c r="O501" s="42">
        <f ca="1"/>
        <v>4.4189010326463406E-2</v>
      </c>
      <c r="P501" s="42">
        <f ca="1"/>
        <v>4.5982702985604779E-2</v>
      </c>
      <c r="Q501" s="42">
        <f ca="1"/>
        <v>3.3808418710582752E-2</v>
      </c>
      <c r="R501" s="42">
        <f ca="1"/>
        <v>4.5872649459848924E-2</v>
      </c>
      <c r="S501" s="42">
        <f ca="1"/>
        <v>5.1946598232462678E-2</v>
      </c>
      <c r="T501" s="42">
        <f ca="1"/>
        <v>4.942825834127295E-2</v>
      </c>
      <c r="U501" s="42">
        <f ca="1"/>
        <v>4.8403526676327753E-2</v>
      </c>
      <c r="V501" s="42">
        <f ca="1"/>
        <v>5.546461551527325E-2</v>
      </c>
      <c r="W501" s="42">
        <f ca="1"/>
        <v>5.6780573856554398E-2</v>
      </c>
      <c r="X501" s="42">
        <f ca="1"/>
        <v>5.0811422924250817E-2</v>
      </c>
      <c r="Y501" s="42">
        <f ca="1"/>
        <v>4.8940830633016526E-2</v>
      </c>
      <c r="Z501" s="42">
        <f ca="1"/>
        <v>4.3493349309972333E-2</v>
      </c>
      <c r="AA501" s="42">
        <f ca="1"/>
        <v>4.1495189462779185E-2</v>
      </c>
      <c r="AB501" s="42">
        <f ca="1"/>
        <v>5.7775476628831403E-2</v>
      </c>
      <c r="AC501" s="42">
        <f ca="1"/>
        <v>5.7153690676896643E-2</v>
      </c>
      <c r="AD501" s="42">
        <f ca="1"/>
        <v>5.4585566865185203E-2</v>
      </c>
      <c r="AE501" s="42">
        <f ca="1"/>
        <v>6.0381043671545558E-2</v>
      </c>
      <c r="AF501" s="42">
        <f ca="1"/>
        <v>7.5257662902350905E-2</v>
      </c>
      <c r="AG501" s="42">
        <f ca="1"/>
        <v>6.6676477105807652E-2</v>
      </c>
      <c r="AH501" s="42">
        <f ca="1"/>
        <v>6.4345238621581091E-2</v>
      </c>
      <c r="AI501" s="42">
        <f ca="1"/>
        <v>6.4162836775245244E-2</v>
      </c>
      <c r="AJ501" s="42">
        <f ca="1"/>
        <v>7.3227289182827088E-2</v>
      </c>
      <c r="AK501" s="42">
        <f ca="1"/>
        <v>7.6680765000847501E-2</v>
      </c>
      <c r="AL501" s="42">
        <f ca="1"/>
        <v>6.981302499733813E-2</v>
      </c>
      <c r="AM501" s="42">
        <f ca="1"/>
        <v>5.8888573937736437E-2</v>
      </c>
      <c r="AN501" s="42">
        <f ca="1"/>
        <v>7.3842799016665864E-2</v>
      </c>
      <c r="AO501" s="42">
        <f ca="1"/>
        <v>4.8968694063292691E-2</v>
      </c>
      <c r="AP501" s="42">
        <f ca="1"/>
        <v>0</v>
      </c>
      <c r="AQ501" s="42">
        <f ca="1"/>
        <v>0</v>
      </c>
      <c r="AR501" s="42">
        <f ca="1"/>
        <v>0</v>
      </c>
      <c r="AS501" s="42">
        <f ca="1"/>
        <v>0</v>
      </c>
      <c r="AT501" s="42">
        <f ca="1"/>
        <v>0</v>
      </c>
      <c r="AU501" s="42">
        <f ca="1"/>
        <v>0</v>
      </c>
      <c r="AV501" s="42">
        <f ca="1"/>
        <v>0</v>
      </c>
      <c r="AW501" s="42">
        <f ca="1"/>
        <v>0</v>
      </c>
      <c r="AX501" s="42">
        <f ca="1"/>
        <v>0</v>
      </c>
      <c r="AY501" s="42">
        <f ca="1"/>
        <v>0</v>
      </c>
      <c r="AZ501" s="42">
        <f ca="1"/>
        <v>0</v>
      </c>
      <c r="BA501" s="42">
        <f ca="1"/>
        <v>0</v>
      </c>
      <c r="BB501" s="42">
        <f ca="1"/>
        <v>0</v>
      </c>
      <c r="BC501" s="42">
        <f ca="1"/>
        <v>0</v>
      </c>
      <c r="BD501" s="42">
        <f ca="1"/>
        <v>0</v>
      </c>
      <c r="BE501" s="42">
        <f ca="1"/>
        <v>0</v>
      </c>
      <c r="BF501" s="42">
        <f ca="1"/>
        <v>0</v>
      </c>
      <c r="BG501" s="42">
        <f ca="1"/>
        <v>0</v>
      </c>
      <c r="BH501" s="42">
        <f ca="1"/>
        <v>0</v>
      </c>
      <c r="BI501" s="42">
        <f ca="1"/>
        <v>0</v>
      </c>
      <c r="BJ501" s="42">
        <f ca="1"/>
        <v>0</v>
      </c>
    </row>
    <row r="502" spans="2:62" hidden="1" outlineLevel="2">
      <c r="B502" s="78" t="s">
        <v>9</v>
      </c>
      <c r="C502" s="42">
        <f ca="1"/>
        <v>0.27765514380939132</v>
      </c>
      <c r="D502" s="42">
        <f ca="1"/>
        <v>0.27106147062945235</v>
      </c>
      <c r="E502" s="42">
        <f ca="1"/>
        <v>0.2602213809640142</v>
      </c>
      <c r="F502" s="42">
        <f ca="1"/>
        <v>0.26389044814780771</v>
      </c>
      <c r="G502" s="42">
        <f ca="1"/>
        <v>0.26196070431438645</v>
      </c>
      <c r="H502" s="42">
        <f ca="1"/>
        <v>0.24917216696157729</v>
      </c>
      <c r="I502" s="42">
        <f ca="1"/>
        <v>0.2431315503831635</v>
      </c>
      <c r="J502" s="42">
        <f ca="1"/>
        <v>0.2421863323616425</v>
      </c>
      <c r="K502" s="42">
        <f ca="1"/>
        <v>0.25619618199880906</v>
      </c>
      <c r="L502" s="42">
        <f ca="1"/>
        <v>0.25439058444081231</v>
      </c>
      <c r="M502" s="42">
        <f ca="1"/>
        <v>0.23780826193516547</v>
      </c>
      <c r="N502" s="42">
        <f ca="1"/>
        <v>0.25744875758966468</v>
      </c>
      <c r="O502" s="42">
        <f ca="1"/>
        <v>0.23985534039922815</v>
      </c>
      <c r="P502" s="42">
        <f ca="1"/>
        <v>0.25782920776116319</v>
      </c>
      <c r="Q502" s="42">
        <f ca="1"/>
        <v>0.27353343541354397</v>
      </c>
      <c r="R502" s="42">
        <f ca="1"/>
        <v>0.29359428855269554</v>
      </c>
      <c r="S502" s="42">
        <f ca="1"/>
        <v>0.27780417346491282</v>
      </c>
      <c r="T502" s="42">
        <f ca="1"/>
        <v>0.29025422272132773</v>
      </c>
      <c r="U502" s="42">
        <f ca="1"/>
        <v>0.29132636973695702</v>
      </c>
      <c r="V502" s="42">
        <f ca="1"/>
        <v>0.26248694315154619</v>
      </c>
      <c r="W502" s="42">
        <f ca="1"/>
        <v>0.27605450541973531</v>
      </c>
      <c r="X502" s="42">
        <f ca="1"/>
        <v>0.28367406494213115</v>
      </c>
      <c r="Y502" s="42">
        <f ca="1"/>
        <v>0.28253595361168732</v>
      </c>
      <c r="Z502" s="42">
        <f ca="1"/>
        <v>0.27215182506174534</v>
      </c>
      <c r="AA502" s="42">
        <f ca="1"/>
        <v>0.27079815022189885</v>
      </c>
      <c r="AB502" s="42">
        <f ca="1"/>
        <v>0.21773769899385673</v>
      </c>
      <c r="AC502" s="42">
        <f ca="1"/>
        <v>0.22229192293261549</v>
      </c>
      <c r="AD502" s="42">
        <f ca="1"/>
        <v>0.2288816470004531</v>
      </c>
      <c r="AE502" s="42">
        <f ca="1"/>
        <v>0.23395096666677179</v>
      </c>
      <c r="AF502" s="42">
        <f ca="1"/>
        <v>0.2363106024855354</v>
      </c>
      <c r="AG502" s="42">
        <f ca="1"/>
        <v>0.24618159631678241</v>
      </c>
      <c r="AH502" s="42">
        <f ca="1"/>
        <v>0.25042146484517436</v>
      </c>
      <c r="AI502" s="42">
        <f ca="1"/>
        <v>0.24488926003166633</v>
      </c>
      <c r="AJ502" s="42">
        <f ca="1"/>
        <v>0.2353284041196366</v>
      </c>
      <c r="AK502" s="42">
        <f ca="1"/>
        <v>0.24387553492825798</v>
      </c>
      <c r="AL502" s="42">
        <f ca="1"/>
        <v>0.2412748667131796</v>
      </c>
      <c r="AM502" s="42">
        <f ca="1"/>
        <v>0.25687664332270349</v>
      </c>
      <c r="AN502" s="42">
        <f ca="1"/>
        <v>0.2124558862274481</v>
      </c>
      <c r="AO502" s="42">
        <f ca="1"/>
        <v>0.18717615635446058</v>
      </c>
      <c r="AP502" s="42">
        <f ca="1"/>
        <v>0.16655816984654895</v>
      </c>
      <c r="AQ502" s="42">
        <f ca="1"/>
        <v>0.18709130219678285</v>
      </c>
      <c r="AR502" s="42">
        <f ca="1"/>
        <v>0.20165262770469164</v>
      </c>
      <c r="AS502" s="42">
        <f ca="1"/>
        <v>0.21083839820850639</v>
      </c>
      <c r="AT502" s="42">
        <f ca="1"/>
        <v>0.19595926288306448</v>
      </c>
      <c r="AU502" s="42">
        <f ca="1"/>
        <v>0.20094107370626454</v>
      </c>
      <c r="AV502" s="42">
        <f ca="1"/>
        <v>0.20889976844952862</v>
      </c>
      <c r="AW502" s="42">
        <f ca="1"/>
        <v>0.19148948914366912</v>
      </c>
      <c r="AX502" s="42">
        <f ca="1"/>
        <v>0.19553531024938092</v>
      </c>
      <c r="AY502" s="42">
        <f ca="1"/>
        <v>0.18073710115614863</v>
      </c>
      <c r="AZ502" s="42">
        <f ca="1"/>
        <v>0.17997882277794533</v>
      </c>
      <c r="BA502" s="42">
        <f ca="1"/>
        <v>0.17951982605701047</v>
      </c>
      <c r="BB502" s="42">
        <f ca="1"/>
        <v>0.19523798365163367</v>
      </c>
      <c r="BC502" s="42">
        <f ca="1"/>
        <v>0.18489738135039474</v>
      </c>
      <c r="BD502" s="42">
        <f ca="1"/>
        <v>0.17764532410508357</v>
      </c>
      <c r="BE502" s="42">
        <f ca="1"/>
        <v>0.19131072160574836</v>
      </c>
      <c r="BF502" s="42">
        <f ca="1"/>
        <v>0.18057118412401149</v>
      </c>
      <c r="BG502" s="42">
        <f ca="1"/>
        <v>0.18024917269280175</v>
      </c>
      <c r="BH502" s="42">
        <f ca="1"/>
        <v>0.18584749404487963</v>
      </c>
      <c r="BI502" s="42">
        <f ca="1"/>
        <v>0.1826751649332139</v>
      </c>
      <c r="BJ502" s="42">
        <f ca="1"/>
        <v>0.19710220611426674</v>
      </c>
    </row>
    <row r="503" spans="2:62" hidden="1" outlineLevel="2">
      <c r="B503" s="78" t="s">
        <v>11</v>
      </c>
      <c r="C503" s="42">
        <f ca="1"/>
        <v>0.15192388269942761</v>
      </c>
      <c r="D503" s="42">
        <f ca="1"/>
        <v>0.15833229408502816</v>
      </c>
      <c r="E503" s="42">
        <f ca="1"/>
        <v>0.14342278130621749</v>
      </c>
      <c r="F503" s="42">
        <f ca="1"/>
        <v>0.1441550726820934</v>
      </c>
      <c r="G503" s="42">
        <f ca="1"/>
        <v>0.14320724480450547</v>
      </c>
      <c r="H503" s="42">
        <f ca="1"/>
        <v>0.12771437225913157</v>
      </c>
      <c r="I503" s="42">
        <f ca="1"/>
        <v>0.12541122210243733</v>
      </c>
      <c r="J503" s="42">
        <f ca="1"/>
        <v>0.12298555532456423</v>
      </c>
      <c r="K503" s="42">
        <f ca="1"/>
        <v>0.12608519297973517</v>
      </c>
      <c r="L503" s="42">
        <f ca="1"/>
        <v>0.12426790130071957</v>
      </c>
      <c r="M503" s="42">
        <f ca="1"/>
        <v>0.1146534328051806</v>
      </c>
      <c r="N503" s="42">
        <f ca="1"/>
        <v>0.10024238903461337</v>
      </c>
      <c r="O503" s="42">
        <f ca="1"/>
        <v>9.6473899520325243E-2</v>
      </c>
      <c r="P503" s="42">
        <f ca="1"/>
        <v>9.616063865099192E-2</v>
      </c>
      <c r="Q503" s="42">
        <f ca="1"/>
        <v>7.7246583469334884E-2</v>
      </c>
      <c r="R503" s="42">
        <f ca="1"/>
        <v>5.5018350675008681E-2</v>
      </c>
      <c r="S503" s="42">
        <f ca="1"/>
        <v>3.297244793535422E-2</v>
      </c>
      <c r="T503" s="42">
        <f ca="1"/>
        <v>2.310459997610104E-2</v>
      </c>
      <c r="U503" s="42">
        <f ca="1"/>
        <v>2.5719541017163616E-2</v>
      </c>
      <c r="V503" s="42">
        <f ca="1"/>
        <v>1.8597214101993196E-2</v>
      </c>
      <c r="W503" s="42">
        <f ca="1"/>
        <v>2.1591582120695473E-2</v>
      </c>
      <c r="X503" s="42">
        <f ca="1"/>
        <v>2.1874746677614663E-2</v>
      </c>
      <c r="Y503" s="42">
        <f ca="1"/>
        <v>1.3764400341994906E-2</v>
      </c>
      <c r="Z503" s="42">
        <f ca="1"/>
        <v>5.3485393468060667E-3</v>
      </c>
      <c r="AA503" s="42">
        <f ca="1"/>
        <v>0</v>
      </c>
      <c r="AB503" s="42">
        <f ca="1"/>
        <v>1.9178881930907162E-2</v>
      </c>
      <c r="AC503" s="42">
        <f ca="1"/>
        <v>2.406717201673823E-2</v>
      </c>
      <c r="AD503" s="42">
        <f ca="1"/>
        <v>2.7481613373413597E-2</v>
      </c>
      <c r="AE503" s="42">
        <f ca="1"/>
        <v>3.566954685089483E-2</v>
      </c>
      <c r="AF503" s="42">
        <f ca="1"/>
        <v>7.6131976897068267E-3</v>
      </c>
      <c r="AG503" s="42">
        <f ca="1"/>
        <v>0</v>
      </c>
      <c r="AH503" s="42">
        <f ca="1"/>
        <v>8.955099019965397E-4</v>
      </c>
      <c r="AI503" s="42">
        <f ca="1"/>
        <v>7.6093254450516716E-4</v>
      </c>
      <c r="AJ503" s="42">
        <f ca="1"/>
        <v>3.4626424261277643E-3</v>
      </c>
      <c r="AK503" s="42">
        <f ca="1"/>
        <v>1.1133322025211978E-2</v>
      </c>
      <c r="AL503" s="42">
        <f ca="1"/>
        <v>1.1699205582792015E-2</v>
      </c>
      <c r="AM503" s="42">
        <f ca="1"/>
        <v>6.7419881260942453E-3</v>
      </c>
      <c r="AN503" s="42">
        <f ca="1"/>
        <v>9.7930323166722268E-3</v>
      </c>
      <c r="AO503" s="42">
        <f ca="1"/>
        <v>1.9520852898207403E-2</v>
      </c>
      <c r="AP503" s="42">
        <f ca="1"/>
        <v>1.9218334614338074E-2</v>
      </c>
      <c r="AQ503" s="42">
        <f ca="1"/>
        <v>8.516137864495668E-4</v>
      </c>
      <c r="AR503" s="42">
        <f ca="1"/>
        <v>5.4425447057082996E-3</v>
      </c>
      <c r="AS503" s="42">
        <f ca="1"/>
        <v>6.9208475689748116E-3</v>
      </c>
      <c r="AT503" s="42">
        <f ca="1"/>
        <v>1.2686323132825143E-2</v>
      </c>
      <c r="AU503" s="42">
        <f ca="1"/>
        <v>1.4939742580405516E-2</v>
      </c>
      <c r="AV503" s="42">
        <f ca="1"/>
        <v>1.7351941750961455E-2</v>
      </c>
      <c r="AW503" s="42">
        <f ca="1"/>
        <v>3.8144169119237112E-2</v>
      </c>
      <c r="AX503" s="42">
        <f ca="1"/>
        <v>3.4460319890872726E-2</v>
      </c>
      <c r="AY503" s="42">
        <f ca="1"/>
        <v>3.7558630202488529E-2</v>
      </c>
      <c r="AZ503" s="42">
        <f ca="1"/>
        <v>2.6082975281066401E-2</v>
      </c>
      <c r="BA503" s="42">
        <f ca="1"/>
        <v>2.7952367326511792E-2</v>
      </c>
      <c r="BB503" s="42">
        <f ca="1"/>
        <v>2.9085420085287868E-2</v>
      </c>
      <c r="BC503" s="42">
        <f ca="1"/>
        <v>2.4866424399244146E-2</v>
      </c>
      <c r="BD503" s="42">
        <f ca="1"/>
        <v>2.549056162054944E-2</v>
      </c>
      <c r="BE503" s="42">
        <f ca="1"/>
        <v>2.0319773891974598E-2</v>
      </c>
      <c r="BF503" s="42">
        <f ca="1"/>
        <v>1.8300088458727146E-2</v>
      </c>
      <c r="BG503" s="42">
        <f ca="1"/>
        <v>2.0021837780754888E-2</v>
      </c>
      <c r="BH503" s="42">
        <f ca="1"/>
        <v>9.1902997673928722E-3</v>
      </c>
      <c r="BI503" s="42">
        <f ca="1"/>
        <v>1.5717553815198494E-2</v>
      </c>
      <c r="BJ503" s="42">
        <f ca="1"/>
        <v>4.301823710530811E-3</v>
      </c>
    </row>
    <row r="504" spans="2:62" hidden="1" outlineLevel="2">
      <c r="B504" s="78" t="s">
        <v>13</v>
      </c>
      <c r="C504" s="42">
        <f ca="1"/>
        <v>1.6558476424427475E-2</v>
      </c>
      <c r="D504" s="42">
        <f ca="1"/>
        <v>1.9210415425299925E-2</v>
      </c>
      <c r="E504" s="42">
        <f ca="1"/>
        <v>2.6905272556046852E-2</v>
      </c>
      <c r="F504" s="42">
        <f ca="1"/>
        <v>2.8894578397340585E-2</v>
      </c>
      <c r="G504" s="42">
        <f ca="1"/>
        <v>2.7876607165321334E-2</v>
      </c>
      <c r="H504" s="42">
        <f ca="1"/>
        <v>3.1606536060366092E-2</v>
      </c>
      <c r="I504" s="42">
        <f ca="1"/>
        <v>2.7904696563846493E-2</v>
      </c>
      <c r="J504" s="42">
        <f ca="1"/>
        <v>2.4830151057868878E-2</v>
      </c>
      <c r="K504" s="42">
        <f ca="1"/>
        <v>2.7517092787194147E-2</v>
      </c>
      <c r="L504" s="42">
        <f ca="1"/>
        <v>2.4071798074910274E-2</v>
      </c>
      <c r="M504" s="42">
        <f ca="1"/>
        <v>4.6195998492332708E-3</v>
      </c>
      <c r="N504" s="42">
        <f ca="1"/>
        <v>1.4522939019232401E-2</v>
      </c>
      <c r="O504" s="42">
        <f ca="1"/>
        <v>1.7089841933153004E-2</v>
      </c>
      <c r="P504" s="42">
        <f ca="1"/>
        <v>1.2123618158600517E-2</v>
      </c>
      <c r="Q504" s="42">
        <f ca="1"/>
        <v>2.1036165595389952E-2</v>
      </c>
      <c r="R504" s="42">
        <f ca="1"/>
        <v>2.8957483980689352E-2</v>
      </c>
      <c r="S504" s="42">
        <f ca="1"/>
        <v>3.8110458717964833E-2</v>
      </c>
      <c r="T504" s="42">
        <f ca="1"/>
        <v>2.8932926957085509E-2</v>
      </c>
      <c r="U504" s="42">
        <f ca="1"/>
        <v>3.1206862178283425E-2</v>
      </c>
      <c r="V504" s="42">
        <f ca="1"/>
        <v>3.2792253344985041E-2</v>
      </c>
      <c r="W504" s="42">
        <f ca="1"/>
        <v>3.3783681664525014E-2</v>
      </c>
      <c r="X504" s="42">
        <f ca="1"/>
        <v>3.5325957807674231E-2</v>
      </c>
      <c r="Y504" s="42">
        <f ca="1"/>
        <v>4.9192797713155267E-2</v>
      </c>
      <c r="Z504" s="42">
        <f ca="1"/>
        <v>5.0259527628098953E-2</v>
      </c>
      <c r="AA504" s="42">
        <f ca="1"/>
        <v>5.6167703397279625E-2</v>
      </c>
      <c r="AB504" s="42">
        <f ca="1"/>
        <v>8.5481304252954637E-2</v>
      </c>
      <c r="AC504" s="42">
        <f ca="1"/>
        <v>6.5178291025049032E-2</v>
      </c>
      <c r="AD504" s="42">
        <f ca="1"/>
        <v>6.5032140985004136E-2</v>
      </c>
      <c r="AE504" s="42">
        <f ca="1"/>
        <v>6.4019971278667626E-2</v>
      </c>
      <c r="AF504" s="42">
        <f ca="1"/>
        <v>5.9835572690818364E-2</v>
      </c>
      <c r="AG504" s="42">
        <f ca="1"/>
        <v>6.454403380001994E-2</v>
      </c>
      <c r="AH504" s="42">
        <f ca="1"/>
        <v>5.0725523958123291E-2</v>
      </c>
      <c r="AI504" s="42">
        <f ca="1"/>
        <v>6.0835002472698851E-2</v>
      </c>
      <c r="AJ504" s="42">
        <f ca="1"/>
        <v>5.7803606685254576E-2</v>
      </c>
      <c r="AK504" s="42">
        <f ca="1"/>
        <v>4.913735669317712E-2</v>
      </c>
      <c r="AL504" s="42">
        <f ca="1"/>
        <v>5.1184126000436779E-2</v>
      </c>
      <c r="AM504" s="42">
        <f ca="1"/>
        <v>5.2864951697437212E-2</v>
      </c>
      <c r="AN504" s="42">
        <f ca="1"/>
        <v>5.1283878034374737E-2</v>
      </c>
      <c r="AO504" s="42">
        <f ca="1"/>
        <v>4.3079188240245612E-2</v>
      </c>
      <c r="AP504" s="42">
        <f ca="1"/>
        <v>6.6415043840933927E-2</v>
      </c>
      <c r="AQ504" s="42">
        <f ca="1"/>
        <v>6.0569030616504357E-2</v>
      </c>
      <c r="AR504" s="42">
        <f ca="1"/>
        <v>6.4501855026997207E-2</v>
      </c>
      <c r="AS504" s="42">
        <f ca="1"/>
        <v>6.2311367566509401E-2</v>
      </c>
      <c r="AT504" s="42">
        <f ca="1"/>
        <v>7.2504063920039913E-2</v>
      </c>
      <c r="AU504" s="42">
        <f ca="1"/>
        <v>6.1588688084944984E-2</v>
      </c>
      <c r="AV504" s="42">
        <f ca="1"/>
        <v>5.2271300489015286E-2</v>
      </c>
      <c r="AW504" s="42">
        <f ca="1"/>
        <v>5.6990357643014328E-2</v>
      </c>
      <c r="AX504" s="42">
        <f ca="1"/>
        <v>5.2588945237645277E-2</v>
      </c>
      <c r="AY504" s="42">
        <f ca="1"/>
        <v>5.6724259392318573E-2</v>
      </c>
      <c r="AZ504" s="42">
        <f ca="1"/>
        <v>6.7155209829454304E-2</v>
      </c>
      <c r="BA504" s="42">
        <f ca="1"/>
        <v>6.1452027314233014E-2</v>
      </c>
      <c r="BB504" s="42">
        <f ca="1"/>
        <v>6.77174523435599E-2</v>
      </c>
      <c r="BC504" s="42">
        <f ca="1"/>
        <v>8.9221284848684745E-2</v>
      </c>
      <c r="BD504" s="42">
        <f ca="1"/>
        <v>8.7810620615222656E-2</v>
      </c>
      <c r="BE504" s="42">
        <f ca="1"/>
        <v>8.1911938257777678E-2</v>
      </c>
      <c r="BF504" s="42">
        <f ca="1"/>
        <v>8.4964813370477205E-2</v>
      </c>
      <c r="BG504" s="42">
        <f ca="1"/>
        <v>8.9729403347515238E-2</v>
      </c>
      <c r="BH504" s="42">
        <f ca="1"/>
        <v>8.7002912765258913E-2</v>
      </c>
      <c r="BI504" s="42">
        <f ca="1"/>
        <v>0.10269308989761768</v>
      </c>
      <c r="BJ504" s="42">
        <f ca="1"/>
        <v>9.4747172216851375E-2</v>
      </c>
    </row>
    <row r="505" spans="2:62" hidden="1" outlineLevel="2">
      <c r="B505" s="78" t="s">
        <v>15</v>
      </c>
      <c r="C505" s="42">
        <f ca="1"/>
        <v>0.22810910503656817</v>
      </c>
      <c r="D505" s="42">
        <f ca="1"/>
        <v>0.22183057454131261</v>
      </c>
      <c r="E505" s="42">
        <f ca="1"/>
        <v>0.23794479568335611</v>
      </c>
      <c r="F505" s="42">
        <f ca="1"/>
        <v>0.2364419143975173</v>
      </c>
      <c r="G505" s="42">
        <f ca="1"/>
        <v>0.24005036107469266</v>
      </c>
      <c r="H505" s="42">
        <f ca="1"/>
        <v>0.21464414096967149</v>
      </c>
      <c r="I505" s="42">
        <f ca="1"/>
        <v>0.21475644080526868</v>
      </c>
      <c r="J505" s="42">
        <f ca="1"/>
        <v>0.20988578481070133</v>
      </c>
      <c r="K505" s="42">
        <f ca="1"/>
        <v>0.20659530966850112</v>
      </c>
      <c r="L505" s="42">
        <f ca="1"/>
        <v>0.20771910777760538</v>
      </c>
      <c r="M505" s="42">
        <f ca="1"/>
        <v>0.2169458079936043</v>
      </c>
      <c r="N505" s="42">
        <f ca="1"/>
        <v>0.20623882876308464</v>
      </c>
      <c r="O505" s="42">
        <f ca="1"/>
        <v>0.1949346656626898</v>
      </c>
      <c r="P505" s="42">
        <f ca="1"/>
        <v>0.20610238853444701</v>
      </c>
      <c r="Q505" s="42">
        <f ca="1"/>
        <v>0.1981639456809183</v>
      </c>
      <c r="R505" s="42">
        <f ca="1"/>
        <v>0.18995843485875125</v>
      </c>
      <c r="S505" s="42">
        <f ca="1"/>
        <v>0.19403408680719719</v>
      </c>
      <c r="T505" s="42">
        <f ca="1"/>
        <v>0.21213406706613258</v>
      </c>
      <c r="U505" s="42">
        <f ca="1"/>
        <v>0.19881567285334142</v>
      </c>
      <c r="V505" s="42">
        <f ca="1"/>
        <v>0.20011606914510427</v>
      </c>
      <c r="W505" s="42">
        <f ca="1"/>
        <v>0.19145517924369826</v>
      </c>
      <c r="X505" s="42">
        <f ca="1"/>
        <v>0.21603224321866704</v>
      </c>
      <c r="Y505" s="42">
        <f ca="1"/>
        <v>0.22063322045588091</v>
      </c>
      <c r="Z505" s="42">
        <f ca="1"/>
        <v>0.23732940173916064</v>
      </c>
      <c r="AA505" s="42">
        <f ca="1"/>
        <v>0.24050531707513756</v>
      </c>
      <c r="AB505" s="42">
        <f ca="1"/>
        <v>0.29924131453344005</v>
      </c>
      <c r="AC505" s="42">
        <f ca="1"/>
        <v>0.2789057075695397</v>
      </c>
      <c r="AD505" s="42">
        <f ca="1"/>
        <v>0.28349465040692073</v>
      </c>
      <c r="AE505" s="42">
        <f ca="1"/>
        <v>0.27892703998333013</v>
      </c>
      <c r="AF505" s="42">
        <f ca="1"/>
        <v>0.28163224404115966</v>
      </c>
      <c r="AG505" s="42">
        <f ca="1"/>
        <v>0.27237884273904661</v>
      </c>
      <c r="AH505" s="42">
        <f ca="1"/>
        <v>0.29384832595331678</v>
      </c>
      <c r="AI505" s="42">
        <f ca="1"/>
        <v>0.2979124265758103</v>
      </c>
      <c r="AJ505" s="42">
        <f ca="1"/>
        <v>0.28749554903703661</v>
      </c>
      <c r="AK505" s="42">
        <f ca="1"/>
        <v>0.2854953535579024</v>
      </c>
      <c r="AL505" s="42">
        <f ca="1"/>
        <v>0.2749647924634025</v>
      </c>
      <c r="AM505" s="42">
        <f ca="1"/>
        <v>0.29000155036368747</v>
      </c>
      <c r="AN505" s="42">
        <f ca="1"/>
        <v>0.29809559120711743</v>
      </c>
      <c r="AO505" s="42">
        <f ca="1"/>
        <v>0.31503097528389112</v>
      </c>
      <c r="AP505" s="42">
        <f ca="1"/>
        <v>0.30154347729237152</v>
      </c>
      <c r="AQ505" s="42">
        <f ca="1"/>
        <v>0.3314889996946821</v>
      </c>
      <c r="AR505" s="42">
        <f ca="1"/>
        <v>0.29392469912787417</v>
      </c>
      <c r="AS505" s="42">
        <f ca="1"/>
        <v>0.30468396506063222</v>
      </c>
      <c r="AT505" s="42">
        <f ca="1"/>
        <v>0.30822045678273174</v>
      </c>
      <c r="AU505" s="42">
        <f ca="1"/>
        <v>0.30399373533360674</v>
      </c>
      <c r="AV505" s="42">
        <f ca="1"/>
        <v>0.31062177424525667</v>
      </c>
      <c r="AW505" s="42">
        <f ca="1"/>
        <v>0.27194702951638222</v>
      </c>
      <c r="AX505" s="42">
        <f ca="1"/>
        <v>0.32044328417932583</v>
      </c>
      <c r="AY505" s="42">
        <f ca="1"/>
        <v>0.31023366845286726</v>
      </c>
      <c r="AZ505" s="42">
        <f ca="1"/>
        <v>0.3052923409000684</v>
      </c>
      <c r="BA505" s="42">
        <f ca="1"/>
        <v>0.31131532019203945</v>
      </c>
      <c r="BB505" s="42">
        <f ca="1"/>
        <v>0.30287345838279855</v>
      </c>
      <c r="BC505" s="42">
        <f ca="1"/>
        <v>0.29335737313894916</v>
      </c>
      <c r="BD505" s="42">
        <f ca="1"/>
        <v>0.29119271827080817</v>
      </c>
      <c r="BE505" s="42">
        <f ca="1"/>
        <v>0.31043369308114727</v>
      </c>
      <c r="BF505" s="42">
        <f ca="1"/>
        <v>0.30952299712123676</v>
      </c>
      <c r="BG505" s="42">
        <f ca="1"/>
        <v>0.31150169759205715</v>
      </c>
      <c r="BH505" s="42">
        <f ca="1"/>
        <v>0.33301968934940029</v>
      </c>
      <c r="BI505" s="42">
        <f ca="1"/>
        <v>0.29041305192111311</v>
      </c>
      <c r="BJ505" s="42">
        <f ca="1"/>
        <v>0.28912705563111663</v>
      </c>
    </row>
    <row r="506" spans="2:62" hidden="1" outlineLevel="2">
      <c r="B506" s="78" t="s">
        <v>18</v>
      </c>
      <c r="C506" s="42">
        <f ca="1"/>
        <v>0</v>
      </c>
      <c r="D506" s="42">
        <f ca="1"/>
        <v>2.1921119590848662E-4</v>
      </c>
      <c r="E506" s="42">
        <f ca="1"/>
        <v>0</v>
      </c>
      <c r="F506" s="42">
        <f ca="1"/>
        <v>0</v>
      </c>
      <c r="G506" s="42">
        <f ca="1"/>
        <v>0</v>
      </c>
      <c r="H506" s="42">
        <f ca="1"/>
        <v>1.9552223425551296E-2</v>
      </c>
      <c r="I506" s="42">
        <f ca="1"/>
        <v>2.2798836491177345E-2</v>
      </c>
      <c r="J506" s="42">
        <f ca="1"/>
        <v>2.0177349337499401E-2</v>
      </c>
      <c r="K506" s="42">
        <f ca="1"/>
        <v>2.3745776936838058E-2</v>
      </c>
      <c r="L506" s="42">
        <f ca="1"/>
        <v>2.4076275155389706E-2</v>
      </c>
      <c r="M506" s="42">
        <f ca="1"/>
        <v>1.8876391269482911E-2</v>
      </c>
      <c r="N506" s="42">
        <f ca="1"/>
        <v>2.3887265494282592E-2</v>
      </c>
      <c r="O506" s="42">
        <f ca="1"/>
        <v>2.6241376730382179E-2</v>
      </c>
      <c r="P506" s="42">
        <f ca="1"/>
        <v>4.2501198066762419E-2</v>
      </c>
      <c r="Q506" s="42">
        <f ca="1"/>
        <v>4.3032369072169237E-2</v>
      </c>
      <c r="R506" s="42">
        <f ca="1"/>
        <v>3.7356384911346831E-2</v>
      </c>
      <c r="S506" s="42">
        <f ca="1"/>
        <v>3.8143294342828385E-2</v>
      </c>
      <c r="T506" s="42">
        <f ca="1"/>
        <v>3.5615189723279657E-2</v>
      </c>
      <c r="U506" s="42">
        <f ca="1"/>
        <v>4.2735227904812947E-2</v>
      </c>
      <c r="V506" s="42">
        <f ca="1"/>
        <v>4.1263456730108124E-2</v>
      </c>
      <c r="W506" s="42">
        <f ca="1"/>
        <v>4.3228467734848432E-2</v>
      </c>
      <c r="X506" s="42">
        <f ca="1"/>
        <v>4.5299132170802496E-2</v>
      </c>
      <c r="Y506" s="42">
        <f ca="1"/>
        <v>5.9570310877612824E-2</v>
      </c>
      <c r="Z506" s="42">
        <f ca="1"/>
        <v>7.1154021812098969E-2</v>
      </c>
      <c r="AA506" s="42">
        <f ca="1"/>
        <v>6.5963980095820815E-2</v>
      </c>
      <c r="AB506" s="42">
        <f ca="1"/>
        <v>6.2358937437663679E-2</v>
      </c>
      <c r="AC506" s="42">
        <f ca="1"/>
        <v>7.0096765128468255E-2</v>
      </c>
      <c r="AD506" s="42">
        <f ca="1"/>
        <v>8.3068953028926057E-2</v>
      </c>
      <c r="AE506" s="42">
        <f ca="1"/>
        <v>5.3192099959236842E-2</v>
      </c>
      <c r="AF506" s="42">
        <f ca="1"/>
        <v>5.0414295946716703E-2</v>
      </c>
      <c r="AG506" s="42">
        <f ca="1"/>
        <v>5.1451912343053414E-2</v>
      </c>
      <c r="AH506" s="42">
        <f ca="1"/>
        <v>4.7113244681903685E-2</v>
      </c>
      <c r="AI506" s="42">
        <f ca="1"/>
        <v>5.4847024032261583E-2</v>
      </c>
      <c r="AJ506" s="42">
        <f ca="1"/>
        <v>5.7640068414950757E-2</v>
      </c>
      <c r="AK506" s="42">
        <f ca="1"/>
        <v>5.4309216301667067E-2</v>
      </c>
      <c r="AL506" s="42">
        <f ca="1"/>
        <v>4.8404678312205164E-2</v>
      </c>
      <c r="AM506" s="42">
        <f ca="1"/>
        <v>4.8642104978226547E-2</v>
      </c>
      <c r="AN506" s="42">
        <f ca="1"/>
        <v>4.9747362000110623E-2</v>
      </c>
      <c r="AO506" s="42">
        <f ca="1"/>
        <v>2.2255392342702809E-2</v>
      </c>
      <c r="AP506" s="42">
        <f ca="1"/>
        <v>0</v>
      </c>
      <c r="AQ506" s="42">
        <f ca="1"/>
        <v>0</v>
      </c>
      <c r="AR506" s="42">
        <f ca="1"/>
        <v>0</v>
      </c>
      <c r="AS506" s="42">
        <f ca="1"/>
        <v>0</v>
      </c>
      <c r="AT506" s="42">
        <f ca="1"/>
        <v>0</v>
      </c>
      <c r="AU506" s="42">
        <f ca="1"/>
        <v>0</v>
      </c>
      <c r="AV506" s="42">
        <f ca="1"/>
        <v>0</v>
      </c>
      <c r="AW506" s="42">
        <f ca="1"/>
        <v>0</v>
      </c>
      <c r="AX506" s="42">
        <f ca="1"/>
        <v>0</v>
      </c>
      <c r="AY506" s="42">
        <f ca="1"/>
        <v>0</v>
      </c>
      <c r="AZ506" s="42">
        <f ca="1"/>
        <v>0</v>
      </c>
      <c r="BA506" s="42">
        <f ca="1"/>
        <v>0</v>
      </c>
      <c r="BB506" s="42">
        <f ca="1"/>
        <v>0</v>
      </c>
      <c r="BC506" s="42">
        <f ca="1"/>
        <v>0</v>
      </c>
      <c r="BD506" s="42">
        <f ca="1"/>
        <v>0</v>
      </c>
      <c r="BE506" s="42">
        <f ca="1"/>
        <v>0</v>
      </c>
      <c r="BF506" s="42">
        <f ca="1"/>
        <v>0</v>
      </c>
      <c r="BG506" s="42">
        <f ca="1"/>
        <v>0</v>
      </c>
      <c r="BH506" s="42">
        <f ca="1"/>
        <v>0</v>
      </c>
      <c r="BI506" s="42">
        <f ca="1"/>
        <v>0</v>
      </c>
      <c r="BJ506" s="42">
        <f ca="1"/>
        <v>0</v>
      </c>
    </row>
    <row r="507" spans="2:62" hidden="1" outlineLevel="2">
      <c r="B507" s="78" t="s">
        <v>20</v>
      </c>
      <c r="C507" s="42">
        <f ca="1"/>
        <v>1.418048767442099E-2</v>
      </c>
      <c r="D507" s="42">
        <f ca="1"/>
        <v>1.6312381134203472E-2</v>
      </c>
      <c r="E507" s="42">
        <f ca="1"/>
        <v>6.6907735988712231E-3</v>
      </c>
      <c r="F507" s="42">
        <f ca="1"/>
        <v>8.2241969081382829E-3</v>
      </c>
      <c r="G507" s="42">
        <f ca="1"/>
        <v>8.2360622202268443E-3</v>
      </c>
      <c r="H507" s="42">
        <f ca="1"/>
        <v>3.5815590836813342E-2</v>
      </c>
      <c r="I507" s="42">
        <f ca="1"/>
        <v>3.3860434897364428E-2</v>
      </c>
      <c r="J507" s="42">
        <f ca="1"/>
        <v>3.3059437447434586E-2</v>
      </c>
      <c r="K507" s="42">
        <f ca="1"/>
        <v>4.1356941447231642E-2</v>
      </c>
      <c r="L507" s="42">
        <f ca="1"/>
        <v>3.6946972060279963E-2</v>
      </c>
      <c r="M507" s="42">
        <f ca="1"/>
        <v>5.7869105128482583E-2</v>
      </c>
      <c r="N507" s="42">
        <f ca="1"/>
        <v>4.6288244333749416E-2</v>
      </c>
      <c r="O507" s="42">
        <f ca="1"/>
        <v>5.0884508188467098E-2</v>
      </c>
      <c r="P507" s="42">
        <f ca="1"/>
        <v>4.4175878699593482E-2</v>
      </c>
      <c r="Q507" s="42">
        <f ca="1"/>
        <v>5.6784597604383119E-2</v>
      </c>
      <c r="R507" s="42">
        <f ca="1"/>
        <v>5.3915551285657566E-2</v>
      </c>
      <c r="S507" s="42">
        <f ca="1"/>
        <v>5.3715227657900468E-2</v>
      </c>
      <c r="T507" s="42">
        <f ca="1"/>
        <v>5.066975711260694E-2</v>
      </c>
      <c r="U507" s="42">
        <f ca="1"/>
        <v>4.6469159847259606E-2</v>
      </c>
      <c r="V507" s="42">
        <f ca="1"/>
        <v>6.4684159778444564E-2</v>
      </c>
      <c r="W507" s="42">
        <f ca="1"/>
        <v>6.8798632864888742E-2</v>
      </c>
      <c r="X507" s="42">
        <f ca="1"/>
        <v>6.3089820205374375E-2</v>
      </c>
      <c r="Y507" s="42">
        <f ca="1"/>
        <v>6.7326003228599177E-2</v>
      </c>
      <c r="Z507" s="42">
        <f ca="1"/>
        <v>6.840173455549256E-2</v>
      </c>
      <c r="AA507" s="42">
        <f ca="1"/>
        <v>5.919465647130278E-2</v>
      </c>
      <c r="AB507" s="42">
        <f ca="1"/>
        <v>5.238153035583034E-2</v>
      </c>
      <c r="AC507" s="42">
        <f ca="1"/>
        <v>3.4717451092005372E-2</v>
      </c>
      <c r="AD507" s="42">
        <f ca="1"/>
        <v>3.4490611552135897E-2</v>
      </c>
      <c r="AE507" s="42">
        <f ca="1"/>
        <v>3.0718867149694833E-2</v>
      </c>
      <c r="AF507" s="42">
        <f ca="1"/>
        <v>3.5008271659355578E-2</v>
      </c>
      <c r="AG507" s="42">
        <f ca="1"/>
        <v>3.9557012156954161E-2</v>
      </c>
      <c r="AH507" s="42">
        <f ca="1"/>
        <v>3.2600516045327099E-2</v>
      </c>
      <c r="AI507" s="42">
        <f ca="1"/>
        <v>2.7675759039696188E-2</v>
      </c>
      <c r="AJ507" s="42">
        <f ca="1"/>
        <v>2.3468016254520961E-2</v>
      </c>
      <c r="AK507" s="42">
        <f ca="1"/>
        <v>2.2906415117174089E-2</v>
      </c>
      <c r="AL507" s="42">
        <f ca="1"/>
        <v>3.6348921983163834E-2</v>
      </c>
      <c r="AM507" s="42">
        <f ca="1"/>
        <v>2.9450107391191738E-2</v>
      </c>
      <c r="AN507" s="42">
        <f ca="1"/>
        <v>3.1339856951646206E-2</v>
      </c>
      <c r="AO507" s="42">
        <f ca="1"/>
        <v>4.5418793799612642E-3</v>
      </c>
      <c r="AP507" s="42">
        <f ca="1"/>
        <v>3.9815089145643627E-2</v>
      </c>
      <c r="AQ507" s="42">
        <f ca="1"/>
        <v>4.7399993175172739E-2</v>
      </c>
      <c r="AR507" s="42">
        <f ca="1"/>
        <v>2.9429826615988173E-2</v>
      </c>
      <c r="AS507" s="42">
        <f ca="1"/>
        <v>3.5322413974398309E-2</v>
      </c>
      <c r="AT507" s="42">
        <f ca="1"/>
        <v>3.6068466393608112E-2</v>
      </c>
      <c r="AU507" s="42">
        <f ca="1"/>
        <v>5.12758268219764E-2</v>
      </c>
      <c r="AV507" s="42">
        <f ca="1"/>
        <v>4.7321289957395853E-2</v>
      </c>
      <c r="AW507" s="42">
        <f ca="1"/>
        <v>5.7405165825560177E-2</v>
      </c>
      <c r="AX507" s="42">
        <f ca="1"/>
        <v>3.0617357233437444E-2</v>
      </c>
      <c r="AY507" s="42">
        <f ca="1"/>
        <v>2.9861958994171597E-2</v>
      </c>
      <c r="AZ507" s="42">
        <f ca="1"/>
        <v>4.011454592188033E-2</v>
      </c>
      <c r="BA507" s="42">
        <f ca="1"/>
        <v>4.0640079973011806E-2</v>
      </c>
      <c r="BB507" s="42">
        <f ca="1"/>
        <v>3.0966646040095379E-2</v>
      </c>
      <c r="BC507" s="42">
        <f ca="1"/>
        <v>3.8711069513652697E-2</v>
      </c>
      <c r="BD507" s="42">
        <f ca="1"/>
        <v>3.8750232209284932E-2</v>
      </c>
      <c r="BE507" s="42">
        <f ca="1"/>
        <v>3.2019919094513294E-2</v>
      </c>
      <c r="BF507" s="42">
        <f ca="1"/>
        <v>3.064751270270898E-2</v>
      </c>
      <c r="BG507" s="42">
        <f ca="1"/>
        <v>2.4951424929079816E-2</v>
      </c>
      <c r="BH507" s="42">
        <f ca="1"/>
        <v>2.2204278856310114E-2</v>
      </c>
      <c r="BI507" s="42">
        <f ca="1"/>
        <v>2.1364199967014653E-2</v>
      </c>
      <c r="BJ507" s="42">
        <f ca="1"/>
        <v>2.0063215224421005E-2</v>
      </c>
    </row>
    <row r="508" spans="2:62" hidden="1" outlineLevel="2">
      <c r="B508" s="78" t="s">
        <v>22</v>
      </c>
      <c r="C508" s="42">
        <f ca="1"/>
        <v>1.3868966157871242E-2</v>
      </c>
      <c r="D508" s="42">
        <f ca="1"/>
        <v>1.8505982767791217E-2</v>
      </c>
      <c r="E508" s="42">
        <f ca="1"/>
        <v>2.0902144914059638E-2</v>
      </c>
      <c r="F508" s="42">
        <f ca="1"/>
        <v>2.2368096620453352E-2</v>
      </c>
      <c r="G508" s="42">
        <f ca="1"/>
        <v>2.0109413883586325E-2</v>
      </c>
      <c r="H508" s="42">
        <f ca="1"/>
        <v>2.3283532966873018E-2</v>
      </c>
      <c r="I508" s="42">
        <f ca="1"/>
        <v>2.3052586598497342E-2</v>
      </c>
      <c r="J508" s="42">
        <f ca="1"/>
        <v>2.4001233235327924E-2</v>
      </c>
      <c r="K508" s="42">
        <f ca="1"/>
        <v>2.0730392164789647E-2</v>
      </c>
      <c r="L508" s="42">
        <f ca="1"/>
        <v>2.1629589552958253E-2</v>
      </c>
      <c r="M508" s="42">
        <f ca="1"/>
        <v>3.0146095877845825E-2</v>
      </c>
      <c r="N508" s="42">
        <f ca="1"/>
        <v>3.091458292664967E-2</v>
      </c>
      <c r="O508" s="42">
        <f ca="1"/>
        <v>3.4939949789926775E-2</v>
      </c>
      <c r="P508" s="42">
        <f ca="1"/>
        <v>2.3957088755758877E-2</v>
      </c>
      <c r="Q508" s="42">
        <f ca="1"/>
        <v>2.1841493208069919E-2</v>
      </c>
      <c r="R508" s="42">
        <f ca="1"/>
        <v>2.8763631804464229E-2</v>
      </c>
      <c r="S508" s="42">
        <f ca="1"/>
        <v>2.8944842402572599E-2</v>
      </c>
      <c r="T508" s="42">
        <f ca="1"/>
        <v>2.9748080634561309E-2</v>
      </c>
      <c r="U508" s="42">
        <f ca="1"/>
        <v>3.1212815064585737E-2</v>
      </c>
      <c r="V508" s="42">
        <f ca="1"/>
        <v>3.6753067915425257E-2</v>
      </c>
      <c r="W508" s="42">
        <f ca="1"/>
        <v>3.6320946517247134E-2</v>
      </c>
      <c r="X508" s="42">
        <f ca="1"/>
        <v>3.3111000739760484E-2</v>
      </c>
      <c r="Y508" s="42">
        <f ca="1"/>
        <v>3.8499177145710113E-2</v>
      </c>
      <c r="Z508" s="42">
        <f ca="1"/>
        <v>3.6465703065702737E-2</v>
      </c>
      <c r="AA508" s="42">
        <f ca="1"/>
        <v>3.2403200149892335E-2</v>
      </c>
      <c r="AB508" s="42">
        <f ca="1"/>
        <v>1.5839121983097997E-2</v>
      </c>
      <c r="AC508" s="42">
        <f ca="1"/>
        <v>2.2265243934935307E-2</v>
      </c>
      <c r="AD508" s="42">
        <f ca="1"/>
        <v>2.4445789319164104E-2</v>
      </c>
      <c r="AE508" s="42">
        <f ca="1"/>
        <v>2.694716177275713E-2</v>
      </c>
      <c r="AF508" s="42">
        <f ca="1"/>
        <v>3.4260886997777691E-2</v>
      </c>
      <c r="AG508" s="42">
        <f ca="1"/>
        <v>2.7205698594085049E-2</v>
      </c>
      <c r="AH508" s="42">
        <f ca="1"/>
        <v>2.1232513680766098E-2</v>
      </c>
      <c r="AI508" s="42">
        <f ca="1"/>
        <v>3.9943717244226441E-2</v>
      </c>
      <c r="AJ508" s="42">
        <f ca="1"/>
        <v>3.9741681304388994E-2</v>
      </c>
      <c r="AK508" s="42">
        <f ca="1"/>
        <v>4.3526053593237572E-2</v>
      </c>
      <c r="AL508" s="42">
        <f ca="1"/>
        <v>3.3224421918636872E-2</v>
      </c>
      <c r="AM508" s="42">
        <f ca="1"/>
        <v>3.5482775043258148E-2</v>
      </c>
      <c r="AN508" s="42">
        <f ca="1"/>
        <v>3.8482457625089533E-2</v>
      </c>
      <c r="AO508" s="42">
        <f ca="1"/>
        <v>9.1754469172620048E-2</v>
      </c>
      <c r="AP508" s="42">
        <f ca="1"/>
        <v>0.11941684319720745</v>
      </c>
      <c r="AQ508" s="42">
        <f ca="1"/>
        <v>9.3621230201757916E-2</v>
      </c>
      <c r="AR508" s="42">
        <f ca="1"/>
        <v>0.12864326769803508</v>
      </c>
      <c r="AS508" s="42">
        <f ca="1"/>
        <v>0.10977753965784616</v>
      </c>
      <c r="AT508" s="42">
        <f ca="1"/>
        <v>0.11495860389208561</v>
      </c>
      <c r="AU508" s="42">
        <f ca="1"/>
        <v>0.11896190601515845</v>
      </c>
      <c r="AV508" s="42">
        <f ca="1"/>
        <v>0.11941394800059008</v>
      </c>
      <c r="AW508" s="42">
        <f ca="1"/>
        <v>0.12955007190798901</v>
      </c>
      <c r="AX508" s="42">
        <f ca="1"/>
        <v>0.13244371243076442</v>
      </c>
      <c r="AY508" s="42">
        <f ca="1"/>
        <v>0.15158451042596308</v>
      </c>
      <c r="AZ508" s="42">
        <f ca="1"/>
        <v>0.14740258613431859</v>
      </c>
      <c r="BA508" s="42">
        <f ca="1"/>
        <v>0.14459751966488807</v>
      </c>
      <c r="BB508" s="42">
        <f ca="1"/>
        <v>0.14960561151631116</v>
      </c>
      <c r="BC508" s="42">
        <f ca="1"/>
        <v>0.17120905219276583</v>
      </c>
      <c r="BD508" s="42">
        <f ca="1"/>
        <v>0.17285840034497132</v>
      </c>
      <c r="BE508" s="42">
        <f ca="1"/>
        <v>0.15307914729290059</v>
      </c>
      <c r="BF508" s="42">
        <f ca="1"/>
        <v>0.16136952939031307</v>
      </c>
      <c r="BG508" s="42">
        <f ca="1"/>
        <v>0.15765848119424597</v>
      </c>
      <c r="BH508" s="42">
        <f ca="1"/>
        <v>0.15089230896650221</v>
      </c>
      <c r="BI508" s="42">
        <f ca="1"/>
        <v>0.17856904044883737</v>
      </c>
      <c r="BJ508" s="42">
        <f ca="1"/>
        <v>0.15967504810209107</v>
      </c>
    </row>
    <row r="509" spans="2:62" hidden="1" outlineLevel="2">
      <c r="B509" s="78" t="s">
        <v>24</v>
      </c>
      <c r="C509" s="42">
        <f ca="1"/>
        <v>0.17467197984889579</v>
      </c>
      <c r="D509" s="42">
        <f ca="1"/>
        <v>0.18561333882037723</v>
      </c>
      <c r="E509" s="42">
        <f ca="1"/>
        <v>0.18879948844026403</v>
      </c>
      <c r="F509" s="42">
        <f ca="1"/>
        <v>0.18771348892330633</v>
      </c>
      <c r="G509" s="42">
        <f ca="1"/>
        <v>0.19650218179590231</v>
      </c>
      <c r="H509" s="42">
        <f ca="1"/>
        <v>0.1927419297938831</v>
      </c>
      <c r="I509" s="42">
        <f ca="1"/>
        <v>0.20413454024713726</v>
      </c>
      <c r="J509" s="42">
        <f ca="1"/>
        <v>0.21527009747921211</v>
      </c>
      <c r="K509" s="42">
        <f ca="1"/>
        <v>0.18487199189881398</v>
      </c>
      <c r="L509" s="42">
        <f ca="1"/>
        <v>0.19215460123777056</v>
      </c>
      <c r="M509" s="42">
        <f ca="1"/>
        <v>0.18860251152588181</v>
      </c>
      <c r="N509" s="42">
        <f ca="1"/>
        <v>0.18078145926463884</v>
      </c>
      <c r="O509" s="42">
        <f ca="1"/>
        <v>0.18917285926620439</v>
      </c>
      <c r="P509" s="42">
        <f ca="1"/>
        <v>0.17494449629057082</v>
      </c>
      <c r="Q509" s="42">
        <f ca="1"/>
        <v>0.1788885382101755</v>
      </c>
      <c r="R509" s="42">
        <f ca="1"/>
        <v>0.16378537581992392</v>
      </c>
      <c r="S509" s="42">
        <f ca="1"/>
        <v>0.18635605718406992</v>
      </c>
      <c r="T509" s="42">
        <f ca="1"/>
        <v>0.1882824075999153</v>
      </c>
      <c r="U509" s="42">
        <f ca="1"/>
        <v>0.18015359193670014</v>
      </c>
      <c r="V509" s="42">
        <f ca="1"/>
        <v>0.18586440660496684</v>
      </c>
      <c r="W509" s="42">
        <f ca="1"/>
        <v>0.16817556620722615</v>
      </c>
      <c r="X509" s="42">
        <f ca="1"/>
        <v>0.17198857854411928</v>
      </c>
      <c r="Y509" s="42">
        <f ca="1"/>
        <v>0.17828308256896766</v>
      </c>
      <c r="Z509" s="42">
        <f ca="1"/>
        <v>0.18363562903546496</v>
      </c>
      <c r="AA509" s="42">
        <f ca="1"/>
        <v>0.19484416263590995</v>
      </c>
      <c r="AB509" s="42">
        <f ca="1"/>
        <v>0.1887947289356538</v>
      </c>
      <c r="AC509" s="42">
        <f ca="1"/>
        <v>0.22067983884665396</v>
      </c>
      <c r="AD509" s="42">
        <f ca="1"/>
        <v>0.19438131444662951</v>
      </c>
      <c r="AE509" s="42">
        <f ca="1"/>
        <v>0.21124473320322465</v>
      </c>
      <c r="AF509" s="42">
        <f ca="1"/>
        <v>0.21209403020358333</v>
      </c>
      <c r="AG509" s="42">
        <f ca="1"/>
        <v>0.23200442694425097</v>
      </c>
      <c r="AH509" s="42">
        <f ca="1"/>
        <v>0.23881766231181134</v>
      </c>
      <c r="AI509" s="42">
        <f ca="1"/>
        <v>0.20897304128389013</v>
      </c>
      <c r="AJ509" s="42">
        <f ca="1"/>
        <v>0.22183274257525681</v>
      </c>
      <c r="AK509" s="42">
        <f ca="1"/>
        <v>0.2129359827825246</v>
      </c>
      <c r="AL509" s="42">
        <f ca="1"/>
        <v>0.23308596202884518</v>
      </c>
      <c r="AM509" s="42">
        <f ca="1"/>
        <v>0.22105130513966487</v>
      </c>
      <c r="AN509" s="42">
        <f ca="1"/>
        <v>0.23495913662087559</v>
      </c>
      <c r="AO509" s="42">
        <f ca="1"/>
        <v>0.2676723922646187</v>
      </c>
      <c r="AP509" s="42">
        <f ca="1"/>
        <v>0.28703304206295649</v>
      </c>
      <c r="AQ509" s="42">
        <f ca="1"/>
        <v>0.2789778303286507</v>
      </c>
      <c r="AR509" s="42">
        <f ca="1"/>
        <v>0.2764051791207055</v>
      </c>
      <c r="AS509" s="42">
        <f ca="1"/>
        <v>0.27014546796313282</v>
      </c>
      <c r="AT509" s="42">
        <f ca="1"/>
        <v>0.25960282299564508</v>
      </c>
      <c r="AU509" s="42">
        <f ca="1"/>
        <v>0.24829902745764343</v>
      </c>
      <c r="AV509" s="42">
        <f ca="1"/>
        <v>0.24411997710725228</v>
      </c>
      <c r="AW509" s="42">
        <f ca="1"/>
        <v>0.25447371684414827</v>
      </c>
      <c r="AX509" s="42">
        <f ca="1"/>
        <v>0.23391107077857354</v>
      </c>
      <c r="AY509" s="42">
        <f ca="1"/>
        <v>0.2332998713760423</v>
      </c>
      <c r="AZ509" s="42">
        <f ca="1"/>
        <v>0.23397351915526657</v>
      </c>
      <c r="BA509" s="42">
        <f ca="1"/>
        <v>0.23452285947230533</v>
      </c>
      <c r="BB509" s="42">
        <f ca="1"/>
        <v>0.22451342798031357</v>
      </c>
      <c r="BC509" s="42">
        <f ca="1"/>
        <v>0.19773741455630861</v>
      </c>
      <c r="BD509" s="42">
        <f ca="1"/>
        <v>0.20625214283407986</v>
      </c>
      <c r="BE509" s="42">
        <f ca="1"/>
        <v>0.21092480677593814</v>
      </c>
      <c r="BF509" s="42">
        <f ca="1"/>
        <v>0.21462387483252518</v>
      </c>
      <c r="BG509" s="42">
        <f ca="1"/>
        <v>0.2158879824635451</v>
      </c>
      <c r="BH509" s="42">
        <f ca="1"/>
        <v>0.21184301625025584</v>
      </c>
      <c r="BI509" s="42">
        <f ca="1"/>
        <v>0.20856789901700484</v>
      </c>
      <c r="BJ509" s="42">
        <f ca="1"/>
        <v>0.23498347900072236</v>
      </c>
    </row>
    <row r="510" spans="2:62" hidden="1" outlineLevel="2"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</row>
    <row r="511" spans="2:62" hidden="1" outlineLevel="2">
      <c r="B511" s="78" t="s">
        <v>56</v>
      </c>
      <c r="C511" s="42">
        <f ca="1">SUM(C500:C509)</f>
        <v>1</v>
      </c>
      <c r="D511" s="42">
        <f t="shared" ref="D511:BJ511" ca="1" si="452">SUM(D500:D509)</f>
        <v>1.0000000000000002</v>
      </c>
      <c r="E511" s="42">
        <f t="shared" ca="1" si="452"/>
        <v>1</v>
      </c>
      <c r="F511" s="42">
        <f t="shared" ca="1" si="452"/>
        <v>0.99999999999999989</v>
      </c>
      <c r="G511" s="42">
        <f t="shared" ca="1" si="452"/>
        <v>1.0000000000000002</v>
      </c>
      <c r="H511" s="42">
        <f t="shared" ca="1" si="452"/>
        <v>1</v>
      </c>
      <c r="I511" s="42">
        <f t="shared" ca="1" si="452"/>
        <v>1</v>
      </c>
      <c r="J511" s="42">
        <f t="shared" ca="1" si="452"/>
        <v>0.99999999999999989</v>
      </c>
      <c r="K511" s="42">
        <f t="shared" ca="1" si="452"/>
        <v>1.0000000000000002</v>
      </c>
      <c r="L511" s="42">
        <f t="shared" ca="1" si="452"/>
        <v>1</v>
      </c>
      <c r="M511" s="42">
        <f t="shared" ca="1" si="452"/>
        <v>0.99999999999999989</v>
      </c>
      <c r="N511" s="42">
        <f t="shared" ca="1" si="452"/>
        <v>1</v>
      </c>
      <c r="O511" s="42">
        <f t="shared" ca="1" si="452"/>
        <v>1.0000000000000002</v>
      </c>
      <c r="P511" s="42">
        <f t="shared" ca="1" si="452"/>
        <v>1.0000000000000002</v>
      </c>
      <c r="Q511" s="42">
        <f t="shared" ca="1" si="452"/>
        <v>1.0000000000000004</v>
      </c>
      <c r="R511" s="42">
        <f t="shared" ca="1" si="452"/>
        <v>1.0000000000000004</v>
      </c>
      <c r="S511" s="42">
        <f t="shared" ca="1" si="452"/>
        <v>1.0000000000000002</v>
      </c>
      <c r="T511" s="42">
        <f t="shared" ca="1" si="452"/>
        <v>1.0000000000000002</v>
      </c>
      <c r="U511" s="42">
        <f t="shared" ca="1" si="452"/>
        <v>1.0000000000000004</v>
      </c>
      <c r="V511" s="42">
        <f t="shared" ca="1" si="452"/>
        <v>1.0000000000000004</v>
      </c>
      <c r="W511" s="42">
        <f t="shared" ca="1" si="452"/>
        <v>1.0000000000000002</v>
      </c>
      <c r="X511" s="42">
        <f t="shared" ca="1" si="452"/>
        <v>1</v>
      </c>
      <c r="Y511" s="42">
        <f t="shared" ca="1" si="452"/>
        <v>1.0000000000000004</v>
      </c>
      <c r="Z511" s="42">
        <f t="shared" ca="1" si="452"/>
        <v>1.0000000000000002</v>
      </c>
      <c r="AA511" s="42">
        <f t="shared" ca="1" si="452"/>
        <v>1</v>
      </c>
      <c r="AB511" s="42">
        <f t="shared" ca="1" si="452"/>
        <v>1.0000000000000002</v>
      </c>
      <c r="AC511" s="42">
        <f t="shared" ca="1" si="452"/>
        <v>1.0000000000000004</v>
      </c>
      <c r="AD511" s="42">
        <f t="shared" ca="1" si="452"/>
        <v>1.0000000000000002</v>
      </c>
      <c r="AE511" s="42">
        <f t="shared" ca="1" si="452"/>
        <v>1.0000000000000002</v>
      </c>
      <c r="AF511" s="42">
        <f t="shared" ca="1" si="452"/>
        <v>1.0000000000000002</v>
      </c>
      <c r="AG511" s="42">
        <f t="shared" ca="1" si="452"/>
        <v>1.0000000000000004</v>
      </c>
      <c r="AH511" s="42">
        <f t="shared" ca="1" si="452"/>
        <v>1.0000000000000002</v>
      </c>
      <c r="AI511" s="42">
        <f t="shared" ca="1" si="452"/>
        <v>1.0000000000000002</v>
      </c>
      <c r="AJ511" s="42">
        <f t="shared" ca="1" si="452"/>
        <v>1.0000000000000002</v>
      </c>
      <c r="AK511" s="42">
        <f t="shared" ca="1" si="452"/>
        <v>1.0000000000000004</v>
      </c>
      <c r="AL511" s="42">
        <f t="shared" ca="1" si="452"/>
        <v>1.0000000000000002</v>
      </c>
      <c r="AM511" s="42">
        <f t="shared" ca="1" si="452"/>
        <v>1</v>
      </c>
      <c r="AN511" s="42">
        <f t="shared" ca="1" si="452"/>
        <v>1.0000000000000002</v>
      </c>
      <c r="AO511" s="42">
        <f t="shared" ca="1" si="452"/>
        <v>1.0000000000000004</v>
      </c>
      <c r="AP511" s="42">
        <f t="shared" ca="1" si="452"/>
        <v>1</v>
      </c>
      <c r="AQ511" s="42">
        <f t="shared" ca="1" si="452"/>
        <v>1.0000000000000002</v>
      </c>
      <c r="AR511" s="42">
        <f t="shared" ca="1" si="452"/>
        <v>0.99999999999999989</v>
      </c>
      <c r="AS511" s="42">
        <f t="shared" ca="1" si="452"/>
        <v>1.0000000000000002</v>
      </c>
      <c r="AT511" s="42">
        <f t="shared" ca="1" si="452"/>
        <v>1</v>
      </c>
      <c r="AU511" s="42">
        <f t="shared" ca="1" si="452"/>
        <v>1</v>
      </c>
      <c r="AV511" s="42">
        <f t="shared" ca="1" si="452"/>
        <v>1</v>
      </c>
      <c r="AW511" s="42">
        <f t="shared" ca="1" si="452"/>
        <v>1.0000000000000002</v>
      </c>
      <c r="AX511" s="42">
        <f t="shared" ca="1" si="452"/>
        <v>1</v>
      </c>
      <c r="AY511" s="42">
        <f t="shared" ca="1" si="452"/>
        <v>1</v>
      </c>
      <c r="AZ511" s="42">
        <f t="shared" ca="1" si="452"/>
        <v>0.99999999999999989</v>
      </c>
      <c r="BA511" s="42">
        <f t="shared" ca="1" si="452"/>
        <v>0.99999999999999989</v>
      </c>
      <c r="BB511" s="42">
        <f t="shared" ca="1" si="452"/>
        <v>1</v>
      </c>
      <c r="BC511" s="42">
        <f t="shared" ca="1" si="452"/>
        <v>0.99999999999999978</v>
      </c>
      <c r="BD511" s="42">
        <f t="shared" ca="1" si="452"/>
        <v>1</v>
      </c>
      <c r="BE511" s="42">
        <f t="shared" ca="1" si="452"/>
        <v>1</v>
      </c>
      <c r="BF511" s="42">
        <f t="shared" ca="1" si="452"/>
        <v>0.99999999999999989</v>
      </c>
      <c r="BG511" s="42">
        <f t="shared" ca="1" si="452"/>
        <v>1</v>
      </c>
      <c r="BH511" s="42">
        <f t="shared" ca="1" si="452"/>
        <v>0.99999999999999989</v>
      </c>
      <c r="BI511" s="42">
        <f t="shared" ca="1" si="452"/>
        <v>1</v>
      </c>
      <c r="BJ511" s="42">
        <f t="shared" ca="1" si="452"/>
        <v>1</v>
      </c>
    </row>
    <row r="512" spans="2:62" hidden="1" outlineLevel="2">
      <c r="B512" s="25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</row>
    <row r="513" spans="2:62" hidden="1" outlineLevel="2">
      <c r="B513" s="17" t="s">
        <v>137</v>
      </c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</row>
    <row r="514" spans="2:62" hidden="1" outlineLevel="2">
      <c r="B514" s="78" t="s">
        <v>5</v>
      </c>
      <c r="C514" s="15" cm="1">
        <f t="array" aca="1" ref="C514:C523" ca="1">D484:D493-C500:C509</f>
        <v>-5.5855963963899607E-3</v>
      </c>
      <c r="D514" s="15" cm="1">
        <f t="array" aca="1" ref="D514:D523" ca="1">E484:E493-D500:D509</f>
        <v>1.0786138393087952E-3</v>
      </c>
      <c r="E514" s="15" cm="1">
        <f t="array" aca="1" ref="E514:E523" ca="1">F484:F493-E500:E509</f>
        <v>7.878146444879941E-3</v>
      </c>
      <c r="F514" s="15" cm="1">
        <f t="array" aca="1" ref="F514:F523" ca="1">G484:G493-F500:F509</f>
        <v>1.1991772075093388E-3</v>
      </c>
      <c r="G514" s="15" cm="1">
        <f t="array" aca="1" ref="G514:G523" ca="1">H484:H493-G500:G509</f>
        <v>1.1957590046349637E-3</v>
      </c>
      <c r="H514" s="15" cm="1">
        <f t="array" aca="1" ref="H514:H523" ca="1">I484:I493-H500:H509</f>
        <v>-3.9579671900573238E-3</v>
      </c>
      <c r="I514" s="15" cm="1">
        <f t="array" aca="1" ref="I514:I523" ca="1">J484:J493-I500:I509</f>
        <v>3.3628583636063913E-3</v>
      </c>
      <c r="J514" s="15" cm="1">
        <f t="array" aca="1" ref="J514:J523" ca="1">K484:K493-J500:J509</f>
        <v>1.513321159059472E-3</v>
      </c>
      <c r="K514" s="15" cm="1">
        <f t="array" aca="1" ref="K514:K523" ca="1">L484:L493-K500:K509</f>
        <v>3.784614683821963E-3</v>
      </c>
      <c r="L514" s="15" cm="1">
        <f t="array" aca="1" ref="L514:L523" ca="1">M484:M493-L500:L509</f>
        <v>-8.7237144905863429E-4</v>
      </c>
      <c r="M514" s="15" cm="1">
        <f t="array" aca="1" ref="M514:M523" ca="1">N484:N493-M500:M509</f>
        <v>3.9720108950640348E-3</v>
      </c>
      <c r="N514" s="15" cm="1">
        <f t="array" aca="1" ref="N514:N523" ca="1">O484:O493-N500:N509</f>
        <v>-4.8345318120922298E-4</v>
      </c>
      <c r="O514" s="15" cm="1">
        <f t="array" aca="1" ref="O514:O523" ca="1">P484:P493-O500:O509</f>
        <v>-9.2436114565030841E-3</v>
      </c>
      <c r="P514" s="15" cm="1">
        <f t="array" aca="1" ref="P514:P523" ca="1">Q484:Q493-P500:P509</f>
        <v>-6.2877037502069577E-4</v>
      </c>
      <c r="Q514" s="15" cm="1">
        <f t="array" aca="1" ref="Q514:Q523" ca="1">R484:R493-Q500:Q509</f>
        <v>1.1261351908574233E-2</v>
      </c>
      <c r="R514" s="15" cm="1">
        <f t="array" aca="1" ref="R514:R523" ca="1">S484:S493-R500:R509</f>
        <v>-3.9343158985897103E-3</v>
      </c>
      <c r="S514" s="15" cm="1">
        <f t="array" aca="1" ref="S514:S523" ca="1">T484:T493-S500:S509</f>
        <v>-2.61203035455565E-3</v>
      </c>
      <c r="T514" s="15" cm="1">
        <f t="array" aca="1" ref="T514:T523" ca="1">U484:U493-T500:T509</f>
        <v>1.2355795478045786E-2</v>
      </c>
      <c r="U514" s="15" cm="1">
        <f t="array" aca="1" ref="U514:U523" ca="1">V484:V493-U500:U509</f>
        <v>-5.893232421809308E-3</v>
      </c>
      <c r="V514" s="15" cm="1">
        <f t="array" aca="1" ref="V514:V523" ca="1">W484:W493-V500:V509</f>
        <v>-1.2521932249942441E-3</v>
      </c>
      <c r="W514" s="15" cm="1">
        <f t="array" aca="1" ref="W514:W523" ca="1">X484:X493-W500:W509</f>
        <v>-3.8011815064797755E-3</v>
      </c>
      <c r="X514" s="15" cm="1">
        <f t="array" aca="1" ref="X514:X523" ca="1">Y484:Y493-X500:X509</f>
        <v>-3.8965617851659889E-2</v>
      </c>
      <c r="Y514" s="15" cm="1">
        <f t="array" aca="1" ref="Y514:Y523" ca="1">Z484:Z493-Y500:Y509</f>
        <v>-8.7369700125022945E-3</v>
      </c>
      <c r="Z514" s="15" cm="1">
        <f t="array" aca="1" ref="Z514:Z523" ca="1">AA484:AA493-Z500:Z509</f>
        <v>2.9008396895068359E-3</v>
      </c>
      <c r="AA514" s="15" cm="1">
        <f t="array" aca="1" ref="AA514:AA523" ca="1">AB484:AB493-AA500:AA509</f>
        <v>-3.7406862146545948E-2</v>
      </c>
      <c r="AB514" s="15" cm="1">
        <f t="array" aca="1" ref="AB514:AB523" ca="1">AC484:AC493-AB500:AB509</f>
        <v>3.526342288010333E-3</v>
      </c>
      <c r="AC514" s="15" cm="1">
        <f t="array" aca="1" ref="AC514:AC523" ca="1">AD484:AD493-AC500:AC509</f>
        <v>-4.2943100508970652E-4</v>
      </c>
      <c r="AD514" s="15" cm="1">
        <f t="array" aca="1" ref="AD514:AD523" ca="1">AE484:AE493-AD500:AD509</f>
        <v>1.0940689278290958E-3</v>
      </c>
      <c r="AE514" s="15" cm="1">
        <f t="array" aca="1" ref="AE514:AE523" ca="1">AF484:AF493-AE500:AE509</f>
        <v>2.3287407171265571E-3</v>
      </c>
      <c r="AF514" s="15" cm="1">
        <f t="array" aca="1" ref="AF514:AF523" ca="1">AG484:AG493-AF500:AF509</f>
        <v>-7.5732353829957621E-3</v>
      </c>
      <c r="AG514" s="15" cm="1">
        <f t="array" aca="1" ref="AG514:AG523" ca="1">AH484:AH493-AG500:AG509</f>
        <v>0</v>
      </c>
      <c r="AH514" s="15" cm="1">
        <f t="array" aca="1" ref="AH514:AH523" ca="1">AI484:AI493-AH500:AH509</f>
        <v>0</v>
      </c>
      <c r="AI514" s="15" cm="1">
        <f t="array" aca="1" ref="AI514:AI523" ca="1">AJ484:AJ493-AI500:AI509</f>
        <v>0</v>
      </c>
      <c r="AJ514" s="15" cm="1">
        <f t="array" aca="1" ref="AJ514:AJ523" ca="1">AK484:AK493-AJ500:AJ509</f>
        <v>0</v>
      </c>
      <c r="AK514" s="15" cm="1">
        <f t="array" aca="1" ref="AK514:AK523" ca="1">AL484:AL493-AK500:AK509</f>
        <v>0</v>
      </c>
      <c r="AL514" s="15" cm="1">
        <f t="array" aca="1" ref="AL514:AL523" ca="1">AM484:AM493-AL500:AL509</f>
        <v>0</v>
      </c>
      <c r="AM514" s="15" cm="1">
        <f t="array" aca="1" ref="AM514:AM523" ca="1">AN484:AN493-AM500:AM509</f>
        <v>0</v>
      </c>
      <c r="AN514" s="15" cm="1">
        <f t="array" aca="1" ref="AN514:AN523" ca="1">AO484:AO493-AN500:AN509</f>
        <v>0</v>
      </c>
      <c r="AO514" s="15" cm="1">
        <f t="array" aca="1" ref="AO514:AO523" ca="1">AP484:AP493-AO500:AO509</f>
        <v>0</v>
      </c>
      <c r="AP514" s="15" cm="1">
        <f t="array" aca="1" ref="AP514:AP523" ca="1">AQ484:AQ493-AP500:AP509</f>
        <v>0</v>
      </c>
      <c r="AQ514" s="15" cm="1">
        <f t="array" aca="1" ref="AQ514:AQ523" ca="1">AR484:AR493-AQ500:AQ509</f>
        <v>0</v>
      </c>
      <c r="AR514" s="15" cm="1">
        <f t="array" aca="1" ref="AR514:AR523" ca="1">AS484:AS493-AR500:AR509</f>
        <v>0</v>
      </c>
      <c r="AS514" s="15" cm="1">
        <f t="array" aca="1" ref="AS514:AS523" ca="1">AT484:AT493-AS500:AS509</f>
        <v>0</v>
      </c>
      <c r="AT514" s="15" cm="1">
        <f t="array" aca="1" ref="AT514:AT523" ca="1">AU484:AU493-AT500:AT509</f>
        <v>0</v>
      </c>
      <c r="AU514" s="15" cm="1">
        <f t="array" aca="1" ref="AU514:AU523" ca="1">AV484:AV493-AU500:AU509</f>
        <v>0</v>
      </c>
      <c r="AV514" s="15" cm="1">
        <f t="array" aca="1" ref="AV514:AV523" ca="1">AW484:AW493-AV500:AV509</f>
        <v>0</v>
      </c>
      <c r="AW514" s="15" cm="1">
        <f t="array" aca="1" ref="AW514:AW523" ca="1">AX484:AX493-AW500:AW509</f>
        <v>0</v>
      </c>
      <c r="AX514" s="15" cm="1">
        <f t="array" aca="1" ref="AX514:AX523" ca="1">AY484:AY493-AX500:AX509</f>
        <v>0</v>
      </c>
      <c r="AY514" s="15" cm="1">
        <f t="array" aca="1" ref="AY514:AY523" ca="1">AZ484:AZ493-AY500:AY509</f>
        <v>0</v>
      </c>
      <c r="AZ514" s="15" cm="1">
        <f t="array" aca="1" ref="AZ514:AZ523" ca="1">BA484:BA493-AZ500:AZ509</f>
        <v>0</v>
      </c>
      <c r="BA514" s="15" cm="1">
        <f t="array" aca="1" ref="BA514:BA523" ca="1">BB484:BB493-BA500:BA509</f>
        <v>0</v>
      </c>
      <c r="BB514" s="15" cm="1">
        <f t="array" aca="1" ref="BB514:BB523" ca="1">BC484:BC493-BB500:BB509</f>
        <v>0</v>
      </c>
      <c r="BC514" s="15" cm="1">
        <f t="array" aca="1" ref="BC514:BC523" ca="1">BD484:BD493-BC500:BC509</f>
        <v>0</v>
      </c>
      <c r="BD514" s="15" cm="1">
        <f t="array" aca="1" ref="BD514:BD523" ca="1">BE484:BE493-BD500:BD509</f>
        <v>0</v>
      </c>
      <c r="BE514" s="15" cm="1">
        <f t="array" aca="1" ref="BE514:BE523" ca="1">BF484:BF493-BE500:BE509</f>
        <v>0</v>
      </c>
      <c r="BF514" s="15" cm="1">
        <f t="array" aca="1" ref="BF514:BF523" ca="1">BG484:BG493-BF500:BF509</f>
        <v>0</v>
      </c>
      <c r="BG514" s="15" cm="1">
        <f t="array" aca="1" ref="BG514:BG523" ca="1">BH484:BH493-BG500:BG509</f>
        <v>0</v>
      </c>
      <c r="BH514" s="15" cm="1">
        <f t="array" aca="1" ref="BH514:BH523" ca="1">BI484:BI493-BH500:BH509</f>
        <v>0</v>
      </c>
      <c r="BI514" s="15" cm="1">
        <f t="array" aca="1" ref="BI514:BI523" ca="1">BJ484:BJ493-BI500:BI509</f>
        <v>0</v>
      </c>
      <c r="BJ514" s="15" cm="1">
        <f t="array" aca="1" ref="BJ514:BJ523" ca="1">BK484:BK493-BJ500:BJ509</f>
        <v>0</v>
      </c>
    </row>
    <row r="515" spans="2:62" hidden="1" outlineLevel="2">
      <c r="B515" s="78" t="s">
        <v>7</v>
      </c>
      <c r="C515" s="42">
        <f ca="1"/>
        <v>-7.9632404315260769E-3</v>
      </c>
      <c r="D515" s="42">
        <f ca="1"/>
        <v>9.0040797514447379E-3</v>
      </c>
      <c r="E515" s="42">
        <f ca="1"/>
        <v>-6.5006972409774539E-3</v>
      </c>
      <c r="F515" s="42">
        <f ca="1"/>
        <v>2.2447771623896554E-4</v>
      </c>
      <c r="G515" s="42">
        <f ca="1"/>
        <v>-9.4538494283539446E-4</v>
      </c>
      <c r="H515" s="42">
        <f ca="1"/>
        <v>8.2018836046254071E-3</v>
      </c>
      <c r="I515" s="42">
        <f ca="1"/>
        <v>2.9036005112302466E-3</v>
      </c>
      <c r="J515" s="42">
        <f ca="1"/>
        <v>4.6617053515282669E-4</v>
      </c>
      <c r="K515" s="42">
        <f ca="1"/>
        <v>-5.060695706438495E-4</v>
      </c>
      <c r="L515" s="42">
        <f ca="1"/>
        <v>1.8679558469446828E-2</v>
      </c>
      <c r="M515" s="42">
        <f ca="1"/>
        <v>1.7576875426084104E-5</v>
      </c>
      <c r="N515" s="42">
        <f ca="1"/>
        <v>4.4811385772755633E-3</v>
      </c>
      <c r="O515" s="42">
        <f ca="1"/>
        <v>5.2000950511354727E-3</v>
      </c>
      <c r="P515" s="42">
        <f ca="1"/>
        <v>-1.3337857008131088E-2</v>
      </c>
      <c r="Q515" s="42">
        <f ca="1"/>
        <v>7.2914042944415419E-3</v>
      </c>
      <c r="R515" s="42">
        <f ca="1"/>
        <v>5.6559390171238566E-3</v>
      </c>
      <c r="S515" s="42">
        <f ca="1"/>
        <v>-2.0578367151726437E-3</v>
      </c>
      <c r="T515" s="42">
        <f ca="1"/>
        <v>9.6178036963808639E-4</v>
      </c>
      <c r="U515" s="42">
        <f ca="1"/>
        <v>9.1287643622579781E-3</v>
      </c>
      <c r="V515" s="42">
        <f ca="1"/>
        <v>-3.6920357259499076E-4</v>
      </c>
      <c r="W515" s="42">
        <f ca="1"/>
        <v>-2.8605043902256572E-3</v>
      </c>
      <c r="X515" s="42">
        <f ca="1"/>
        <v>-2.9103298405154521E-3</v>
      </c>
      <c r="Y515" s="42">
        <f ca="1"/>
        <v>-4.4089461737271615E-3</v>
      </c>
      <c r="Z515" s="42">
        <f ca="1"/>
        <v>-1.7127212572958309E-3</v>
      </c>
      <c r="AA515" s="42">
        <f ca="1"/>
        <v>1.5966972805378989E-2</v>
      </c>
      <c r="AB515" s="42">
        <f ca="1"/>
        <v>4.1107662025002822E-5</v>
      </c>
      <c r="AC515" s="42">
        <f ca="1"/>
        <v>-4.4603431556745898E-4</v>
      </c>
      <c r="AD515" s="42">
        <f ca="1"/>
        <v>6.4987841487796141E-3</v>
      </c>
      <c r="AE515" s="42">
        <f ca="1"/>
        <v>1.1465835779933715E-2</v>
      </c>
      <c r="AF515" s="42">
        <f ca="1"/>
        <v>-7.7375967199606183E-3</v>
      </c>
      <c r="AG515" s="42">
        <f ca="1"/>
        <v>1.8721617369763105E-3</v>
      </c>
      <c r="AH515" s="42">
        <f ca="1"/>
        <v>1.3624436187703731E-3</v>
      </c>
      <c r="AI515" s="42">
        <f ca="1"/>
        <v>1.1823928544420617E-2</v>
      </c>
      <c r="AJ515" s="42">
        <f ca="1"/>
        <v>2.1806231938965442E-3</v>
      </c>
      <c r="AK515" s="42">
        <f ca="1"/>
        <v>-6.6573640133773815E-3</v>
      </c>
      <c r="AL515" s="42">
        <f ca="1"/>
        <v>-7.9379803268347926E-4</v>
      </c>
      <c r="AM515" s="42">
        <f ca="1"/>
        <v>1.7424636389117835E-2</v>
      </c>
      <c r="AN515" s="42">
        <f ca="1"/>
        <v>-1.4352927920302384E-2</v>
      </c>
      <c r="AO515" s="42">
        <f ca="1"/>
        <v>-4.8968694063292691E-2</v>
      </c>
      <c r="AP515" s="42">
        <f ca="1"/>
        <v>0</v>
      </c>
      <c r="AQ515" s="42">
        <f ca="1"/>
        <v>0</v>
      </c>
      <c r="AR515" s="42">
        <f ca="1"/>
        <v>0</v>
      </c>
      <c r="AS515" s="42">
        <f ca="1"/>
        <v>0</v>
      </c>
      <c r="AT515" s="42">
        <f ca="1"/>
        <v>0</v>
      </c>
      <c r="AU515" s="42">
        <f ca="1"/>
        <v>0</v>
      </c>
      <c r="AV515" s="42">
        <f ca="1"/>
        <v>0</v>
      </c>
      <c r="AW515" s="42">
        <f ca="1"/>
        <v>0</v>
      </c>
      <c r="AX515" s="42">
        <f ca="1"/>
        <v>0</v>
      </c>
      <c r="AY515" s="42">
        <f ca="1"/>
        <v>0</v>
      </c>
      <c r="AZ515" s="42">
        <f ca="1"/>
        <v>0</v>
      </c>
      <c r="BA515" s="42">
        <f ca="1"/>
        <v>0</v>
      </c>
      <c r="BB515" s="42">
        <f ca="1"/>
        <v>0</v>
      </c>
      <c r="BC515" s="42">
        <f ca="1"/>
        <v>0</v>
      </c>
      <c r="BD515" s="42">
        <f ca="1"/>
        <v>0</v>
      </c>
      <c r="BE515" s="42">
        <f ca="1"/>
        <v>0</v>
      </c>
      <c r="BF515" s="42">
        <f ca="1"/>
        <v>0</v>
      </c>
      <c r="BG515" s="42">
        <f ca="1"/>
        <v>0</v>
      </c>
      <c r="BH515" s="42">
        <f ca="1"/>
        <v>0</v>
      </c>
      <c r="BI515" s="42">
        <f ca="1"/>
        <v>0</v>
      </c>
      <c r="BJ515" s="42">
        <f ca="1"/>
        <v>0</v>
      </c>
    </row>
    <row r="516" spans="2:62" hidden="1" outlineLevel="2">
      <c r="B516" s="78" t="s">
        <v>9</v>
      </c>
      <c r="C516" s="42">
        <f ca="1"/>
        <v>-5.7030542995014644E-3</v>
      </c>
      <c r="D516" s="42">
        <f ca="1"/>
        <v>-5.5845444200463001E-3</v>
      </c>
      <c r="E516" s="42">
        <f ca="1"/>
        <v>2.2303805482821182E-3</v>
      </c>
      <c r="F516" s="42">
        <f ca="1"/>
        <v>-5.2479338003119658E-5</v>
      </c>
      <c r="G516" s="42">
        <f ca="1"/>
        <v>-4.462682889346592E-3</v>
      </c>
      <c r="H516" s="42">
        <f ca="1"/>
        <v>-6.7986234894059361E-3</v>
      </c>
      <c r="I516" s="42">
        <f ca="1"/>
        <v>2.1411496200466895E-3</v>
      </c>
      <c r="J516" s="42">
        <f ca="1"/>
        <v>8.6460614103800459E-3</v>
      </c>
      <c r="K516" s="42">
        <f ca="1"/>
        <v>-1.7517561677040105E-3</v>
      </c>
      <c r="L516" s="42">
        <f ca="1"/>
        <v>-6.8098172879735297E-3</v>
      </c>
      <c r="M516" s="42">
        <f ca="1"/>
        <v>2.9138856629793708E-2</v>
      </c>
      <c r="N516" s="42">
        <f ca="1"/>
        <v>-1.7620066668659895E-3</v>
      </c>
      <c r="O516" s="42">
        <f ca="1"/>
        <v>1.829022142248618E-2</v>
      </c>
      <c r="P516" s="42">
        <f ca="1"/>
        <v>1.6514716083920189E-3</v>
      </c>
      <c r="Q516" s="42">
        <f ca="1"/>
        <v>5.9126131662868286E-3</v>
      </c>
      <c r="R516" s="42">
        <f ca="1"/>
        <v>-1.3578475612806395E-2</v>
      </c>
      <c r="S516" s="42">
        <f ca="1"/>
        <v>1.1101801177067161E-2</v>
      </c>
      <c r="T516" s="42">
        <f ca="1"/>
        <v>-1.6278231030889545E-3</v>
      </c>
      <c r="U516" s="42">
        <f ca="1"/>
        <v>-8.961467823979774E-3</v>
      </c>
      <c r="V516" s="42">
        <f ca="1"/>
        <v>1.5153973097472073E-2</v>
      </c>
      <c r="W516" s="42">
        <f ca="1"/>
        <v>-9.922831966485024E-3</v>
      </c>
      <c r="X516" s="42">
        <f ca="1"/>
        <v>-4.3026850215986956E-3</v>
      </c>
      <c r="Y516" s="42">
        <f ca="1"/>
        <v>-7.8763941549713778E-3</v>
      </c>
      <c r="Z516" s="42">
        <f ca="1"/>
        <v>-1.247448939419904E-2</v>
      </c>
      <c r="AA516" s="42">
        <f ca="1"/>
        <v>-5.0347341768735399E-2</v>
      </c>
      <c r="AB516" s="42">
        <f ca="1"/>
        <v>4.9826793719919549E-3</v>
      </c>
      <c r="AC516" s="42">
        <f ca="1"/>
        <v>2.7588975581363528E-3</v>
      </c>
      <c r="AD516" s="42">
        <f ca="1"/>
        <v>-5.8729387007417644E-3</v>
      </c>
      <c r="AE516" s="42">
        <f ca="1"/>
        <v>4.694466945251885E-3</v>
      </c>
      <c r="AF516" s="42">
        <f ca="1"/>
        <v>6.2838263000975503E-3</v>
      </c>
      <c r="AG516" s="42">
        <f ca="1"/>
        <v>-2.3118432149896173E-4</v>
      </c>
      <c r="AH516" s="42">
        <f ca="1"/>
        <v>-1.2118404613933709E-2</v>
      </c>
      <c r="AI516" s="42">
        <f ca="1"/>
        <v>-9.1544592483697451E-3</v>
      </c>
      <c r="AJ516" s="42">
        <f ca="1"/>
        <v>9.1957255294567164E-3</v>
      </c>
      <c r="AK516" s="42">
        <f ca="1"/>
        <v>-1.5740921175846634E-3</v>
      </c>
      <c r="AL516" s="42">
        <f ca="1"/>
        <v>9.1668148674473038E-4</v>
      </c>
      <c r="AM516" s="42">
        <f ca="1"/>
        <v>-3.2992793322384278E-2</v>
      </c>
      <c r="AN516" s="42">
        <f ca="1"/>
        <v>-1.5650688073093777E-2</v>
      </c>
      <c r="AO516" s="42">
        <f ca="1"/>
        <v>-1.4635247041876243E-2</v>
      </c>
      <c r="AP516" s="42">
        <f ca="1"/>
        <v>2.8199378600690689E-2</v>
      </c>
      <c r="AQ516" s="42">
        <f ca="1"/>
        <v>2.6117787493782324E-2</v>
      </c>
      <c r="AR516" s="42">
        <f ca="1"/>
        <v>-5.0291311357665569E-3</v>
      </c>
      <c r="AS516" s="42">
        <f ca="1"/>
        <v>-1.3210702895835952E-2</v>
      </c>
      <c r="AT516" s="42">
        <f ca="1"/>
        <v>-3.7505148754915507E-4</v>
      </c>
      <c r="AU516" s="42">
        <f ca="1"/>
        <v>-8.0705068184962203E-3</v>
      </c>
      <c r="AV516" s="42">
        <f ca="1"/>
        <v>-1.8736722715850473E-2</v>
      </c>
      <c r="AW516" s="42">
        <f ca="1"/>
        <v>-4.2103759843236943E-3</v>
      </c>
      <c r="AX516" s="42">
        <f ca="1"/>
        <v>-6.0263688473831123E-3</v>
      </c>
      <c r="AY516" s="42">
        <f ca="1"/>
        <v>-1.9617075581761789E-3</v>
      </c>
      <c r="AZ516" s="42">
        <f ca="1"/>
        <v>6.2906178059743412E-4</v>
      </c>
      <c r="BA516" s="42">
        <f ca="1"/>
        <v>1.0917411213334144E-2</v>
      </c>
      <c r="BB516" s="42">
        <f ca="1"/>
        <v>-7.5686365048328319E-3</v>
      </c>
      <c r="BC516" s="42">
        <f ca="1"/>
        <v>2.052973555946469E-3</v>
      </c>
      <c r="BD516" s="42">
        <f ca="1"/>
        <v>5.3938712950192258E-3</v>
      </c>
      <c r="BE516" s="42">
        <f ca="1"/>
        <v>-1.1629673707444166E-2</v>
      </c>
      <c r="BF516" s="42">
        <f ca="1"/>
        <v>-8.8757366888056466E-4</v>
      </c>
      <c r="BG516" s="42">
        <f ca="1"/>
        <v>5.253918514543876E-3</v>
      </c>
      <c r="BH516" s="42">
        <f ca="1"/>
        <v>-3.1363998568726681E-3</v>
      </c>
      <c r="BI516" s="42">
        <f ca="1"/>
        <v>1.2283046060094088E-2</v>
      </c>
      <c r="BJ516" s="42">
        <f ca="1"/>
        <v>-0.19710220611426674</v>
      </c>
    </row>
    <row r="517" spans="2:62" hidden="1" outlineLevel="2">
      <c r="B517" s="78" t="s">
        <v>11</v>
      </c>
      <c r="C517" s="42">
        <f ca="1"/>
        <v>2.0083409124128371E-3</v>
      </c>
      <c r="D517" s="42">
        <f ca="1"/>
        <v>-1.8737731175681061E-2</v>
      </c>
      <c r="E517" s="42">
        <f ca="1"/>
        <v>-3.2918356748769528E-3</v>
      </c>
      <c r="F517" s="42">
        <f ca="1"/>
        <v>-2.9718784629404194E-3</v>
      </c>
      <c r="G517" s="42">
        <f ca="1"/>
        <v>-2.0575846991906455E-2</v>
      </c>
      <c r="H517" s="42">
        <f ca="1"/>
        <v>1.8036581719156619E-3</v>
      </c>
      <c r="I517" s="42">
        <f ca="1"/>
        <v>-1.1648164082420365E-3</v>
      </c>
      <c r="J517" s="42">
        <f ca="1"/>
        <v>-6.3065390452106407E-4</v>
      </c>
      <c r="K517" s="42">
        <f ca="1"/>
        <v>-5.68915271164179E-3</v>
      </c>
      <c r="L517" s="42">
        <f ca="1"/>
        <v>-1.2708827892849522E-2</v>
      </c>
      <c r="M517" s="42">
        <f ca="1"/>
        <v>-1.3803417361693965E-2</v>
      </c>
      <c r="N517" s="42">
        <f ca="1"/>
        <v>-9.6002620209241496E-3</v>
      </c>
      <c r="O517" s="42">
        <f ca="1"/>
        <v>2.0268398506461116E-3</v>
      </c>
      <c r="P517" s="42">
        <f ca="1"/>
        <v>-1.4623812259065685E-2</v>
      </c>
      <c r="Q517" s="42">
        <f ca="1"/>
        <v>-1.6176474789926336E-2</v>
      </c>
      <c r="R517" s="42">
        <f ca="1"/>
        <v>-2.2923625819568215E-2</v>
      </c>
      <c r="S517" s="42">
        <f ca="1"/>
        <v>-9.1914916246630916E-3</v>
      </c>
      <c r="T517" s="42">
        <f ca="1"/>
        <v>1.6718185222361452E-3</v>
      </c>
      <c r="U517" s="42">
        <f ca="1"/>
        <v>-7.4476383014287321E-3</v>
      </c>
      <c r="V517" s="42">
        <f ca="1"/>
        <v>3.0507182799456474E-3</v>
      </c>
      <c r="W517" s="42">
        <f ca="1"/>
        <v>1.8816616859587791E-3</v>
      </c>
      <c r="X517" s="42">
        <f ca="1"/>
        <v>-8.7045956177338145E-3</v>
      </c>
      <c r="Y517" s="42">
        <f ca="1"/>
        <v>-8.2985898371740873E-3</v>
      </c>
      <c r="Z517" s="42">
        <f ca="1"/>
        <v>-5.3485393468060667E-3</v>
      </c>
      <c r="AA517" s="42">
        <f ca="1"/>
        <v>1.927235507374192E-2</v>
      </c>
      <c r="AB517" s="42">
        <f ca="1"/>
        <v>5.8533128208452488E-3</v>
      </c>
      <c r="AC517" s="42">
        <f ca="1"/>
        <v>6.4423812949384665E-3</v>
      </c>
      <c r="AD517" s="42">
        <f ca="1"/>
        <v>1.3169411448133276E-2</v>
      </c>
      <c r="AE517" s="42">
        <f ca="1"/>
        <v>-2.8348160023777789E-2</v>
      </c>
      <c r="AF517" s="42">
        <f ca="1"/>
        <v>-7.6131976897068267E-3</v>
      </c>
      <c r="AG517" s="42">
        <f ca="1"/>
        <v>9.8674920942101903E-4</v>
      </c>
      <c r="AH517" s="42">
        <f ca="1"/>
        <v>-1.2322932058157331E-4</v>
      </c>
      <c r="AI517" s="42">
        <f ca="1"/>
        <v>2.7450838470140658E-3</v>
      </c>
      <c r="AJ517" s="42">
        <f ca="1"/>
        <v>7.2861600691910772E-3</v>
      </c>
      <c r="AK517" s="42">
        <f ca="1"/>
        <v>4.8467402522338159E-4</v>
      </c>
      <c r="AL517" s="42">
        <f ca="1"/>
        <v>-3.8876786798527465E-3</v>
      </c>
      <c r="AM517" s="42">
        <f ca="1"/>
        <v>2.6684819335099485E-3</v>
      </c>
      <c r="AN517" s="42">
        <f ca="1"/>
        <v>1.0333763729113671E-2</v>
      </c>
      <c r="AO517" s="42">
        <f ca="1"/>
        <v>-7.7583196235658097E-4</v>
      </c>
      <c r="AP517" s="42">
        <f ca="1"/>
        <v>-1.8350719750207738E-2</v>
      </c>
      <c r="AQ517" s="42">
        <f ca="1"/>
        <v>4.391578115720848E-3</v>
      </c>
      <c r="AR517" s="42">
        <f ca="1"/>
        <v>1.6046338140090497E-3</v>
      </c>
      <c r="AS517" s="42">
        <f ca="1"/>
        <v>4.3993604341788757E-3</v>
      </c>
      <c r="AT517" s="42">
        <f ca="1"/>
        <v>2.6915497300326763E-3</v>
      </c>
      <c r="AU517" s="42">
        <f ca="1"/>
        <v>2.0584776324817002E-3</v>
      </c>
      <c r="AV517" s="42">
        <f ca="1"/>
        <v>1.9272090082719816E-2</v>
      </c>
      <c r="AW517" s="42">
        <f ca="1"/>
        <v>-4.6668228537228157E-3</v>
      </c>
      <c r="AX517" s="42">
        <f ca="1"/>
        <v>3.1249802898226514E-3</v>
      </c>
      <c r="AY517" s="42">
        <f ca="1"/>
        <v>-1.2461754272161965E-2</v>
      </c>
      <c r="AZ517" s="42">
        <f ca="1"/>
        <v>1.9176642855450281E-3</v>
      </c>
      <c r="BA517" s="42">
        <f ca="1"/>
        <v>1.5648142478212682E-3</v>
      </c>
      <c r="BB517" s="42">
        <f ca="1"/>
        <v>-5.3415333571309974E-3</v>
      </c>
      <c r="BC517" s="42">
        <f ca="1"/>
        <v>1.0920426315797968E-3</v>
      </c>
      <c r="BD517" s="42">
        <f ca="1"/>
        <v>-4.8982686343153163E-3</v>
      </c>
      <c r="BE517" s="42">
        <f ca="1"/>
        <v>-1.225502808172494E-3</v>
      </c>
      <c r="BF517" s="42">
        <f ca="1"/>
        <v>2.589652246215407E-3</v>
      </c>
      <c r="BG517" s="42">
        <f ca="1"/>
        <v>-1.0965069987518616E-2</v>
      </c>
      <c r="BH517" s="42">
        <f ca="1"/>
        <v>7.0394332143939743E-3</v>
      </c>
      <c r="BI517" s="42">
        <f ca="1"/>
        <v>-1.1145685649409345E-2</v>
      </c>
      <c r="BJ517" s="42">
        <f ca="1"/>
        <v>-4.301823710530811E-3</v>
      </c>
    </row>
    <row r="518" spans="2:62" hidden="1" outlineLevel="2">
      <c r="B518" s="78" t="s">
        <v>13</v>
      </c>
      <c r="C518" s="42">
        <f ca="1"/>
        <v>3.6732040706539022E-3</v>
      </c>
      <c r="D518" s="42">
        <f ca="1"/>
        <v>7.7734314668703418E-3</v>
      </c>
      <c r="E518" s="42">
        <f ca="1"/>
        <v>1.7797011792039935E-3</v>
      </c>
      <c r="F518" s="42">
        <f ca="1"/>
        <v>-2.1897048117286086E-4</v>
      </c>
      <c r="G518" s="42">
        <f ca="1"/>
        <v>5.1947086993235948E-3</v>
      </c>
      <c r="H518" s="42">
        <f ca="1"/>
        <v>-5.1179745177634926E-3</v>
      </c>
      <c r="I518" s="42">
        <f ca="1"/>
        <v>-2.1882421037923531E-3</v>
      </c>
      <c r="J518" s="42">
        <f ca="1"/>
        <v>4.337354910910543E-4</v>
      </c>
      <c r="K518" s="42">
        <f ca="1"/>
        <v>-6.1070858573938312E-3</v>
      </c>
      <c r="L518" s="42">
        <f ca="1"/>
        <v>-1.9261135198745553E-2</v>
      </c>
      <c r="M518" s="42">
        <f ca="1"/>
        <v>9.119983667301176E-3</v>
      </c>
      <c r="N518" s="42">
        <f ca="1"/>
        <v>1.8631251519956402E-3</v>
      </c>
      <c r="O518" s="42">
        <f ca="1"/>
        <v>-5.6902662839596139E-3</v>
      </c>
      <c r="P518" s="42">
        <f ca="1"/>
        <v>7.4645444471197718E-3</v>
      </c>
      <c r="Q518" s="42">
        <f ca="1"/>
        <v>7.6805499337211994E-3</v>
      </c>
      <c r="R518" s="42">
        <f ca="1"/>
        <v>6.2905656265800323E-3</v>
      </c>
      <c r="S518" s="42">
        <f ca="1"/>
        <v>-5.127158128852817E-3</v>
      </c>
      <c r="T518" s="42">
        <f ca="1"/>
        <v>4.5996177740230647E-3</v>
      </c>
      <c r="U518" s="42">
        <f ca="1"/>
        <v>5.8924461733859262E-4</v>
      </c>
      <c r="V518" s="42">
        <f ca="1"/>
        <v>1.8615960991412439E-3</v>
      </c>
      <c r="W518" s="42">
        <f ca="1"/>
        <v>7.4405015963756316E-4</v>
      </c>
      <c r="X518" s="42">
        <f ca="1"/>
        <v>1.3599353712038097E-2</v>
      </c>
      <c r="Y518" s="42">
        <f ca="1"/>
        <v>2.6241999483432588E-4</v>
      </c>
      <c r="Z518" s="42">
        <f ca="1"/>
        <v>9.1005210504497211E-3</v>
      </c>
      <c r="AA518" s="42">
        <f ca="1"/>
        <v>2.3041636340032756E-2</v>
      </c>
      <c r="AB518" s="42">
        <f ca="1"/>
        <v>-1.8498019275511757E-2</v>
      </c>
      <c r="AC518" s="42">
        <f ca="1"/>
        <v>4.1026334377106677E-3</v>
      </c>
      <c r="AD518" s="42">
        <f ca="1"/>
        <v>6.3785843947694321E-3</v>
      </c>
      <c r="AE518" s="42">
        <f ca="1"/>
        <v>-6.5782407118229677E-3</v>
      </c>
      <c r="AF518" s="42">
        <f ca="1"/>
        <v>1.3983250934072738E-3</v>
      </c>
      <c r="AG518" s="42">
        <f ca="1"/>
        <v>-9.2587898650884348E-3</v>
      </c>
      <c r="AH518" s="42">
        <f ca="1"/>
        <v>7.0216010572942966E-3</v>
      </c>
      <c r="AI518" s="42">
        <f ca="1"/>
        <v>-7.292553611200521E-3</v>
      </c>
      <c r="AJ518" s="42">
        <f ca="1"/>
        <v>-1.0122635236796601E-2</v>
      </c>
      <c r="AK518" s="42">
        <f ca="1"/>
        <v>2.0939073670737454E-3</v>
      </c>
      <c r="AL518" s="42">
        <f ca="1"/>
        <v>3.8560603692972678E-4</v>
      </c>
      <c r="AM518" s="42">
        <f ca="1"/>
        <v>7.1855620316997604E-4</v>
      </c>
      <c r="AN518" s="42">
        <f ca="1"/>
        <v>-9.6051705351625147E-3</v>
      </c>
      <c r="AO518" s="42">
        <f ca="1"/>
        <v>2.1969487635184963E-2</v>
      </c>
      <c r="AP518" s="42">
        <f ca="1"/>
        <v>-5.6005795716416937E-3</v>
      </c>
      <c r="AQ518" s="42">
        <f ca="1"/>
        <v>4.601856121686454E-3</v>
      </c>
      <c r="AR518" s="42">
        <f ca="1"/>
        <v>1.2217334720990278E-2</v>
      </c>
      <c r="AS518" s="42">
        <f ca="1"/>
        <v>3.5171358326364921E-3</v>
      </c>
      <c r="AT518" s="42">
        <f ca="1"/>
        <v>-1.1212086420638707E-2</v>
      </c>
      <c r="AU518" s="42">
        <f ca="1"/>
        <v>-1.7921201149692992E-3</v>
      </c>
      <c r="AV518" s="42">
        <f ca="1"/>
        <v>1.9329253711728236E-3</v>
      </c>
      <c r="AW518" s="42">
        <f ca="1"/>
        <v>-6.8176281661131016E-3</v>
      </c>
      <c r="AX518" s="42">
        <f ca="1"/>
        <v>-1.3894192415440237E-3</v>
      </c>
      <c r="AY518" s="42">
        <f ca="1"/>
        <v>2.2479041350534426E-3</v>
      </c>
      <c r="AZ518" s="42">
        <f ca="1"/>
        <v>-2.8100345336938698E-3</v>
      </c>
      <c r="BA518" s="42">
        <f ca="1"/>
        <v>1.6769068558531448E-2</v>
      </c>
      <c r="BB518" s="42">
        <f ca="1"/>
        <v>2.0761511926631906E-2</v>
      </c>
      <c r="BC518" s="42">
        <f ca="1"/>
        <v>-2.1396301289842989E-4</v>
      </c>
      <c r="BD518" s="42">
        <f ca="1"/>
        <v>-1.3619839118341748E-3</v>
      </c>
      <c r="BE518" s="42">
        <f ca="1"/>
        <v>4.8593304362513912E-3</v>
      </c>
      <c r="BF518" s="42">
        <f ca="1"/>
        <v>6.0087772511499549E-4</v>
      </c>
      <c r="BG518" s="42">
        <f ca="1"/>
        <v>5.2309451008399205E-3</v>
      </c>
      <c r="BH518" s="42">
        <f ca="1"/>
        <v>1.3662619232362894E-2</v>
      </c>
      <c r="BI518" s="42">
        <f ca="1"/>
        <v>-2.2013246711450191E-3</v>
      </c>
      <c r="BJ518" s="42">
        <f ca="1"/>
        <v>-9.4747172216851375E-2</v>
      </c>
    </row>
    <row r="519" spans="2:62" hidden="1" outlineLevel="2">
      <c r="B519" s="78" t="s">
        <v>15</v>
      </c>
      <c r="C519" s="42">
        <f ca="1"/>
        <v>-8.2207577850212932E-4</v>
      </c>
      <c r="D519" s="42">
        <f ca="1"/>
        <v>1.3872560482999341E-2</v>
      </c>
      <c r="E519" s="42">
        <f ca="1"/>
        <v>-2.2720987948914861E-3</v>
      </c>
      <c r="F519" s="42">
        <f ca="1"/>
        <v>-4.061683265460525E-4</v>
      </c>
      <c r="G519" s="42">
        <f ca="1"/>
        <v>-1.8861898677767386E-2</v>
      </c>
      <c r="H519" s="42">
        <f ca="1"/>
        <v>-1.8609072156166029E-3</v>
      </c>
      <c r="I519" s="42">
        <f ca="1"/>
        <v>-4.547137887151248E-3</v>
      </c>
      <c r="J519" s="42">
        <f ca="1"/>
        <v>9.9857148106893834E-4</v>
      </c>
      <c r="K519" s="42">
        <f ca="1"/>
        <v>2.6542023505977952E-3</v>
      </c>
      <c r="L519" s="42">
        <f ca="1"/>
        <v>6.4023023740499563E-3</v>
      </c>
      <c r="M519" s="42">
        <f ca="1"/>
        <v>-8.4804148506188448E-3</v>
      </c>
      <c r="N519" s="42">
        <f ca="1"/>
        <v>4.6658808176014421E-4</v>
      </c>
      <c r="O519" s="42">
        <f ca="1"/>
        <v>1.1083656232079658E-2</v>
      </c>
      <c r="P519" s="42">
        <f ca="1"/>
        <v>5.4452442275397805E-3</v>
      </c>
      <c r="Q519" s="42">
        <f ca="1"/>
        <v>-9.0082648423568668E-3</v>
      </c>
      <c r="R519" s="42">
        <f ca="1"/>
        <v>7.5460061677490864E-3</v>
      </c>
      <c r="S519" s="42">
        <f ca="1"/>
        <v>1.1000546392759852E-2</v>
      </c>
      <c r="T519" s="42">
        <f ca="1"/>
        <v>-1.5596481825321473E-2</v>
      </c>
      <c r="U519" s="42">
        <f ca="1"/>
        <v>3.7387401748381621E-4</v>
      </c>
      <c r="V519" s="42">
        <f ca="1"/>
        <v>-9.282643707876681E-3</v>
      </c>
      <c r="W519" s="42">
        <f ca="1"/>
        <v>1.4523789868005815E-2</v>
      </c>
      <c r="X519" s="42">
        <f ca="1"/>
        <v>6.579550832948533E-3</v>
      </c>
      <c r="Y519" s="42">
        <f ca="1"/>
        <v>8.4054526805051599E-3</v>
      </c>
      <c r="Z519" s="42">
        <f ca="1"/>
        <v>2.2306948670699628E-2</v>
      </c>
      <c r="AA519" s="42">
        <f ca="1"/>
        <v>5.3073563050791528E-2</v>
      </c>
      <c r="AB519" s="42">
        <f ca="1"/>
        <v>-1.8350242395111405E-2</v>
      </c>
      <c r="AC519" s="42">
        <f ca="1"/>
        <v>3.6899713691539437E-3</v>
      </c>
      <c r="AD519" s="42">
        <f ca="1"/>
        <v>-3.4428486793203761E-3</v>
      </c>
      <c r="AE519" s="42">
        <f ca="1"/>
        <v>3.465941543695894E-3</v>
      </c>
      <c r="AF519" s="42">
        <f ca="1"/>
        <v>2.3743254633392108E-3</v>
      </c>
      <c r="AG519" s="42">
        <f ca="1"/>
        <v>1.6976486155234505E-2</v>
      </c>
      <c r="AH519" s="42">
        <f ca="1"/>
        <v>-2.7119315766729324E-3</v>
      </c>
      <c r="AI519" s="42">
        <f ca="1"/>
        <v>-1.1114765287563E-2</v>
      </c>
      <c r="AJ519" s="42">
        <f ca="1"/>
        <v>-3.3965750589127208E-3</v>
      </c>
      <c r="AK519" s="42">
        <f ca="1"/>
        <v>-3.8697796316256028E-3</v>
      </c>
      <c r="AL519" s="42">
        <f ca="1"/>
        <v>1.6891468067524174E-2</v>
      </c>
      <c r="AM519" s="42">
        <f ca="1"/>
        <v>4.8966743463172979E-3</v>
      </c>
      <c r="AN519" s="42">
        <f ca="1"/>
        <v>2.3660603782448331E-2</v>
      </c>
      <c r="AO519" s="42">
        <f ca="1"/>
        <v>-8.6764096701566484E-3</v>
      </c>
      <c r="AP519" s="42">
        <f ca="1"/>
        <v>1.695063082407261E-2</v>
      </c>
      <c r="AQ519" s="42">
        <f ca="1"/>
        <v>-3.9208477996305169E-2</v>
      </c>
      <c r="AR519" s="42">
        <f ca="1"/>
        <v>5.8962369885174337E-3</v>
      </c>
      <c r="AS519" s="42">
        <f ca="1"/>
        <v>5.899206120104028E-3</v>
      </c>
      <c r="AT519" s="42">
        <f ca="1"/>
        <v>-6.2676523036102605E-3</v>
      </c>
      <c r="AU519" s="42">
        <f ca="1"/>
        <v>-5.4549870352298413E-3</v>
      </c>
      <c r="AV519" s="42">
        <f ca="1"/>
        <v>-1.9565792697750939E-2</v>
      </c>
      <c r="AW519" s="42">
        <f ca="1"/>
        <v>5.4118565531366014E-2</v>
      </c>
      <c r="AX519" s="42">
        <f ca="1"/>
        <v>1.4436920463243852E-3</v>
      </c>
      <c r="AY519" s="42">
        <f ca="1"/>
        <v>4.7360206366213187E-3</v>
      </c>
      <c r="AZ519" s="42">
        <f ca="1"/>
        <v>8.8661987173377366E-4</v>
      </c>
      <c r="BA519" s="42">
        <f ca="1"/>
        <v>-1.2338818293417597E-2</v>
      </c>
      <c r="BB519" s="42">
        <f ca="1"/>
        <v>2.0777902380223479E-3</v>
      </c>
      <c r="BC519" s="42">
        <f ca="1"/>
        <v>4.3244908139308813E-3</v>
      </c>
      <c r="BD519" s="42">
        <f ca="1"/>
        <v>1.6867992266956733E-2</v>
      </c>
      <c r="BE519" s="42">
        <f ca="1"/>
        <v>-2.4997440107119018E-3</v>
      </c>
      <c r="BF519" s="42">
        <f ca="1"/>
        <v>-1.0645351939364556E-4</v>
      </c>
      <c r="BG519" s="42">
        <f ca="1"/>
        <v>9.9670055953806624E-3</v>
      </c>
      <c r="BH519" s="42">
        <f ca="1"/>
        <v>-2.6036352493626402E-2</v>
      </c>
      <c r="BI519" s="42">
        <f ca="1"/>
        <v>-1.8074770595468137E-3</v>
      </c>
      <c r="BJ519" s="42">
        <f ca="1"/>
        <v>-0.28912705563111663</v>
      </c>
    </row>
    <row r="520" spans="2:62" hidden="1" outlineLevel="2">
      <c r="B520" s="78" t="s">
        <v>18</v>
      </c>
      <c r="C520" s="42">
        <f ca="1"/>
        <v>2.1268975933317369E-4</v>
      </c>
      <c r="D520" s="42">
        <f ca="1"/>
        <v>-2.1921119590848662E-4</v>
      </c>
      <c r="E520" s="42">
        <f ca="1"/>
        <v>0</v>
      </c>
      <c r="F520" s="42">
        <f ca="1"/>
        <v>0</v>
      </c>
      <c r="G520" s="42">
        <f ca="1"/>
        <v>1.7905876900376982E-2</v>
      </c>
      <c r="H520" s="42">
        <f ca="1"/>
        <v>1.9495034815765477E-3</v>
      </c>
      <c r="I520" s="42">
        <f ca="1"/>
        <v>-1.3356913224288058E-3</v>
      </c>
      <c r="J520" s="42">
        <f ca="1"/>
        <v>2.1830710543645077E-3</v>
      </c>
      <c r="K520" s="42">
        <f ca="1"/>
        <v>7.7629332351480604E-4</v>
      </c>
      <c r="L520" s="42">
        <f ca="1"/>
        <v>-5.1904215246558541E-3</v>
      </c>
      <c r="M520" s="42">
        <f ca="1"/>
        <v>4.0063723410779482E-3</v>
      </c>
      <c r="N520" s="42">
        <f ca="1"/>
        <v>3.5237903946063603E-4</v>
      </c>
      <c r="O520" s="42">
        <f ca="1"/>
        <v>1.5314757410466995E-2</v>
      </c>
      <c r="P520" s="42">
        <f ca="1"/>
        <v>1.453541765270315E-3</v>
      </c>
      <c r="Q520" s="42">
        <f ca="1"/>
        <v>-4.8342939803396323E-3</v>
      </c>
      <c r="R520" s="42">
        <f ca="1"/>
        <v>1.693322118101942E-3</v>
      </c>
      <c r="S520" s="42">
        <f ca="1"/>
        <v>5.3324833960336632E-4</v>
      </c>
      <c r="T520" s="42">
        <f ca="1"/>
        <v>5.7948578227698805E-3</v>
      </c>
      <c r="U520" s="42">
        <f ca="1"/>
        <v>-7.6513010008954357E-4</v>
      </c>
      <c r="V520" s="42">
        <f ca="1"/>
        <v>4.1359007478028245E-3</v>
      </c>
      <c r="W520" s="42">
        <f ca="1"/>
        <v>1.245767908360236E-3</v>
      </c>
      <c r="X520" s="42">
        <f ca="1"/>
        <v>1.9191158797797363E-2</v>
      </c>
      <c r="Y520" s="42">
        <f ca="1"/>
        <v>1.5031718571287898E-2</v>
      </c>
      <c r="Z520" s="42">
        <f ca="1"/>
        <v>-6.0057699950350069E-3</v>
      </c>
      <c r="AA520" s="42">
        <f ca="1"/>
        <v>-1.3455364986311724E-4</v>
      </c>
      <c r="AB520" s="42">
        <f ca="1"/>
        <v>1.030480184074304E-2</v>
      </c>
      <c r="AC520" s="42">
        <f ca="1"/>
        <v>3.0144440801045114E-3</v>
      </c>
      <c r="AD520" s="42">
        <f ca="1"/>
        <v>-2.1927372010874475E-2</v>
      </c>
      <c r="AE520" s="42">
        <f ca="1"/>
        <v>-4.3322333506721489E-3</v>
      </c>
      <c r="AF520" s="42">
        <f ca="1"/>
        <v>-1.3082409334023298E-4</v>
      </c>
      <c r="AG520" s="42">
        <f ca="1"/>
        <v>6.1384962537715942E-4</v>
      </c>
      <c r="AH520" s="42">
        <f ca="1"/>
        <v>7.9093306127591065E-3</v>
      </c>
      <c r="AI520" s="42">
        <f ca="1"/>
        <v>-9.8393285642008749E-4</v>
      </c>
      <c r="AJ520" s="42">
        <f ca="1"/>
        <v>-7.0016319139223349E-3</v>
      </c>
      <c r="AK520" s="42">
        <f ca="1"/>
        <v>-5.9601720386854157E-3</v>
      </c>
      <c r="AL520" s="42">
        <f ca="1"/>
        <v>8.4489886670765374E-4</v>
      </c>
      <c r="AM520" s="42">
        <f ca="1"/>
        <v>4.0573671427428792E-3</v>
      </c>
      <c r="AN520" s="42">
        <f ca="1"/>
        <v>-2.1949376623136046E-2</v>
      </c>
      <c r="AO520" s="42">
        <f ca="1"/>
        <v>-2.2255392342702809E-2</v>
      </c>
      <c r="AP520" s="42">
        <f ca="1"/>
        <v>0</v>
      </c>
      <c r="AQ520" s="42">
        <f ca="1"/>
        <v>0</v>
      </c>
      <c r="AR520" s="42">
        <f ca="1"/>
        <v>0</v>
      </c>
      <c r="AS520" s="42">
        <f ca="1"/>
        <v>0</v>
      </c>
      <c r="AT520" s="42">
        <f ca="1"/>
        <v>0</v>
      </c>
      <c r="AU520" s="42">
        <f ca="1"/>
        <v>0</v>
      </c>
      <c r="AV520" s="42">
        <f ca="1"/>
        <v>0</v>
      </c>
      <c r="AW520" s="42">
        <f ca="1"/>
        <v>0</v>
      </c>
      <c r="AX520" s="42">
        <f ca="1"/>
        <v>0</v>
      </c>
      <c r="AY520" s="42">
        <f ca="1"/>
        <v>0</v>
      </c>
      <c r="AZ520" s="42">
        <f ca="1"/>
        <v>0</v>
      </c>
      <c r="BA520" s="42">
        <f ca="1"/>
        <v>0</v>
      </c>
      <c r="BB520" s="42">
        <f ca="1"/>
        <v>0</v>
      </c>
      <c r="BC520" s="42">
        <f ca="1"/>
        <v>0</v>
      </c>
      <c r="BD520" s="42">
        <f ca="1"/>
        <v>0</v>
      </c>
      <c r="BE520" s="42">
        <f ca="1"/>
        <v>0</v>
      </c>
      <c r="BF520" s="42">
        <f ca="1"/>
        <v>0</v>
      </c>
      <c r="BG520" s="42">
        <f ca="1"/>
        <v>0</v>
      </c>
      <c r="BH520" s="42">
        <f ca="1"/>
        <v>0</v>
      </c>
      <c r="BI520" s="42">
        <f ca="1"/>
        <v>0</v>
      </c>
      <c r="BJ520" s="42">
        <f ca="1"/>
        <v>0</v>
      </c>
    </row>
    <row r="521" spans="2:62" hidden="1" outlineLevel="2">
      <c r="B521" s="78" t="s">
        <v>20</v>
      </c>
      <c r="C521" s="42">
        <f ca="1"/>
        <v>1.1090584824135236E-3</v>
      </c>
      <c r="D521" s="42">
        <f ca="1"/>
        <v>-9.550995082726603E-3</v>
      </c>
      <c r="E521" s="42">
        <f ca="1"/>
        <v>1.3585115925215307E-3</v>
      </c>
      <c r="F521" s="42">
        <f ca="1"/>
        <v>9.8930463044576145E-4</v>
      </c>
      <c r="G521" s="42">
        <f ca="1"/>
        <v>2.7037063788051756E-2</v>
      </c>
      <c r="H521" s="42">
        <f ca="1"/>
        <v>-2.4938947543946335E-3</v>
      </c>
      <c r="I521" s="42">
        <f ca="1"/>
        <v>-5.4901099907891243E-4</v>
      </c>
      <c r="J521" s="42">
        <f ca="1"/>
        <v>6.4291008058625712E-3</v>
      </c>
      <c r="K521" s="42">
        <f ca="1"/>
        <v>-3.0242032929946247E-3</v>
      </c>
      <c r="L521" s="42">
        <f ca="1"/>
        <v>1.7768503835105476E-2</v>
      </c>
      <c r="M521" s="42">
        <f ca="1"/>
        <v>-1.3965517118131023E-2</v>
      </c>
      <c r="N521" s="42">
        <f ca="1"/>
        <v>2.996798236167067E-4</v>
      </c>
      <c r="O521" s="42">
        <f ca="1"/>
        <v>-1.1191675605209506E-2</v>
      </c>
      <c r="P521" s="42">
        <f ca="1"/>
        <v>1.4154913253303113E-2</v>
      </c>
      <c r="Q521" s="42">
        <f ca="1"/>
        <v>-5.8443024003645497E-3</v>
      </c>
      <c r="R521" s="42">
        <f ca="1"/>
        <v>1.4754815051939221E-3</v>
      </c>
      <c r="S521" s="42">
        <f ca="1"/>
        <v>-2.0838794791806434E-3</v>
      </c>
      <c r="T521" s="42">
        <f ca="1"/>
        <v>-1.8899121274324887E-3</v>
      </c>
      <c r="U521" s="42">
        <f ca="1"/>
        <v>9.7823814888324187E-3</v>
      </c>
      <c r="V521" s="42">
        <f ca="1"/>
        <v>2.9788876552780119E-3</v>
      </c>
      <c r="W521" s="42">
        <f ca="1"/>
        <v>-4.2596565323719665E-3</v>
      </c>
      <c r="X521" s="42">
        <f ca="1"/>
        <v>4.6313131195650226E-3</v>
      </c>
      <c r="Y521" s="42">
        <f ca="1"/>
        <v>3.4443043262371714E-3</v>
      </c>
      <c r="Z521" s="42">
        <f ca="1"/>
        <v>-1.1248066413675893E-2</v>
      </c>
      <c r="AA521" s="42">
        <f ca="1"/>
        <v>-9.0652258360434182E-3</v>
      </c>
      <c r="AB521" s="42">
        <f ca="1"/>
        <v>-1.7691677676380621E-2</v>
      </c>
      <c r="AC521" s="42">
        <f ca="1"/>
        <v>-1.2264723880906908E-3</v>
      </c>
      <c r="AD521" s="42">
        <f ca="1"/>
        <v>-2.469871580911373E-3</v>
      </c>
      <c r="AE521" s="42">
        <f ca="1"/>
        <v>4.009407243011149E-3</v>
      </c>
      <c r="AF521" s="42">
        <f ca="1"/>
        <v>3.8960258932627667E-3</v>
      </c>
      <c r="AG521" s="42">
        <f ca="1"/>
        <v>1.4413620573813096E-4</v>
      </c>
      <c r="AH521" s="42">
        <f ca="1"/>
        <v>-5.5490778953489993E-3</v>
      </c>
      <c r="AI521" s="42">
        <f ca="1"/>
        <v>-3.0561761561485913E-3</v>
      </c>
      <c r="AJ521" s="42">
        <f ca="1"/>
        <v>5.9526674561052872E-4</v>
      </c>
      <c r="AK521" s="42">
        <f ca="1"/>
        <v>1.2531498862728488E-2</v>
      </c>
      <c r="AL521" s="42">
        <f ca="1"/>
        <v>-4.575420008649092E-3</v>
      </c>
      <c r="AM521" s="42">
        <f ca="1"/>
        <v>3.4836260553234612E-3</v>
      </c>
      <c r="AN521" s="42">
        <f ca="1"/>
        <v>-2.6988878818713091E-2</v>
      </c>
      <c r="AO521" s="42">
        <f ca="1"/>
        <v>3.5208099161267076E-2</v>
      </c>
      <c r="AP521" s="42">
        <f ca="1"/>
        <v>4.6694059692273943E-3</v>
      </c>
      <c r="AQ521" s="42">
        <f ca="1"/>
        <v>-1.8414449964537786E-2</v>
      </c>
      <c r="AR521" s="42">
        <f ca="1"/>
        <v>4.6651449969837035E-3</v>
      </c>
      <c r="AS521" s="42">
        <f ca="1"/>
        <v>3.9274859684584468E-3</v>
      </c>
      <c r="AT521" s="42">
        <f ca="1"/>
        <v>1.9517538460914051E-2</v>
      </c>
      <c r="AU521" s="42">
        <f ca="1"/>
        <v>-9.8679844567934466E-4</v>
      </c>
      <c r="AV521" s="42">
        <f ca="1"/>
        <v>2.7685621378271963E-3</v>
      </c>
      <c r="AW521" s="42">
        <f ca="1"/>
        <v>-2.8470025292747718E-2</v>
      </c>
      <c r="AX521" s="42">
        <f ca="1"/>
        <v>-7.124232038282774E-4</v>
      </c>
      <c r="AY521" s="42">
        <f ca="1"/>
        <v>8.6786582813254028E-3</v>
      </c>
      <c r="AZ521" s="42">
        <f ca="1"/>
        <v>-1.2337500428684783E-3</v>
      </c>
      <c r="BA521" s="42">
        <f ca="1"/>
        <v>-8.2166944075565684E-3</v>
      </c>
      <c r="BB521" s="42">
        <f ca="1"/>
        <v>5.9380871348941183E-3</v>
      </c>
      <c r="BC521" s="42">
        <f ca="1"/>
        <v>-1.7947116063000285E-4</v>
      </c>
      <c r="BD521" s="42">
        <f ca="1"/>
        <v>-8.0031648119228832E-3</v>
      </c>
      <c r="BE521" s="42">
        <f ca="1"/>
        <v>-2.2806598460938105E-3</v>
      </c>
      <c r="BF521" s="42">
        <f ca="1"/>
        <v>-5.2196849973335166E-3</v>
      </c>
      <c r="BG521" s="42">
        <f ca="1"/>
        <v>-3.4187226186307151E-3</v>
      </c>
      <c r="BH521" s="42">
        <f ca="1"/>
        <v>-5.9154287738000938E-4</v>
      </c>
      <c r="BI521" s="42">
        <f ca="1"/>
        <v>-2.0880356716441208E-3</v>
      </c>
      <c r="BJ521" s="42">
        <f ca="1"/>
        <v>-2.0063215224421005E-2</v>
      </c>
    </row>
    <row r="522" spans="2:62" hidden="1" outlineLevel="2">
      <c r="B522" s="78" t="s">
        <v>22</v>
      </c>
      <c r="C522" s="42">
        <f ca="1"/>
        <v>5.9697106526415463E-3</v>
      </c>
      <c r="D522" s="42">
        <f ca="1"/>
        <v>3.004532221495923E-3</v>
      </c>
      <c r="E522" s="42">
        <f ca="1"/>
        <v>1.1484084596304588E-3</v>
      </c>
      <c r="F522" s="42">
        <f ca="1"/>
        <v>-3.7501606316237696E-4</v>
      </c>
      <c r="G522" s="42">
        <f ca="1"/>
        <v>6.0770239058863251E-4</v>
      </c>
      <c r="H522" s="42">
        <f ca="1"/>
        <v>-1.8842204387026704E-3</v>
      </c>
      <c r="I522" s="42">
        <f ca="1"/>
        <v>-5.386430956133316E-4</v>
      </c>
      <c r="J522" s="42">
        <f ca="1"/>
        <v>-2.7847704316348622E-3</v>
      </c>
      <c r="K522" s="42">
        <f ca="1"/>
        <v>4.1088417547670668E-3</v>
      </c>
      <c r="L522" s="42">
        <f ca="1"/>
        <v>9.577746925764706E-3</v>
      </c>
      <c r="M522" s="42">
        <f ca="1"/>
        <v>1.0551238734442941E-3</v>
      </c>
      <c r="N522" s="42">
        <f ca="1"/>
        <v>-1.0462691484457234E-3</v>
      </c>
      <c r="O522" s="42">
        <f ca="1"/>
        <v>-1.0240784411463755E-2</v>
      </c>
      <c r="P522" s="42">
        <f ca="1"/>
        <v>-1.6841806032335156E-3</v>
      </c>
      <c r="Q522" s="42">
        <f ca="1"/>
        <v>7.6679331191395021E-3</v>
      </c>
      <c r="R522" s="42">
        <f ca="1"/>
        <v>2.0820824962548973E-3</v>
      </c>
      <c r="S522" s="42">
        <f ca="1"/>
        <v>-1.2004525193138119E-4</v>
      </c>
      <c r="T522" s="42">
        <f ca="1"/>
        <v>-2.1000864891100937E-4</v>
      </c>
      <c r="U522" s="42">
        <f ca="1"/>
        <v>5.8916948856373788E-3</v>
      </c>
      <c r="V522" s="42">
        <f ca="1"/>
        <v>-1.3324153261184274E-3</v>
      </c>
      <c r="W522" s="42">
        <f ca="1"/>
        <v>1.0379482000902329E-5</v>
      </c>
      <c r="X522" s="42">
        <f ca="1"/>
        <v>5.2908098063931611E-3</v>
      </c>
      <c r="Y522" s="42">
        <f ca="1"/>
        <v>4.2301690295581257E-4</v>
      </c>
      <c r="Z522" s="42">
        <f ca="1"/>
        <v>-5.7459712973880334E-3</v>
      </c>
      <c r="AA522" s="42">
        <f ca="1"/>
        <v>-1.4535539908446613E-2</v>
      </c>
      <c r="AB522" s="42">
        <f ca="1"/>
        <v>7.143290222585464E-3</v>
      </c>
      <c r="AC522" s="42">
        <f ca="1"/>
        <v>2.4762380451548438E-3</v>
      </c>
      <c r="AD522" s="42">
        <f ca="1"/>
        <v>2.8461312205303249E-3</v>
      </c>
      <c r="AE522" s="42">
        <f ca="1"/>
        <v>5.6891779988597728E-3</v>
      </c>
      <c r="AF522" s="42">
        <f ca="1"/>
        <v>-6.1568196644899917E-3</v>
      </c>
      <c r="AG522" s="42">
        <f ca="1"/>
        <v>-4.6770296598025868E-3</v>
      </c>
      <c r="AH522" s="42">
        <f ca="1"/>
        <v>1.9676110906300372E-2</v>
      </c>
      <c r="AI522" s="42">
        <f ca="1"/>
        <v>2.3101730349257832E-4</v>
      </c>
      <c r="AJ522" s="42">
        <f ca="1"/>
        <v>1.5760067771578845E-3</v>
      </c>
      <c r="AK522" s="42">
        <f ca="1"/>
        <v>-8.3880753895563195E-3</v>
      </c>
      <c r="AL522" s="42">
        <f ca="1"/>
        <v>4.7899501744077325E-3</v>
      </c>
      <c r="AM522" s="42">
        <f ca="1"/>
        <v>-3.4761744685137402E-3</v>
      </c>
      <c r="AN522" s="42">
        <f ca="1"/>
        <v>4.1076607827928324E-2</v>
      </c>
      <c r="AO522" s="42">
        <f ca="1"/>
        <v>2.3611118046602639E-2</v>
      </c>
      <c r="AP522" s="42">
        <f ca="1"/>
        <v>-1.2416398349908375E-2</v>
      </c>
      <c r="AQ522" s="42">
        <f ca="1"/>
        <v>3.028785742950299E-2</v>
      </c>
      <c r="AR522" s="42">
        <f ca="1"/>
        <v>-9.3261899795622216E-3</v>
      </c>
      <c r="AS522" s="42">
        <f ca="1"/>
        <v>7.029941472593379E-3</v>
      </c>
      <c r="AT522" s="42">
        <f ca="1"/>
        <v>1.0784101038476615E-2</v>
      </c>
      <c r="AU522" s="42">
        <f ca="1"/>
        <v>7.9820963376600745E-3</v>
      </c>
      <c r="AV522" s="42">
        <f ca="1"/>
        <v>1.0419958907741722E-2</v>
      </c>
      <c r="AW522" s="42">
        <f ca="1"/>
        <v>4.4718159025975146E-3</v>
      </c>
      <c r="AX522" s="42">
        <f ca="1"/>
        <v>2.9461238995699135E-3</v>
      </c>
      <c r="AY522" s="42">
        <f ca="1"/>
        <v>7.0616498702230635E-4</v>
      </c>
      <c r="AZ522" s="42">
        <f ca="1"/>
        <v>2.410301208698673E-3</v>
      </c>
      <c r="BA522" s="42">
        <f ca="1"/>
        <v>1.35823417052921E-2</v>
      </c>
      <c r="BB522" s="42">
        <f ca="1"/>
        <v>1.3221814624296668E-2</v>
      </c>
      <c r="BC522" s="42">
        <f ca="1"/>
        <v>-7.5656333809273335E-3</v>
      </c>
      <c r="BD522" s="42">
        <f ca="1"/>
        <v>-1.6974776342674441E-2</v>
      </c>
      <c r="BE522" s="42">
        <f ca="1"/>
        <v>3.5332772912604893E-3</v>
      </c>
      <c r="BF522" s="42">
        <f ca="1"/>
        <v>-8.5341650312533157E-3</v>
      </c>
      <c r="BG522" s="42">
        <f ca="1"/>
        <v>5.4073845160902412E-3</v>
      </c>
      <c r="BH522" s="42">
        <f ca="1"/>
        <v>1.5707290255975948E-2</v>
      </c>
      <c r="BI522" s="42">
        <f ca="1"/>
        <v>-1.1909870253273835E-2</v>
      </c>
      <c r="BJ522" s="42">
        <f ca="1"/>
        <v>-0.15967504810209107</v>
      </c>
    </row>
    <row r="523" spans="2:62" hidden="1" outlineLevel="2">
      <c r="B523" s="78" t="s">
        <v>24</v>
      </c>
      <c r="C523" s="42">
        <f ca="1"/>
        <v>7.1009630284645797E-3</v>
      </c>
      <c r="D523" s="42">
        <f ca="1"/>
        <v>-6.4073588775681589E-4</v>
      </c>
      <c r="E523" s="42">
        <f ca="1"/>
        <v>-2.3305165137721962E-3</v>
      </c>
      <c r="F523" s="42">
        <f ca="1"/>
        <v>1.6115531176307818E-3</v>
      </c>
      <c r="G523" s="42">
        <f ca="1"/>
        <v>-7.0952972811200721E-3</v>
      </c>
      <c r="H523" s="42">
        <f ca="1"/>
        <v>1.0158542347823013E-2</v>
      </c>
      <c r="I523" s="42">
        <f ca="1"/>
        <v>1.9159333214233687E-3</v>
      </c>
      <c r="J523" s="42">
        <f ca="1"/>
        <v>-1.7254607600823424E-2</v>
      </c>
      <c r="K523" s="42">
        <f ca="1"/>
        <v>5.7543154876765201E-3</v>
      </c>
      <c r="L523" s="42">
        <f ca="1"/>
        <v>-7.5855382510838787E-3</v>
      </c>
      <c r="M523" s="42">
        <f ca="1"/>
        <v>-1.1060574951663238E-2</v>
      </c>
      <c r="N523" s="42">
        <f ca="1"/>
        <v>5.4290803433364176E-3</v>
      </c>
      <c r="O523" s="42">
        <f ca="1"/>
        <v>-1.5549232209678437E-2</v>
      </c>
      <c r="P523" s="42">
        <f ca="1"/>
        <v>1.0490494382608961E-4</v>
      </c>
      <c r="Q523" s="42">
        <f ca="1"/>
        <v>-3.9505164091759859E-3</v>
      </c>
      <c r="R523" s="42">
        <f ca="1"/>
        <v>1.56930203999604E-2</v>
      </c>
      <c r="S523" s="42">
        <f ca="1"/>
        <v>-1.4431543550740833E-3</v>
      </c>
      <c r="T523" s="42">
        <f ca="1"/>
        <v>-6.0596442619590407E-3</v>
      </c>
      <c r="U523" s="42">
        <f ca="1"/>
        <v>-2.698490724242858E-3</v>
      </c>
      <c r="V523" s="42">
        <f ca="1"/>
        <v>-1.4944620048055579E-2</v>
      </c>
      <c r="W523" s="42">
        <f ca="1"/>
        <v>2.4385252915989919E-3</v>
      </c>
      <c r="X523" s="42">
        <f ca="1"/>
        <v>5.5910420627658663E-3</v>
      </c>
      <c r="Y523" s="42">
        <f ca="1"/>
        <v>1.7539877025543604E-3</v>
      </c>
      <c r="Z523" s="42">
        <f ca="1"/>
        <v>8.2272482937436608E-3</v>
      </c>
      <c r="AA523" s="42">
        <f ca="1"/>
        <v>1.3499603968933349E-4</v>
      </c>
      <c r="AB523" s="42">
        <f ca="1"/>
        <v>2.2688405140802809E-2</v>
      </c>
      <c r="AC523" s="42">
        <f ca="1"/>
        <v>-2.0382628076450998E-2</v>
      </c>
      <c r="AD523" s="42">
        <f ca="1"/>
        <v>3.726050831806299E-3</v>
      </c>
      <c r="AE523" s="42">
        <f ca="1"/>
        <v>7.605063858393879E-3</v>
      </c>
      <c r="AF523" s="42">
        <f ca="1"/>
        <v>1.5259170800386634E-2</v>
      </c>
      <c r="AG523" s="42">
        <f ca="1"/>
        <v>-6.426379086357098E-3</v>
      </c>
      <c r="AH523" s="42">
        <f ca="1"/>
        <v>-1.5466842788586954E-2</v>
      </c>
      <c r="AI523" s="42">
        <f ca="1"/>
        <v>1.6801857464774611E-2</v>
      </c>
      <c r="AJ523" s="42">
        <f ca="1"/>
        <v>-3.1294010568105879E-4</v>
      </c>
      <c r="AK523" s="42">
        <f ca="1"/>
        <v>1.1339402935803683E-2</v>
      </c>
      <c r="AL523" s="42">
        <f ca="1"/>
        <v>-1.4571707911128606E-2</v>
      </c>
      <c r="AM523" s="42">
        <f ca="1"/>
        <v>3.2196257207167123E-3</v>
      </c>
      <c r="AN523" s="42">
        <f ca="1"/>
        <v>1.3476066630917383E-2</v>
      </c>
      <c r="AO523" s="42">
        <f ca="1"/>
        <v>1.4522870237330177E-2</v>
      </c>
      <c r="AP523" s="42">
        <f ca="1"/>
        <v>-1.3451717722232748E-2</v>
      </c>
      <c r="AQ523" s="42">
        <f ca="1"/>
        <v>-7.7761511998498123E-3</v>
      </c>
      <c r="AR523" s="42">
        <f ca="1"/>
        <v>-1.0028029405171668E-2</v>
      </c>
      <c r="AS523" s="42">
        <f ca="1"/>
        <v>-1.1562426932135328E-2</v>
      </c>
      <c r="AT523" s="42">
        <f ca="1"/>
        <v>-1.5138399017625259E-2</v>
      </c>
      <c r="AU523" s="42">
        <f ca="1"/>
        <v>6.2638384442330608E-3</v>
      </c>
      <c r="AV523" s="42">
        <f ca="1"/>
        <v>3.9089789141398268E-3</v>
      </c>
      <c r="AW523" s="42">
        <f ca="1"/>
        <v>-1.4425529137056275E-2</v>
      </c>
      <c r="AX523" s="42">
        <f ca="1"/>
        <v>6.1341505703840782E-4</v>
      </c>
      <c r="AY523" s="42">
        <f ca="1"/>
        <v>-1.9452862096842882E-3</v>
      </c>
      <c r="AZ523" s="42">
        <f ca="1"/>
        <v>-1.7998625700125781E-3</v>
      </c>
      <c r="BA523" s="42">
        <f ca="1"/>
        <v>-2.2278123024004698E-2</v>
      </c>
      <c r="BB523" s="42">
        <f ca="1"/>
        <v>-2.9089034061881375E-2</v>
      </c>
      <c r="BC523" s="42">
        <f ca="1"/>
        <v>4.8956055299861911E-4</v>
      </c>
      <c r="BD523" s="42">
        <f ca="1"/>
        <v>8.9763301387708883E-3</v>
      </c>
      <c r="BE523" s="42">
        <f ca="1"/>
        <v>9.2429726449105298E-3</v>
      </c>
      <c r="BF523" s="42">
        <f ca="1"/>
        <v>1.155734724553073E-2</v>
      </c>
      <c r="BG523" s="42">
        <f ca="1"/>
        <v>-1.1475461120705327E-2</v>
      </c>
      <c r="BH523" s="42">
        <f ca="1"/>
        <v>-6.6450474748536437E-3</v>
      </c>
      <c r="BI523" s="42">
        <f ca="1"/>
        <v>1.6869347244924948E-2</v>
      </c>
      <c r="BJ523" s="42">
        <f ca="1"/>
        <v>-0.23498347900072236</v>
      </c>
    </row>
    <row r="524" spans="2:62" hidden="1" outlineLevel="2"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</row>
    <row r="525" spans="2:62" hidden="1" outlineLevel="2">
      <c r="B525" s="78" t="s">
        <v>56</v>
      </c>
      <c r="C525" s="42">
        <f ca="1">SUM(C514:C523)</f>
        <v>-6.7654215563095477E-17</v>
      </c>
      <c r="D525" s="42">
        <f t="shared" ref="D525:BJ525" ca="1" si="453">SUM(D514:D523)</f>
        <v>-1.2750217548429532E-16</v>
      </c>
      <c r="E525" s="42">
        <f t="shared" ca="1" si="453"/>
        <v>-4.6837533851373792E-17</v>
      </c>
      <c r="F525" s="42">
        <f t="shared" ca="1" si="453"/>
        <v>1.8214596497756474E-17</v>
      </c>
      <c r="G525" s="42">
        <f t="shared" ca="1" si="453"/>
        <v>3.4694469519536142E-17</v>
      </c>
      <c r="H525" s="42">
        <f t="shared" ca="1" si="453"/>
        <v>-2.9490299091605721E-17</v>
      </c>
      <c r="I525" s="42">
        <f t="shared" ca="1" si="453"/>
        <v>8.6736173798840355E-18</v>
      </c>
      <c r="J525" s="42">
        <f t="shared" ca="1" si="453"/>
        <v>6.591949208711867E-17</v>
      </c>
      <c r="K525" s="42">
        <f t="shared" ca="1" si="453"/>
        <v>4.5102810375396984E-17</v>
      </c>
      <c r="L525" s="42">
        <f t="shared" ca="1" si="453"/>
        <v>-6.9388939039072284E-18</v>
      </c>
      <c r="M525" s="42">
        <f t="shared" ca="1" si="453"/>
        <v>1.7694179454963432E-16</v>
      </c>
      <c r="N525" s="42">
        <f t="shared" ca="1" si="453"/>
        <v>2.2551405187698492E-17</v>
      </c>
      <c r="O525" s="42">
        <f t="shared" ca="1" si="453"/>
        <v>2.7755575615628914E-17</v>
      </c>
      <c r="P525" s="42">
        <f t="shared" ca="1" si="453"/>
        <v>1.0408340855860843E-16</v>
      </c>
      <c r="Q525" s="42">
        <f t="shared" ca="1" si="453"/>
        <v>-6.591949208711867E-17</v>
      </c>
      <c r="R525" s="42">
        <f t="shared" ca="1" si="453"/>
        <v>-1.8388068845354155E-16</v>
      </c>
      <c r="S525" s="42">
        <f t="shared" ca="1" si="453"/>
        <v>6.9388939039072284E-17</v>
      </c>
      <c r="T525" s="42">
        <f t="shared" ca="1" si="453"/>
        <v>0</v>
      </c>
      <c r="U525" s="42">
        <f t="shared" ca="1" si="453"/>
        <v>-3.1225022567582528E-17</v>
      </c>
      <c r="V525" s="42">
        <f t="shared" ca="1" si="453"/>
        <v>-1.214306433183765E-16</v>
      </c>
      <c r="W525" s="42">
        <f t="shared" ca="1" si="453"/>
        <v>-1.3530843112619095E-16</v>
      </c>
      <c r="X525" s="42">
        <f t="shared" ca="1" si="453"/>
        <v>1.8735013540549517E-16</v>
      </c>
      <c r="Y525" s="42">
        <f t="shared" ca="1" si="453"/>
        <v>-1.9428902930940239E-16</v>
      </c>
      <c r="Z525" s="42">
        <f t="shared" ca="1" si="453"/>
        <v>-2.4286128663675299E-17</v>
      </c>
      <c r="AA525" s="42">
        <f t="shared" ca="1" si="453"/>
        <v>3.1225022567582528E-17</v>
      </c>
      <c r="AB525" s="42">
        <f t="shared" ca="1" si="453"/>
        <v>6.9388939039072284E-17</v>
      </c>
      <c r="AC525" s="42">
        <f t="shared" ca="1" si="453"/>
        <v>-6.9388939039072284E-17</v>
      </c>
      <c r="AD525" s="42">
        <f t="shared" ca="1" si="453"/>
        <v>5.2041704279304213E-17</v>
      </c>
      <c r="AE525" s="42">
        <f t="shared" ca="1" si="453"/>
        <v>-5.5511151231257827E-17</v>
      </c>
      <c r="AF525" s="42">
        <f t="shared" ca="1" si="453"/>
        <v>0</v>
      </c>
      <c r="AG525" s="42">
        <f t="shared" ca="1" si="453"/>
        <v>4.3368086899420177E-17</v>
      </c>
      <c r="AH525" s="42">
        <f t="shared" ca="1" si="453"/>
        <v>-2.0816681711721685E-17</v>
      </c>
      <c r="AI525" s="42">
        <f t="shared" ca="1" si="453"/>
        <v>-7.2858385991025898E-17</v>
      </c>
      <c r="AJ525" s="42">
        <f t="shared" ca="1" si="453"/>
        <v>3.4694469519536142E-17</v>
      </c>
      <c r="AK525" s="42">
        <f t="shared" ca="1" si="453"/>
        <v>-8.5001450322863548E-17</v>
      </c>
      <c r="AL525" s="42">
        <f t="shared" ca="1" si="453"/>
        <v>9.3675067702747583E-17</v>
      </c>
      <c r="AM525" s="42">
        <f t="shared" ca="1" si="453"/>
        <v>9.1940344226770776E-17</v>
      </c>
      <c r="AN525" s="42">
        <f t="shared" ca="1" si="453"/>
        <v>-1.0408340855860843E-16</v>
      </c>
      <c r="AO525" s="42">
        <f t="shared" ca="1" si="453"/>
        <v>-1.2490009027033011E-16</v>
      </c>
      <c r="AP525" s="42">
        <f t="shared" ca="1" si="453"/>
        <v>1.3877787807814457E-16</v>
      </c>
      <c r="AQ525" s="42">
        <f t="shared" ca="1" si="453"/>
        <v>-1.4918621893400541E-16</v>
      </c>
      <c r="AR525" s="42">
        <f t="shared" ca="1" si="453"/>
        <v>1.7347234759768071E-17</v>
      </c>
      <c r="AS525" s="42">
        <f t="shared" ca="1" si="453"/>
        <v>-5.8980598183211441E-17</v>
      </c>
      <c r="AT525" s="42">
        <f t="shared" ca="1" si="453"/>
        <v>-3.9898639947466563E-17</v>
      </c>
      <c r="AU525" s="42">
        <f t="shared" ca="1" si="453"/>
        <v>1.3010426069826053E-16</v>
      </c>
      <c r="AV525" s="42">
        <f t="shared" ca="1" si="453"/>
        <v>-2.7755575615628914E-17</v>
      </c>
      <c r="AW525" s="42">
        <f t="shared" ca="1" si="453"/>
        <v>-7.6327832942979512E-17</v>
      </c>
      <c r="AX525" s="42">
        <f t="shared" ca="1" si="453"/>
        <v>-5.5511151231257827E-17</v>
      </c>
      <c r="AY525" s="42">
        <f t="shared" ca="1" si="453"/>
        <v>3.8163916471489756E-17</v>
      </c>
      <c r="AZ525" s="42">
        <f t="shared" ca="1" si="453"/>
        <v>-1.7347234759768071E-17</v>
      </c>
      <c r="BA525" s="42">
        <f t="shared" ca="1" si="453"/>
        <v>9.7144514654701197E-17</v>
      </c>
      <c r="BB525" s="42">
        <f t="shared" ca="1" si="453"/>
        <v>-1.6306400674181987E-16</v>
      </c>
      <c r="BC525" s="42">
        <f t="shared" ca="1" si="453"/>
        <v>0</v>
      </c>
      <c r="BD525" s="42">
        <f t="shared" ca="1" si="453"/>
        <v>3.1225022567582528E-17</v>
      </c>
      <c r="BE525" s="42">
        <f t="shared" ca="1" si="453"/>
        <v>3.8163916471489756E-17</v>
      </c>
      <c r="BF525" s="42">
        <f t="shared" ca="1" si="453"/>
        <v>9.0205620750793969E-17</v>
      </c>
      <c r="BG525" s="42">
        <f t="shared" ca="1" si="453"/>
        <v>4.163336342344337E-17</v>
      </c>
      <c r="BH525" s="42">
        <f t="shared" ca="1" si="453"/>
        <v>9.0205620750793969E-17</v>
      </c>
      <c r="BI525" s="42">
        <f t="shared" ca="1" si="453"/>
        <v>-9.7144514654701197E-17</v>
      </c>
      <c r="BJ525" s="42">
        <f t="shared" ca="1" si="453"/>
        <v>-1</v>
      </c>
    </row>
    <row r="526" spans="2:62" hidden="1" outlineLevel="2">
      <c r="B526" s="78" t="s">
        <v>138</v>
      </c>
      <c r="C526" s="42" cm="1">
        <f t="array" aca="1" ref="C526" ca="1">SUM(ABS(C514:C523))</f>
        <v>4.0147933811839197E-2</v>
      </c>
      <c r="D526" s="42" cm="1">
        <f t="array" aca="1" ref="D526" ca="1">SUM(ABS(D514:D523))</f>
        <v>6.946643552423841E-2</v>
      </c>
      <c r="E526" s="42" cm="1">
        <f t="array" aca="1" ref="E526" ca="1">SUM(ABS(E514:E523))</f>
        <v>2.8790296449036131E-2</v>
      </c>
      <c r="F526" s="42" cm="1">
        <f t="array" aca="1" ref="F526" ca="1">SUM(ABS(F514:F523))</f>
        <v>8.049025343649676E-3</v>
      </c>
      <c r="G526" s="42" cm="1">
        <f t="array" aca="1" ref="G526" ca="1">SUM(ABS(G514:G523))</f>
        <v>0.10388222156595184</v>
      </c>
      <c r="H526" s="42" cm="1">
        <f t="array" aca="1" ref="H526" ca="1">SUM(ABS(H514:H523))</f>
        <v>4.4227175211881291E-2</v>
      </c>
      <c r="I526" s="42" cm="1">
        <f t="array" aca="1" ref="I526" ca="1">SUM(ABS(I514:I523))</f>
        <v>2.0647083632613385E-2</v>
      </c>
      <c r="J526" s="42" cm="1">
        <f t="array" aca="1" ref="J526" ca="1">SUM(ABS(J514:J523))</f>
        <v>4.1340063873958763E-2</v>
      </c>
      <c r="K526" s="42" cm="1">
        <f t="array" aca="1" ref="K526" ca="1">SUM(ABS(K514:K523))</f>
        <v>3.4156535200756261E-2</v>
      </c>
      <c r="L526" s="42" cm="1">
        <f t="array" aca="1" ref="L526" ca="1">SUM(ABS(L514:L523))</f>
        <v>0.10485622320873395</v>
      </c>
      <c r="M526" s="42" cm="1">
        <f t="array" aca="1" ref="M526" ca="1">SUM(ABS(M514:M523))</f>
        <v>9.4619848564214307E-2</v>
      </c>
      <c r="N526" s="42" cm="1">
        <f t="array" aca="1" ref="N526" ca="1">SUM(ABS(N514:N523))</f>
        <v>2.5783982034890192E-2</v>
      </c>
      <c r="O526" s="42" cm="1">
        <f t="array" aca="1" ref="O526" ca="1">SUM(ABS(O514:O523))</f>
        <v>0.10383113993362882</v>
      </c>
      <c r="P526" s="42" cm="1">
        <f t="array" aca="1" ref="P526" ca="1">SUM(ABS(P514:P523))</f>
        <v>6.0549240490902073E-2</v>
      </c>
      <c r="Q526" s="42" cm="1">
        <f t="array" aca="1" ref="Q526" ca="1">SUM(ABS(Q514:Q523))</f>
        <v>7.9627704844326672E-2</v>
      </c>
      <c r="R526" s="42" cm="1">
        <f t="array" aca="1" ref="R526" ca="1">SUM(ABS(R514:R523))</f>
        <v>8.0872834661928447E-2</v>
      </c>
      <c r="S526" s="42" cm="1">
        <f t="array" aca="1" ref="S526" ca="1">SUM(ABS(S514:S523))</f>
        <v>4.527119181886069E-2</v>
      </c>
      <c r="T526" s="42" cm="1">
        <f t="array" aca="1" ref="T526" ca="1">SUM(ABS(T514:T523))</f>
        <v>5.0767739933425926E-2</v>
      </c>
      <c r="U526" s="42" cm="1">
        <f t="array" aca="1" ref="U526" ca="1">SUM(ABS(U514:U523))</f>
        <v>5.1531918743100397E-2</v>
      </c>
      <c r="V526" s="42" cm="1">
        <f t="array" aca="1" ref="V526" ca="1">SUM(ABS(V514:V523))</f>
        <v>5.436215175927972E-2</v>
      </c>
      <c r="W526" s="42" cm="1">
        <f t="array" aca="1" ref="W526" ca="1">SUM(ABS(W514:W523))</f>
        <v>4.1688348791124714E-2</v>
      </c>
      <c r="X526" s="42" cm="1">
        <f t="array" aca="1" ref="X526" ca="1">SUM(ABS(X514:X523))</f>
        <v>0.1097664566630159</v>
      </c>
      <c r="Y526" s="42" cm="1">
        <f t="array" aca="1" ref="Y526" ca="1">SUM(ABS(Y514:Y523))</f>
        <v>5.8641800356749652E-2</v>
      </c>
      <c r="Z526" s="42" cm="1">
        <f t="array" aca="1" ref="Z526" ca="1">SUM(ABS(Z514:Z523))</f>
        <v>8.5071115408799705E-2</v>
      </c>
      <c r="AA526" s="42" cm="1">
        <f t="array" aca="1" ref="AA526" ca="1">SUM(ABS(AA514:AA523))</f>
        <v>0.22297904661926901</v>
      </c>
      <c r="AB526" s="42" cm="1">
        <f t="array" aca="1" ref="AB526" ca="1">SUM(ABS(AB514:AB523))</f>
        <v>0.10907987869400763</v>
      </c>
      <c r="AC526" s="42" cm="1">
        <f t="array" aca="1" ref="AC526" ca="1">SUM(ABS(AC514:AC523))</f>
        <v>4.4969131570397641E-2</v>
      </c>
      <c r="AD526" s="42" cm="1">
        <f t="array" aca="1" ref="AD526" ca="1">SUM(ABS(AD514:AD523))</f>
        <v>6.7426061943696033E-2</v>
      </c>
      <c r="AE526" s="42" cm="1">
        <f t="array" aca="1" ref="AE526" ca="1">SUM(ABS(AE514:AE523))</f>
        <v>7.8517268172545757E-2</v>
      </c>
      <c r="AF526" s="42" cm="1">
        <f t="array" aca="1" ref="AF526" ca="1">SUM(ABS(AF514:AF523))</f>
        <v>5.8423347100986865E-2</v>
      </c>
      <c r="AG526" s="42" cm="1">
        <f t="array" aca="1" ref="AG526" ca="1">SUM(ABS(AG514:AG523))</f>
        <v>4.1186765865494204E-2</v>
      </c>
      <c r="AH526" s="42" cm="1">
        <f t="array" aca="1" ref="AH526" ca="1">SUM(ABS(AH514:AH523))</f>
        <v>7.1938972390248324E-2</v>
      </c>
      <c r="AI526" s="42" cm="1">
        <f t="array" aca="1" ref="AI526" ca="1">SUM(ABS(AI514:AI523))</f>
        <v>6.3203774319403813E-2</v>
      </c>
      <c r="AJ526" s="42" cm="1">
        <f t="array" aca="1" ref="AJ526" ca="1">SUM(ABS(AJ514:AJ523))</f>
        <v>4.1667564630625466E-2</v>
      </c>
      <c r="AK526" s="42" cm="1">
        <f t="array" aca="1" ref="AK526" ca="1">SUM(ABS(AK514:AK523))</f>
        <v>5.2898966381658682E-2</v>
      </c>
      <c r="AL526" s="42" cm="1">
        <f t="array" aca="1" ref="AL526" ca="1">SUM(ABS(AL514:AL523))</f>
        <v>4.7657209264627937E-2</v>
      </c>
      <c r="AM526" s="42" cm="1">
        <f t="array" aca="1" ref="AM526" ca="1">SUM(ABS(AM514:AM523))</f>
        <v>7.2937935581796134E-2</v>
      </c>
      <c r="AN526" s="42" cm="1">
        <f t="array" aca="1" ref="AN526" ca="1">SUM(ABS(AN514:AN523))</f>
        <v>0.17709408394081555</v>
      </c>
      <c r="AO526" s="42" cm="1">
        <f t="array" aca="1" ref="AO526" ca="1">SUM(ABS(AO514:AO523))</f>
        <v>0.19062315016076986</v>
      </c>
      <c r="AP526" s="42" cm="1">
        <f t="array" aca="1" ref="AP526" ca="1">SUM(ABS(AP514:AP523))</f>
        <v>9.9638830787981247E-2</v>
      </c>
      <c r="AQ526" s="42" cm="1">
        <f t="array" aca="1" ref="AQ526" ca="1">SUM(ABS(AQ514:AQ523))</f>
        <v>0.13079815832138539</v>
      </c>
      <c r="AR526" s="42" cm="1">
        <f t="array" aca="1" ref="AR526" ca="1">SUM(ABS(AR514:AR523))</f>
        <v>4.8766701041000907E-2</v>
      </c>
      <c r="AS526" s="42" cm="1">
        <f t="array" aca="1" ref="AS526" ca="1">SUM(ABS(AS514:AS523))</f>
        <v>4.9546259655942504E-2</v>
      </c>
      <c r="AT526" s="42" cm="1">
        <f t="array" aca="1" ref="AT526" ca="1">SUM(ABS(AT514:AT523))</f>
        <v>6.5986378458846723E-2</v>
      </c>
      <c r="AU526" s="42" cm="1">
        <f t="array" aca="1" ref="AU526" ca="1">SUM(ABS(AU514:AU523))</f>
        <v>3.2608824828749543E-2</v>
      </c>
      <c r="AV526" s="42" cm="1">
        <f t="array" aca="1" ref="AV526" ca="1">SUM(ABS(AV514:AV523))</f>
        <v>7.6605030827202797E-2</v>
      </c>
      <c r="AW526" s="42" cm="1">
        <f t="array" aca="1" ref="AW526" ca="1">SUM(ABS(AW514:AW523))</f>
        <v>0.11718076286792714</v>
      </c>
      <c r="AX526" s="42" cm="1">
        <f t="array" aca="1" ref="AX526" ca="1">SUM(ABS(AX514:AX523))</f>
        <v>1.6256422585510771E-2</v>
      </c>
      <c r="AY526" s="42" cm="1">
        <f t="array" aca="1" ref="AY526" ca="1">SUM(ABS(AY514:AY523))</f>
        <v>3.2737496080044906E-2</v>
      </c>
      <c r="AZ526" s="42" cm="1">
        <f t="array" aca="1" ref="AZ526" ca="1">SUM(ABS(AZ514:AZ523))</f>
        <v>1.1687294293149835E-2</v>
      </c>
      <c r="BA526" s="42" cm="1">
        <f t="array" aca="1" ref="BA526" ca="1">SUM(ABS(BA514:BA523))</f>
        <v>8.5667271449957824E-2</v>
      </c>
      <c r="BB526" s="42" cm="1">
        <f t="array" aca="1" ref="BB526" ca="1">SUM(ABS(BB514:BB523))</f>
        <v>8.3998407847690248E-2</v>
      </c>
      <c r="BC526" s="42" cm="1">
        <f t="array" aca="1" ref="BC526" ca="1">SUM(ABS(BC514:BC523))</f>
        <v>1.5918135108911532E-2</v>
      </c>
      <c r="BD526" s="42" cm="1">
        <f t="array" aca="1" ref="BD526" ca="1">SUM(ABS(BD514:BD523))</f>
        <v>6.2476387401493666E-2</v>
      </c>
      <c r="BE526" s="42" cm="1">
        <f t="array" aca="1" ref="BE526" ca="1">SUM(ABS(BE514:BE523))</f>
        <v>3.5271160744844779E-2</v>
      </c>
      <c r="BF526" s="42" cm="1">
        <f t="array" aca="1" ref="BF526" ca="1">SUM(ABS(BF514:BF523))</f>
        <v>2.9495754433722175E-2</v>
      </c>
      <c r="BG526" s="42" cm="1">
        <f t="array" aca="1" ref="BG526" ca="1">SUM(ABS(BG514:BG523))</f>
        <v>5.1718507453709359E-2</v>
      </c>
      <c r="BH526" s="42" cm="1">
        <f t="array" aca="1" ref="BH526" ca="1">SUM(ABS(BH514:BH523))</f>
        <v>7.2818685405465544E-2</v>
      </c>
      <c r="BI526" s="42" cm="1">
        <f t="array" aca="1" ref="BI526" ca="1">SUM(ABS(BI514:BI523))</f>
        <v>5.830478661003817E-2</v>
      </c>
      <c r="BJ526" s="42" cm="1">
        <f t="array" aca="1" ref="BJ526" ca="1">SUM(ABS(BJ514:BJ523))</f>
        <v>1</v>
      </c>
    </row>
    <row r="527" spans="2:62" hidden="1" outlineLevel="2">
      <c r="B527" s="77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</row>
    <row r="528" spans="2:62" hidden="1" outlineLevel="2">
      <c r="B528" s="78" t="s">
        <v>157</v>
      </c>
      <c r="C528" s="109">
        <f ca="1">$C$5*(1+C497)</f>
        <v>100462168.82527131</v>
      </c>
      <c r="D528" s="109">
        <f ca="1">C528*(1+D497)</f>
        <v>104768480.11023575</v>
      </c>
      <c r="E528" s="109">
        <f t="shared" ref="E528:BJ528" ca="1" si="454">D528*(1+E497)</f>
        <v>104697104.41035013</v>
      </c>
      <c r="F528" s="109">
        <f t="shared" ca="1" si="454"/>
        <v>104168148.84464571</v>
      </c>
      <c r="G528" s="109">
        <f t="shared" ca="1" si="454"/>
        <v>107842982.5418117</v>
      </c>
      <c r="H528" s="109">
        <f t="shared" ca="1" si="454"/>
        <v>105434821.4457019</v>
      </c>
      <c r="I528" s="109">
        <f t="shared" ca="1" si="454"/>
        <v>105215867.42905486</v>
      </c>
      <c r="J528" s="109">
        <f t="shared" ca="1" si="454"/>
        <v>108579798.13133006</v>
      </c>
      <c r="K528" s="109">
        <f t="shared" ca="1" si="454"/>
        <v>108244999.80086718</v>
      </c>
      <c r="L528" s="109">
        <f t="shared" ca="1" si="454"/>
        <v>115009870.66936858</v>
      </c>
      <c r="M528" s="109">
        <f t="shared" ca="1" si="454"/>
        <v>118772698.49795583</v>
      </c>
      <c r="N528" s="109">
        <f t="shared" ca="1" si="454"/>
        <v>115674031.33930148</v>
      </c>
      <c r="O528" s="109">
        <f t="shared" ca="1" si="454"/>
        <v>115667875.33455355</v>
      </c>
      <c r="P528" s="109">
        <f t="shared" ca="1" si="454"/>
        <v>112035905.79029804</v>
      </c>
      <c r="Q528" s="109">
        <f t="shared" ca="1" si="454"/>
        <v>110229163.89126107</v>
      </c>
      <c r="R528" s="109">
        <f t="shared" ca="1" si="454"/>
        <v>108347140.76554731</v>
      </c>
      <c r="S528" s="109">
        <f t="shared" ca="1" si="454"/>
        <v>107741587.2078235</v>
      </c>
      <c r="T528" s="109">
        <f t="shared" ca="1" si="454"/>
        <v>110608826.20751029</v>
      </c>
      <c r="U528" s="109">
        <f t="shared" ca="1" si="454"/>
        <v>115002557.88411601</v>
      </c>
      <c r="V528" s="109">
        <f t="shared" ca="1" si="454"/>
        <v>112969586.23337854</v>
      </c>
      <c r="W528" s="109">
        <f t="shared" ca="1" si="454"/>
        <v>113151651.34679466</v>
      </c>
      <c r="X528" s="109">
        <f t="shared" ca="1" si="454"/>
        <v>109636027.48373616</v>
      </c>
      <c r="Y528" s="109">
        <f t="shared" ca="1" si="454"/>
        <v>115389686.72783317</v>
      </c>
      <c r="Z528" s="109">
        <f t="shared" ca="1" si="454"/>
        <v>108062809.12856957</v>
      </c>
      <c r="AA528" s="109">
        <f t="shared" ca="1" si="454"/>
        <v>114667026.22172971</v>
      </c>
      <c r="AB528" s="109">
        <f t="shared" ca="1" si="454"/>
        <v>120132906.45955998</v>
      </c>
      <c r="AC528" s="109">
        <f t="shared" ca="1" si="454"/>
        <v>125184852.04376791</v>
      </c>
      <c r="AD528" s="109">
        <f t="shared" ca="1" si="454"/>
        <v>126757534.66330044</v>
      </c>
      <c r="AE528" s="109">
        <f t="shared" ca="1" si="454"/>
        <v>122872210.07013364</v>
      </c>
      <c r="AF528" s="109">
        <f t="shared" ca="1" si="454"/>
        <v>128214703.74246898</v>
      </c>
      <c r="AG528" s="109">
        <f t="shared" ca="1" si="454"/>
        <v>128449189.88171799</v>
      </c>
      <c r="AH528" s="109">
        <f t="shared" ca="1" si="454"/>
        <v>132171810.79674724</v>
      </c>
      <c r="AI528" s="109">
        <f t="shared" ca="1" si="454"/>
        <v>136365923.1654841</v>
      </c>
      <c r="AJ528" s="109">
        <f t="shared" ca="1" si="454"/>
        <v>138569609.51171014</v>
      </c>
      <c r="AK528" s="109">
        <f t="shared" ca="1" si="454"/>
        <v>138827277.15693495</v>
      </c>
      <c r="AL528" s="109">
        <f t="shared" ca="1" si="454"/>
        <v>143263814.62482446</v>
      </c>
      <c r="AM528" s="109">
        <f t="shared" ca="1" si="454"/>
        <v>149280853.1718027</v>
      </c>
      <c r="AN528" s="109">
        <f t="shared" ca="1" si="454"/>
        <v>136261405.64782122</v>
      </c>
      <c r="AO528" s="109">
        <f t="shared" ca="1" si="454"/>
        <v>128507334.15463005</v>
      </c>
      <c r="AP528" s="109">
        <f t="shared" ca="1" si="454"/>
        <v>139491771.9130255</v>
      </c>
      <c r="AQ528" s="109">
        <f t="shared" ca="1" si="454"/>
        <v>147716015.50181586</v>
      </c>
      <c r="AR528" s="109">
        <f t="shared" ca="1" si="454"/>
        <v>141896045.39845118</v>
      </c>
      <c r="AS528" s="109">
        <f t="shared" ca="1" si="454"/>
        <v>139373251.74424163</v>
      </c>
      <c r="AT528" s="109">
        <f t="shared" ca="1" si="454"/>
        <v>135952644.17283124</v>
      </c>
      <c r="AU528" s="109">
        <f t="shared" ca="1" si="454"/>
        <v>137501735.51981214</v>
      </c>
      <c r="AV528" s="109">
        <f t="shared" ca="1" si="454"/>
        <v>134513754.31677741</v>
      </c>
      <c r="AW528" s="109">
        <f t="shared" ca="1" si="454"/>
        <v>140650543.12860999</v>
      </c>
      <c r="AX528" s="109">
        <f t="shared" ca="1" si="454"/>
        <v>138268081.40988398</v>
      </c>
      <c r="AY528" s="109">
        <f t="shared" ca="1" si="454"/>
        <v>139054976.75951716</v>
      </c>
      <c r="AZ528" s="109">
        <f t="shared" ca="1" si="454"/>
        <v>134468109.65561208</v>
      </c>
      <c r="BA528" s="109">
        <f t="shared" ca="1" si="454"/>
        <v>148258076.22182181</v>
      </c>
      <c r="BB528" s="109">
        <f t="shared" ca="1" si="454"/>
        <v>153941614.35873598</v>
      </c>
      <c r="BC528" s="109">
        <f t="shared" ca="1" si="454"/>
        <v>152494972.26541987</v>
      </c>
      <c r="BD528" s="109">
        <f t="shared" ca="1" si="454"/>
        <v>151921215.19559556</v>
      </c>
      <c r="BE528" s="109">
        <f t="shared" ca="1" si="454"/>
        <v>153423886.97766599</v>
      </c>
      <c r="BF528" s="109">
        <f t="shared" ca="1" si="454"/>
        <v>158691106.57742599</v>
      </c>
      <c r="BG528" s="109">
        <f t="shared" ca="1" si="454"/>
        <v>149143944.52834034</v>
      </c>
      <c r="BH528" s="109">
        <f t="shared" ca="1" si="454"/>
        <v>149708343.30276352</v>
      </c>
      <c r="BI528" s="109">
        <f t="shared" ca="1" si="454"/>
        <v>148392259.95329434</v>
      </c>
      <c r="BJ528" s="109">
        <f t="shared" ca="1" si="454"/>
        <v>164747027.38487655</v>
      </c>
    </row>
    <row r="529" spans="2:62" hidden="1" outlineLevel="2">
      <c r="B529" s="78" t="s">
        <v>156</v>
      </c>
      <c r="C529" s="109">
        <f ca="1">C526*C528*$C$6+($C$5*$C$6)</f>
        <v>31210.004551377238</v>
      </c>
      <c r="D529" s="109">
        <f ca="1">D526*D528*$C$6</f>
        <v>2183.3678605650434</v>
      </c>
      <c r="E529" s="109">
        <f t="shared" ref="E529" ca="1" si="455">E526*E528*$C$6</f>
        <v>904.2782019989005</v>
      </c>
      <c r="F529" s="109">
        <f t="shared" ref="F529" ca="1" si="456">F526*F528*$C$6</f>
        <v>251.53562101548749</v>
      </c>
      <c r="G529" s="109">
        <f t="shared" ref="G529" ca="1" si="457">G526*G528*$C$6</f>
        <v>3360.8905820224672</v>
      </c>
      <c r="H529" s="109">
        <f t="shared" ref="H529" ca="1" si="458">H526*H528*$C$6</f>
        <v>1398.9252964537429</v>
      </c>
      <c r="I529" s="109">
        <f t="shared" ref="I529" ca="1" si="459">I526*I528*$C$6</f>
        <v>651.72024428569739</v>
      </c>
      <c r="J529" s="109">
        <f t="shared" ref="J529" ca="1" si="460">J526*J528*$C$6</f>
        <v>1346.6087370512198</v>
      </c>
      <c r="K529" s="109">
        <f t="shared" ref="K529" ca="1" si="461">K526*K528*$C$6</f>
        <v>1109.1822438012523</v>
      </c>
      <c r="L529" s="109">
        <f t="shared" ref="L529" ca="1" si="462">L526*L528*$C$6</f>
        <v>3617.8502010344801</v>
      </c>
      <c r="M529" s="109">
        <f t="shared" ref="M529" ca="1" si="463">M526*M528*$C$6</f>
        <v>3371.4764236318993</v>
      </c>
      <c r="N529" s="109">
        <f t="shared" ref="N529" ca="1" si="464">N526*N528*$C$6</f>
        <v>894.76114378676232</v>
      </c>
      <c r="O529" s="109">
        <f t="shared" ref="O529" ca="1" si="465">O526*O528*$C$6</f>
        <v>3602.9782049062687</v>
      </c>
      <c r="P529" s="109">
        <f t="shared" ref="P529" ca="1" si="466">P526*P528*$C$6</f>
        <v>2035.1067009938413</v>
      </c>
      <c r="Q529" s="109">
        <f t="shared" ref="Q529" ca="1" si="467">Q526*Q528*$C$6</f>
        <v>2633.1885982710742</v>
      </c>
      <c r="R529" s="109">
        <f t="shared" ref="R529" ca="1" si="468">R526*R528*$C$6</f>
        <v>2628.7021203674381</v>
      </c>
      <c r="S529" s="109">
        <f t="shared" ref="S529" ca="1" si="469">S526*S528*$C$6</f>
        <v>1463.2770184061653</v>
      </c>
      <c r="T529" s="109">
        <f t="shared" ref="T529" ca="1" si="470">T526*T528*$C$6</f>
        <v>1684.6080369733163</v>
      </c>
      <c r="U529" s="109">
        <f t="shared" ref="U529" ca="1" si="471">U526*U528*$C$6</f>
        <v>1777.8907404398897</v>
      </c>
      <c r="V529" s="109">
        <f t="shared" ref="V529" ca="1" si="472">V526*V528*$C$6</f>
        <v>1842.3809373005884</v>
      </c>
      <c r="W529" s="109">
        <f t="shared" ref="W529" ca="1" si="473">W526*W528*$C$6</f>
        <v>1415.1316522910736</v>
      </c>
      <c r="X529" s="109">
        <f t="shared" ref="X529" ca="1" si="474">X526*X528*$C$6</f>
        <v>3610.3074778496234</v>
      </c>
      <c r="Y529" s="109">
        <f t="shared" ref="Y529" ca="1" si="475">Y526*Y528*$C$6</f>
        <v>2029.9976916964431</v>
      </c>
      <c r="Z529" s="109">
        <f t="shared" ref="Z529" ca="1" si="476">Z526*Z528*$C$6</f>
        <v>2757.9071120326907</v>
      </c>
      <c r="AA529" s="109">
        <f t="shared" ref="AA529" ca="1" si="477">AA526*AA528*$C$6</f>
        <v>7670.5032556764027</v>
      </c>
      <c r="AB529" s="109">
        <f t="shared" ref="AB529" ca="1" si="478">AB526*AB528*$C$6</f>
        <v>3931.2248591302105</v>
      </c>
      <c r="AC529" s="109">
        <f t="shared" ref="AC529" ca="1" si="479">AC526*AC528*$C$6</f>
        <v>1688.8362246530883</v>
      </c>
      <c r="AD529" s="109">
        <f t="shared" ref="AD529" ca="1" si="480">AD526*AD528*$C$6</f>
        <v>2564.0284152113677</v>
      </c>
      <c r="AE529" s="109">
        <f t="shared" ref="AE529" ca="1" si="481">AE526*AE528*$C$6</f>
        <v>2894.2770807090178</v>
      </c>
      <c r="AF529" s="109">
        <f t="shared" ref="AF529" ca="1" si="482">AF526*AF528*$C$6</f>
        <v>2247.2196420589394</v>
      </c>
      <c r="AG529" s="109">
        <f t="shared" ref="AG529" ca="1" si="483">AG526*AG528*$C$6</f>
        <v>1587.1220127812176</v>
      </c>
      <c r="AH529" s="109">
        <f t="shared" ref="AH529" ca="1" si="484">AH526*AH528*$C$6</f>
        <v>2852.4912743028972</v>
      </c>
      <c r="AI529" s="109">
        <f t="shared" ref="AI529" ca="1" si="485">AI526*AI528*$C$6</f>
        <v>2585.6523097825252</v>
      </c>
      <c r="AJ529" s="109">
        <f t="shared" ref="AJ529" ca="1" si="486">AJ526*AJ528*$C$6</f>
        <v>1732.1574480509144</v>
      </c>
      <c r="AK529" s="109">
        <f t="shared" ref="AK529" ca="1" si="487">AK526*AK528*$C$6</f>
        <v>2203.1458401545742</v>
      </c>
      <c r="AL529" s="109">
        <f t="shared" ref="AL529" ca="1" si="488">AL526*AL528*$C$6</f>
        <v>2048.266078087237</v>
      </c>
      <c r="AM529" s="109">
        <f t="shared" ref="AM529" ca="1" si="489">AM526*AM528*$C$6</f>
        <v>3266.4711756721535</v>
      </c>
      <c r="AN529" s="109">
        <f t="shared" ref="AN529" ca="1" si="490">AN526*AN528*$C$6</f>
        <v>7239.3266429066298</v>
      </c>
      <c r="AO529" s="109">
        <f t="shared" ref="AO529" ca="1" si="491">AO526*AO528*$C$6</f>
        <v>7348.941856595482</v>
      </c>
      <c r="AP529" s="109">
        <f t="shared" ref="AP529" ca="1" si="492">AP526*AP528*$C$6</f>
        <v>4169.6391173872862</v>
      </c>
      <c r="AQ529" s="109">
        <f t="shared" ref="AQ529" ca="1" si="493">AQ526*AQ528*$C$6</f>
        <v>5796.2948346632184</v>
      </c>
      <c r="AR529" s="109">
        <f t="shared" ref="AR529" ca="1" si="494">AR526*AR528*$C$6</f>
        <v>2075.9406074539684</v>
      </c>
      <c r="AS529" s="109">
        <f t="shared" ref="AS529" ca="1" si="495">AS526*AS528*$C$6</f>
        <v>2071.6269960039708</v>
      </c>
      <c r="AT529" s="109">
        <f t="shared" ref="AT529" ca="1" si="496">AT526*AT528*$C$6</f>
        <v>2691.3067892608092</v>
      </c>
      <c r="AU529" s="109">
        <f t="shared" ref="AU529" ca="1" si="497">AU526*AU528*$C$6</f>
        <v>1345.1310021643808</v>
      </c>
      <c r="AV529" s="109">
        <f t="shared" ref="AV529" ca="1" si="498">AV526*AV528*$C$6</f>
        <v>3091.3290888358547</v>
      </c>
      <c r="AW529" s="109">
        <f t="shared" ref="AW529" ca="1" si="499">AW526*AW528*$C$6</f>
        <v>4944.4613824796415</v>
      </c>
      <c r="AX529" s="109">
        <f t="shared" ref="AX529" ca="1" si="500">AX526*AX528*$C$6</f>
        <v>674.32330844606395</v>
      </c>
      <c r="AY529" s="109">
        <f t="shared" ref="AY529" ca="1" si="501">AY526*AY528*$C$6</f>
        <v>1365.6935269726284</v>
      </c>
      <c r="AZ529" s="109">
        <f t="shared" ref="AZ529" ca="1" si="502">AZ526*AZ528*$C$6</f>
        <v>471.47051117660436</v>
      </c>
      <c r="BA529" s="109">
        <f t="shared" ref="BA529" ca="1" si="503">BA526*BA528*$C$6</f>
        <v>3810.2594581030035</v>
      </c>
      <c r="BB529" s="109">
        <f t="shared" ref="BB529" ca="1" si="504">BB526*BB528*$C$6</f>
        <v>3879.2551522910858</v>
      </c>
      <c r="BC529" s="109">
        <f t="shared" ref="BC529" ca="1" si="505">BC526*BC528*$C$6</f>
        <v>728.23067158520098</v>
      </c>
      <c r="BD529" s="109">
        <f t="shared" ref="BD529" ca="1" si="506">BD526*BD528*$C$6</f>
        <v>2847.4466085197141</v>
      </c>
      <c r="BE529" s="109">
        <f t="shared" ref="BE529" ca="1" si="507">BE526*BE528*$C$6</f>
        <v>1623.4315739064464</v>
      </c>
      <c r="BF529" s="109">
        <f t="shared" ref="BF529" ca="1" si="508">BF526*BF528*$C$6</f>
        <v>1404.2141731270171</v>
      </c>
      <c r="BG529" s="109">
        <f t="shared" ref="BG529" ca="1" si="509">BG526*BG528*$C$6</f>
        <v>2314.0506620293754</v>
      </c>
      <c r="BH529" s="109">
        <f t="shared" ref="BH529" ca="1" si="510">BH526*BH528*$C$6</f>
        <v>3270.4694260612114</v>
      </c>
      <c r="BI529" s="109">
        <f t="shared" ref="BI529" ca="1" si="511">BI526*BI528*$C$6</f>
        <v>2595.5937153474415</v>
      </c>
      <c r="BJ529" s="109">
        <f t="shared" ref="BJ529" ca="1" si="512">BJ526*BJ528*$C$6</f>
        <v>49424.108215462962</v>
      </c>
    </row>
    <row r="530" spans="2:62" hidden="1" outlineLevel="2">
      <c r="B530" s="81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</row>
    <row r="531" spans="2:62" outlineLevel="1" collapsed="1">
      <c r="B531" s="81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</row>
    <row r="533" spans="2:62" ht="21">
      <c r="B533" s="28" t="s">
        <v>142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 t="s">
        <v>27</v>
      </c>
    </row>
    <row r="534" spans="2:62" outlineLevel="1"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5"/>
      <c r="BA534" s="25"/>
      <c r="BB534" s="25"/>
      <c r="BC534" s="25"/>
      <c r="BD534" s="25"/>
      <c r="BE534" s="25"/>
      <c r="BF534" s="25"/>
      <c r="BG534" s="25"/>
      <c r="BH534" s="25"/>
      <c r="BI534" s="25"/>
      <c r="BJ534" s="25"/>
    </row>
    <row r="535" spans="2:62" ht="18.5" outlineLevel="1">
      <c r="B535" s="94" t="s">
        <v>49</v>
      </c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  <c r="AA535" s="44"/>
      <c r="AB535" s="44"/>
      <c r="AC535" s="44"/>
      <c r="AD535" s="44"/>
      <c r="AE535" s="44"/>
      <c r="AF535" s="44"/>
      <c r="AG535" s="44"/>
      <c r="AH535" s="44"/>
      <c r="AI535" s="44"/>
      <c r="AJ535" s="44"/>
      <c r="AK535" s="44"/>
      <c r="AL535" s="44"/>
      <c r="AM535" s="44"/>
      <c r="AN535" s="44"/>
      <c r="AO535" s="44"/>
      <c r="AP535" s="44"/>
      <c r="AQ535" s="44"/>
      <c r="AR535" s="44"/>
      <c r="AS535" s="44"/>
      <c r="AT535" s="44"/>
      <c r="AU535" s="44"/>
      <c r="AV535" s="44"/>
      <c r="AW535" s="44"/>
      <c r="AX535" s="44"/>
      <c r="AY535" s="44"/>
      <c r="AZ535" s="44"/>
      <c r="BA535" s="44"/>
      <c r="BB535" s="44"/>
      <c r="BC535" s="44"/>
      <c r="BD535" s="44"/>
      <c r="BE535" s="44"/>
      <c r="BF535" s="44"/>
      <c r="BG535" s="44"/>
      <c r="BH535" s="44"/>
      <c r="BI535" s="44"/>
      <c r="BJ535" s="44" t="s">
        <v>27</v>
      </c>
    </row>
    <row r="536" spans="2:62" hidden="1" outlineLevel="2">
      <c r="B536" s="17"/>
    </row>
    <row r="537" spans="2:62" hidden="1" outlineLevel="2">
      <c r="B537" s="88" t="s">
        <v>130</v>
      </c>
      <c r="C537" s="89"/>
      <c r="D537" s="89"/>
      <c r="E537" s="89"/>
      <c r="F537" s="89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  <c r="AK537" s="89"/>
      <c r="AL537" s="89"/>
      <c r="AM537" s="89"/>
      <c r="AN537" s="89"/>
      <c r="AO537" s="89"/>
      <c r="AP537" s="89"/>
      <c r="AQ537" s="89"/>
      <c r="AR537" s="89"/>
      <c r="AS537" s="89"/>
      <c r="AT537" s="89"/>
      <c r="AU537" s="89"/>
      <c r="AV537" s="89"/>
      <c r="AW537" s="89"/>
      <c r="AX537" s="89"/>
      <c r="AY537" s="89"/>
      <c r="AZ537" s="89"/>
      <c r="BA537" s="89"/>
      <c r="BB537" s="89"/>
      <c r="BC537" s="89"/>
      <c r="BD537" s="89"/>
      <c r="BE537" s="89"/>
      <c r="BF537" s="89"/>
      <c r="BG537" s="89"/>
      <c r="BH537" s="89"/>
      <c r="BI537" s="89"/>
      <c r="BJ537" s="89" t="s">
        <v>27</v>
      </c>
    </row>
    <row r="538" spans="2:62" hidden="1" outlineLevel="2"/>
    <row r="539" spans="2:62" ht="21.5" hidden="1" outlineLevel="2">
      <c r="B539" s="86" t="s">
        <v>139</v>
      </c>
      <c r="C539" s="67">
        <v>42766</v>
      </c>
      <c r="D539" s="67">
        <v>42794</v>
      </c>
      <c r="E539" s="67">
        <v>42825</v>
      </c>
      <c r="F539" s="67">
        <v>42853</v>
      </c>
      <c r="G539" s="67">
        <v>42886</v>
      </c>
      <c r="H539" s="67">
        <v>42916</v>
      </c>
      <c r="I539" s="67">
        <v>42947</v>
      </c>
      <c r="J539" s="67">
        <v>42978</v>
      </c>
      <c r="K539" s="67">
        <v>43007</v>
      </c>
      <c r="L539" s="67">
        <v>43039</v>
      </c>
      <c r="M539" s="67">
        <v>43069</v>
      </c>
      <c r="N539" s="67">
        <v>43098</v>
      </c>
      <c r="O539" s="67">
        <v>43131</v>
      </c>
      <c r="P539" s="67">
        <v>43159</v>
      </c>
      <c r="Q539" s="67">
        <v>43188</v>
      </c>
      <c r="R539" s="67">
        <v>43220</v>
      </c>
      <c r="S539" s="67">
        <v>43251</v>
      </c>
      <c r="T539" s="67">
        <v>43280</v>
      </c>
      <c r="U539" s="67">
        <v>43312</v>
      </c>
      <c r="V539" s="67">
        <v>43343</v>
      </c>
      <c r="W539" s="67">
        <v>43371</v>
      </c>
      <c r="X539" s="67">
        <v>43404</v>
      </c>
      <c r="Y539" s="67">
        <v>43434</v>
      </c>
      <c r="Z539" s="67">
        <v>43465</v>
      </c>
      <c r="AA539" s="67">
        <v>43496</v>
      </c>
      <c r="AB539" s="67">
        <v>43524</v>
      </c>
      <c r="AC539" s="67">
        <v>43553</v>
      </c>
      <c r="AD539" s="67">
        <v>43585</v>
      </c>
      <c r="AE539" s="67">
        <v>43616</v>
      </c>
      <c r="AF539" s="67">
        <v>43644</v>
      </c>
      <c r="AG539" s="67">
        <v>43677</v>
      </c>
      <c r="AH539" s="67">
        <v>43707</v>
      </c>
      <c r="AI539" s="67">
        <v>43738</v>
      </c>
      <c r="AJ539" s="67">
        <v>43769</v>
      </c>
      <c r="AK539" s="67">
        <v>43798</v>
      </c>
      <c r="AL539" s="67">
        <v>43830</v>
      </c>
      <c r="AM539" s="67">
        <v>43861</v>
      </c>
      <c r="AN539" s="67">
        <v>43889</v>
      </c>
      <c r="AO539" s="67">
        <v>43921</v>
      </c>
      <c r="AP539" s="67">
        <v>43951</v>
      </c>
      <c r="AQ539" s="67">
        <v>43980</v>
      </c>
      <c r="AR539" s="67">
        <v>44012</v>
      </c>
      <c r="AS539" s="67">
        <v>44043</v>
      </c>
      <c r="AT539" s="67">
        <v>44074</v>
      </c>
      <c r="AU539" s="67">
        <v>44104</v>
      </c>
      <c r="AV539" s="67">
        <v>44134</v>
      </c>
      <c r="AW539" s="67">
        <v>44165</v>
      </c>
      <c r="AX539" s="67">
        <v>44196</v>
      </c>
      <c r="AY539" s="67">
        <v>44225</v>
      </c>
      <c r="AZ539" s="67">
        <v>44253</v>
      </c>
      <c r="BA539" s="67">
        <v>44286</v>
      </c>
      <c r="BB539" s="67">
        <v>44316</v>
      </c>
      <c r="BC539" s="67">
        <v>44344</v>
      </c>
      <c r="BD539" s="67">
        <v>44377</v>
      </c>
      <c r="BE539" s="67">
        <v>44407</v>
      </c>
      <c r="BF539" s="67">
        <v>44439</v>
      </c>
      <c r="BG539" s="67">
        <v>44469</v>
      </c>
      <c r="BH539" s="67">
        <v>44498</v>
      </c>
      <c r="BI539" s="67">
        <v>44530</v>
      </c>
      <c r="BJ539" s="67">
        <v>44561</v>
      </c>
    </row>
    <row r="540" spans="2:62" hidden="1" outlineLevel="2">
      <c r="B540" s="90" t="s">
        <v>5</v>
      </c>
      <c r="C540" s="15">
        <f t="shared" ref="C540:C549" si="513">C17</f>
        <v>0.16592788476519499</v>
      </c>
      <c r="D540" s="15" cm="1">
        <f t="array" aca="1" ref="D540:D549" ca="1">C556:C565</f>
        <v>0.1726517244520375</v>
      </c>
      <c r="E540" s="15" cm="1">
        <f t="array" aca="1" ref="E540:E549" ca="1">D556:D565</f>
        <v>0.16996067965718514</v>
      </c>
      <c r="F540" s="15">
        <f t="shared" ref="F540:F549" si="514">F17</f>
        <v>0.17331128372628801</v>
      </c>
      <c r="G540" s="15" cm="1">
        <f t="array" aca="1" ref="G540:G549" ca="1">F556:F565</f>
        <v>0.16071819774954957</v>
      </c>
      <c r="H540" s="15" cm="1">
        <f t="array" aca="1" ref="H540:H549" ca="1">G556:G565</f>
        <v>0.14990025448355468</v>
      </c>
      <c r="I540" s="15">
        <f t="shared" ref="I540:I549" si="515">I17</f>
        <v>0.12589894924374101</v>
      </c>
      <c r="J540" s="15" cm="1">
        <f t="array" aca="1" ref="J540:J549" ca="1">I556:I565</f>
        <v>0.1188428296404551</v>
      </c>
      <c r="K540" s="15" cm="1">
        <f t="array" aca="1" ref="K540:K549" ca="1">J556:J565</f>
        <v>0.11529204374139565</v>
      </c>
      <c r="L540" s="15">
        <f t="shared" ref="L540:L549" si="516">L17</f>
        <v>0.121733769145546</v>
      </c>
      <c r="M540" s="15" cm="1">
        <f t="array" aca="1" ref="M540:M549" ca="1">L556:L565</f>
        <v>0.12227064845586161</v>
      </c>
      <c r="N540" s="15" cm="1">
        <f t="array" aca="1" ref="N540:N549" ca="1">M556:M565</f>
        <v>0.11993490777975847</v>
      </c>
      <c r="O540" s="15">
        <f t="shared" ref="O540:O549" si="517">O17</f>
        <v>0.10592935454018</v>
      </c>
      <c r="P540" s="15" cm="1">
        <f t="array" aca="1" ref="P540:P549" ca="1">O556:O565</f>
        <v>0.11183650478003256</v>
      </c>
      <c r="Q540" s="15" cm="1">
        <f t="array" aca="1" ref="Q540:Q549" ca="1">P556:P565</f>
        <v>0.11046324657281673</v>
      </c>
      <c r="R540" s="15">
        <f t="shared" ref="R540:R549" si="518">R17</f>
        <v>0.105598793045278</v>
      </c>
      <c r="S540" s="15" cm="1">
        <f t="array" aca="1" ref="S540:S549" ca="1">R556:R565</f>
        <v>0.10131205839965236</v>
      </c>
      <c r="T540" s="15" cm="1">
        <f t="array" aca="1" ref="T540:T549" ca="1">S556:S565</f>
        <v>0.10125065222967057</v>
      </c>
      <c r="U540" s="15">
        <f t="shared" ref="U540:U549" si="519">U17</f>
        <v>9.0587005836825801E-2</v>
      </c>
      <c r="V540" s="15" cm="1">
        <f t="array" aca="1" ref="V540:V549" ca="1">U556:U565</f>
        <v>9.0147224471362974E-2</v>
      </c>
      <c r="W540" s="15" cm="1">
        <f t="array" aca="1" ref="W540:W549" ca="1">V556:V565</f>
        <v>9.4700882302415204E-2</v>
      </c>
      <c r="X540" s="15">
        <f t="shared" ref="X540:X549" si="520">X17</f>
        <v>7.7718317181853E-2</v>
      </c>
      <c r="Y540" s="15" cm="1">
        <f t="array" aca="1" ref="Y540:Y549" ca="1">X556:X565</f>
        <v>6.0593382028582998E-2</v>
      </c>
      <c r="Z540" s="15" cm="1">
        <f t="array" aca="1" ref="Z540:Z549" ca="1">Y556:Y565</f>
        <v>6.3387484989808326E-2</v>
      </c>
      <c r="AA540" s="15">
        <f t="shared" ref="AA540:AA549" si="521">AA17</f>
        <v>3.1229707021836701E-2</v>
      </c>
      <c r="AB540" s="15" cm="1">
        <f t="array" aca="1" ref="AB540:AB549" ca="1">AA556:AA565</f>
        <v>3.4438623073990496E-2</v>
      </c>
      <c r="AC540" s="15" cm="1">
        <f t="array" aca="1" ref="AC540:AC549" ca="1">AB556:AB565</f>
        <v>3.4689948867822971E-2</v>
      </c>
      <c r="AD540" s="15">
        <f t="shared" ref="AD540:AD549" si="522">AD17</f>
        <v>-1.21756779024919E-2</v>
      </c>
      <c r="AE540" s="15" cm="1">
        <f t="array" aca="1" ref="AE540:AE549" ca="1">AD556:AD565</f>
        <v>-1.1606229246082454E-2</v>
      </c>
      <c r="AF540" s="15" cm="1">
        <f t="array" aca="1" ref="AF540:AF549" ca="1">AE556:AE565</f>
        <v>-1.1019928489530734E-2</v>
      </c>
      <c r="AG540" s="15">
        <f t="shared" ref="AG540:AG549" si="523">AG17</f>
        <v>-1.7803177481428699E-2</v>
      </c>
      <c r="AH540" s="15" cm="1">
        <f t="array" aca="1" ref="AH540:AH549" ca="1">AG556:AG565</f>
        <v>-1.9093746418540402E-2</v>
      </c>
      <c r="AI540" s="15" cm="1">
        <f t="array" aca="1" ref="AI540:AI549" ca="1">AH556:AH565</f>
        <v>-1.7204929908628718E-2</v>
      </c>
      <c r="AJ540" s="15">
        <f t="shared" ref="AJ540:AJ549" si="524">AJ17</f>
        <v>-3.3744129389931099E-2</v>
      </c>
      <c r="AK540" s="15" cm="1">
        <f t="array" aca="1" ref="AK540:AK549" ca="1">AJ556:AJ565</f>
        <v>-3.0182552877840357E-2</v>
      </c>
      <c r="AL540" s="15" cm="1">
        <f t="array" aca="1" ref="AL540:AL549" ca="1">AK556:AK565</f>
        <v>-3.0564917146769083E-2</v>
      </c>
      <c r="AM540" s="15">
        <f t="shared" ref="AM540:AM549" si="525">AM17</f>
        <v>-1.51574300725324E-2</v>
      </c>
      <c r="AN540" s="15" cm="1">
        <f t="array" aca="1" ref="AN540:AN549" ca="1">AM556:AM565</f>
        <v>-1.5505509120024843E-2</v>
      </c>
      <c r="AO540" s="15" cm="1">
        <f t="array" aca="1" ref="AO540:AO549" ca="1">AN556:AN565</f>
        <v>-1.5568438056122087E-2</v>
      </c>
      <c r="AP540" s="15">
        <f t="shared" ref="AP540:AP549" si="526">AP17</f>
        <v>-7.6214078050822406E-2</v>
      </c>
      <c r="AQ540" s="15" cm="1">
        <f t="array" aca="1" ref="AQ540:AQ549" ca="1">AP556:AP565</f>
        <v>-7.8201928541849444E-2</v>
      </c>
      <c r="AR540" s="15" cm="1">
        <f t="array" aca="1" ref="AR540:AR549" ca="1">AQ556:AQ565</f>
        <v>-7.3864354419042877E-2</v>
      </c>
      <c r="AS540" s="15">
        <f t="shared" ref="AS540:AS549" si="527">AS17</f>
        <v>-8.9168895125593603E-2</v>
      </c>
      <c r="AT540" s="15" cm="1">
        <f t="array" aca="1" ref="AT540:AT549" ca="1">AS556:AS565</f>
        <v>-9.4415181059285536E-2</v>
      </c>
      <c r="AU540" s="15" cm="1">
        <f t="array" aca="1" ref="AU540:AU549" ca="1">AT556:AT565</f>
        <v>-9.8957939189839583E-2</v>
      </c>
      <c r="AV540" s="15">
        <f t="shared" ref="AV540:AV549" si="528">AV17</f>
        <v>-8.5931153763162405E-2</v>
      </c>
      <c r="AW540" s="15" cm="1">
        <f t="array" aca="1" ref="AW540:AW549" ca="1">AV556:AV565</f>
        <v>-8.0101688829913933E-2</v>
      </c>
      <c r="AX540" s="15" cm="1">
        <f t="array" aca="1" ref="AX540:AX549" ca="1">AW556:AW565</f>
        <v>-8.6107270452483148E-2</v>
      </c>
      <c r="AY540" s="15">
        <f t="shared" ref="AY540:AY549" si="529">AY17</f>
        <v>-0.14662972062990201</v>
      </c>
      <c r="AZ540" s="15" cm="1">
        <f t="array" aca="1" ref="AZ540:AZ549" ca="1">AY556:AY565</f>
        <v>-0.13528693299257311</v>
      </c>
      <c r="BA540" s="15" cm="1">
        <f t="array" aca="1" ref="BA540:BA549" ca="1">AZ556:AZ565</f>
        <v>-0.14330545111153109</v>
      </c>
      <c r="BB540" s="15">
        <f t="shared" ref="BB540:BB549" si="530">BB17</f>
        <v>-0.13200073946801999</v>
      </c>
      <c r="BC540" s="15" cm="1">
        <f t="array" aca="1" ref="BC540:BC549" ca="1">BB556:BB565</f>
        <v>-0.13649265925038401</v>
      </c>
      <c r="BD540" s="15" cm="1">
        <f t="array" aca="1" ref="BD540:BD549" ca="1">BC556:BC565</f>
        <v>-0.13955688426673774</v>
      </c>
      <c r="BE540" s="15">
        <f t="shared" ref="BE540:BE549" si="531">BE17</f>
        <v>-0.13170605794872101</v>
      </c>
      <c r="BF540" s="15" cm="1">
        <f t="array" aca="1" ref="BF540:BF549" ca="1">BE556:BE565</f>
        <v>-0.12398393415163994</v>
      </c>
      <c r="BG540" s="15" cm="1">
        <f t="array" aca="1" ref="BG540:BG549" ca="1">BF556:BF565</f>
        <v>-0.11844817753795529</v>
      </c>
      <c r="BH540" s="15">
        <f t="shared" ref="BH540:BH549" si="532">BH17</f>
        <v>-8.1726440088432897E-2</v>
      </c>
      <c r="BI540" s="15" cm="1">
        <f t="array" aca="1" ref="BI540:BI549" ca="1">BH556:BH565</f>
        <v>-7.3151581294588236E-2</v>
      </c>
      <c r="BJ540" s="15" cm="1">
        <f t="array" aca="1" ref="BJ540:BJ549" ca="1">BI556:BI565</f>
        <v>-7.3208335326338136E-2</v>
      </c>
    </row>
    <row r="541" spans="2:62" hidden="1" outlineLevel="2">
      <c r="B541" s="90" t="s">
        <v>7</v>
      </c>
      <c r="C541" s="15">
        <f t="shared" si="513"/>
        <v>-3.2304953849456398E-2</v>
      </c>
      <c r="D541" s="15">
        <f ca="1"/>
        <v>-3.0246223435502879E-2</v>
      </c>
      <c r="E541" s="15">
        <f ca="1"/>
        <v>-2.9248218272278265E-2</v>
      </c>
      <c r="F541" s="15">
        <f t="shared" si="514"/>
        <v>-6.8102673977907202E-2</v>
      </c>
      <c r="G541" s="15">
        <f ca="1"/>
        <v>-6.8182975225449152E-2</v>
      </c>
      <c r="H541" s="15">
        <f ca="1"/>
        <v>-6.4808752852188165E-2</v>
      </c>
      <c r="I541" s="15">
        <f t="shared" si="515"/>
        <v>-4.9516126865463098E-2</v>
      </c>
      <c r="J541" s="15">
        <f ca="1"/>
        <v>-5.2015619594295542E-2</v>
      </c>
      <c r="K541" s="15">
        <f ca="1"/>
        <v>-5.0283706939928438E-2</v>
      </c>
      <c r="L541" s="15">
        <f t="shared" si="516"/>
        <v>-1.9779107575477E-2</v>
      </c>
      <c r="M541" s="15">
        <f ca="1"/>
        <v>-1.8452006515045277E-2</v>
      </c>
      <c r="N541" s="15">
        <f ca="1"/>
        <v>-1.8582272169491182E-2</v>
      </c>
      <c r="O541" s="15">
        <f t="shared" si="517"/>
        <v>4.2554347027851797E-2</v>
      </c>
      <c r="P541" s="15">
        <f ca="1"/>
        <v>4.2159861752848173E-2</v>
      </c>
      <c r="Q541" s="15">
        <f ca="1"/>
        <v>3.9073141327349861E-2</v>
      </c>
      <c r="R541" s="15">
        <f t="shared" si="518"/>
        <v>1.44920005286095E-2</v>
      </c>
      <c r="S541" s="15">
        <f ca="1"/>
        <v>1.6144604271628064E-2</v>
      </c>
      <c r="T541" s="15">
        <f ca="1"/>
        <v>1.6410266784332203E-2</v>
      </c>
      <c r="U541" s="15">
        <f t="shared" si="519"/>
        <v>4.4351167661695202E-2</v>
      </c>
      <c r="V541" s="15">
        <f ca="1"/>
        <v>4.2489309147448147E-2</v>
      </c>
      <c r="W541" s="15">
        <f ca="1"/>
        <v>4.1379913818441243E-2</v>
      </c>
      <c r="X541" s="15">
        <f t="shared" si="520"/>
        <v>5.0166463985083502E-2</v>
      </c>
      <c r="Y541" s="15">
        <f ca="1"/>
        <v>4.6782178623826672E-2</v>
      </c>
      <c r="Z541" s="15">
        <f ca="1"/>
        <v>4.8272343635855142E-2</v>
      </c>
      <c r="AA541" s="15">
        <f t="shared" si="521"/>
        <v>4.2547691799788602E-2</v>
      </c>
      <c r="AB541" s="15">
        <f ca="1"/>
        <v>4.1813923870000429E-2</v>
      </c>
      <c r="AC541" s="15">
        <f ca="1"/>
        <v>4.2690503428274199E-2</v>
      </c>
      <c r="AD541" s="15">
        <f t="shared" si="522"/>
        <v>5.4583353538796502E-2</v>
      </c>
      <c r="AE541" s="15">
        <f ca="1"/>
        <v>5.1012729330721172E-2</v>
      </c>
      <c r="AF541" s="15">
        <f ca="1"/>
        <v>5.061821283803615E-2</v>
      </c>
      <c r="AG541" s="15">
        <f t="shared" si="523"/>
        <v>8.0673491433036995E-2</v>
      </c>
      <c r="AH541" s="15">
        <f ca="1"/>
        <v>7.9626317171954258E-2</v>
      </c>
      <c r="AI541" s="15">
        <f ca="1"/>
        <v>7.4905387007420277E-2</v>
      </c>
      <c r="AJ541" s="15">
        <f t="shared" si="524"/>
        <v>8.1652328422450002E-2</v>
      </c>
      <c r="AK541" s="15">
        <f ca="1"/>
        <v>7.777119220759951E-2</v>
      </c>
      <c r="AL541" s="15">
        <f ca="1"/>
        <v>7.885492027885832E-2</v>
      </c>
      <c r="AM541" s="15">
        <f t="shared" si="525"/>
        <v>7.1680546627895095E-2</v>
      </c>
      <c r="AN541" s="15">
        <f ca="1"/>
        <v>6.0796320502224867E-2</v>
      </c>
      <c r="AO541" s="15">
        <f ca="1"/>
        <v>5.8809079011591527E-2</v>
      </c>
      <c r="AP541" s="15">
        <f t="shared" si="526"/>
        <v>4.3267008525402703E-2</v>
      </c>
      <c r="AQ541" s="15">
        <f ca="1"/>
        <v>4.979965720538241E-2</v>
      </c>
      <c r="AR541" s="15">
        <f ca="1"/>
        <v>4.7179136491794012E-2</v>
      </c>
      <c r="AS541" s="15">
        <f t="shared" si="527"/>
        <v>-3.89135087068E-2</v>
      </c>
      <c r="AT541" s="15">
        <f ca="1"/>
        <v>-3.8076124724112551E-2</v>
      </c>
      <c r="AU541" s="15">
        <f ca="1"/>
        <v>-3.9868126815769907E-2</v>
      </c>
      <c r="AV541" s="15">
        <f t="shared" si="528"/>
        <v>-7.7807133685428201E-2</v>
      </c>
      <c r="AW541" s="15">
        <f ca="1"/>
        <v>-7.6286662782437689E-2</v>
      </c>
      <c r="AX541" s="15">
        <f ca="1"/>
        <v>-9.3137544353016619E-2</v>
      </c>
      <c r="AY541" s="15">
        <f t="shared" si="529"/>
        <v>-8.66436440159601E-2</v>
      </c>
      <c r="AZ541" s="15">
        <f ca="1"/>
        <v>-8.523520149877245E-2</v>
      </c>
      <c r="BA541" s="15">
        <f ca="1"/>
        <v>-0.10604686385934588</v>
      </c>
      <c r="BB541" s="15">
        <f t="shared" si="530"/>
        <v>-4.58774188179231E-2</v>
      </c>
      <c r="BC541" s="15">
        <f ca="1"/>
        <v>-4.3825101780490962E-2</v>
      </c>
      <c r="BD541" s="15">
        <f ca="1"/>
        <v>-4.4604205691236784E-2</v>
      </c>
      <c r="BE541" s="15">
        <f t="shared" si="531"/>
        <v>-4.1150682217706298E-2</v>
      </c>
      <c r="BF541" s="15">
        <f ca="1"/>
        <v>-3.9158224272525813E-2</v>
      </c>
      <c r="BG541" s="15">
        <f ca="1"/>
        <v>-3.5791305942014413E-2</v>
      </c>
      <c r="BH541" s="15">
        <f t="shared" si="532"/>
        <v>2.6576860068768301E-2</v>
      </c>
      <c r="BI541" s="15">
        <f ca="1"/>
        <v>2.981391612151001E-2</v>
      </c>
      <c r="BJ541" s="15">
        <f ca="1"/>
        <v>3.0046558176266544E-2</v>
      </c>
    </row>
    <row r="542" spans="2:62" hidden="1" outlineLevel="2">
      <c r="B542" s="90" t="s">
        <v>9</v>
      </c>
      <c r="C542" s="15">
        <f t="shared" si="513"/>
        <v>0.29958771849230498</v>
      </c>
      <c r="D542" s="15">
        <f ca="1"/>
        <v>0.29793812221350613</v>
      </c>
      <c r="E542" s="15">
        <f ca="1"/>
        <v>0.29359332039190539</v>
      </c>
      <c r="F542" s="15">
        <f t="shared" si="514"/>
        <v>0.28101126044472802</v>
      </c>
      <c r="G542" s="15">
        <f ca="1"/>
        <v>0.28322299988422101</v>
      </c>
      <c r="H542" s="15">
        <f ca="1"/>
        <v>0.28238449797264098</v>
      </c>
      <c r="I542" s="15">
        <f t="shared" si="515"/>
        <v>0.275034451167535</v>
      </c>
      <c r="J542" s="15">
        <f ca="1"/>
        <v>0.27634640936633953</v>
      </c>
      <c r="K542" s="15">
        <f ca="1"/>
        <v>0.27344429408769638</v>
      </c>
      <c r="L542" s="15">
        <f t="shared" si="516"/>
        <v>0.31810549876247302</v>
      </c>
      <c r="M542" s="15">
        <f ca="1"/>
        <v>0.31962103400074032</v>
      </c>
      <c r="N542" s="15">
        <f ca="1"/>
        <v>0.30817227885624499</v>
      </c>
      <c r="O542" s="15">
        <f t="shared" si="517"/>
        <v>0.31882605282004001</v>
      </c>
      <c r="P542" s="15">
        <f ca="1"/>
        <v>0.29591870613882904</v>
      </c>
      <c r="Q542" s="15">
        <f ca="1"/>
        <v>0.29420881697141194</v>
      </c>
      <c r="R542" s="15">
        <f t="shared" si="518"/>
        <v>0.38239822271128099</v>
      </c>
      <c r="S542" s="15">
        <f ca="1"/>
        <v>0.40100582870938623</v>
      </c>
      <c r="T542" s="15">
        <f ca="1"/>
        <v>0.40113103520304971</v>
      </c>
      <c r="U542" s="15">
        <f t="shared" si="519"/>
        <v>0.37247809139049098</v>
      </c>
      <c r="V542" s="15">
        <f ca="1"/>
        <v>0.37496158510746402</v>
      </c>
      <c r="W542" s="15">
        <f ca="1"/>
        <v>0.35211890528817286</v>
      </c>
      <c r="X542" s="15">
        <f t="shared" si="520"/>
        <v>0.324403841422919</v>
      </c>
      <c r="Y542" s="15">
        <f ca="1"/>
        <v>0.34218825070172082</v>
      </c>
      <c r="Z542" s="15">
        <f ca="1"/>
        <v>0.34950140929214896</v>
      </c>
      <c r="AA542" s="15">
        <f t="shared" si="521"/>
        <v>0.23701938501776701</v>
      </c>
      <c r="AB542" s="15">
        <f ca="1"/>
        <v>0.24457814427666033</v>
      </c>
      <c r="AC542" s="15">
        <f ca="1"/>
        <v>0.24529480923309424</v>
      </c>
      <c r="AD542" s="15">
        <f t="shared" si="522"/>
        <v>0.12849731120368901</v>
      </c>
      <c r="AE542" s="15">
        <f ca="1"/>
        <v>0.12688393218258515</v>
      </c>
      <c r="AF542" s="15">
        <f ca="1"/>
        <v>0.13361870151103281</v>
      </c>
      <c r="AG542" s="15">
        <f t="shared" si="523"/>
        <v>0.138022618012235</v>
      </c>
      <c r="AH542" s="15">
        <f ca="1"/>
        <v>0.13999451217210973</v>
      </c>
      <c r="AI542" s="15">
        <f ca="1"/>
        <v>0.14284789704239087</v>
      </c>
      <c r="AJ542" s="15">
        <f t="shared" si="524"/>
        <v>0.115219684388116</v>
      </c>
      <c r="AK542" s="15">
        <f ca="1"/>
        <v>0.11368221143804877</v>
      </c>
      <c r="AL542" s="15">
        <f ca="1"/>
        <v>0.11305233785447698</v>
      </c>
      <c r="AM542" s="15">
        <f t="shared" si="525"/>
        <v>0.108982059581529</v>
      </c>
      <c r="AN542" s="15">
        <f ca="1"/>
        <v>0.11490414243163455</v>
      </c>
      <c r="AO542" s="15">
        <f ca="1"/>
        <v>0.10900347489957808</v>
      </c>
      <c r="AP542" s="15">
        <f t="shared" si="526"/>
        <v>1.43442654375616E-2</v>
      </c>
      <c r="AQ542" s="15">
        <f ca="1"/>
        <v>1.3625511855221898E-2</v>
      </c>
      <c r="AR542" s="15">
        <f ca="1"/>
        <v>1.2991710861161574E-2</v>
      </c>
      <c r="AS542" s="15">
        <f t="shared" si="527"/>
        <v>0.126081899148071</v>
      </c>
      <c r="AT542" s="15">
        <f ca="1"/>
        <v>0.13812441694535019</v>
      </c>
      <c r="AU542" s="15">
        <f ca="1"/>
        <v>0.13778349964995124</v>
      </c>
      <c r="AV542" s="15">
        <f t="shared" si="528"/>
        <v>0.187639128117781</v>
      </c>
      <c r="AW542" s="15">
        <f ca="1"/>
        <v>0.20194393517687498</v>
      </c>
      <c r="AX542" s="15">
        <f ca="1"/>
        <v>0.20393383930532988</v>
      </c>
      <c r="AY542" s="15">
        <f t="shared" si="529"/>
        <v>0.20864743884696799</v>
      </c>
      <c r="AZ542" s="15">
        <f ca="1"/>
        <v>0.19513609361089782</v>
      </c>
      <c r="BA542" s="15">
        <f ca="1"/>
        <v>0.19880892606049325</v>
      </c>
      <c r="BB542" s="15">
        <f t="shared" si="530"/>
        <v>0.18927189010745199</v>
      </c>
      <c r="BC542" s="15">
        <f ca="1"/>
        <v>0.19568059662310652</v>
      </c>
      <c r="BD542" s="15">
        <f ca="1"/>
        <v>0.19056500607515639</v>
      </c>
      <c r="BE542" s="15">
        <f t="shared" si="531"/>
        <v>0.18302673266525099</v>
      </c>
      <c r="BF542" s="15">
        <f ca="1"/>
        <v>0.18912649656230329</v>
      </c>
      <c r="BG542" s="15">
        <f ca="1"/>
        <v>0.18646180347691269</v>
      </c>
      <c r="BH542" s="15">
        <f t="shared" si="532"/>
        <v>0.151010893856066</v>
      </c>
      <c r="BI542" s="15">
        <f ca="1"/>
        <v>0.15095727998993677</v>
      </c>
      <c r="BJ542" s="15">
        <f ca="1"/>
        <v>0.15113776894395431</v>
      </c>
    </row>
    <row r="543" spans="2:62" hidden="1" outlineLevel="2">
      <c r="B543" s="90" t="s">
        <v>11</v>
      </c>
      <c r="C543" s="15">
        <f t="shared" si="513"/>
        <v>0.184239869925021</v>
      </c>
      <c r="D543" s="15">
        <f ca="1"/>
        <v>0.17850669279371403</v>
      </c>
      <c r="E543" s="15">
        <f ca="1"/>
        <v>0.18152613854191496</v>
      </c>
      <c r="F543" s="15">
        <f t="shared" si="514"/>
        <v>0.17686371044813001</v>
      </c>
      <c r="G543" s="15">
        <f ca="1"/>
        <v>0.18237496664968744</v>
      </c>
      <c r="H543" s="15">
        <f ca="1"/>
        <v>0.1857636303985955</v>
      </c>
      <c r="I543" s="15">
        <f t="shared" si="515"/>
        <v>0.135108922804489</v>
      </c>
      <c r="J543" s="15">
        <f ca="1"/>
        <v>0.13103907573859969</v>
      </c>
      <c r="K543" s="15">
        <f ca="1"/>
        <v>0.12998274812030175</v>
      </c>
      <c r="L543" s="15">
        <f t="shared" si="516"/>
        <v>0.101286841607884</v>
      </c>
      <c r="M543" s="15">
        <f ca="1"/>
        <v>0.10506446974271495</v>
      </c>
      <c r="N543" s="15">
        <f ca="1"/>
        <v>0.10838925223093483</v>
      </c>
      <c r="O543" s="15">
        <f t="shared" si="517"/>
        <v>1.04499428890522E-2</v>
      </c>
      <c r="P543" s="15">
        <f ca="1"/>
        <v>1.1004520175946903E-2</v>
      </c>
      <c r="Q543" s="15">
        <f ca="1"/>
        <v>1.0694113092833532E-2</v>
      </c>
      <c r="R543" s="15">
        <f t="shared" si="518"/>
        <v>-1.1531596338695001E-2</v>
      </c>
      <c r="S543" s="15">
        <f ca="1"/>
        <v>-1.0369396858561744E-2</v>
      </c>
      <c r="T543" s="15">
        <f ca="1"/>
        <v>-1.0741140587904655E-2</v>
      </c>
      <c r="U543" s="15">
        <f t="shared" si="519"/>
        <v>-6.9361062720736597E-2</v>
      </c>
      <c r="V543" s="15">
        <f ca="1"/>
        <v>-7.1809635549734394E-2</v>
      </c>
      <c r="W543" s="15">
        <f ca="1"/>
        <v>-7.3833322702928292E-2</v>
      </c>
      <c r="X543" s="15">
        <f t="shared" si="520"/>
        <v>-7.9708085964873499E-2</v>
      </c>
      <c r="Y543" s="15">
        <f ca="1"/>
        <v>-7.3506939566739982E-2</v>
      </c>
      <c r="Z543" s="15">
        <f ca="1"/>
        <v>-7.7586633909746933E-2</v>
      </c>
      <c r="AA543" s="15">
        <f t="shared" si="521"/>
        <v>-0.152559441586893</v>
      </c>
      <c r="AB543" s="15">
        <f ca="1"/>
        <v>-0.14955252024814694</v>
      </c>
      <c r="AC543" s="15">
        <f ca="1"/>
        <v>-0.15112315525407991</v>
      </c>
      <c r="AD543" s="15">
        <f t="shared" si="522"/>
        <v>-0.113505025208223</v>
      </c>
      <c r="AE543" s="15">
        <f ca="1"/>
        <v>-9.9266723041962379E-2</v>
      </c>
      <c r="AF543" s="15">
        <f ca="1"/>
        <v>-8.743541481051674E-2</v>
      </c>
      <c r="AG543" s="15">
        <f t="shared" si="523"/>
        <v>-0.13369181690655399</v>
      </c>
      <c r="AH543" s="15">
        <f ca="1"/>
        <v>-0.13444390558917202</v>
      </c>
      <c r="AI543" s="15">
        <f ca="1"/>
        <v>-0.12227666014432208</v>
      </c>
      <c r="AJ543" s="15">
        <f t="shared" si="524"/>
        <v>-0.130175682152988</v>
      </c>
      <c r="AK543" s="15">
        <f ca="1"/>
        <v>-0.12706874745589691</v>
      </c>
      <c r="AL543" s="15">
        <f ca="1"/>
        <v>-0.13123327234576959</v>
      </c>
      <c r="AM543" s="15">
        <f t="shared" si="525"/>
        <v>-0.130472722579943</v>
      </c>
      <c r="AN543" s="15">
        <f ca="1"/>
        <v>-0.11194039008863617</v>
      </c>
      <c r="AO543" s="15">
        <f ca="1"/>
        <v>-0.11645317725610572</v>
      </c>
      <c r="AP543" s="15">
        <f t="shared" si="526"/>
        <v>-0.114631639304795</v>
      </c>
      <c r="AQ543" s="15">
        <f ca="1"/>
        <v>-0.1156471618919198</v>
      </c>
      <c r="AR543" s="15">
        <f ca="1"/>
        <v>-0.11266911959574875</v>
      </c>
      <c r="AS543" s="15">
        <f t="shared" si="527"/>
        <v>-6.6342006891324398E-2</v>
      </c>
      <c r="AT543" s="15">
        <f ca="1"/>
        <v>-6.6563482976887536E-2</v>
      </c>
      <c r="AU543" s="15">
        <f ca="1"/>
        <v>-7.5045760569499853E-2</v>
      </c>
      <c r="AV543" s="15">
        <f t="shared" si="528"/>
        <v>-6.4138613026186201E-3</v>
      </c>
      <c r="AW543" s="15">
        <f ca="1"/>
        <v>-6.5057834155625126E-3</v>
      </c>
      <c r="AX543" s="15">
        <f ca="1"/>
        <v>-6.7951847993735423E-3</v>
      </c>
      <c r="AY543" s="15">
        <f t="shared" si="529"/>
        <v>5.11786944683792E-2</v>
      </c>
      <c r="AZ543" s="15">
        <f ca="1"/>
        <v>5.0151954942548246E-2</v>
      </c>
      <c r="BA543" s="15">
        <f ca="1"/>
        <v>5.2748479018484555E-2</v>
      </c>
      <c r="BB543" s="15">
        <f t="shared" si="530"/>
        <v>-3.28200895609152E-2</v>
      </c>
      <c r="BC543" s="15">
        <f ca="1"/>
        <v>-3.2612900025128393E-2</v>
      </c>
      <c r="BD543" s="15">
        <f ca="1"/>
        <v>-3.3760503958107889E-2</v>
      </c>
      <c r="BE543" s="15">
        <f t="shared" si="531"/>
        <v>-3.7378893778608702E-2</v>
      </c>
      <c r="BF543" s="15">
        <f ca="1"/>
        <v>-3.6465590079830065E-2</v>
      </c>
      <c r="BG543" s="15">
        <f ca="1"/>
        <v>-3.4286620396791069E-2</v>
      </c>
      <c r="BH543" s="15">
        <f t="shared" si="532"/>
        <v>-7.7367816031583603E-2</v>
      </c>
      <c r="BI543" s="15">
        <f ca="1"/>
        <v>-7.8335209139131098E-2</v>
      </c>
      <c r="BJ543" s="15">
        <f ca="1"/>
        <v>-7.5968743596707425E-2</v>
      </c>
    </row>
    <row r="544" spans="2:62" hidden="1" outlineLevel="2">
      <c r="B544" s="90" t="s">
        <v>13</v>
      </c>
      <c r="C544" s="15">
        <f t="shared" si="513"/>
        <v>-4.55588082107998E-2</v>
      </c>
      <c r="D544" s="15">
        <f ca="1"/>
        <v>-4.5771678847631024E-2</v>
      </c>
      <c r="E544" s="15">
        <f ca="1"/>
        <v>-4.2968119276856516E-2</v>
      </c>
      <c r="F544" s="15">
        <f t="shared" si="514"/>
        <v>-5.8365003309053696E-3</v>
      </c>
      <c r="G544" s="15">
        <f ca="1"/>
        <v>-5.8931166380115727E-3</v>
      </c>
      <c r="H544" s="15">
        <f ca="1"/>
        <v>-5.7528863814603178E-3</v>
      </c>
      <c r="I544" s="15">
        <f t="shared" si="515"/>
        <v>-1.34965242521176E-2</v>
      </c>
      <c r="J544" s="15">
        <f ca="1"/>
        <v>-1.4241360838049322E-2</v>
      </c>
      <c r="K544" s="15">
        <f ca="1"/>
        <v>-1.377952925055926E-2</v>
      </c>
      <c r="L544" s="15">
        <f t="shared" si="516"/>
        <v>-2.56156582093192E-2</v>
      </c>
      <c r="M544" s="15">
        <f ca="1"/>
        <v>-2.894365197326746E-2</v>
      </c>
      <c r="N544" s="15">
        <f ca="1"/>
        <v>-2.7899790741016395E-2</v>
      </c>
      <c r="O544" s="15">
        <f t="shared" si="517"/>
        <v>-4.3279586243231298E-2</v>
      </c>
      <c r="P544" s="15">
        <f ca="1"/>
        <v>-4.4660537306738517E-2</v>
      </c>
      <c r="Q544" s="15">
        <f ca="1"/>
        <v>-4.7280637237452086E-2</v>
      </c>
      <c r="R544" s="15">
        <f t="shared" si="518"/>
        <v>-4.2533249776102303E-2</v>
      </c>
      <c r="S544" s="15">
        <f ca="1"/>
        <v>-4.2809466495648395E-2</v>
      </c>
      <c r="T544" s="15">
        <f ca="1"/>
        <v>-4.6668975944773899E-2</v>
      </c>
      <c r="U544" s="15">
        <f t="shared" si="519"/>
        <v>-1.05160363365756E-2</v>
      </c>
      <c r="V544" s="15">
        <f ca="1"/>
        <v>-9.7606326148201809E-3</v>
      </c>
      <c r="W544" s="15">
        <f ca="1"/>
        <v>-1.0169061036984204E-2</v>
      </c>
      <c r="X544" s="15">
        <f t="shared" si="520"/>
        <v>-1.0724565239873699E-2</v>
      </c>
      <c r="Y544" s="15">
        <f ca="1"/>
        <v>-1.0858294831080273E-2</v>
      </c>
      <c r="Z544" s="15">
        <f ca="1"/>
        <v>-1.1026091250221033E-2</v>
      </c>
      <c r="AA544" s="15">
        <f t="shared" si="521"/>
        <v>2.9576345063929799E-2</v>
      </c>
      <c r="AB544" s="15">
        <f ca="1"/>
        <v>2.7692301694506684E-2</v>
      </c>
      <c r="AC544" s="15">
        <f ca="1"/>
        <v>3.0346078746329188E-2</v>
      </c>
      <c r="AD544" s="15">
        <f t="shared" si="522"/>
        <v>6.1392271242655103E-2</v>
      </c>
      <c r="AE544" s="15">
        <f ca="1"/>
        <v>5.5951315027202131E-2</v>
      </c>
      <c r="AF544" s="15">
        <f ca="1"/>
        <v>5.0352370907499507E-2</v>
      </c>
      <c r="AG544" s="15">
        <f t="shared" si="523"/>
        <v>6.8794554041789704E-2</v>
      </c>
      <c r="AH544" s="15">
        <f ca="1"/>
        <v>7.2477674294386341E-2</v>
      </c>
      <c r="AI544" s="15">
        <f ca="1"/>
        <v>6.6643899833230921E-2</v>
      </c>
      <c r="AJ544" s="15">
        <f t="shared" si="524"/>
        <v>6.8327440849604903E-2</v>
      </c>
      <c r="AK544" s="15">
        <f ca="1"/>
        <v>7.2906633463480197E-2</v>
      </c>
      <c r="AL544" s="15">
        <f ca="1"/>
        <v>7.4915944817362481E-2</v>
      </c>
      <c r="AM544" s="15">
        <f t="shared" si="525"/>
        <v>6.0151236932423101E-2</v>
      </c>
      <c r="AN544" s="15">
        <f ca="1"/>
        <v>6.1296061166653079E-2</v>
      </c>
      <c r="AO544" s="15">
        <f ca="1"/>
        <v>5.8646343621975829E-2</v>
      </c>
      <c r="AP544" s="15">
        <f t="shared" si="526"/>
        <v>0.10467696952910301</v>
      </c>
      <c r="AQ544" s="15">
        <f ca="1"/>
        <v>0.10516707601586982</v>
      </c>
      <c r="AR544" s="15">
        <f ca="1"/>
        <v>0.10396275002272053</v>
      </c>
      <c r="AS544" s="15">
        <f t="shared" si="527"/>
        <v>0.12907566337517701</v>
      </c>
      <c r="AT544" s="15">
        <f ca="1"/>
        <v>0.10710532513430712</v>
      </c>
      <c r="AU544" s="15">
        <f ca="1"/>
        <v>0.11867744689202454</v>
      </c>
      <c r="AV544" s="15">
        <f t="shared" si="528"/>
        <v>5.8828998820304998E-2</v>
      </c>
      <c r="AW544" s="15">
        <f ca="1"/>
        <v>5.1099177692245992E-2</v>
      </c>
      <c r="AX544" s="15">
        <f ca="1"/>
        <v>5.3879283552199946E-2</v>
      </c>
      <c r="AY544" s="15">
        <f t="shared" si="529"/>
        <v>5.6299129389871597E-2</v>
      </c>
      <c r="AZ544" s="15">
        <f ca="1"/>
        <v>6.1166202033420464E-2</v>
      </c>
      <c r="BA544" s="15">
        <f ca="1"/>
        <v>7.0490204876129448E-2</v>
      </c>
      <c r="BB544" s="15">
        <f t="shared" si="530"/>
        <v>0.104376326386587</v>
      </c>
      <c r="BC544" s="15">
        <f ca="1"/>
        <v>9.1122982397846303E-2</v>
      </c>
      <c r="BD544" s="15">
        <f ca="1"/>
        <v>9.0826868382363979E-2</v>
      </c>
      <c r="BE544" s="15">
        <f t="shared" si="531"/>
        <v>0.123364481281103</v>
      </c>
      <c r="BF544" s="15">
        <f ca="1"/>
        <v>0.11556380418870528</v>
      </c>
      <c r="BG544" s="15">
        <f ca="1"/>
        <v>0.11101363382161093</v>
      </c>
      <c r="BH544" s="15">
        <f t="shared" si="532"/>
        <v>0.13461863991643899</v>
      </c>
      <c r="BI544" s="15">
        <f ca="1"/>
        <v>0.12306566896102879</v>
      </c>
      <c r="BJ544" s="15">
        <f ca="1"/>
        <v>0.12571922655456638</v>
      </c>
    </row>
    <row r="545" spans="2:62" hidden="1" outlineLevel="2">
      <c r="B545" s="90" t="s">
        <v>15</v>
      </c>
      <c r="C545" s="15">
        <f t="shared" si="513"/>
        <v>0.133538369627966</v>
      </c>
      <c r="D545" s="15">
        <f ca="1"/>
        <v>0.13162335797487168</v>
      </c>
      <c r="E545" s="15">
        <f ca="1"/>
        <v>0.12700605378639529</v>
      </c>
      <c r="F545" s="15">
        <f t="shared" si="514"/>
        <v>0.12261581224837199</v>
      </c>
      <c r="G545" s="15">
        <f ca="1"/>
        <v>0.12330829470288958</v>
      </c>
      <c r="H545" s="15">
        <f ca="1"/>
        <v>0.12593033387626615</v>
      </c>
      <c r="I545" s="15">
        <f t="shared" si="515"/>
        <v>9.7573396233580995E-2</v>
      </c>
      <c r="J545" s="15">
        <f ca="1"/>
        <v>9.8639494053562482E-2</v>
      </c>
      <c r="K545" s="15">
        <f ca="1"/>
        <v>9.869531795053911E-2</v>
      </c>
      <c r="L545" s="15">
        <f t="shared" si="516"/>
        <v>6.2729107366262096E-2</v>
      </c>
      <c r="M545" s="15">
        <f ca="1"/>
        <v>6.258023447649548E-2</v>
      </c>
      <c r="N545" s="15">
        <f ca="1"/>
        <v>6.3646794697742343E-2</v>
      </c>
      <c r="O545" s="15">
        <f t="shared" si="517"/>
        <v>6.08018865952277E-2</v>
      </c>
      <c r="P545" s="15">
        <f ca="1"/>
        <v>5.6732474128248334E-2</v>
      </c>
      <c r="Q545" s="15">
        <f ca="1"/>
        <v>5.6496912699978169E-2</v>
      </c>
      <c r="R545" s="15">
        <f t="shared" si="518"/>
        <v>3.1038024045181599E-2</v>
      </c>
      <c r="S545" s="15">
        <f ca="1"/>
        <v>3.1111320823404502E-2</v>
      </c>
      <c r="T545" s="15">
        <f ca="1"/>
        <v>3.0817612172657084E-2</v>
      </c>
      <c r="U545" s="15">
        <f t="shared" si="519"/>
        <v>4.1672633795589699E-2</v>
      </c>
      <c r="V545" s="15">
        <f ca="1"/>
        <v>4.2043440613203434E-2</v>
      </c>
      <c r="W545" s="15">
        <f ca="1"/>
        <v>4.2669665968449101E-2</v>
      </c>
      <c r="X545" s="15">
        <f t="shared" si="520"/>
        <v>7.8092652462754694E-2</v>
      </c>
      <c r="Y545" s="15">
        <f ca="1"/>
        <v>8.1051658769687479E-2</v>
      </c>
      <c r="Z545" s="15">
        <f ca="1"/>
        <v>8.112910247328621E-2</v>
      </c>
      <c r="AA545" s="15">
        <f t="shared" si="521"/>
        <v>0.19957215800224901</v>
      </c>
      <c r="AB545" s="15">
        <f ca="1"/>
        <v>0.18292845714576539</v>
      </c>
      <c r="AC545" s="15">
        <f ca="1"/>
        <v>0.18933320872981055</v>
      </c>
      <c r="AD545" s="15">
        <f t="shared" si="522"/>
        <v>0.299595504042167</v>
      </c>
      <c r="AE545" s="15">
        <f ca="1"/>
        <v>0.29180777726547014</v>
      </c>
      <c r="AF545" s="15">
        <f ca="1"/>
        <v>0.29174720601080617</v>
      </c>
      <c r="AG545" s="15">
        <f t="shared" si="523"/>
        <v>0.28960773960170999</v>
      </c>
      <c r="AH545" s="15">
        <f ca="1"/>
        <v>0.27761385604930128</v>
      </c>
      <c r="AI545" s="15">
        <f ca="1"/>
        <v>0.28253464979920384</v>
      </c>
      <c r="AJ545" s="15">
        <f t="shared" si="524"/>
        <v>0.29989229208933299</v>
      </c>
      <c r="AK545" s="15">
        <f ca="1"/>
        <v>0.29712281878224744</v>
      </c>
      <c r="AL545" s="15">
        <f ca="1"/>
        <v>0.29771855811521969</v>
      </c>
      <c r="AM545" s="15">
        <f t="shared" si="525"/>
        <v>0.32108025725189498</v>
      </c>
      <c r="AN545" s="15">
        <f ca="1"/>
        <v>0.31714651891737711</v>
      </c>
      <c r="AO545" s="15">
        <f ca="1"/>
        <v>0.3204807877076305</v>
      </c>
      <c r="AP545" s="15">
        <f t="shared" si="526"/>
        <v>0.39161639154586803</v>
      </c>
      <c r="AQ545" s="15">
        <f ca="1"/>
        <v>0.37930371662081791</v>
      </c>
      <c r="AR545" s="15">
        <f ca="1"/>
        <v>0.39184024431068615</v>
      </c>
      <c r="AS545" s="15">
        <f t="shared" si="527"/>
        <v>0.35880204437500202</v>
      </c>
      <c r="AT545" s="15">
        <f ca="1"/>
        <v>0.37251689512285585</v>
      </c>
      <c r="AU545" s="15">
        <f ca="1"/>
        <v>0.37191036047117138</v>
      </c>
      <c r="AV545" s="15">
        <f t="shared" si="528"/>
        <v>0.338364606972689</v>
      </c>
      <c r="AW545" s="15">
        <f ca="1"/>
        <v>0.34982554936192845</v>
      </c>
      <c r="AX545" s="15">
        <f ca="1"/>
        <v>0.32779247532136185</v>
      </c>
      <c r="AY545" s="15">
        <f t="shared" si="529"/>
        <v>0.35744141994539003</v>
      </c>
      <c r="AZ545" s="15">
        <f ca="1"/>
        <v>0.33782932209660621</v>
      </c>
      <c r="BA545" s="15">
        <f ca="1"/>
        <v>0.33138213955298074</v>
      </c>
      <c r="BB545" s="15">
        <f t="shared" si="530"/>
        <v>0.31613312483170902</v>
      </c>
      <c r="BC545" s="15">
        <f ca="1"/>
        <v>0.32295600778528838</v>
      </c>
      <c r="BD545" s="15">
        <f ca="1"/>
        <v>0.30709159640345951</v>
      </c>
      <c r="BE545" s="15">
        <f t="shared" si="531"/>
        <v>0.33422038824740102</v>
      </c>
      <c r="BF545" s="15">
        <f ca="1"/>
        <v>0.33297230848650217</v>
      </c>
      <c r="BG545" s="15">
        <f ca="1"/>
        <v>0.32834831809575338</v>
      </c>
      <c r="BH545" s="15">
        <f t="shared" si="532"/>
        <v>0.38366860117040402</v>
      </c>
      <c r="BI545" s="15">
        <f ca="1"/>
        <v>0.39657715882032235</v>
      </c>
      <c r="BJ545" s="15">
        <f ca="1"/>
        <v>0.37569324002483379</v>
      </c>
    </row>
    <row r="546" spans="2:62" hidden="1" outlineLevel="2">
      <c r="B546" s="90" t="s">
        <v>18</v>
      </c>
      <c r="C546" s="15">
        <f t="shared" si="513"/>
        <v>6.5855505486782095E-2</v>
      </c>
      <c r="D546" s="15">
        <f ca="1"/>
        <v>6.5853644390918384E-2</v>
      </c>
      <c r="E546" s="15">
        <f ca="1"/>
        <v>6.7102804244373412E-2</v>
      </c>
      <c r="F546" s="15">
        <f t="shared" si="514"/>
        <v>8.2155980529291697E-2</v>
      </c>
      <c r="G546" s="15">
        <f ca="1"/>
        <v>8.4179745768908742E-2</v>
      </c>
      <c r="H546" s="15">
        <f ca="1"/>
        <v>7.8582744849179653E-2</v>
      </c>
      <c r="I546" s="15">
        <f t="shared" si="515"/>
        <v>0.123178533867617</v>
      </c>
      <c r="J546" s="15">
        <f ca="1"/>
        <v>0.13082326814953391</v>
      </c>
      <c r="K546" s="15">
        <f ca="1"/>
        <v>0.12324529972214404</v>
      </c>
      <c r="L546" s="15">
        <f t="shared" si="516"/>
        <v>0.134225614496815</v>
      </c>
      <c r="M546" s="15">
        <f ca="1"/>
        <v>0.13244136565652923</v>
      </c>
      <c r="N546" s="15">
        <f ca="1"/>
        <v>0.13287833719759251</v>
      </c>
      <c r="O546" s="15">
        <f t="shared" si="517"/>
        <v>0.153106195601555</v>
      </c>
      <c r="P546" s="15">
        <f ca="1"/>
        <v>0.16399499109749921</v>
      </c>
      <c r="Q546" s="15">
        <f ca="1"/>
        <v>0.16695999752454127</v>
      </c>
      <c r="R546" s="15">
        <f t="shared" si="518"/>
        <v>0.186926845666575</v>
      </c>
      <c r="S546" s="15">
        <f ca="1"/>
        <v>0.1824652772147089</v>
      </c>
      <c r="T546" s="15">
        <f ca="1"/>
        <v>0.17970494221100256</v>
      </c>
      <c r="U546" s="15">
        <f t="shared" si="519"/>
        <v>0.188573717570374</v>
      </c>
      <c r="V546" s="15">
        <f ca="1"/>
        <v>0.19409026641261384</v>
      </c>
      <c r="W546" s="15">
        <f ca="1"/>
        <v>0.19276800638348821</v>
      </c>
      <c r="X546" s="15">
        <f t="shared" si="520"/>
        <v>0.17170069146834599</v>
      </c>
      <c r="Y546" s="15">
        <f ca="1"/>
        <v>0.17306508959006378</v>
      </c>
      <c r="Z546" s="15">
        <f ca="1"/>
        <v>0.16144962151355136</v>
      </c>
      <c r="AA546" s="15">
        <f t="shared" si="521"/>
        <v>0.20107478013378799</v>
      </c>
      <c r="AB546" s="15">
        <f ca="1"/>
        <v>0.20145767604996145</v>
      </c>
      <c r="AC546" s="15">
        <f ca="1"/>
        <v>0.19378101855095764</v>
      </c>
      <c r="AD546" s="15">
        <f t="shared" si="522"/>
        <v>0.20343208964849099</v>
      </c>
      <c r="AE546" s="15">
        <f ca="1"/>
        <v>0.22441736032923823</v>
      </c>
      <c r="AF546" s="15">
        <f ca="1"/>
        <v>0.19598575994110737</v>
      </c>
      <c r="AG546" s="15">
        <f t="shared" si="523"/>
        <v>0.17293708886506201</v>
      </c>
      <c r="AH546" s="15">
        <f ca="1"/>
        <v>0.17686846192643757</v>
      </c>
      <c r="AI546" s="15">
        <f ca="1"/>
        <v>0.16039101218286117</v>
      </c>
      <c r="AJ546" s="15">
        <f t="shared" si="524"/>
        <v>0.17765510604290899</v>
      </c>
      <c r="AK546" s="15">
        <f ca="1"/>
        <v>0.18789970194482483</v>
      </c>
      <c r="AL546" s="15">
        <f ca="1"/>
        <v>0.20093697515028677</v>
      </c>
      <c r="AM546" s="15">
        <f t="shared" si="525"/>
        <v>0.175525173976666</v>
      </c>
      <c r="AN546" s="15">
        <f ca="1"/>
        <v>0.17233135672383379</v>
      </c>
      <c r="AO546" s="15">
        <f ca="1"/>
        <v>0.16262479189635085</v>
      </c>
      <c r="AP546" s="15">
        <f t="shared" si="526"/>
        <v>9.5194322693394798E-2</v>
      </c>
      <c r="AQ546" s="15">
        <f ca="1"/>
        <v>0.10096640408446983</v>
      </c>
      <c r="AR546" s="15">
        <f ca="1"/>
        <v>0.10608344449759263</v>
      </c>
      <c r="AS546" s="15">
        <f t="shared" si="527"/>
        <v>7.8788060482049005E-2</v>
      </c>
      <c r="AT546" s="15">
        <f ca="1"/>
        <v>8.3529025060187806E-2</v>
      </c>
      <c r="AU546" s="15">
        <f ca="1"/>
        <v>9.2103499717379758E-2</v>
      </c>
      <c r="AV546" s="15">
        <f t="shared" si="528"/>
        <v>0.115014333334145</v>
      </c>
      <c r="AW546" s="15">
        <f ca="1"/>
        <v>0.11718557262136363</v>
      </c>
      <c r="AX546" s="15">
        <f ca="1"/>
        <v>0.14432516038628568</v>
      </c>
      <c r="AY546" s="15">
        <f t="shared" si="529"/>
        <v>9.6476962145023396E-2</v>
      </c>
      <c r="AZ546" s="15">
        <f ca="1"/>
        <v>9.2522030253316595E-2</v>
      </c>
      <c r="BA546" s="15">
        <f ca="1"/>
        <v>0.11100820819816418</v>
      </c>
      <c r="BB546" s="15">
        <f t="shared" si="530"/>
        <v>0.14654721549535801</v>
      </c>
      <c r="BC546" s="15">
        <f ca="1"/>
        <v>0.15193094440410887</v>
      </c>
      <c r="BD546" s="15">
        <f ca="1"/>
        <v>0.16702839771325312</v>
      </c>
      <c r="BE546" s="15">
        <f t="shared" si="531"/>
        <v>0.122690180951801</v>
      </c>
      <c r="BF546" s="15">
        <f ca="1"/>
        <v>0.12664631656357586</v>
      </c>
      <c r="BG546" s="15">
        <f ca="1"/>
        <v>0.13069795788386387</v>
      </c>
      <c r="BH546" s="15">
        <f t="shared" si="532"/>
        <v>7.1923743335559204E-2</v>
      </c>
      <c r="BI546" s="15">
        <f ca="1"/>
        <v>7.6027565127453844E-2</v>
      </c>
      <c r="BJ546" s="15">
        <f ca="1"/>
        <v>7.0860062899864476E-2</v>
      </c>
    </row>
    <row r="547" spans="2:62" hidden="1" outlineLevel="2">
      <c r="B547" s="90" t="s">
        <v>20</v>
      </c>
      <c r="C547" s="15">
        <f t="shared" si="513"/>
        <v>2.5573383294484501E-2</v>
      </c>
      <c r="D547" s="15">
        <f ca="1"/>
        <v>2.5945581527386512E-2</v>
      </c>
      <c r="E547" s="15">
        <f ca="1"/>
        <v>2.736723232448713E-2</v>
      </c>
      <c r="F547" s="15">
        <f t="shared" si="514"/>
        <v>-2.58973303575448E-3</v>
      </c>
      <c r="G547" s="15">
        <f ca="1"/>
        <v>-2.6522948294989798E-3</v>
      </c>
      <c r="H547" s="15">
        <f ca="1"/>
        <v>-2.3808398518205313E-3</v>
      </c>
      <c r="I547" s="15">
        <f t="shared" si="515"/>
        <v>4.2084557272445401E-2</v>
      </c>
      <c r="J547" s="15">
        <f ca="1"/>
        <v>4.2835004503892528E-2</v>
      </c>
      <c r="K547" s="15">
        <f ca="1"/>
        <v>4.2600598440231313E-2</v>
      </c>
      <c r="L547" s="15">
        <f t="shared" si="516"/>
        <v>4.5096088339464102E-2</v>
      </c>
      <c r="M547" s="15">
        <f ca="1"/>
        <v>4.3682145993464511E-2</v>
      </c>
      <c r="N547" s="15">
        <f ca="1"/>
        <v>4.6375513873116656E-2</v>
      </c>
      <c r="O547" s="15">
        <f t="shared" si="517"/>
        <v>5.94009449748054E-2</v>
      </c>
      <c r="P547" s="15">
        <f ca="1"/>
        <v>6.4192312971761589E-2</v>
      </c>
      <c r="Q547" s="15">
        <f ca="1"/>
        <v>7.1116756616505294E-2</v>
      </c>
      <c r="R547" s="15">
        <f t="shared" si="518"/>
        <v>6.6501765769324095E-2</v>
      </c>
      <c r="S547" s="15">
        <f ca="1"/>
        <v>7.025398442222322E-2</v>
      </c>
      <c r="T547" s="15">
        <f ca="1"/>
        <v>6.8692336466976631E-2</v>
      </c>
      <c r="U547" s="15">
        <f t="shared" si="519"/>
        <v>4.9356083430849497E-2</v>
      </c>
      <c r="V547" s="15">
        <f ca="1"/>
        <v>4.6892932477442785E-2</v>
      </c>
      <c r="W547" s="15">
        <f ca="1"/>
        <v>5.4472396296635077E-2</v>
      </c>
      <c r="X547" s="15">
        <f t="shared" si="520"/>
        <v>0.111845475723499</v>
      </c>
      <c r="Y547" s="15">
        <f ca="1"/>
        <v>0.10819611737479932</v>
      </c>
      <c r="Z547" s="15">
        <f ca="1"/>
        <v>0.10863313729311985</v>
      </c>
      <c r="AA547" s="15">
        <f t="shared" si="521"/>
        <v>9.8428521845131206E-2</v>
      </c>
      <c r="AB547" s="15">
        <f ca="1"/>
        <v>0.10087452217081927</v>
      </c>
      <c r="AC547" s="15">
        <f ca="1"/>
        <v>0.1070325026611377</v>
      </c>
      <c r="AD547" s="15">
        <f t="shared" si="522"/>
        <v>6.56738895247935E-2</v>
      </c>
      <c r="AE547" s="15">
        <f ca="1"/>
        <v>6.566712664321761E-2</v>
      </c>
      <c r="AF547" s="15">
        <f ca="1"/>
        <v>6.3238191518262155E-2</v>
      </c>
      <c r="AG547" s="15">
        <f t="shared" si="523"/>
        <v>6.0714872862366702E-2</v>
      </c>
      <c r="AH547" s="15">
        <f ca="1"/>
        <v>6.1703099854606917E-2</v>
      </c>
      <c r="AI547" s="15">
        <f ca="1"/>
        <v>5.0777022517658865E-2</v>
      </c>
      <c r="AJ547" s="15">
        <f t="shared" si="524"/>
        <v>5.3991789503285002E-2</v>
      </c>
      <c r="AK547" s="15">
        <f ca="1"/>
        <v>5.0867289292499347E-2</v>
      </c>
      <c r="AL547" s="15">
        <f ca="1"/>
        <v>4.8281567815697209E-2</v>
      </c>
      <c r="AM547" s="15">
        <f t="shared" si="525"/>
        <v>6.1786602214875697E-2</v>
      </c>
      <c r="AN547" s="15">
        <f ca="1"/>
        <v>5.6928685034824358E-2</v>
      </c>
      <c r="AO547" s="15">
        <f ca="1"/>
        <v>5.4155909250021436E-2</v>
      </c>
      <c r="AP547" s="15">
        <f t="shared" si="526"/>
        <v>5.2370338176086398E-2</v>
      </c>
      <c r="AQ547" s="15">
        <f ca="1"/>
        <v>5.1617483469762762E-2</v>
      </c>
      <c r="AR547" s="15">
        <f ca="1"/>
        <v>5.4590951328840988E-2</v>
      </c>
      <c r="AS547" s="15">
        <f t="shared" si="527"/>
        <v>5.3507572050521E-2</v>
      </c>
      <c r="AT547" s="15">
        <f ca="1"/>
        <v>5.6634192228530104E-2</v>
      </c>
      <c r="AU547" s="15">
        <f ca="1"/>
        <v>5.2357222065932345E-2</v>
      </c>
      <c r="AV547" s="15">
        <f t="shared" si="528"/>
        <v>5.9020639795272598E-2</v>
      </c>
      <c r="AW547" s="15">
        <f ca="1"/>
        <v>5.5185203703324907E-2</v>
      </c>
      <c r="AX547" s="15">
        <f ca="1"/>
        <v>6.3425447655610798E-2</v>
      </c>
      <c r="AY547" s="15">
        <f t="shared" si="529"/>
        <v>7.7821729307743698E-2</v>
      </c>
      <c r="AZ547" s="15">
        <f ca="1"/>
        <v>7.6204964510706727E-2</v>
      </c>
      <c r="BA547" s="15">
        <f ca="1"/>
        <v>8.0269598051753127E-2</v>
      </c>
      <c r="BB547" s="15">
        <f t="shared" si="530"/>
        <v>3.05111982633899E-2</v>
      </c>
      <c r="BC547" s="15">
        <f ca="1"/>
        <v>2.9386257280508157E-2</v>
      </c>
      <c r="BD547" s="15">
        <f ca="1"/>
        <v>3.0468799933502325E-2</v>
      </c>
      <c r="BE547" s="15">
        <f t="shared" si="531"/>
        <v>2.8752524815385601E-2</v>
      </c>
      <c r="BF547" s="15">
        <f ca="1"/>
        <v>2.9602961226295247E-2</v>
      </c>
      <c r="BG547" s="15">
        <f ca="1"/>
        <v>2.9928956274125968E-2</v>
      </c>
      <c r="BH547" s="15">
        <f t="shared" si="532"/>
        <v>-9.6338672530703103E-3</v>
      </c>
      <c r="BI547" s="15">
        <f ca="1"/>
        <v>-9.9124045783967711E-3</v>
      </c>
      <c r="BJ547" s="15">
        <f ca="1"/>
        <v>-9.8120614884597938E-3</v>
      </c>
    </row>
    <row r="548" spans="2:62" hidden="1" outlineLevel="2">
      <c r="B548" s="90" t="s">
        <v>22</v>
      </c>
      <c r="C548" s="15">
        <f t="shared" si="513"/>
        <v>-2.5101729234027802E-3</v>
      </c>
      <c r="D548" s="15">
        <f ca="1"/>
        <v>-2.5133710169400326E-3</v>
      </c>
      <c r="E548" s="15">
        <f ca="1"/>
        <v>-2.3179323558929891E-3</v>
      </c>
      <c r="F548" s="15">
        <f t="shared" si="514"/>
        <v>2.22513379355939E-2</v>
      </c>
      <c r="G548" s="15">
        <f ca="1"/>
        <v>2.2625400918478623E-2</v>
      </c>
      <c r="H548" s="15">
        <f ca="1"/>
        <v>2.0774142666615814E-2</v>
      </c>
      <c r="I548" s="15">
        <f t="shared" si="515"/>
        <v>2.18168597373543E-2</v>
      </c>
      <c r="J548" s="15">
        <f ca="1"/>
        <v>2.3540880432922882E-2</v>
      </c>
      <c r="K548" s="15">
        <f ca="1"/>
        <v>2.5148918171200196E-2</v>
      </c>
      <c r="L548" s="15">
        <f t="shared" si="516"/>
        <v>2.8276747309654699E-2</v>
      </c>
      <c r="M548" s="15">
        <f ca="1"/>
        <v>2.4745464793038133E-2</v>
      </c>
      <c r="N548" s="15">
        <f ca="1"/>
        <v>2.3994857289425506E-2</v>
      </c>
      <c r="O548" s="15">
        <f t="shared" si="517"/>
        <v>3.3525385713102498E-2</v>
      </c>
      <c r="P548" s="15">
        <f ca="1"/>
        <v>3.8802776611585557E-2</v>
      </c>
      <c r="Q548" s="15">
        <f ca="1"/>
        <v>3.7465400566470096E-2</v>
      </c>
      <c r="R548" s="15">
        <f t="shared" si="518"/>
        <v>3.3173570190370899E-2</v>
      </c>
      <c r="S548" s="15">
        <f ca="1"/>
        <v>3.2274562055156476E-2</v>
      </c>
      <c r="T548" s="15">
        <f ca="1"/>
        <v>3.0536276960936186E-2</v>
      </c>
      <c r="U548" s="15">
        <f t="shared" si="519"/>
        <v>3.2168760847778401E-2</v>
      </c>
      <c r="V548" s="15">
        <f ca="1"/>
        <v>3.3902164334421045E-2</v>
      </c>
      <c r="W548" s="15">
        <f ca="1"/>
        <v>3.3923440811186104E-2</v>
      </c>
      <c r="X548" s="15">
        <f t="shared" si="520"/>
        <v>3.4937430971597197E-2</v>
      </c>
      <c r="Y548" s="15">
        <f ca="1"/>
        <v>3.1509249824856374E-2</v>
      </c>
      <c r="Z548" s="15">
        <f ca="1"/>
        <v>3.1902876283742686E-2</v>
      </c>
      <c r="AA548" s="15">
        <f t="shared" si="521"/>
        <v>2.9005201666826502E-2</v>
      </c>
      <c r="AB548" s="15">
        <f ca="1"/>
        <v>3.0273909277460338E-2</v>
      </c>
      <c r="AC548" s="15">
        <f ca="1"/>
        <v>2.7250890729259212E-2</v>
      </c>
      <c r="AD548" s="15">
        <f t="shared" si="522"/>
        <v>3.9629478463524201E-2</v>
      </c>
      <c r="AE548" s="15">
        <f ca="1"/>
        <v>3.8017095295722697E-2</v>
      </c>
      <c r="AF548" s="15">
        <f ca="1"/>
        <v>3.7680396052682502E-2</v>
      </c>
      <c r="AG548" s="15">
        <f t="shared" si="523"/>
        <v>4.37153186355137E-2</v>
      </c>
      <c r="AH548" s="15">
        <f ca="1"/>
        <v>4.2297075795714643E-2</v>
      </c>
      <c r="AI548" s="15">
        <f ca="1"/>
        <v>3.9949841957021663E-2</v>
      </c>
      <c r="AJ548" s="15">
        <f t="shared" si="524"/>
        <v>6.5240098632670301E-2</v>
      </c>
      <c r="AK548" s="15">
        <f ca="1"/>
        <v>6.3785653970249157E-2</v>
      </c>
      <c r="AL548" s="15">
        <f ca="1"/>
        <v>6.7000310217974077E-2</v>
      </c>
      <c r="AM548" s="15">
        <f t="shared" si="525"/>
        <v>5.56186641677925E-2</v>
      </c>
      <c r="AN548" s="15">
        <f ca="1"/>
        <v>5.1606612311813238E-2</v>
      </c>
      <c r="AO548" s="15">
        <f ca="1"/>
        <v>6.2027925476540124E-2</v>
      </c>
      <c r="AP548" s="15">
        <f t="shared" si="526"/>
        <v>0.201360046823019</v>
      </c>
      <c r="AQ548" s="15">
        <f ca="1"/>
        <v>0.20509886830412163</v>
      </c>
      <c r="AR548" s="15">
        <f ca="1"/>
        <v>0.17811735865149048</v>
      </c>
      <c r="AS548" s="15">
        <f t="shared" si="527"/>
        <v>0.24138693226483299</v>
      </c>
      <c r="AT548" s="15">
        <f ca="1"/>
        <v>0.22689663913410965</v>
      </c>
      <c r="AU548" s="15">
        <f ca="1"/>
        <v>0.22465063355262593</v>
      </c>
      <c r="AV548" s="15">
        <f t="shared" si="528"/>
        <v>0.23405868818683501</v>
      </c>
      <c r="AW548" s="15">
        <f ca="1"/>
        <v>0.21877769569097222</v>
      </c>
      <c r="AX548" s="15">
        <f ca="1"/>
        <v>0.2189234284928197</v>
      </c>
      <c r="AY548" s="15">
        <f t="shared" si="529"/>
        <v>0.257646592195512</v>
      </c>
      <c r="AZ548" s="15">
        <f ca="1"/>
        <v>0.28287860827125477</v>
      </c>
      <c r="BA548" s="15">
        <f ca="1"/>
        <v>0.27708722656305002</v>
      </c>
      <c r="BB548" s="15">
        <f t="shared" si="530"/>
        <v>0.26814844836854501</v>
      </c>
      <c r="BC548" s="15">
        <f ca="1"/>
        <v>0.25575326383753344</v>
      </c>
      <c r="BD548" s="15">
        <f ca="1"/>
        <v>0.26581428831223219</v>
      </c>
      <c r="BE548" s="15">
        <f t="shared" si="531"/>
        <v>0.26626533376009698</v>
      </c>
      <c r="BF548" s="15">
        <f ca="1"/>
        <v>0.25850729722423882</v>
      </c>
      <c r="BG548" s="15">
        <f ca="1"/>
        <v>0.2613120607511083</v>
      </c>
      <c r="BH548" s="15">
        <f t="shared" si="532"/>
        <v>0.267502818035246</v>
      </c>
      <c r="BI548" s="15">
        <f ca="1"/>
        <v>0.24698616711422744</v>
      </c>
      <c r="BJ548" s="15">
        <f ca="1"/>
        <v>0.26509967695005809</v>
      </c>
    </row>
    <row r="549" spans="2:62" hidden="1" outlineLevel="2">
      <c r="B549" s="90" t="s">
        <v>24</v>
      </c>
      <c r="C549" s="15">
        <f t="shared" si="513"/>
        <v>0.20565120339190601</v>
      </c>
      <c r="D549" s="15">
        <f ca="1"/>
        <v>0.20601214994764017</v>
      </c>
      <c r="E549" s="15">
        <f ca="1"/>
        <v>0.20797804095876699</v>
      </c>
      <c r="F549" s="15">
        <f t="shared" si="514"/>
        <v>0.21831952201216301</v>
      </c>
      <c r="G549" s="15">
        <f ca="1"/>
        <v>0.22029878101922437</v>
      </c>
      <c r="H549" s="15">
        <f ca="1"/>
        <v>0.22960687483861592</v>
      </c>
      <c r="I549" s="15">
        <f t="shared" si="515"/>
        <v>0.24231698079081701</v>
      </c>
      <c r="J549" s="15">
        <f ca="1"/>
        <v>0.24419001854703787</v>
      </c>
      <c r="K549" s="15">
        <f ca="1"/>
        <v>0.25565401595697856</v>
      </c>
      <c r="L549" s="15">
        <f t="shared" si="516"/>
        <v>0.233941098756698</v>
      </c>
      <c r="M549" s="15">
        <f ca="1"/>
        <v>0.23699029536946911</v>
      </c>
      <c r="N549" s="15">
        <f ca="1"/>
        <v>0.24309012098569294</v>
      </c>
      <c r="O549" s="15">
        <f t="shared" si="517"/>
        <v>0.25868547608141701</v>
      </c>
      <c r="P549" s="15">
        <f ca="1"/>
        <v>0.26001838964998752</v>
      </c>
      <c r="Q549" s="15">
        <f ca="1"/>
        <v>0.26080225186554545</v>
      </c>
      <c r="R549" s="15">
        <f t="shared" si="518"/>
        <v>0.23393562415817701</v>
      </c>
      <c r="S549" s="15">
        <f ca="1"/>
        <v>0.21861122745805014</v>
      </c>
      <c r="T549" s="15">
        <f ca="1"/>
        <v>0.22886699450405329</v>
      </c>
      <c r="U549" s="15">
        <f t="shared" si="519"/>
        <v>0.26068963852370902</v>
      </c>
      <c r="V549" s="15">
        <f ca="1"/>
        <v>0.25704334560059861</v>
      </c>
      <c r="W549" s="15">
        <f ca="1"/>
        <v>0.2719691728711251</v>
      </c>
      <c r="X549" s="15">
        <f t="shared" si="520"/>
        <v>0.241567777988696</v>
      </c>
      <c r="Y549" s="15">
        <f ca="1"/>
        <v>0.24097930748428401</v>
      </c>
      <c r="Z549" s="15">
        <f ca="1"/>
        <v>0.24433674967845664</v>
      </c>
      <c r="AA549" s="15">
        <f t="shared" si="521"/>
        <v>0.284105651035576</v>
      </c>
      <c r="AB549" s="15">
        <f ca="1"/>
        <v>0.28549496268898233</v>
      </c>
      <c r="AC549" s="15">
        <f ca="1"/>
        <v>0.28070419430739402</v>
      </c>
      <c r="AD549" s="15">
        <f t="shared" si="522"/>
        <v>0.27287680544659898</v>
      </c>
      <c r="AE549" s="15">
        <f ca="1"/>
        <v>0.25711561621388812</v>
      </c>
      <c r="AF549" s="15">
        <f ca="1"/>
        <v>0.27521450452062118</v>
      </c>
      <c r="AG549" s="15">
        <f t="shared" si="523"/>
        <v>0.297029310936269</v>
      </c>
      <c r="AH549" s="15">
        <f ca="1"/>
        <v>0.30295665474320199</v>
      </c>
      <c r="AI549" s="15">
        <f ca="1"/>
        <v>0.32143187971316356</v>
      </c>
      <c r="AJ549" s="15">
        <f t="shared" si="524"/>
        <v>0.30194107161455103</v>
      </c>
      <c r="AK549" s="15">
        <f ca="1"/>
        <v>0.29321579923478819</v>
      </c>
      <c r="AL549" s="15">
        <f ca="1"/>
        <v>0.28103757524266343</v>
      </c>
      <c r="AM549" s="15">
        <f t="shared" si="525"/>
        <v>0.29080561189940002</v>
      </c>
      <c r="AN549" s="15">
        <f ca="1"/>
        <v>0.29243620212030097</v>
      </c>
      <c r="AO549" s="15">
        <f ca="1"/>
        <v>0.30627330344854048</v>
      </c>
      <c r="AP549" s="15">
        <f t="shared" si="526"/>
        <v>0.28801637462518298</v>
      </c>
      <c r="AQ549" s="15">
        <f ca="1"/>
        <v>0.28827037287812396</v>
      </c>
      <c r="AR549" s="15">
        <f ca="1"/>
        <v>0.29176787785050612</v>
      </c>
      <c r="AS549" s="15">
        <f t="shared" si="527"/>
        <v>0.206782239028065</v>
      </c>
      <c r="AT549" s="15">
        <f ca="1"/>
        <v>0.21424829513494484</v>
      </c>
      <c r="AU549" s="15">
        <f ca="1"/>
        <v>0.21638916422602411</v>
      </c>
      <c r="AV549" s="15">
        <f t="shared" si="528"/>
        <v>0.17722575352418099</v>
      </c>
      <c r="AW549" s="15">
        <f ca="1"/>
        <v>0.16887700078120338</v>
      </c>
      <c r="AX549" s="15">
        <f ca="1"/>
        <v>0.17376036489126492</v>
      </c>
      <c r="AY549" s="15">
        <f t="shared" si="529"/>
        <v>0.127761398346974</v>
      </c>
      <c r="AZ549" s="15">
        <f ca="1"/>
        <v>0.1246329587725946</v>
      </c>
      <c r="BA549" s="15">
        <f ca="1"/>
        <v>0.12755753264982156</v>
      </c>
      <c r="BB549" s="15">
        <f t="shared" si="530"/>
        <v>0.155710044393818</v>
      </c>
      <c r="BC549" s="15">
        <f ca="1"/>
        <v>0.16610060872761223</v>
      </c>
      <c r="BD549" s="15">
        <f ca="1"/>
        <v>0.16612663709611555</v>
      </c>
      <c r="BE549" s="15">
        <f t="shared" si="531"/>
        <v>0.15191599222399799</v>
      </c>
      <c r="BF549" s="15">
        <f ca="1"/>
        <v>0.14718856425237564</v>
      </c>
      <c r="BG549" s="15">
        <f ca="1"/>
        <v>0.14076337357338614</v>
      </c>
      <c r="BH549" s="15">
        <f t="shared" si="532"/>
        <v>0.13342656699060501</v>
      </c>
      <c r="BI549" s="15">
        <f ca="1"/>
        <v>0.13797143887763763</v>
      </c>
      <c r="BJ549" s="15">
        <f ca="1"/>
        <v>0.14043260686196249</v>
      </c>
    </row>
    <row r="550" spans="2:62" hidden="1" outlineLevel="2">
      <c r="D550" s="65"/>
    </row>
    <row r="551" spans="2:62" hidden="1" outlineLevel="2">
      <c r="B551" s="90" t="s">
        <v>56</v>
      </c>
      <c r="C551" s="42">
        <f>SUM(C540:C549)</f>
        <v>1.0000000000000004</v>
      </c>
      <c r="D551" s="42">
        <f t="shared" ref="D551:BJ551" ca="1" si="533">SUM(D540:D549)</f>
        <v>1.0000000000000004</v>
      </c>
      <c r="E551" s="42">
        <f t="shared" ca="1" si="533"/>
        <v>1.0000000000000007</v>
      </c>
      <c r="F551" s="42">
        <f t="shared" si="533"/>
        <v>0.99999999999999967</v>
      </c>
      <c r="G551" s="42">
        <f t="shared" ca="1" si="533"/>
        <v>0.99999999999999956</v>
      </c>
      <c r="H551" s="42">
        <f t="shared" ca="1" si="533"/>
        <v>0.99999999999999956</v>
      </c>
      <c r="I551" s="42">
        <f t="shared" si="533"/>
        <v>0.999999999999999</v>
      </c>
      <c r="J551" s="42">
        <f t="shared" ca="1" si="533"/>
        <v>0.99999999999999911</v>
      </c>
      <c r="K551" s="42">
        <f t="shared" ca="1" si="533"/>
        <v>0.99999999999999944</v>
      </c>
      <c r="L551" s="42">
        <f t="shared" si="533"/>
        <v>1.0000000000000009</v>
      </c>
      <c r="M551" s="42">
        <f t="shared" ca="1" si="533"/>
        <v>1.0000000000000007</v>
      </c>
      <c r="N551" s="42">
        <f t="shared" ca="1" si="533"/>
        <v>1.0000000000000007</v>
      </c>
      <c r="O551" s="42">
        <f t="shared" si="533"/>
        <v>1.0000000000000004</v>
      </c>
      <c r="P551" s="42">
        <f t="shared" ca="1" si="533"/>
        <v>1.0000000000000004</v>
      </c>
      <c r="Q551" s="42">
        <f t="shared" ca="1" si="533"/>
        <v>1.0000000000000002</v>
      </c>
      <c r="R551" s="42">
        <f t="shared" si="533"/>
        <v>0.99999999999999989</v>
      </c>
      <c r="S551" s="42">
        <f t="shared" ca="1" si="533"/>
        <v>0.99999999999999978</v>
      </c>
      <c r="T551" s="42">
        <f t="shared" ca="1" si="533"/>
        <v>0.99999999999999956</v>
      </c>
      <c r="U551" s="42">
        <f t="shared" si="533"/>
        <v>1.0000000000000004</v>
      </c>
      <c r="V551" s="42">
        <f t="shared" ca="1" si="533"/>
        <v>1.0000000000000002</v>
      </c>
      <c r="W551" s="42">
        <f t="shared" ca="1" si="533"/>
        <v>1.0000000000000004</v>
      </c>
      <c r="X551" s="42">
        <f t="shared" si="533"/>
        <v>1.0000000000000013</v>
      </c>
      <c r="Y551" s="42">
        <f t="shared" ca="1" si="533"/>
        <v>1.0000000000000011</v>
      </c>
      <c r="Z551" s="42">
        <f t="shared" ca="1" si="533"/>
        <v>1.0000000000000013</v>
      </c>
      <c r="AA551" s="42">
        <f t="shared" si="533"/>
        <v>0.99999999999999978</v>
      </c>
      <c r="AB551" s="42">
        <f t="shared" ca="1" si="533"/>
        <v>0.99999999999999967</v>
      </c>
      <c r="AC551" s="42">
        <f t="shared" ca="1" si="533"/>
        <v>0.99999999999999989</v>
      </c>
      <c r="AD551" s="42">
        <f t="shared" si="533"/>
        <v>1.0000000000000004</v>
      </c>
      <c r="AE551" s="42">
        <f t="shared" ca="1" si="533"/>
        <v>1.0000000000000004</v>
      </c>
      <c r="AF551" s="42">
        <f t="shared" ca="1" si="533"/>
        <v>1.0000000000000002</v>
      </c>
      <c r="AG551" s="42">
        <f t="shared" si="533"/>
        <v>1.0000000000000004</v>
      </c>
      <c r="AH551" s="42">
        <f t="shared" ca="1" si="533"/>
        <v>1.0000000000000002</v>
      </c>
      <c r="AI551" s="42">
        <f t="shared" ca="1" si="533"/>
        <v>1.0000000000000004</v>
      </c>
      <c r="AJ551" s="42">
        <f t="shared" si="533"/>
        <v>1.0000000000000002</v>
      </c>
      <c r="AK551" s="42">
        <f t="shared" ca="1" si="533"/>
        <v>1.0000000000000002</v>
      </c>
      <c r="AL551" s="42">
        <f t="shared" ca="1" si="533"/>
        <v>1.0000000000000002</v>
      </c>
      <c r="AM551" s="42">
        <f t="shared" si="533"/>
        <v>1.0000000000000009</v>
      </c>
      <c r="AN551" s="42">
        <f t="shared" ca="1" si="533"/>
        <v>1.0000000000000009</v>
      </c>
      <c r="AO551" s="42">
        <f t="shared" ca="1" si="533"/>
        <v>1.0000000000000011</v>
      </c>
      <c r="AP551" s="42">
        <f t="shared" si="533"/>
        <v>1.0000000000000011</v>
      </c>
      <c r="AQ551" s="42">
        <f t="shared" ca="1" si="533"/>
        <v>1.0000000000000009</v>
      </c>
      <c r="AR551" s="42">
        <f t="shared" ca="1" si="533"/>
        <v>1.0000000000000009</v>
      </c>
      <c r="AS551" s="42">
        <f t="shared" si="533"/>
        <v>1</v>
      </c>
      <c r="AT551" s="42">
        <f t="shared" ca="1" si="533"/>
        <v>0.99999999999999989</v>
      </c>
      <c r="AU551" s="42">
        <f t="shared" ca="1" si="533"/>
        <v>1</v>
      </c>
      <c r="AV551" s="42">
        <f t="shared" si="533"/>
        <v>0.99999999999999933</v>
      </c>
      <c r="AW551" s="42">
        <f t="shared" ca="1" si="533"/>
        <v>0.99999999999999944</v>
      </c>
      <c r="AX551" s="42">
        <f t="shared" ca="1" si="533"/>
        <v>0.99999999999999956</v>
      </c>
      <c r="AY551" s="42">
        <f t="shared" si="533"/>
        <v>0.99999999999999978</v>
      </c>
      <c r="AZ551" s="42">
        <f t="shared" ca="1" si="533"/>
        <v>0.99999999999999989</v>
      </c>
      <c r="BA551" s="42">
        <f t="shared" ca="1" si="533"/>
        <v>0.99999999999999978</v>
      </c>
      <c r="BB551" s="42">
        <f t="shared" si="533"/>
        <v>1.0000000000000007</v>
      </c>
      <c r="BC551" s="42">
        <f t="shared" ca="1" si="533"/>
        <v>1.0000000000000007</v>
      </c>
      <c r="BD551" s="42">
        <f t="shared" ca="1" si="533"/>
        <v>1.0000000000000007</v>
      </c>
      <c r="BE551" s="42">
        <f t="shared" si="533"/>
        <v>1.0000000000000004</v>
      </c>
      <c r="BF551" s="42">
        <f t="shared" ca="1" si="533"/>
        <v>1.0000000000000004</v>
      </c>
      <c r="BG551" s="42">
        <f t="shared" ca="1" si="533"/>
        <v>1.0000000000000004</v>
      </c>
      <c r="BH551" s="42">
        <f t="shared" si="533"/>
        <v>1.0000000000000007</v>
      </c>
      <c r="BI551" s="42">
        <f t="shared" ca="1" si="533"/>
        <v>1.0000000000000007</v>
      </c>
      <c r="BJ551" s="42">
        <f t="shared" ca="1" si="533"/>
        <v>1.0000000000000007</v>
      </c>
    </row>
    <row r="552" spans="2:62" hidden="1" outlineLevel="2">
      <c r="B552" s="81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</row>
    <row r="553" spans="2:62" ht="20.5" hidden="1" outlineLevel="2">
      <c r="B553" s="79" t="s">
        <v>136</v>
      </c>
      <c r="C553" s="80" cm="1">
        <f t="array" aca="1" ref="C553" ca="1">SUMPRODUCT(TRANSPOSE(C540:C549),OFFSET('Static Returns and Covariance'!$B$12,MATCH(C$16,'Static Returns and Covariance'!$B$13:$B$132),1,1,10))</f>
        <v>1.0442796291022462E-2</v>
      </c>
      <c r="D553" s="80" cm="1">
        <f t="array" aca="1" ref="D553" ca="1">SUMPRODUCT(TRANSPOSE(D540:D549),OFFSET('Static Returns and Covariance'!$B$12,MATCH(D$16,'Static Returns and Covariance'!$B$13:$B$132),1,1,10))</f>
        <v>5.4832226932602993E-2</v>
      </c>
      <c r="E553" s="80" cm="1">
        <f t="array" aca="1" ref="E553" ca="1">SUMPRODUCT(TRANSPOSE(E540:E549),OFFSET('Static Returns and Covariance'!$B$12,MATCH(E$16,'Static Returns and Covariance'!$B$13:$B$132),1,1,10))</f>
        <v>-4.1541914069618451E-3</v>
      </c>
      <c r="F553" s="80" cm="1">
        <f t="array" aca="1" ref="F553" ca="1">SUMPRODUCT(TRANSPOSE(F540:F549),OFFSET('Static Returns and Covariance'!$B$12,MATCH(F$16,'Static Returns and Covariance'!$B$13:$B$132),1,1,10))</f>
        <v>-7.4105407544196701E-3</v>
      </c>
      <c r="G553" s="80" cm="1">
        <f t="array" aca="1" ref="G553" ca="1">SUMPRODUCT(TRANSPOSE(G540:G549),OFFSET('Static Returns and Covariance'!$B$12,MATCH(G$16,'Static Returns and Covariance'!$B$13:$B$132),1,1,10))</f>
        <v>3.0963916510758565E-2</v>
      </c>
      <c r="H553" s="80" cm="1">
        <f t="array" aca="1" ref="H553" ca="1">SUMPRODUCT(TRANSPOSE(H540:H549),OFFSET('Static Returns and Covariance'!$B$12,MATCH(H$16,'Static Returns and Covariance'!$B$13:$B$132),1,1,10))</f>
        <v>-1.1079640702209223E-2</v>
      </c>
      <c r="I553" s="80" cm="1">
        <f t="array" aca="1" ref="I553" ca="1">SUMPRODUCT(TRANSPOSE(I540:I549),OFFSET('Static Returns and Covariance'!$B$12,MATCH(I$16,'Static Returns and Covariance'!$B$13:$B$132),1,1,10))</f>
        <v>-3.7082093596455127E-3</v>
      </c>
      <c r="J553" s="80" cm="1">
        <f t="array" aca="1" ref="J553" ca="1">SUMPRODUCT(TRANSPOSE(J540:J549),OFFSET('Static Returns and Covariance'!$B$12,MATCH(J$16,'Static Returns and Covariance'!$B$13:$B$132),1,1,10))</f>
        <v>2.9800667453540375E-2</v>
      </c>
      <c r="K553" s="80" cm="1">
        <f t="array" aca="1" ref="K553" ca="1">SUMPRODUCT(TRANSPOSE(K540:K549),OFFSET('Static Returns and Covariance'!$B$12,MATCH(K$16,'Static Returns and Covariance'!$B$13:$B$132),1,1,10))</f>
        <v>-7.1629046836469215E-3</v>
      </c>
      <c r="L553" s="80" cm="1">
        <f t="array" aca="1" ref="L553" ca="1">SUMPRODUCT(TRANSPOSE(L540:L549),OFFSET('Static Returns and Covariance'!$B$12,MATCH(L$16,'Static Returns and Covariance'!$B$13:$B$132),1,1,10))</f>
        <v>5.7234160529369305E-2</v>
      </c>
      <c r="M553" s="80" cm="1">
        <f t="array" aca="1" ref="M553" ca="1">SUMPRODUCT(TRANSPOSE(M540:M549),OFFSET('Static Returns and Covariance'!$B$12,MATCH(M$16,'Static Returns and Covariance'!$B$13:$B$132),1,1,10))</f>
        <v>2.880561384386069E-2</v>
      </c>
      <c r="N553" s="80" cm="1">
        <f t="array" aca="1" ref="N553" ca="1">SUMPRODUCT(TRANSPOSE(N540:N549),OFFSET('Static Returns and Covariance'!$B$12,MATCH(N$16,'Static Returns and Covariance'!$B$13:$B$132),1,1,10))</f>
        <v>-2.6128689654182854E-2</v>
      </c>
      <c r="O553" s="80" cm="1">
        <f t="array" aca="1" ref="O553" ca="1">SUMPRODUCT(TRANSPOSE(O540:O549),OFFSET('Static Returns and Covariance'!$B$12,MATCH(O$16,'Static Returns and Covariance'!$B$13:$B$132),1,1,10))</f>
        <v>1.0646876072357132E-2</v>
      </c>
      <c r="P553" s="80" cm="1">
        <f t="array" aca="1" ref="P553" ca="1">SUMPRODUCT(TRANSPOSE(P540:P549),OFFSET('Static Returns and Covariance'!$B$12,MATCH(P$16,'Static Returns and Covariance'!$B$13:$B$132),1,1,10))</f>
        <v>-2.6964559936715697E-2</v>
      </c>
      <c r="Q553" s="80" cm="1">
        <f t="array" aca="1" ref="Q553" ca="1">SUMPRODUCT(TRANSPOSE(Q540:Q549),OFFSET('Static Returns and Covariance'!$B$12,MATCH(Q$16,'Static Returns and Covariance'!$B$13:$B$132),1,1,10))</f>
        <v>-6.8967427156197986E-3</v>
      </c>
      <c r="R553" s="80" cm="1">
        <f t="array" aca="1" ref="R553" ca="1">SUMPRODUCT(TRANSPOSE(R540:R549),OFFSET('Static Returns and Covariance'!$B$12,MATCH(R$16,'Static Returns and Covariance'!$B$13:$B$132),1,1,10))</f>
        <v>-1.5227864885435382E-2</v>
      </c>
      <c r="S553" s="80" cm="1">
        <f t="array" aca="1" ref="S553" ca="1">SUMPRODUCT(TRANSPOSE(S540:S549),OFFSET('Static Returns and Covariance'!$B$12,MATCH(S$16,'Static Returns and Covariance'!$B$13:$B$132),1,1,10))</f>
        <v>-1.3751073250229433E-2</v>
      </c>
      <c r="T553" s="80" cm="1">
        <f t="array" aca="1" ref="T553" ca="1">SUMPRODUCT(TRANSPOSE(T540:T549),OFFSET('Static Returns and Covariance'!$B$12,MATCH(T$16,'Static Returns and Covariance'!$B$13:$B$132),1,1,10))</f>
        <v>2.1192476830575679E-2</v>
      </c>
      <c r="U553" s="80" cm="1">
        <f t="array" aca="1" ref="U553" ca="1">SUMPRODUCT(TRANSPOSE(U540:U549),OFFSET('Static Returns and Covariance'!$B$12,MATCH(U$16,'Static Returns and Covariance'!$B$13:$B$132),1,1,10))</f>
        <v>4.2498451183518395E-2</v>
      </c>
      <c r="V553" s="80" cm="1">
        <f t="array" aca="1" ref="V553" ca="1">SUMPRODUCT(TRANSPOSE(V540:V549),OFFSET('Static Returns and Covariance'!$B$12,MATCH(V$16,'Static Returns and Covariance'!$B$13:$B$132),1,1,10))</f>
        <v>-2.7592132342172802E-2</v>
      </c>
      <c r="W553" s="80" cm="1">
        <f t="array" aca="1" ref="W553" ca="1">SUMPRODUCT(TRANSPOSE(W540:W549),OFFSET('Static Returns and Covariance'!$B$12,MATCH(W$16,'Static Returns and Covariance'!$B$13:$B$132),1,1,10))</f>
        <v>-7.4699238703480209E-3</v>
      </c>
      <c r="X553" s="80" cm="1">
        <f t="array" aca="1" ref="X553" ca="1">SUMPRODUCT(TRANSPOSE(X540:X549),OFFSET('Static Returns and Covariance'!$B$12,MATCH(X$16,'Static Returns and Covariance'!$B$13:$B$132),1,1,10))</f>
        <v>-2.0879020181226234E-2</v>
      </c>
      <c r="Y553" s="80" cm="1">
        <f t="array" aca="1" ref="Y553" ca="1">SUMPRODUCT(TRANSPOSE(Y540:Y549),OFFSET('Static Returns and Covariance'!$B$12,MATCH(Y$16,'Static Returns and Covariance'!$B$13:$B$132),1,1,10))</f>
        <v>4.212946118445695E-2</v>
      </c>
      <c r="Z553" s="80" cm="1">
        <f t="array" aca="1" ref="Z553" ca="1">SUMPRODUCT(TRANSPOSE(Z540:Z549),OFFSET('Static Returns and Covariance'!$B$12,MATCH(Z$16,'Static Returns and Covariance'!$B$13:$B$132),1,1,10))</f>
        <v>-7.2485283779974125E-2</v>
      </c>
      <c r="AA553" s="80" cm="1">
        <f t="array" aca="1" ref="AA553" ca="1">SUMPRODUCT(TRANSPOSE(AA540:AA549),OFFSET('Static Returns and Covariance'!$B$12,MATCH(AA$16,'Static Returns and Covariance'!$B$13:$B$132),1,1,10))</f>
        <v>7.2358910955697658E-2</v>
      </c>
      <c r="AB553" s="80" cm="1">
        <f t="array" aca="1" ref="AB553" ca="1">SUMPRODUCT(TRANSPOSE(AB540:AB549),OFFSET('Static Returns and Covariance'!$B$12,MATCH(AB$16,'Static Returns and Covariance'!$B$13:$B$132),1,1,10))</f>
        <v>3.175042255712545E-2</v>
      </c>
      <c r="AC553" s="80" cm="1">
        <f t="array" aca="1" ref="AC553" ca="1">SUMPRODUCT(TRANSPOSE(AC540:AC549),OFFSET('Static Returns and Covariance'!$B$12,MATCH(AC$16,'Static Returns and Covariance'!$B$13:$B$132),1,1,10))</f>
        <v>4.8951938746205625E-2</v>
      </c>
      <c r="AD553" s="80" cm="1">
        <f t="array" aca="1" ref="AD553" ca="1">SUMPRODUCT(TRANSPOSE(AD540:AD549),OFFSET('Static Returns and Covariance'!$B$12,MATCH(AD$16,'Static Returns and Covariance'!$B$13:$B$132),1,1,10))</f>
        <v>4.2893075489884261E-2</v>
      </c>
      <c r="AE553" s="80" cm="1">
        <f t="array" aca="1" ref="AE553" ca="1">SUMPRODUCT(TRANSPOSE(AE540:AE549),OFFSET('Static Returns and Covariance'!$B$12,MATCH(AE$16,'Static Returns and Covariance'!$B$13:$B$132),1,1,10))</f>
        <v>-3.4344341066678989E-2</v>
      </c>
      <c r="AF553" s="80" cm="1">
        <f t="array" aca="1" ref="AF553" ca="1">SUMPRODUCT(TRANSPOSE(AF540:AF549),OFFSET('Static Returns and Covariance'!$B$12,MATCH(AF$16,'Static Returns and Covariance'!$B$13:$B$132),1,1,10))</f>
        <v>4.2019196026957535E-2</v>
      </c>
      <c r="AG553" s="80" cm="1">
        <f t="array" aca="1" ref="AG553" ca="1">SUMPRODUCT(TRANSPOSE(AG540:AG549),OFFSET('Static Returns and Covariance'!$B$12,MATCH(AG$16,'Static Returns and Covariance'!$B$13:$B$132),1,1,10))</f>
        <v>2.3226538308321948E-3</v>
      </c>
      <c r="AH553" s="80" cm="1">
        <f t="array" aca="1" ref="AH553" ca="1">SUMPRODUCT(TRANSPOSE(AH540:AH549),OFFSET('Static Returns and Covariance'!$B$12,MATCH(AH$16,'Static Returns and Covariance'!$B$13:$B$132),1,1,10))</f>
        <v>2.6759259308984023E-2</v>
      </c>
      <c r="AI553" s="80" cm="1">
        <f t="array" aca="1" ref="AI553" ca="1">SUMPRODUCT(TRANSPOSE(AI540:AI549),OFFSET('Static Returns and Covariance'!$B$12,MATCH(AI$16,'Static Returns and Covariance'!$B$13:$B$132),1,1,10))</f>
        <v>2.3954777358436888E-2</v>
      </c>
      <c r="AJ553" s="80" cm="1">
        <f t="array" aca="1" ref="AJ553" ca="1">SUMPRODUCT(TRANSPOSE(AJ540:AJ549),OFFSET('Static Returns and Covariance'!$B$12,MATCH(AJ$16,'Static Returns and Covariance'!$B$13:$B$132),1,1,10))</f>
        <v>2.8127446614633581E-2</v>
      </c>
      <c r="AK553" s="80" cm="1">
        <f t="array" aca="1" ref="AK553" ca="1">SUMPRODUCT(TRANSPOSE(AK540:AK549),OFFSET('Static Returns and Covariance'!$B$12,MATCH(AK$16,'Static Returns and Covariance'!$B$13:$B$132),1,1,10))</f>
        <v>4.769148330335659E-3</v>
      </c>
      <c r="AL553" s="80" cm="1">
        <f t="array" aca="1" ref="AL553" ca="1">SUMPRODUCT(TRANSPOSE(AL540:AL549),OFFSET('Static Returns and Covariance'!$B$12,MATCH(AL$16,'Static Returns and Covariance'!$B$13:$B$132),1,1,10))</f>
        <v>3.3151670776635452E-2</v>
      </c>
      <c r="AM553" s="80" cm="1">
        <f t="array" aca="1" ref="AM553" ca="1">SUMPRODUCT(TRANSPOSE(AM540:AM549),OFFSET('Static Returns and Covariance'!$B$12,MATCH(AM$16,'Static Returns and Covariance'!$B$13:$B$132),1,1,10))</f>
        <v>4.8220278516733342E-2</v>
      </c>
      <c r="AN553" s="80" cm="1">
        <f t="array" aca="1" ref="AN553" ca="1">SUMPRODUCT(TRANSPOSE(AN540:AN549),OFFSET('Static Returns and Covariance'!$B$12,MATCH(AN$16,'Static Returns and Covariance'!$B$13:$B$132),1,1,10))</f>
        <v>-8.6917329181509795E-2</v>
      </c>
      <c r="AO553" s="80" cm="1">
        <f t="array" aca="1" ref="AO553" ca="1">SUMPRODUCT(TRANSPOSE(AO540:AO549),OFFSET('Static Returns and Covariance'!$B$12,MATCH(AO$16,'Static Returns and Covariance'!$B$13:$B$132),1,1,10))</f>
        <v>-6.8489864115718446E-2</v>
      </c>
      <c r="AP553" s="80" cm="1">
        <f t="array" aca="1" ref="AP553" ca="1">SUMPRODUCT(TRANSPOSE(AP540:AP549),OFFSET('Static Returns and Covariance'!$B$12,MATCH(AP$16,'Static Returns and Covariance'!$B$13:$B$132),1,1,10))</f>
        <v>0.10311304766596267</v>
      </c>
      <c r="AQ553" s="80" cm="1">
        <f t="array" aca="1" ref="AQ553" ca="1">SUMPRODUCT(TRANSPOSE(AQ540:AQ549),OFFSET('Static Returns and Covariance'!$B$12,MATCH(AQ$16,'Static Returns and Covariance'!$B$13:$B$132),1,1,10))</f>
        <v>6.6902595245287924E-2</v>
      </c>
      <c r="AR553" s="80" cm="1">
        <f t="array" aca="1" ref="AR553" ca="1">SUMPRODUCT(TRANSPOSE(AR540:AR549),OFFSET('Static Returns and Covariance'!$B$12,MATCH(AR$16,'Static Returns and Covariance'!$B$13:$B$132),1,1,10))</f>
        <v>-1.6240297486656501E-2</v>
      </c>
      <c r="AS553" s="80" cm="1">
        <f t="array" aca="1" ref="AS553" ca="1">SUMPRODUCT(TRANSPOSE(AS540:AS549),OFFSET('Static Returns and Covariance'!$B$12,MATCH(AS$16,'Static Returns and Covariance'!$B$13:$B$132),1,1,10))</f>
        <v>-3.859645736819866E-2</v>
      </c>
      <c r="AT553" s="80" cm="1">
        <f t="array" aca="1" ref="AT553" ca="1">SUMPRODUCT(TRANSPOSE(AT540:AT549),OFFSET('Static Returns and Covariance'!$B$12,MATCH(AT$16,'Static Returns and Covariance'!$B$13:$B$132),1,1,10))</f>
        <v>-3.0384692095918958E-2</v>
      </c>
      <c r="AU553" s="80" cm="1">
        <f t="array" aca="1" ref="AU553" ca="1">SUMPRODUCT(TRANSPOSE(AU540:AU549),OFFSET('Static Returns and Covariance'!$B$12,MATCH(AU$16,'Static Returns and Covariance'!$B$13:$B$132),1,1,10))</f>
        <v>8.1957702546177954E-3</v>
      </c>
      <c r="AV553" s="80" cm="1">
        <f t="array" aca="1" ref="AV553" ca="1">SUMPRODUCT(TRANSPOSE(AV540:AV549),OFFSET('Static Returns and Covariance'!$B$12,MATCH(AV$16,'Static Returns and Covariance'!$B$13:$B$132),1,1,10))</f>
        <v>-1.5483254464829873E-2</v>
      </c>
      <c r="AW553" s="80" cm="1">
        <f t="array" aca="1" ref="AW553" ca="1">SUMPRODUCT(TRANSPOSE(AW540:AW549),OFFSET('Static Returns and Covariance'!$B$12,MATCH(AW$16,'Static Returns and Covariance'!$B$13:$B$132),1,1,10))</f>
        <v>4.2641614547566306E-2</v>
      </c>
      <c r="AX553" s="80" cm="1">
        <f t="array" aca="1" ref="AX553" ca="1">SUMPRODUCT(TRANSPOSE(AX540:AX549),OFFSET('Static Returns and Covariance'!$B$12,MATCH(AX$16,'Static Returns and Covariance'!$B$13:$B$132),1,1,10))</f>
        <v>1.7402430181385868E-3</v>
      </c>
      <c r="AY553" s="80" cm="1">
        <f t="array" aca="1" ref="AY553" ca="1">SUMPRODUCT(TRANSPOSE(AY540:AY549),OFFSET('Static Returns and Covariance'!$B$12,MATCH(AY$16,'Static Returns and Covariance'!$B$13:$B$132),1,1,10))</f>
        <v>2.5551934725549119E-2</v>
      </c>
      <c r="AZ553" s="80" cm="1">
        <f t="array" aca="1" ref="AZ553" ca="1">SUMPRODUCT(TRANSPOSE(AZ540:AZ549),OFFSET('Static Returns and Covariance'!$B$12,MATCH(AZ$16,'Static Returns and Covariance'!$B$13:$B$132),1,1,10))</f>
        <v>-4.446157910387321E-2</v>
      </c>
      <c r="BA553" s="80" cm="1">
        <f t="array" aca="1" ref="BA553" ca="1">SUMPRODUCT(TRANSPOSE(BA540:BA549),OFFSET('Static Returns and Covariance'!$B$12,MATCH(BA$16,'Static Returns and Covariance'!$B$13:$B$132),1,1,10))</f>
        <v>9.1539781155419761E-2</v>
      </c>
      <c r="BB553" s="80" cm="1">
        <f t="array" aca="1" ref="BB553" ca="1">SUMPRODUCT(TRANSPOSE(BB540:BB549),OFFSET('Static Returns and Covariance'!$B$12,MATCH(BB$16,'Static Returns and Covariance'!$B$13:$B$132),1,1,10))</f>
        <v>2.9647270986820653E-2</v>
      </c>
      <c r="BC553" s="80" cm="1">
        <f t="array" aca="1" ref="BC553" ca="1">SUMPRODUCT(TRANSPOSE(BC540:BC549),OFFSET('Static Returns and Covariance'!$B$12,MATCH(BC$16,'Static Returns and Covariance'!$B$13:$B$132),1,1,10))</f>
        <v>2.1702739265135472E-3</v>
      </c>
      <c r="BD553" s="80" cm="1">
        <f t="array" aca="1" ref="BD553" ca="1">SUMPRODUCT(TRANSPOSE(BD540:BD549),OFFSET('Static Returns and Covariance'!$B$12,MATCH(BD$16,'Static Returns and Covariance'!$B$13:$B$132),1,1,10))</f>
        <v>-5.873242606370772E-4</v>
      </c>
      <c r="BE553" s="80" cm="1">
        <f t="array" aca="1" ref="BE553" ca="1">SUMPRODUCT(TRANSPOSE(BE540:BE549),OFFSET('Static Returns and Covariance'!$B$12,MATCH(BE$16,'Static Returns and Covariance'!$B$13:$B$132),1,1,10))</f>
        <v>2.1484819307102183E-2</v>
      </c>
      <c r="BF553" s="80" cm="1">
        <f t="array" aca="1" ref="BF553" ca="1">SUMPRODUCT(TRANSPOSE(BF540:BF549),OFFSET('Static Returns and Covariance'!$B$12,MATCH(BF$16,'Static Returns and Covariance'!$B$13:$B$132),1,1,10))</f>
        <v>5.4309885653160764E-2</v>
      </c>
      <c r="BG553" s="80" cm="1">
        <f t="array" aca="1" ref="BG553" ca="1">SUMPRODUCT(TRANSPOSE(BG540:BG549),OFFSET('Static Returns and Covariance'!$B$12,MATCH(BG$16,'Static Returns and Covariance'!$B$13:$B$132),1,1,10))</f>
        <v>-6.0780332714658714E-2</v>
      </c>
      <c r="BH553" s="80" cm="1">
        <f t="array" aca="1" ref="BH553" ca="1">SUMPRODUCT(TRANSPOSE(BH540:BH549),OFFSET('Static Returns and Covariance'!$B$12,MATCH(BH$16,'Static Returns and Covariance'!$B$13:$B$132),1,1,10))</f>
        <v>6.0050344033080738E-3</v>
      </c>
      <c r="BI553" s="80" cm="1">
        <f t="array" aca="1" ref="BI553" ca="1">SUMPRODUCT(TRANSPOSE(BI540:BI549),OFFSET('Static Returns and Covariance'!$B$12,MATCH(BI$16,'Static Returns and Covariance'!$B$13:$B$132),1,1,10))</f>
        <v>-1.0169369007905209E-2</v>
      </c>
      <c r="BJ553" s="80" cm="1">
        <f t="array" aca="1" ref="BJ553" ca="1">SUMPRODUCT(TRANSPOSE(BJ540:BJ549),OFFSET('Static Returns and Covariance'!$B$12,MATCH(BJ$16,'Static Returns and Covariance'!$B$13:$B$132),1,1,10))</f>
        <v>9.3921399872968492E-2</v>
      </c>
    </row>
    <row r="554" spans="2:62" ht="18.5" hidden="1" outlineLevel="2">
      <c r="B554" s="79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0"/>
      <c r="AD554" s="80"/>
      <c r="AE554" s="80"/>
      <c r="AF554" s="80"/>
      <c r="AG554" s="80"/>
      <c r="AH554" s="80"/>
      <c r="AI554" s="80"/>
      <c r="AJ554" s="80"/>
      <c r="AK554" s="80"/>
      <c r="AL554" s="80"/>
      <c r="AM554" s="80"/>
      <c r="AN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  <c r="AY554" s="80"/>
      <c r="AZ554" s="80"/>
      <c r="BA554" s="80"/>
      <c r="BB554" s="80"/>
      <c r="BC554" s="80"/>
      <c r="BD554" s="80"/>
      <c r="BE554" s="80"/>
      <c r="BF554" s="80"/>
      <c r="BG554" s="80"/>
      <c r="BH554" s="80"/>
      <c r="BI554" s="80"/>
      <c r="BJ554" s="80"/>
    </row>
    <row r="555" spans="2:62" ht="20" hidden="1" outlineLevel="2">
      <c r="B555" s="87" t="s">
        <v>140</v>
      </c>
      <c r="D555" s="17"/>
      <c r="E555" s="17"/>
      <c r="F555" s="17"/>
      <c r="G555" s="17"/>
      <c r="H555" s="17"/>
      <c r="I555" s="17"/>
      <c r="J555" s="17"/>
      <c r="K555" s="17"/>
      <c r="L555" s="17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</row>
    <row r="556" spans="2:62" hidden="1" outlineLevel="2">
      <c r="B556" s="90" t="s">
        <v>5</v>
      </c>
      <c r="C556" s="15" cm="1">
        <f t="array" aca="1" ref="C556:C565" ca="1">TRANSPOSE(TRANSPOSE(C540:C549)*(1+(OFFSET('Static Returns and Covariance'!$B$12,MATCH(C$16,'Static Returns and Covariance'!$B$13:$B$132),1,1,10)))/(1+C553))</f>
        <v>0.1726517244520375</v>
      </c>
      <c r="D556" s="15" cm="1">
        <f t="array" aca="1" ref="D556:D565" ca="1">TRANSPOSE(TRANSPOSE(D540:D549)*(1+(OFFSET('Static Returns and Covariance'!$B$12,MATCH(D$16,'Static Returns and Covariance'!$B$13:$B$132),1,1,10)))/(1+D553))</f>
        <v>0.16996067965718514</v>
      </c>
      <c r="E556" s="15" cm="1">
        <f t="array" aca="1" ref="E556:E565" ca="1">TRANSPOSE(TRANSPOSE(E540:E549)*(1+(OFFSET('Static Returns and Covariance'!$B$12,MATCH(E$16,'Static Returns and Covariance'!$B$13:$B$132),1,1,10)))/(1+E553))</f>
        <v>0.1652786992040684</v>
      </c>
      <c r="F556" s="15" cm="1">
        <f t="array" aca="1" ref="F556:F565" ca="1">TRANSPOSE(TRANSPOSE(F540:F549)*(1+(OFFSET('Static Returns and Covariance'!$B$12,MATCH(F$16,'Static Returns and Covariance'!$B$13:$B$132),1,1,10)))/(1+F553))</f>
        <v>0.16071819774954957</v>
      </c>
      <c r="G556" s="15" cm="1">
        <f t="array" aca="1" ref="G556:G565" ca="1">TRANSPOSE(TRANSPOSE(G540:G549)*(1+(OFFSET('Static Returns and Covariance'!$B$12,MATCH(G$16,'Static Returns and Covariance'!$B$13:$B$132),1,1,10)))/(1+G553))</f>
        <v>0.14990025448355468</v>
      </c>
      <c r="H556" s="15" cm="1">
        <f t="array" aca="1" ref="H556:H565" ca="1">TRANSPOSE(TRANSPOSE(H540:H549)*(1+(OFFSET('Static Returns and Covariance'!$B$12,MATCH(H$16,'Static Returns and Covariance'!$B$13:$B$132),1,1,10)))/(1+H553))</f>
        <v>0.15277144249067459</v>
      </c>
      <c r="I556" s="15" cm="1">
        <f t="array" aca="1" ref="I556:I565" ca="1">TRANSPOSE(TRANSPOSE(I540:I549)*(1+(OFFSET('Static Returns and Covariance'!$B$12,MATCH(I$16,'Static Returns and Covariance'!$B$13:$B$132),1,1,10)))/(1+I553))</f>
        <v>0.1188428296404551</v>
      </c>
      <c r="J556" s="15" cm="1">
        <f t="array" aca="1" ref="J556:J565" ca="1">TRANSPOSE(TRANSPOSE(J540:J549)*(1+(OFFSET('Static Returns and Covariance'!$B$12,MATCH(J$16,'Static Returns and Covariance'!$B$13:$B$132),1,1,10)))/(1+J553))</f>
        <v>0.11529204374139565</v>
      </c>
      <c r="K556" s="15" cm="1">
        <f t="array" aca="1" ref="K556:K565" ca="1">TRANSPOSE(TRANSPOSE(K540:K549)*(1+(OFFSET('Static Returns and Covariance'!$B$12,MATCH(K$16,'Static Returns and Covariance'!$B$13:$B$132),1,1,10)))/(1+K553))</f>
        <v>0.1177881932079705</v>
      </c>
      <c r="L556" s="15" cm="1">
        <f t="array" aca="1" ref="L556:L565" ca="1">TRANSPOSE(TRANSPOSE(L540:L549)*(1+(OFFSET('Static Returns and Covariance'!$B$12,MATCH(L$16,'Static Returns and Covariance'!$B$13:$B$132),1,1,10)))/(1+L553))</f>
        <v>0.12227064845586161</v>
      </c>
      <c r="M556" s="15" cm="1">
        <f t="array" aca="1" ref="M556:M565" ca="1">TRANSPOSE(TRANSPOSE(M540:M549)*(1+(OFFSET('Static Returns and Covariance'!$B$12,MATCH(M$16,'Static Returns and Covariance'!$B$13:$B$132),1,1,10)))/(1+M553))</f>
        <v>0.11993490777975847</v>
      </c>
      <c r="N556" s="15" cm="1">
        <f t="array" aca="1" ref="N556:N565" ca="1">TRANSPOSE(TRANSPOSE(N540:N549)*(1+(OFFSET('Static Returns and Covariance'!$B$12,MATCH(N$16,'Static Returns and Covariance'!$B$13:$B$132),1,1,10)))/(1+N553))</f>
        <v>0.12271280785404032</v>
      </c>
      <c r="O556" s="15" cm="1">
        <f t="array" aca="1" ref="O556:O565" ca="1">TRANSPOSE(TRANSPOSE(O540:O549)*(1+(OFFSET('Static Returns and Covariance'!$B$12,MATCH(O$16,'Static Returns and Covariance'!$B$13:$B$132),1,1,10)))/(1+O553))</f>
        <v>0.11183650478003256</v>
      </c>
      <c r="P556" s="15" cm="1">
        <f t="array" aca="1" ref="P556:P565" ca="1">TRANSPOSE(TRANSPOSE(P540:P549)*(1+(OFFSET('Static Returns and Covariance'!$B$12,MATCH(P$16,'Static Returns and Covariance'!$B$13:$B$132),1,1,10)))/(1+P553))</f>
        <v>0.11046324657281673</v>
      </c>
      <c r="Q556" s="15" cm="1">
        <f t="array" aca="1" ref="Q556:Q565" ca="1">TRANSPOSE(TRANSPOSE(Q540:Q549)*(1+(OFFSET('Static Returns and Covariance'!$B$12,MATCH(Q$16,'Static Returns and Covariance'!$B$13:$B$132),1,1,10)))/(1+Q553))</f>
        <v>0.10951726397499499</v>
      </c>
      <c r="R556" s="15" cm="1">
        <f t="array" aca="1" ref="R556:R565" ca="1">TRANSPOSE(TRANSPOSE(R540:R549)*(1+(OFFSET('Static Returns and Covariance'!$B$12,MATCH(R$16,'Static Returns and Covariance'!$B$13:$B$132),1,1,10)))/(1+R553))</f>
        <v>0.10131205839965236</v>
      </c>
      <c r="S556" s="15" cm="1">
        <f t="array" aca="1" ref="S556:S565" ca="1">TRANSPOSE(TRANSPOSE(S540:S549)*(1+(OFFSET('Static Returns and Covariance'!$B$12,MATCH(S$16,'Static Returns and Covariance'!$B$13:$B$132),1,1,10)))/(1+S553))</f>
        <v>0.10125065222967057</v>
      </c>
      <c r="T556" s="15" cm="1">
        <f t="array" aca="1" ref="T556:T565" ca="1">TRANSPOSE(TRANSPOSE(T540:T549)*(1+(OFFSET('Static Returns and Covariance'!$B$12,MATCH(T$16,'Static Returns and Covariance'!$B$13:$B$132),1,1,10)))/(1+T553))</f>
        <v>9.8019781579186907E-2</v>
      </c>
      <c r="U556" s="15" cm="1">
        <f t="array" aca="1" ref="U556:U565" ca="1">TRANSPOSE(TRANSPOSE(U540:U549)*(1+(OFFSET('Static Returns and Covariance'!$B$12,MATCH(U$16,'Static Returns and Covariance'!$B$13:$B$132),1,1,10)))/(1+U553))</f>
        <v>9.0147224471362974E-2</v>
      </c>
      <c r="V556" s="15" cm="1">
        <f t="array" aca="1" ref="V556:V565" ca="1">TRANSPOSE(TRANSPOSE(V540:V549)*(1+(OFFSET('Static Returns and Covariance'!$B$12,MATCH(V$16,'Static Returns and Covariance'!$B$13:$B$132),1,1,10)))/(1+V553))</f>
        <v>9.4700882302415204E-2</v>
      </c>
      <c r="W556" s="15" cm="1">
        <f t="array" aca="1" ref="W556:W565" ca="1">TRANSPOSE(TRANSPOSE(W540:W549)*(1+(OFFSET('Static Returns and Covariance'!$B$12,MATCH(W$16,'Static Returns and Covariance'!$B$13:$B$132),1,1,10)))/(1+W553))</f>
        <v>9.8494632370076843E-2</v>
      </c>
      <c r="X556" s="15" cm="1">
        <f t="array" aca="1" ref="X556:X565" ca="1">TRANSPOSE(TRANSPOSE(X540:X549)*(1+(OFFSET('Static Returns and Covariance'!$B$12,MATCH(X$16,'Static Returns and Covariance'!$B$13:$B$132),1,1,10)))/(1+X553))</f>
        <v>6.0593382028582998E-2</v>
      </c>
      <c r="Y556" s="15" cm="1">
        <f t="array" aca="1" ref="Y556:Y565" ca="1">TRANSPOSE(TRANSPOSE(Y540:Y549)*(1+(OFFSET('Static Returns and Covariance'!$B$12,MATCH(Y$16,'Static Returns and Covariance'!$B$13:$B$132),1,1,10)))/(1+Y553))</f>
        <v>6.3387484989808326E-2</v>
      </c>
      <c r="Z556" s="15" cm="1">
        <f t="array" aca="1" ref="Z556:Z565" ca="1">TRANSPOSE(TRANSPOSE(Z540:Z549)*(1+(OFFSET('Static Returns and Covariance'!$B$12,MATCH(Z$16,'Static Returns and Covariance'!$B$13:$B$132),1,1,10)))/(1+Z553))</f>
        <v>6.2511839586583476E-2</v>
      </c>
      <c r="AA556" s="15" cm="1">
        <f t="array" aca="1" ref="AA556:AA565" ca="1">TRANSPOSE(TRANSPOSE(AA540:AA549)*(1+(OFFSET('Static Returns and Covariance'!$B$12,MATCH(AA$16,'Static Returns and Covariance'!$B$13:$B$132),1,1,10)))/(1+AA553))</f>
        <v>3.4438623073990496E-2</v>
      </c>
      <c r="AB556" s="15" cm="1">
        <f t="array" aca="1" ref="AB556:AB565" ca="1">TRANSPOSE(TRANSPOSE(AB540:AB549)*(1+(OFFSET('Static Returns and Covariance'!$B$12,MATCH(AB$16,'Static Returns and Covariance'!$B$13:$B$132),1,1,10)))/(1+AB553))</f>
        <v>3.4689948867822971E-2</v>
      </c>
      <c r="AC556" s="15" cm="1">
        <f t="array" aca="1" ref="AC556:AC565" ca="1">TRANSPOSE(TRANSPOSE(AC540:AC549)*(1+(OFFSET('Static Returns and Covariance'!$B$12,MATCH(AC$16,'Static Returns and Covariance'!$B$13:$B$132),1,1,10)))/(1+AC553))</f>
        <v>3.3782133615037853E-2</v>
      </c>
      <c r="AD556" s="15" cm="1">
        <f t="array" aca="1" ref="AD556:AD565" ca="1">TRANSPOSE(TRANSPOSE(AD540:AD549)*(1+(OFFSET('Static Returns and Covariance'!$B$12,MATCH(AD$16,'Static Returns and Covariance'!$B$13:$B$132),1,1,10)))/(1+AD553))</f>
        <v>-1.1606229246082454E-2</v>
      </c>
      <c r="AE556" s="15" cm="1">
        <f t="array" aca="1" ref="AE556:AE565" ca="1">TRANSPOSE(TRANSPOSE(AE540:AE549)*(1+(OFFSET('Static Returns and Covariance'!$B$12,MATCH(AE$16,'Static Returns and Covariance'!$B$13:$B$132),1,1,10)))/(1+AE553))</f>
        <v>-1.1019928489530734E-2</v>
      </c>
      <c r="AF556" s="15" cm="1">
        <f t="array" aca="1" ref="AF556:AF565" ca="1">TRANSPOSE(TRANSPOSE(AF540:AF549)*(1+(OFFSET('Static Returns and Covariance'!$B$12,MATCH(AF$16,'Static Returns and Covariance'!$B$13:$B$132),1,1,10)))/(1+AF553))</f>
        <v>-1.1484121776583289E-2</v>
      </c>
      <c r="AG556" s="15" cm="1">
        <f t="array" aca="1" ref="AG556:AG565" ca="1">TRANSPOSE(TRANSPOSE(AG540:AG549)*(1+(OFFSET('Static Returns and Covariance'!$B$12,MATCH(AG$16,'Static Returns and Covariance'!$B$13:$B$132),1,1,10)))/(1+AG553))</f>
        <v>-1.9093746418540402E-2</v>
      </c>
      <c r="AH556" s="15" cm="1">
        <f t="array" aca="1" ref="AH556:AH565" ca="1">TRANSPOSE(TRANSPOSE(AH540:AH549)*(1+(OFFSET('Static Returns and Covariance'!$B$12,MATCH(AH$16,'Static Returns and Covariance'!$B$13:$B$132),1,1,10)))/(1+AH553))</f>
        <v>-1.7204929908628718E-2</v>
      </c>
      <c r="AI556" s="15" cm="1">
        <f t="array" aca="1" ref="AI556:AI565" ca="1">TRANSPOSE(TRANSPOSE(AI540:AI549)*(1+(OFFSET('Static Returns and Covariance'!$B$12,MATCH(AI$16,'Static Returns and Covariance'!$B$13:$B$132),1,1,10)))/(1+AI553))</f>
        <v>-1.8028551318128361E-2</v>
      </c>
      <c r="AJ556" s="15" cm="1">
        <f t="array" aca="1" ref="AJ556:AJ565" ca="1">TRANSPOSE(TRANSPOSE(AJ540:AJ549)*(1+(OFFSET('Static Returns and Covariance'!$B$12,MATCH(AJ$16,'Static Returns and Covariance'!$B$13:$B$132),1,1,10)))/(1+AJ553))</f>
        <v>-3.0182552877840357E-2</v>
      </c>
      <c r="AK556" s="15" cm="1">
        <f t="array" aca="1" ref="AK556:AK565" ca="1">TRANSPOSE(TRANSPOSE(AK540:AK549)*(1+(OFFSET('Static Returns and Covariance'!$B$12,MATCH(AK$16,'Static Returns and Covariance'!$B$13:$B$132),1,1,10)))/(1+AK553))</f>
        <v>-3.0564917146769083E-2</v>
      </c>
      <c r="AL556" s="15" cm="1">
        <f t="array" aca="1" ref="AL556:AL565" ca="1">TRANSPOSE(TRANSPOSE(AL540:AL549)*(1+(OFFSET('Static Returns and Covariance'!$B$12,MATCH(AL$16,'Static Returns and Covariance'!$B$13:$B$132),1,1,10)))/(1+AL553))</f>
        <v>-2.9493936519814242E-2</v>
      </c>
      <c r="AM556" s="15" cm="1">
        <f t="array" aca="1" ref="AM556:AM565" ca="1">TRANSPOSE(TRANSPOSE(AM540:AM549)*(1+(OFFSET('Static Returns and Covariance'!$B$12,MATCH(AM$16,'Static Returns and Covariance'!$B$13:$B$132),1,1,10)))/(1+AM553))</f>
        <v>-1.5505509120024843E-2</v>
      </c>
      <c r="AN556" s="15" cm="1">
        <f t="array" aca="1" ref="AN556:AN565" ca="1">TRANSPOSE(TRANSPOSE(AN540:AN549)*(1+(OFFSET('Static Returns and Covariance'!$B$12,MATCH(AN$16,'Static Returns and Covariance'!$B$13:$B$132),1,1,10)))/(1+AN553))</f>
        <v>-1.5568438056122087E-2</v>
      </c>
      <c r="AO556" s="15" cm="1">
        <f t="array" aca="1" ref="AO556:AO565" ca="1">TRANSPOSE(TRANSPOSE(AO540:AO549)*(1+(OFFSET('Static Returns and Covariance'!$B$12,MATCH(AO$16,'Static Returns and Covariance'!$B$13:$B$132),1,1,10)))/(1+AO553))</f>
        <v>-1.4244995520244805E-2</v>
      </c>
      <c r="AP556" s="15" cm="1">
        <f t="array" aca="1" ref="AP556:AP565" ca="1">TRANSPOSE(TRANSPOSE(AP540:AP549)*(1+(OFFSET('Static Returns and Covariance'!$B$12,MATCH(AP$16,'Static Returns and Covariance'!$B$13:$B$132),1,1,10)))/(1+AP553))</f>
        <v>-7.8201928541849444E-2</v>
      </c>
      <c r="AQ556" s="15" cm="1">
        <f t="array" aca="1" ref="AQ556:AQ565" ca="1">TRANSPOSE(TRANSPOSE(AQ540:AQ549)*(1+(OFFSET('Static Returns and Covariance'!$B$12,MATCH(AQ$16,'Static Returns and Covariance'!$B$13:$B$132),1,1,10)))/(1+AQ553))</f>
        <v>-7.3864354419042877E-2</v>
      </c>
      <c r="AR556" s="15" cm="1">
        <f t="array" aca="1" ref="AR556:AR565" ca="1">TRANSPOSE(TRANSPOSE(AR540:AR549)*(1+(OFFSET('Static Returns and Covariance'!$B$12,MATCH(AR$16,'Static Returns and Covariance'!$B$13:$B$132),1,1,10)))/(1+AR553))</f>
        <v>-7.260098082195203E-2</v>
      </c>
      <c r="AS556" s="15" cm="1">
        <f t="array" aca="1" ref="AS556:AS565" ca="1">TRANSPOSE(TRANSPOSE(AS540:AS549)*(1+(OFFSET('Static Returns and Covariance'!$B$12,MATCH(AS$16,'Static Returns and Covariance'!$B$13:$B$132),1,1,10)))/(1+AS553))</f>
        <v>-9.4415181059285536E-2</v>
      </c>
      <c r="AT556" s="15" cm="1">
        <f t="array" aca="1" ref="AT556:AT565" ca="1">TRANSPOSE(TRANSPOSE(AT540:AT549)*(1+(OFFSET('Static Returns and Covariance'!$B$12,MATCH(AT$16,'Static Returns and Covariance'!$B$13:$B$132),1,1,10)))/(1+AT553))</f>
        <v>-9.8957939189839583E-2</v>
      </c>
      <c r="AU556" s="15" cm="1">
        <f t="array" aca="1" ref="AU556:AU565" ca="1">TRANSPOSE(TRANSPOSE(AU540:AU549)*(1+(OFFSET('Static Returns and Covariance'!$B$12,MATCH(AU$16,'Static Returns and Covariance'!$B$13:$B$132),1,1,10)))/(1+AU553))</f>
        <v>-9.6848072960081119E-2</v>
      </c>
      <c r="AV556" s="15" cm="1">
        <f t="array" aca="1" ref="AV556:AV565" ca="1">TRANSPOSE(TRANSPOSE(AV540:AV549)*(1+(OFFSET('Static Returns and Covariance'!$B$12,MATCH(AV$16,'Static Returns and Covariance'!$B$13:$B$132),1,1,10)))/(1+AV553))</f>
        <v>-8.0101688829913933E-2</v>
      </c>
      <c r="AW556" s="15" cm="1">
        <f t="array" aca="1" ref="AW556:AW565" ca="1">TRANSPOSE(TRANSPOSE(AW540:AW549)*(1+(OFFSET('Static Returns and Covariance'!$B$12,MATCH(AW$16,'Static Returns and Covariance'!$B$13:$B$132),1,1,10)))/(1+AW553))</f>
        <v>-8.6107270452483148E-2</v>
      </c>
      <c r="AX556" s="15" cm="1">
        <f t="array" aca="1" ref="AX556:AX565" ca="1">TRANSPOSE(TRANSPOSE(AX540:AX549)*(1+(OFFSET('Static Returns and Covariance'!$B$12,MATCH(AX$16,'Static Returns and Covariance'!$B$13:$B$132),1,1,10)))/(1+AX553))</f>
        <v>-8.7600009799383607E-2</v>
      </c>
      <c r="AY556" s="15" cm="1">
        <f t="array" aca="1" ref="AY556:AY565" ca="1">TRANSPOSE(TRANSPOSE(AY540:AY549)*(1+(OFFSET('Static Returns and Covariance'!$B$12,MATCH(AY$16,'Static Returns and Covariance'!$B$13:$B$132),1,1,10)))/(1+AY553))</f>
        <v>-0.13528693299257311</v>
      </c>
      <c r="AZ556" s="15" cm="1">
        <f t="array" aca="1" ref="AZ556:AZ565" ca="1">TRANSPOSE(TRANSPOSE(AZ540:AZ549)*(1+(OFFSET('Static Returns and Covariance'!$B$12,MATCH(AZ$16,'Static Returns and Covariance'!$B$13:$B$132),1,1,10)))/(1+AZ553))</f>
        <v>-0.14330545111153109</v>
      </c>
      <c r="BA556" s="15" cm="1">
        <f t="array" aca="1" ref="BA556:BA565" ca="1">TRANSPOSE(TRANSPOSE(BA540:BA549)*(1+(OFFSET('Static Returns and Covariance'!$B$12,MATCH(BA$16,'Static Returns and Covariance'!$B$13:$B$132),1,1,10)))/(1+BA553))</f>
        <v>-0.14710638193056741</v>
      </c>
      <c r="BB556" s="15" cm="1">
        <f t="array" aca="1" ref="BB556:BB565" ca="1">TRANSPOSE(TRANSPOSE(BB540:BB549)*(1+(OFFSET('Static Returns and Covariance'!$B$12,MATCH(BB$16,'Static Returns and Covariance'!$B$13:$B$132),1,1,10)))/(1+BB553))</f>
        <v>-0.13649265925038401</v>
      </c>
      <c r="BC556" s="15" cm="1">
        <f t="array" aca="1" ref="BC556:BC565" ca="1">TRANSPOSE(TRANSPOSE(BC540:BC549)*(1+(OFFSET('Static Returns and Covariance'!$B$12,MATCH(BC$16,'Static Returns and Covariance'!$B$13:$B$132),1,1,10)))/(1+BC553))</f>
        <v>-0.13955688426673774</v>
      </c>
      <c r="BD556" s="15" cm="1">
        <f t="array" aca="1" ref="BD556:BD565" ca="1">TRANSPOSE(TRANSPOSE(BD540:BD549)*(1+(OFFSET('Static Returns and Covariance'!$B$12,MATCH(BD$16,'Static Returns and Covariance'!$B$13:$B$132),1,1,10)))/(1+BD553))</f>
        <v>-0.14240757403358595</v>
      </c>
      <c r="BE556" s="15" cm="1">
        <f t="array" aca="1" ref="BE556:BE565" ca="1">TRANSPOSE(TRANSPOSE(BE540:BE549)*(1+(OFFSET('Static Returns and Covariance'!$B$12,MATCH(BE$16,'Static Returns and Covariance'!$B$13:$B$132),1,1,10)))/(1+BE553))</f>
        <v>-0.12398393415163994</v>
      </c>
      <c r="BF556" s="15" cm="1">
        <f t="array" aca="1" ref="BF556:BF565" ca="1">TRANSPOSE(TRANSPOSE(BF540:BF549)*(1+(OFFSET('Static Returns and Covariance'!$B$12,MATCH(BF$16,'Static Returns and Covariance'!$B$13:$B$132),1,1,10)))/(1+BF553))</f>
        <v>-0.11844817753795529</v>
      </c>
      <c r="BG556" s="15" cm="1">
        <f t="array" aca="1" ref="BG556:BG565" ca="1">TRANSPOSE(TRANSPOSE(BG540:BG549)*(1+(OFFSET('Static Returns and Covariance'!$B$12,MATCH(BG$16,'Static Returns and Covariance'!$B$13:$B$132),1,1,10)))/(1+BG553))</f>
        <v>-0.12484632326782041</v>
      </c>
      <c r="BH556" s="15" cm="1">
        <f t="array" aca="1" ref="BH556:BH565" ca="1">TRANSPOSE(TRANSPOSE(BH540:BH549)*(1+(OFFSET('Static Returns and Covariance'!$B$12,MATCH(BH$16,'Static Returns and Covariance'!$B$13:$B$132),1,1,10)))/(1+BH553))</f>
        <v>-7.3151581294588236E-2</v>
      </c>
      <c r="BI556" s="15" cm="1">
        <f t="array" aca="1" ref="BI556:BI565" ca="1">TRANSPOSE(TRANSPOSE(BI540:BI549)*(1+(OFFSET('Static Returns and Covariance'!$B$12,MATCH(BI$16,'Static Returns and Covariance'!$B$13:$B$132),1,1,10)))/(1+BI553))</f>
        <v>-7.3208335326338136E-2</v>
      </c>
      <c r="BJ556" s="15" cm="1">
        <f t="array" aca="1" ref="BJ556:BJ565" ca="1">TRANSPOSE(TRANSPOSE(BJ540:BJ549)*(1+(OFFSET('Static Returns and Covariance'!$B$12,MATCH(BJ$16,'Static Returns and Covariance'!$B$13:$B$132),1,1,10)))/(1+BJ553))</f>
        <v>-7.6386918804963941E-2</v>
      </c>
    </row>
    <row r="557" spans="2:62" hidden="1" outlineLevel="2">
      <c r="B557" s="90" t="s">
        <v>7</v>
      </c>
      <c r="C557" s="15">
        <f ca="1"/>
        <v>-3.0246223435502879E-2</v>
      </c>
      <c r="D557" s="15">
        <f ca="1"/>
        <v>-2.9248218272278265E-2</v>
      </c>
      <c r="E557" s="15">
        <f ca="1"/>
        <v>-2.8030946175009383E-2</v>
      </c>
      <c r="F557" s="15">
        <f ca="1"/>
        <v>-6.8182975225449152E-2</v>
      </c>
      <c r="G557" s="15">
        <f ca="1"/>
        <v>-6.4808752852188165E-2</v>
      </c>
      <c r="H557" s="15">
        <f ca="1"/>
        <v>-6.6073167514746858E-2</v>
      </c>
      <c r="I557" s="15">
        <f ca="1"/>
        <v>-5.2015619594295542E-2</v>
      </c>
      <c r="J557" s="15">
        <f ca="1"/>
        <v>-5.0283706939928438E-2</v>
      </c>
      <c r="K557" s="15">
        <f ca="1"/>
        <v>-5.5296056241695202E-2</v>
      </c>
      <c r="L557" s="15">
        <f ca="1"/>
        <v>-1.8452006515045277E-2</v>
      </c>
      <c r="M557" s="15">
        <f ca="1"/>
        <v>-1.8582272169491182E-2</v>
      </c>
      <c r="N557" s="15">
        <f ca="1"/>
        <v>-2.0075040787001942E-2</v>
      </c>
      <c r="O557" s="15">
        <f ca="1"/>
        <v>4.2159861752848173E-2</v>
      </c>
      <c r="P557" s="15">
        <f ca="1"/>
        <v>3.9073141327349861E-2</v>
      </c>
      <c r="Q557" s="15">
        <f ca="1"/>
        <v>4.0089758482614077E-2</v>
      </c>
      <c r="R557" s="15">
        <f ca="1"/>
        <v>1.6144604271628064E-2</v>
      </c>
      <c r="S557" s="15">
        <f ca="1"/>
        <v>1.6410266784332203E-2</v>
      </c>
      <c r="T557" s="15">
        <f ca="1"/>
        <v>1.6345079392522426E-2</v>
      </c>
      <c r="U557" s="15">
        <f ca="1"/>
        <v>4.2489309147448147E-2</v>
      </c>
      <c r="V557" s="15">
        <f ca="1"/>
        <v>4.1379913818441243E-2</v>
      </c>
      <c r="W557" s="15">
        <f ca="1"/>
        <v>4.3035772914653277E-2</v>
      </c>
      <c r="X557" s="15">
        <f ca="1"/>
        <v>4.6782178623826672E-2</v>
      </c>
      <c r="Y557" s="15">
        <f ca="1"/>
        <v>4.8272343635855142E-2</v>
      </c>
      <c r="Z557" s="15">
        <f ca="1"/>
        <v>4.7603470234541451E-2</v>
      </c>
      <c r="AA557" s="15">
        <f ca="1"/>
        <v>4.1813923870000429E-2</v>
      </c>
      <c r="AB557" s="15">
        <f ca="1"/>
        <v>4.2690503428274199E-2</v>
      </c>
      <c r="AC557" s="15">
        <f ca="1"/>
        <v>4.1923480583665011E-2</v>
      </c>
      <c r="AD557" s="15">
        <f ca="1"/>
        <v>5.1012729330721172E-2</v>
      </c>
      <c r="AE557" s="15">
        <f ca="1"/>
        <v>5.061821283803615E-2</v>
      </c>
      <c r="AF557" s="15">
        <f ca="1"/>
        <v>5.3095543245875641E-2</v>
      </c>
      <c r="AG557" s="15">
        <f ca="1"/>
        <v>7.9626317171954258E-2</v>
      </c>
      <c r="AH557" s="15">
        <f ca="1"/>
        <v>7.4905387007420277E-2</v>
      </c>
      <c r="AI557" s="15">
        <f ca="1"/>
        <v>7.3699866475473927E-2</v>
      </c>
      <c r="AJ557" s="15">
        <f ca="1"/>
        <v>7.777119220759951E-2</v>
      </c>
      <c r="AK557" s="15">
        <f ca="1"/>
        <v>7.885492027885832E-2</v>
      </c>
      <c r="AL557" s="15">
        <f ca="1"/>
        <v>7.8527121034941708E-2</v>
      </c>
      <c r="AM557" s="15">
        <f ca="1"/>
        <v>6.0796320502224867E-2</v>
      </c>
      <c r="AN557" s="15">
        <f ca="1"/>
        <v>5.8809079011591527E-2</v>
      </c>
      <c r="AO557" s="15">
        <f ca="1"/>
        <v>4.9010297308903279E-2</v>
      </c>
      <c r="AP557" s="15">
        <f ca="1"/>
        <v>4.979965720538241E-2</v>
      </c>
      <c r="AQ557" s="15">
        <f ca="1"/>
        <v>4.7179136491794012E-2</v>
      </c>
      <c r="AR557" s="15">
        <f ca="1"/>
        <v>4.6666211755848647E-2</v>
      </c>
      <c r="AS557" s="15">
        <f ca="1"/>
        <v>-3.8076124724112551E-2</v>
      </c>
      <c r="AT557" s="15">
        <f ca="1"/>
        <v>-3.9868126815769907E-2</v>
      </c>
      <c r="AU557" s="15">
        <f ca="1"/>
        <v>-3.3923154546626394E-2</v>
      </c>
      <c r="AV557" s="15">
        <f ca="1"/>
        <v>-7.6286662782437689E-2</v>
      </c>
      <c r="AW557" s="15">
        <f ca="1"/>
        <v>-9.3137544353016619E-2</v>
      </c>
      <c r="AX557" s="15">
        <f ca="1"/>
        <v>-9.0064249517692152E-2</v>
      </c>
      <c r="AY557" s="15">
        <f ca="1"/>
        <v>-8.523520149877245E-2</v>
      </c>
      <c r="AZ557" s="15">
        <f ca="1"/>
        <v>-0.10604686385934588</v>
      </c>
      <c r="BA557" s="15">
        <f ca="1"/>
        <v>-0.10180710919255523</v>
      </c>
      <c r="BB557" s="15">
        <f ca="1"/>
        <v>-4.3825101780490962E-2</v>
      </c>
      <c r="BC557" s="15">
        <f ca="1"/>
        <v>-4.4604205691236784E-2</v>
      </c>
      <c r="BD557" s="15">
        <f ca="1"/>
        <v>-4.5038923474372106E-2</v>
      </c>
      <c r="BE557" s="15">
        <f ca="1"/>
        <v>-3.9158224272525813E-2</v>
      </c>
      <c r="BF557" s="15">
        <f ca="1"/>
        <v>-3.5791305942014413E-2</v>
      </c>
      <c r="BG557" s="15">
        <f ca="1"/>
        <v>-3.995045041168626E-2</v>
      </c>
      <c r="BH557" s="15">
        <f ca="1"/>
        <v>2.981391612151001E-2</v>
      </c>
      <c r="BI557" s="15">
        <f ca="1"/>
        <v>3.0046558176266544E-2</v>
      </c>
      <c r="BJ557" s="15">
        <f ca="1"/>
        <v>2.855703838334115E-2</v>
      </c>
    </row>
    <row r="558" spans="2:62" hidden="1" outlineLevel="2">
      <c r="B558" s="90" t="s">
        <v>9</v>
      </c>
      <c r="C558" s="15">
        <f ca="1"/>
        <v>0.29793812221350613</v>
      </c>
      <c r="D558" s="15">
        <f ca="1"/>
        <v>0.29359332039190539</v>
      </c>
      <c r="E558" s="15">
        <f ca="1"/>
        <v>0.28878477598412738</v>
      </c>
      <c r="F558" s="15">
        <f ca="1"/>
        <v>0.28322299988422101</v>
      </c>
      <c r="G558" s="15">
        <f ca="1"/>
        <v>0.28238449797264098</v>
      </c>
      <c r="H558" s="15">
        <f ca="1"/>
        <v>0.27014525453028904</v>
      </c>
      <c r="I558" s="15">
        <f ca="1"/>
        <v>0.27634640936633953</v>
      </c>
      <c r="J558" s="15">
        <f ca="1"/>
        <v>0.27344429408769638</v>
      </c>
      <c r="K558" s="15">
        <f ca="1"/>
        <v>0.28043919691534858</v>
      </c>
      <c r="L558" s="15">
        <f ca="1"/>
        <v>0.31962103400074032</v>
      </c>
      <c r="M558" s="15">
        <f ca="1"/>
        <v>0.30817227885624499</v>
      </c>
      <c r="N558" s="15">
        <f ca="1"/>
        <v>0.29721916413696725</v>
      </c>
      <c r="O558" s="15">
        <f ca="1"/>
        <v>0.29591870613882904</v>
      </c>
      <c r="P558" s="15">
        <f ca="1"/>
        <v>0.29420881697141194</v>
      </c>
      <c r="Q558" s="15">
        <f ca="1"/>
        <v>0.30725994929268891</v>
      </c>
      <c r="R558" s="15">
        <f ca="1"/>
        <v>0.40100582870938623</v>
      </c>
      <c r="S558" s="15">
        <f ca="1"/>
        <v>0.40113103520304971</v>
      </c>
      <c r="T558" s="15">
        <f ca="1"/>
        <v>0.40514183944656978</v>
      </c>
      <c r="U558" s="15">
        <f ca="1"/>
        <v>0.37496158510746402</v>
      </c>
      <c r="V558" s="15">
        <f ca="1"/>
        <v>0.35211890528817286</v>
      </c>
      <c r="W558" s="15">
        <f ca="1"/>
        <v>0.35331037939502402</v>
      </c>
      <c r="X558" s="15">
        <f ca="1"/>
        <v>0.34218825070172082</v>
      </c>
      <c r="Y558" s="15">
        <f ca="1"/>
        <v>0.34950140929214896</v>
      </c>
      <c r="Z558" s="15">
        <f ca="1"/>
        <v>0.34966640858249171</v>
      </c>
      <c r="AA558" s="15">
        <f ca="1"/>
        <v>0.24457814427666033</v>
      </c>
      <c r="AB558" s="15">
        <f ca="1"/>
        <v>0.24529480923309424</v>
      </c>
      <c r="AC558" s="15">
        <f ca="1"/>
        <v>0.24321272352100048</v>
      </c>
      <c r="AD558" s="15">
        <f ca="1"/>
        <v>0.12688393218258515</v>
      </c>
      <c r="AE558" s="15">
        <f ca="1"/>
        <v>0.13361870151103281</v>
      </c>
      <c r="AF558" s="15">
        <f ca="1"/>
        <v>0.13249691591578058</v>
      </c>
      <c r="AG558" s="15">
        <f ca="1"/>
        <v>0.13999451217210973</v>
      </c>
      <c r="AH558" s="15">
        <f ca="1"/>
        <v>0.14284789704239087</v>
      </c>
      <c r="AI558" s="15">
        <f ca="1"/>
        <v>0.14791091067351195</v>
      </c>
      <c r="AJ558" s="15">
        <f ca="1"/>
        <v>0.11368221143804877</v>
      </c>
      <c r="AK558" s="15">
        <f ca="1"/>
        <v>0.11305233785447698</v>
      </c>
      <c r="AL558" s="15">
        <f ca="1"/>
        <v>0.11244321497194355</v>
      </c>
      <c r="AM558" s="15">
        <f ca="1"/>
        <v>0.11490414243163455</v>
      </c>
      <c r="AN558" s="15">
        <f ca="1"/>
        <v>0.10900347489957808</v>
      </c>
      <c r="AO558" s="15">
        <f ca="1"/>
        <v>0.10495950344440666</v>
      </c>
      <c r="AP558" s="15">
        <f ca="1"/>
        <v>1.3625511855221898E-2</v>
      </c>
      <c r="AQ558" s="15">
        <f ca="1"/>
        <v>1.2991710861161574E-2</v>
      </c>
      <c r="AR558" s="15">
        <f ca="1"/>
        <v>1.1998257961570712E-2</v>
      </c>
      <c r="AS558" s="15">
        <f ca="1"/>
        <v>0.13812441694535019</v>
      </c>
      <c r="AT558" s="15">
        <f ca="1"/>
        <v>0.13778349964995124</v>
      </c>
      <c r="AU558" s="15">
        <f ca="1"/>
        <v>0.14200635714658882</v>
      </c>
      <c r="AV558" s="15">
        <f ca="1"/>
        <v>0.20194393517687498</v>
      </c>
      <c r="AW558" s="15">
        <f ca="1"/>
        <v>0.20393383930532988</v>
      </c>
      <c r="AX558" s="15">
        <f ca="1"/>
        <v>0.20895393210148464</v>
      </c>
      <c r="AY558" s="15">
        <f ca="1"/>
        <v>0.19513609361089782</v>
      </c>
      <c r="AZ558" s="15">
        <f ca="1"/>
        <v>0.19880892606049325</v>
      </c>
      <c r="BA558" s="15">
        <f ca="1"/>
        <v>0.19960484786606583</v>
      </c>
      <c r="BB558" s="15">
        <f ca="1"/>
        <v>0.19568059662310652</v>
      </c>
      <c r="BC558" s="15">
        <f ca="1"/>
        <v>0.19056500607515639</v>
      </c>
      <c r="BD558" s="15">
        <f ca="1"/>
        <v>0.1805047715326952</v>
      </c>
      <c r="BE558" s="15">
        <f ca="1"/>
        <v>0.18912649656230329</v>
      </c>
      <c r="BF558" s="15">
        <f ca="1"/>
        <v>0.18646180347691269</v>
      </c>
      <c r="BG558" s="15">
        <f ca="1"/>
        <v>0.1871718588273272</v>
      </c>
      <c r="BH558" s="15">
        <f ca="1"/>
        <v>0.15095727998993677</v>
      </c>
      <c r="BI558" s="15">
        <f ca="1"/>
        <v>0.15113776894395431</v>
      </c>
      <c r="BJ558" s="15">
        <f ca="1"/>
        <v>0.15507549678519697</v>
      </c>
    </row>
    <row r="559" spans="2:62" hidden="1" outlineLevel="2">
      <c r="B559" s="90" t="s">
        <v>11</v>
      </c>
      <c r="C559" s="15">
        <f ca="1"/>
        <v>0.17850669279371403</v>
      </c>
      <c r="D559" s="15">
        <f ca="1"/>
        <v>0.18152613854191496</v>
      </c>
      <c r="E559" s="15">
        <f ca="1"/>
        <v>0.18715469812022612</v>
      </c>
      <c r="F559" s="15">
        <f ca="1"/>
        <v>0.18237496664968744</v>
      </c>
      <c r="G559" s="15">
        <f ca="1"/>
        <v>0.1857636303985955</v>
      </c>
      <c r="H559" s="15">
        <f ca="1"/>
        <v>0.19126241845346076</v>
      </c>
      <c r="I559" s="15">
        <f ca="1"/>
        <v>0.13103907573859969</v>
      </c>
      <c r="J559" s="15">
        <f ca="1"/>
        <v>0.12998274812030175</v>
      </c>
      <c r="K559" s="15">
        <f ca="1"/>
        <v>0.13449596318935678</v>
      </c>
      <c r="L559" s="15">
        <f ca="1"/>
        <v>0.10506446974271495</v>
      </c>
      <c r="M559" s="15">
        <f ca="1"/>
        <v>0.10838925223093483</v>
      </c>
      <c r="N559" s="15">
        <f ca="1"/>
        <v>0.10774058647806406</v>
      </c>
      <c r="O559" s="15">
        <f ca="1"/>
        <v>1.1004520175946903E-2</v>
      </c>
      <c r="P559" s="15">
        <f ca="1"/>
        <v>1.0694113092833532E-2</v>
      </c>
      <c r="Q559" s="15">
        <f ca="1"/>
        <v>1.0037258895184146E-2</v>
      </c>
      <c r="R559" s="15">
        <f ca="1"/>
        <v>-1.0369396858561744E-2</v>
      </c>
      <c r="S559" s="15">
        <f ca="1"/>
        <v>-1.0741140587904655E-2</v>
      </c>
      <c r="T559" s="15">
        <f ca="1"/>
        <v>-1.0491035278149747E-2</v>
      </c>
      <c r="U559" s="15">
        <f ca="1"/>
        <v>-7.1809635549734394E-2</v>
      </c>
      <c r="V559" s="15">
        <f ca="1"/>
        <v>-7.3833322702928292E-2</v>
      </c>
      <c r="W559" s="15">
        <f ca="1"/>
        <v>-7.4314941372198365E-2</v>
      </c>
      <c r="X559" s="15">
        <f ca="1"/>
        <v>-7.3506939566739982E-2</v>
      </c>
      <c r="Y559" s="15">
        <f ca="1"/>
        <v>-7.7586633909746933E-2</v>
      </c>
      <c r="Z559" s="15">
        <f ca="1"/>
        <v>-7.6657735209680347E-2</v>
      </c>
      <c r="AA559" s="15">
        <f ca="1"/>
        <v>-0.14955252024814694</v>
      </c>
      <c r="AB559" s="15">
        <f ca="1"/>
        <v>-0.15112315525407991</v>
      </c>
      <c r="AC559" s="15">
        <f ca="1"/>
        <v>-0.1443415456580304</v>
      </c>
      <c r="AD559" s="15">
        <f ca="1"/>
        <v>-9.9266723041962379E-2</v>
      </c>
      <c r="AE559" s="15">
        <f ca="1"/>
        <v>-8.743541481051674E-2</v>
      </c>
      <c r="AF559" s="15">
        <f ca="1"/>
        <v>-9.1047824271754493E-2</v>
      </c>
      <c r="AG559" s="15">
        <f ca="1"/>
        <v>-0.13444390558917202</v>
      </c>
      <c r="AH559" s="15">
        <f ca="1"/>
        <v>-0.12227666014432208</v>
      </c>
      <c r="AI559" s="15">
        <f ca="1"/>
        <v>-0.1213950147741646</v>
      </c>
      <c r="AJ559" s="15">
        <f ca="1"/>
        <v>-0.12706874745589691</v>
      </c>
      <c r="AK559" s="15">
        <f ca="1"/>
        <v>-0.13123327234576959</v>
      </c>
      <c r="AL559" s="15">
        <f ca="1"/>
        <v>-0.13199781094296983</v>
      </c>
      <c r="AM559" s="15">
        <f ca="1"/>
        <v>-0.11194039008863617</v>
      </c>
      <c r="AN559" s="15">
        <f ca="1"/>
        <v>-0.11645317725610572</v>
      </c>
      <c r="AO559" s="15">
        <f ca="1"/>
        <v>-0.11435178546450252</v>
      </c>
      <c r="AP559" s="15">
        <f ca="1"/>
        <v>-0.1156471618919198</v>
      </c>
      <c r="AQ559" s="15">
        <f ca="1"/>
        <v>-0.11266911959574875</v>
      </c>
      <c r="AR559" s="15">
        <f ca="1"/>
        <v>-0.11419966536404925</v>
      </c>
      <c r="AS559" s="15">
        <f ca="1"/>
        <v>-6.6563482976887536E-2</v>
      </c>
      <c r="AT559" s="15">
        <f ca="1"/>
        <v>-7.5045760569499853E-2</v>
      </c>
      <c r="AU559" s="15">
        <f ca="1"/>
        <v>-7.3138939996382976E-2</v>
      </c>
      <c r="AV559" s="15">
        <f ca="1"/>
        <v>-6.5057834155625126E-3</v>
      </c>
      <c r="AW559" s="15">
        <f ca="1"/>
        <v>-6.7951847993735423E-3</v>
      </c>
      <c r="AX559" s="15">
        <f ca="1"/>
        <v>-6.8642794310586645E-3</v>
      </c>
      <c r="AY559" s="15">
        <f ca="1"/>
        <v>5.0151954942548246E-2</v>
      </c>
      <c r="AZ559" s="15">
        <f ca="1"/>
        <v>5.2748479018484555E-2</v>
      </c>
      <c r="BA559" s="15">
        <f ca="1"/>
        <v>5.3188785965546902E-2</v>
      </c>
      <c r="BB559" s="15">
        <f ca="1"/>
        <v>-3.2612900025128393E-2</v>
      </c>
      <c r="BC559" s="15">
        <f ca="1"/>
        <v>-3.3760503958107889E-2</v>
      </c>
      <c r="BD559" s="15">
        <f ca="1"/>
        <v>-3.3046641585280409E-2</v>
      </c>
      <c r="BE559" s="15">
        <f ca="1"/>
        <v>-3.6465590079830065E-2</v>
      </c>
      <c r="BF559" s="15">
        <f ca="1"/>
        <v>-3.4286620396791069E-2</v>
      </c>
      <c r="BG559" s="15">
        <f ca="1"/>
        <v>-3.2883756721133389E-2</v>
      </c>
      <c r="BH559" s="15">
        <f ca="1"/>
        <v>-7.8335209139131098E-2</v>
      </c>
      <c r="BI559" s="15">
        <f ca="1"/>
        <v>-7.5968743596707425E-2</v>
      </c>
      <c r="BJ559" s="15">
        <f ca="1"/>
        <v>-7.2546100648624157E-2</v>
      </c>
    </row>
    <row r="560" spans="2:62" hidden="1" outlineLevel="2">
      <c r="B560" s="90" t="s">
        <v>13</v>
      </c>
      <c r="C560" s="15">
        <f ca="1"/>
        <v>-4.5771678847631024E-2</v>
      </c>
      <c r="D560" s="15">
        <f ca="1"/>
        <v>-4.2968119276856516E-2</v>
      </c>
      <c r="E560" s="15">
        <f ca="1"/>
        <v>-4.2992411318297813E-2</v>
      </c>
      <c r="F560" s="15">
        <f ca="1"/>
        <v>-5.8931166380115727E-3</v>
      </c>
      <c r="G560" s="15">
        <f ca="1"/>
        <v>-5.7528863814603178E-3</v>
      </c>
      <c r="H560" s="15">
        <f ca="1"/>
        <v>-5.4355323123054314E-3</v>
      </c>
      <c r="I560" s="15">
        <f ca="1"/>
        <v>-1.4241360838049322E-2</v>
      </c>
      <c r="J560" s="15">
        <f ca="1"/>
        <v>-1.377952925055926E-2</v>
      </c>
      <c r="K560" s="15">
        <f ca="1"/>
        <v>-1.5070150368031185E-2</v>
      </c>
      <c r="L560" s="15">
        <f ca="1"/>
        <v>-2.894365197326746E-2</v>
      </c>
      <c r="M560" s="15">
        <f ca="1"/>
        <v>-2.7899790741016395E-2</v>
      </c>
      <c r="N560" s="15">
        <f ca="1"/>
        <v>-2.9491683680011833E-2</v>
      </c>
      <c r="O560" s="15">
        <f ca="1"/>
        <v>-4.4660537306738517E-2</v>
      </c>
      <c r="P560" s="15">
        <f ca="1"/>
        <v>-4.7280637237452086E-2</v>
      </c>
      <c r="Q560" s="15">
        <f ca="1"/>
        <v>-5.0303833061239554E-2</v>
      </c>
      <c r="R560" s="15">
        <f ca="1"/>
        <v>-4.2809466495648395E-2</v>
      </c>
      <c r="S560" s="15">
        <f ca="1"/>
        <v>-4.6668975944773899E-2</v>
      </c>
      <c r="T560" s="15">
        <f ca="1"/>
        <v>-4.1155258797843278E-2</v>
      </c>
      <c r="U560" s="15">
        <f ca="1"/>
        <v>-9.7606326148201809E-3</v>
      </c>
      <c r="V560" s="15">
        <f ca="1"/>
        <v>-1.0169061036984204E-2</v>
      </c>
      <c r="W560" s="15">
        <f ca="1"/>
        <v>-1.0004422598638539E-2</v>
      </c>
      <c r="X560" s="15">
        <f ca="1"/>
        <v>-1.0858294831080273E-2</v>
      </c>
      <c r="Y560" s="15">
        <f ca="1"/>
        <v>-1.1026091250221033E-2</v>
      </c>
      <c r="Z560" s="15">
        <f ca="1"/>
        <v>-1.1314003701596348E-2</v>
      </c>
      <c r="AA560" s="15">
        <f ca="1"/>
        <v>2.7692301694506684E-2</v>
      </c>
      <c r="AB560" s="15">
        <f ca="1"/>
        <v>3.0346078746329188E-2</v>
      </c>
      <c r="AC560" s="15">
        <f ca="1"/>
        <v>2.9334136817146084E-2</v>
      </c>
      <c r="AD560" s="15">
        <f ca="1"/>
        <v>5.5951315027202131E-2</v>
      </c>
      <c r="AE560" s="15">
        <f ca="1"/>
        <v>5.0352370907499507E-2</v>
      </c>
      <c r="AF560" s="15">
        <f ca="1"/>
        <v>5.2524303834153338E-2</v>
      </c>
      <c r="AG560" s="15">
        <f ca="1"/>
        <v>7.2477674294386341E-2</v>
      </c>
      <c r="AH560" s="15">
        <f ca="1"/>
        <v>6.6643899833230921E-2</v>
      </c>
      <c r="AI560" s="15">
        <f ca="1"/>
        <v>7.0740773773788734E-2</v>
      </c>
      <c r="AJ560" s="15">
        <f ca="1"/>
        <v>7.2906633463480197E-2</v>
      </c>
      <c r="AK560" s="15">
        <f ca="1"/>
        <v>7.4915944817362481E-2</v>
      </c>
      <c r="AL560" s="15">
        <f ca="1"/>
        <v>7.4760483915155301E-2</v>
      </c>
      <c r="AM560" s="15">
        <f ca="1"/>
        <v>6.1296061166653079E-2</v>
      </c>
      <c r="AN560" s="15">
        <f ca="1"/>
        <v>5.8646343621975829E-2</v>
      </c>
      <c r="AO560" s="15">
        <f ca="1"/>
        <v>6.1370784372351807E-2</v>
      </c>
      <c r="AP560" s="15">
        <f ca="1"/>
        <v>0.10516707601586982</v>
      </c>
      <c r="AQ560" s="15">
        <f ca="1"/>
        <v>0.10396275002272053</v>
      </c>
      <c r="AR560" s="15">
        <f ca="1"/>
        <v>0.10047314861942055</v>
      </c>
      <c r="AS560" s="15">
        <f ca="1"/>
        <v>0.10710532513430712</v>
      </c>
      <c r="AT560" s="15">
        <f ca="1"/>
        <v>0.11867744689202454</v>
      </c>
      <c r="AU560" s="15">
        <f ca="1"/>
        <v>0.11963029246456387</v>
      </c>
      <c r="AV560" s="15">
        <f ca="1"/>
        <v>5.1099177692245992E-2</v>
      </c>
      <c r="AW560" s="15">
        <f ca="1"/>
        <v>5.3879283552199946E-2</v>
      </c>
      <c r="AX560" s="15">
        <f ca="1"/>
        <v>5.5420947523613963E-2</v>
      </c>
      <c r="AY560" s="15">
        <f ca="1"/>
        <v>6.1166202033420464E-2</v>
      </c>
      <c r="AZ560" s="15">
        <f ca="1"/>
        <v>7.0490204876129448E-2</v>
      </c>
      <c r="BA560" s="15">
        <f ca="1"/>
        <v>6.7999934131132991E-2</v>
      </c>
      <c r="BB560" s="15">
        <f ca="1"/>
        <v>9.1122982397846303E-2</v>
      </c>
      <c r="BC560" s="15">
        <f ca="1"/>
        <v>9.0826868382363979E-2</v>
      </c>
      <c r="BD560" s="15">
        <f ca="1"/>
        <v>8.9321025442783281E-2</v>
      </c>
      <c r="BE560" s="15">
        <f ca="1"/>
        <v>0.11556380418870528</v>
      </c>
      <c r="BF560" s="15">
        <f ca="1"/>
        <v>0.11101363382161093</v>
      </c>
      <c r="BG560" s="15">
        <f ca="1"/>
        <v>0.11649232001119239</v>
      </c>
      <c r="BH560" s="15">
        <f ca="1"/>
        <v>0.12306566896102879</v>
      </c>
      <c r="BI560" s="15">
        <f ca="1"/>
        <v>0.12571922655456638</v>
      </c>
      <c r="BJ560" s="15">
        <f ca="1"/>
        <v>0.12029780478401728</v>
      </c>
    </row>
    <row r="561" spans="2:62" hidden="1" outlineLevel="2">
      <c r="B561" s="90" t="s">
        <v>15</v>
      </c>
      <c r="C561" s="15">
        <f ca="1"/>
        <v>0.13162335797487168</v>
      </c>
      <c r="D561" s="15">
        <f ca="1"/>
        <v>0.12700605378639529</v>
      </c>
      <c r="E561" s="15">
        <f ca="1"/>
        <v>0.12866108244231209</v>
      </c>
      <c r="F561" s="15">
        <f ca="1"/>
        <v>0.12330829470288958</v>
      </c>
      <c r="G561" s="15">
        <f ca="1"/>
        <v>0.12593033387626615</v>
      </c>
      <c r="H561" s="15">
        <f ca="1"/>
        <v>0.12081414423953553</v>
      </c>
      <c r="I561" s="15">
        <f ca="1"/>
        <v>9.8639494053562482E-2</v>
      </c>
      <c r="J561" s="15">
        <f ca="1"/>
        <v>9.869531795053911E-2</v>
      </c>
      <c r="K561" s="15">
        <f ca="1"/>
        <v>9.7085296750895306E-2</v>
      </c>
      <c r="L561" s="15">
        <f ca="1"/>
        <v>6.258023447649548E-2</v>
      </c>
      <c r="M561" s="15">
        <f ca="1"/>
        <v>6.3646794697742343E-2</v>
      </c>
      <c r="N561" s="15">
        <f ca="1"/>
        <v>6.2969562717756458E-2</v>
      </c>
      <c r="O561" s="15">
        <f ca="1"/>
        <v>5.6732474128248334E-2</v>
      </c>
      <c r="P561" s="15">
        <f ca="1"/>
        <v>5.6496912699978169E-2</v>
      </c>
      <c r="Q561" s="15">
        <f ca="1"/>
        <v>5.2430749318427429E-2</v>
      </c>
      <c r="R561" s="15">
        <f ca="1"/>
        <v>3.1111320823404502E-2</v>
      </c>
      <c r="S561" s="15">
        <f ca="1"/>
        <v>3.0817612172657084E-2</v>
      </c>
      <c r="T561" s="15">
        <f ca="1"/>
        <v>3.2053907992173399E-2</v>
      </c>
      <c r="U561" s="15">
        <f ca="1"/>
        <v>4.2043440613203434E-2</v>
      </c>
      <c r="V561" s="15">
        <f ca="1"/>
        <v>4.2669665968449101E-2</v>
      </c>
      <c r="W561" s="15">
        <f ca="1"/>
        <v>4.3200383194357879E-2</v>
      </c>
      <c r="X561" s="15">
        <f ca="1"/>
        <v>8.1051658769687479E-2</v>
      </c>
      <c r="Y561" s="15">
        <f ca="1"/>
        <v>8.112910247328621E-2</v>
      </c>
      <c r="Z561" s="15">
        <f ca="1"/>
        <v>8.4880483848098931E-2</v>
      </c>
      <c r="AA561" s="15">
        <f ca="1"/>
        <v>0.18292845714576539</v>
      </c>
      <c r="AB561" s="15">
        <f ca="1"/>
        <v>0.18933320872981055</v>
      </c>
      <c r="AC561" s="15">
        <f ca="1"/>
        <v>0.1867585387454696</v>
      </c>
      <c r="AD561" s="15">
        <f ca="1"/>
        <v>0.29180777726547014</v>
      </c>
      <c r="AE561" s="15">
        <f ca="1"/>
        <v>0.29174720601080617</v>
      </c>
      <c r="AF561" s="15">
        <f ca="1"/>
        <v>0.29136918972666309</v>
      </c>
      <c r="AG561" s="15">
        <f ca="1"/>
        <v>0.27761385604930128</v>
      </c>
      <c r="AH561" s="15">
        <f ca="1"/>
        <v>0.28253464979920384</v>
      </c>
      <c r="AI561" s="15">
        <f ca="1"/>
        <v>0.29130643413048418</v>
      </c>
      <c r="AJ561" s="15">
        <f ca="1"/>
        <v>0.29712281878224744</v>
      </c>
      <c r="AK561" s="15">
        <f ca="1"/>
        <v>0.29771855811521969</v>
      </c>
      <c r="AL561" s="15">
        <f ca="1"/>
        <v>0.29034110704406407</v>
      </c>
      <c r="AM561" s="15">
        <f ca="1"/>
        <v>0.31714651891737711</v>
      </c>
      <c r="AN561" s="15">
        <f ca="1"/>
        <v>0.3204807877076305</v>
      </c>
      <c r="AO561" s="15">
        <f ca="1"/>
        <v>0.31768433803014157</v>
      </c>
      <c r="AP561" s="15">
        <f ca="1"/>
        <v>0.37930371662081791</v>
      </c>
      <c r="AQ561" s="15">
        <f ca="1"/>
        <v>0.39184024431068615</v>
      </c>
      <c r="AR561" s="15">
        <f ca="1"/>
        <v>0.38476798221384401</v>
      </c>
      <c r="AS561" s="15">
        <f ca="1"/>
        <v>0.37251689512285585</v>
      </c>
      <c r="AT561" s="15">
        <f ca="1"/>
        <v>0.37191036047117138</v>
      </c>
      <c r="AU561" s="15">
        <f ca="1"/>
        <v>0.3756120298155553</v>
      </c>
      <c r="AV561" s="15">
        <f ca="1"/>
        <v>0.34982554936192845</v>
      </c>
      <c r="AW561" s="15">
        <f ca="1"/>
        <v>0.32779247532136185</v>
      </c>
      <c r="AX561" s="15">
        <f ca="1"/>
        <v>0.31613354367328733</v>
      </c>
      <c r="AY561" s="15">
        <f ca="1"/>
        <v>0.33782932209660621</v>
      </c>
      <c r="AZ561" s="15">
        <f ca="1"/>
        <v>0.33138213955298074</v>
      </c>
      <c r="BA561" s="15">
        <f ca="1"/>
        <v>0.34034058339742423</v>
      </c>
      <c r="BB561" s="15">
        <f ca="1"/>
        <v>0.32295600778528838</v>
      </c>
      <c r="BC561" s="15">
        <f ca="1"/>
        <v>0.30709159640345951</v>
      </c>
      <c r="BD561" s="15">
        <f ca="1"/>
        <v>0.29944296417272864</v>
      </c>
      <c r="BE561" s="15">
        <f ca="1"/>
        <v>0.33297230848650217</v>
      </c>
      <c r="BF561" s="15">
        <f ca="1"/>
        <v>0.32834831809575338</v>
      </c>
      <c r="BG561" s="15">
        <f ca="1"/>
        <v>0.33077870432448292</v>
      </c>
      <c r="BH561" s="15">
        <f ca="1"/>
        <v>0.39657715882032235</v>
      </c>
      <c r="BI561" s="15">
        <f ca="1"/>
        <v>0.37569324002483379</v>
      </c>
      <c r="BJ561" s="15">
        <f ca="1"/>
        <v>0.38197735591460946</v>
      </c>
    </row>
    <row r="562" spans="2:62" hidden="1" outlineLevel="2">
      <c r="B562" s="90" t="s">
        <v>18</v>
      </c>
      <c r="C562" s="15">
        <f ca="1"/>
        <v>6.5853644390918384E-2</v>
      </c>
      <c r="D562" s="15">
        <f ca="1"/>
        <v>6.7102804244373412E-2</v>
      </c>
      <c r="E562" s="15">
        <f ca="1"/>
        <v>6.3207270846053557E-2</v>
      </c>
      <c r="F562" s="15">
        <f ca="1"/>
        <v>8.4179745768908742E-2</v>
      </c>
      <c r="G562" s="15">
        <f ca="1"/>
        <v>7.8582744849179653E-2</v>
      </c>
      <c r="H562" s="15">
        <f ca="1"/>
        <v>8.4831785867850021E-2</v>
      </c>
      <c r="I562" s="15">
        <f ca="1"/>
        <v>0.13082326814953391</v>
      </c>
      <c r="J562" s="15">
        <f ca="1"/>
        <v>0.12324529972214404</v>
      </c>
      <c r="K562" s="15">
        <f ca="1"/>
        <v>0.13141883216085026</v>
      </c>
      <c r="L562" s="15">
        <f ca="1"/>
        <v>0.13244136565652923</v>
      </c>
      <c r="M562" s="15">
        <f ca="1"/>
        <v>0.13287833719759251</v>
      </c>
      <c r="N562" s="15">
        <f ca="1"/>
        <v>0.13871704314756814</v>
      </c>
      <c r="O562" s="15">
        <f ca="1"/>
        <v>0.16399499109749921</v>
      </c>
      <c r="P562" s="15">
        <f ca="1"/>
        <v>0.16695999752454127</v>
      </c>
      <c r="Q562" s="15">
        <f ca="1"/>
        <v>0.16193728325817097</v>
      </c>
      <c r="R562" s="15">
        <f ca="1"/>
        <v>0.1824652772147089</v>
      </c>
      <c r="S562" s="15">
        <f ca="1"/>
        <v>0.17970494221100256</v>
      </c>
      <c r="T562" s="15">
        <f ca="1"/>
        <v>0.16635905542244669</v>
      </c>
      <c r="U562" s="15">
        <f ca="1"/>
        <v>0.19409026641261384</v>
      </c>
      <c r="V562" s="15">
        <f ca="1"/>
        <v>0.19276800638348821</v>
      </c>
      <c r="W562" s="15">
        <f ca="1"/>
        <v>0.18522976420591883</v>
      </c>
      <c r="X562" s="15">
        <f ca="1"/>
        <v>0.17306508959006378</v>
      </c>
      <c r="Y562" s="15">
        <f ca="1"/>
        <v>0.16144962151355136</v>
      </c>
      <c r="Z562" s="15">
        <f ca="1"/>
        <v>0.15547991391005825</v>
      </c>
      <c r="AA562" s="15">
        <f ca="1"/>
        <v>0.20145767604996145</v>
      </c>
      <c r="AB562" s="15">
        <f ca="1"/>
        <v>0.19378101855095764</v>
      </c>
      <c r="AC562" s="15">
        <f ca="1"/>
        <v>0.18570588800027063</v>
      </c>
      <c r="AD562" s="15">
        <f ca="1"/>
        <v>0.22441736032923823</v>
      </c>
      <c r="AE562" s="15">
        <f ca="1"/>
        <v>0.19598575994110737</v>
      </c>
      <c r="AF562" s="15">
        <f ca="1"/>
        <v>0.20250436574099293</v>
      </c>
      <c r="AG562" s="15">
        <f ca="1"/>
        <v>0.17686846192643757</v>
      </c>
      <c r="AH562" s="15">
        <f ca="1"/>
        <v>0.16039101218286117</v>
      </c>
      <c r="AI562" s="15">
        <f ca="1"/>
        <v>0.16109365048086718</v>
      </c>
      <c r="AJ562" s="15">
        <f ca="1"/>
        <v>0.18789970194482483</v>
      </c>
      <c r="AK562" s="15">
        <f ca="1"/>
        <v>0.20093697515028677</v>
      </c>
      <c r="AL562" s="15">
        <f ca="1"/>
        <v>0.20093561820699718</v>
      </c>
      <c r="AM562" s="15">
        <f ca="1"/>
        <v>0.17233135672383379</v>
      </c>
      <c r="AN562" s="15">
        <f ca="1"/>
        <v>0.16262479189635085</v>
      </c>
      <c r="AO562" s="15">
        <f ca="1"/>
        <v>0.1318184350476781</v>
      </c>
      <c r="AP562" s="15">
        <f ca="1"/>
        <v>0.10096640408446983</v>
      </c>
      <c r="AQ562" s="15">
        <f ca="1"/>
        <v>0.10608344449759263</v>
      </c>
      <c r="AR562" s="15">
        <f ca="1"/>
        <v>0.11783747592586374</v>
      </c>
      <c r="AS562" s="15">
        <f ca="1"/>
        <v>8.3529025060187806E-2</v>
      </c>
      <c r="AT562" s="15">
        <f ca="1"/>
        <v>9.2103499717379758E-2</v>
      </c>
      <c r="AU562" s="15">
        <f ca="1"/>
        <v>8.4519775494902652E-2</v>
      </c>
      <c r="AV562" s="15">
        <f ca="1"/>
        <v>0.11718557262136363</v>
      </c>
      <c r="AW562" s="15">
        <f ca="1"/>
        <v>0.14432516038628568</v>
      </c>
      <c r="AX562" s="15">
        <f ca="1"/>
        <v>0.15968657036027481</v>
      </c>
      <c r="AY562" s="15">
        <f ca="1"/>
        <v>9.2522030253316595E-2</v>
      </c>
      <c r="AZ562" s="15">
        <f ca="1"/>
        <v>0.11100820819816418</v>
      </c>
      <c r="BA562" s="15">
        <f ca="1"/>
        <v>0.10274389709901273</v>
      </c>
      <c r="BB562" s="15">
        <f ca="1"/>
        <v>0.15193094440410887</v>
      </c>
      <c r="BC562" s="15">
        <f ca="1"/>
        <v>0.16702839771325312</v>
      </c>
      <c r="BD562" s="15">
        <f ca="1"/>
        <v>0.16848636354535654</v>
      </c>
      <c r="BE562" s="15">
        <f ca="1"/>
        <v>0.12664631656357586</v>
      </c>
      <c r="BF562" s="15">
        <f ca="1"/>
        <v>0.13069795788386387</v>
      </c>
      <c r="BG562" s="15">
        <f ca="1"/>
        <v>0.12966829686423592</v>
      </c>
      <c r="BH562" s="15">
        <f ca="1"/>
        <v>7.6027565127453844E-2</v>
      </c>
      <c r="BI562" s="15">
        <f ca="1"/>
        <v>7.0860062899864476E-2</v>
      </c>
      <c r="BJ562" s="15">
        <f ca="1"/>
        <v>6.7057912879949555E-2</v>
      </c>
    </row>
    <row r="563" spans="2:62" hidden="1" outlineLevel="2">
      <c r="B563" s="90" t="s">
        <v>20</v>
      </c>
      <c r="C563" s="15">
        <f ca="1"/>
        <v>2.5945581527386512E-2</v>
      </c>
      <c r="D563" s="15">
        <f ca="1"/>
        <v>2.736723232448713E-2</v>
      </c>
      <c r="E563" s="15">
        <f ca="1"/>
        <v>2.7175866940004973E-2</v>
      </c>
      <c r="F563" s="15">
        <f ca="1"/>
        <v>-2.6522948294989798E-3</v>
      </c>
      <c r="G563" s="15">
        <f ca="1"/>
        <v>-2.3808398518205313E-3</v>
      </c>
      <c r="H563" s="15">
        <f ca="1"/>
        <v>-2.3899521840718679E-3</v>
      </c>
      <c r="I563" s="15">
        <f ca="1"/>
        <v>4.2835004503892528E-2</v>
      </c>
      <c r="J563" s="15">
        <f ca="1"/>
        <v>4.2600598440231313E-2</v>
      </c>
      <c r="K563" s="15">
        <f ca="1"/>
        <v>4.4799572938271762E-2</v>
      </c>
      <c r="L563" s="15">
        <f ca="1"/>
        <v>4.3682145993464511E-2</v>
      </c>
      <c r="M563" s="15">
        <f ca="1"/>
        <v>4.6375513873116656E-2</v>
      </c>
      <c r="N563" s="15">
        <f ca="1"/>
        <v>4.8896424741022272E-2</v>
      </c>
      <c r="O563" s="15">
        <f ca="1"/>
        <v>6.4192312971761589E-2</v>
      </c>
      <c r="P563" s="15">
        <f ca="1"/>
        <v>7.1116756616505294E-2</v>
      </c>
      <c r="Q563" s="15">
        <f ca="1"/>
        <v>6.8588214704835476E-2</v>
      </c>
      <c r="R563" s="15">
        <f ca="1"/>
        <v>7.025398442222322E-2</v>
      </c>
      <c r="S563" s="15">
        <f ca="1"/>
        <v>6.8692336466976631E-2</v>
      </c>
      <c r="T563" s="15">
        <f ca="1"/>
        <v>6.7770775210240303E-2</v>
      </c>
      <c r="U563" s="15">
        <f ca="1"/>
        <v>4.6892932477442785E-2</v>
      </c>
      <c r="V563" s="15">
        <f ca="1"/>
        <v>5.4472396296635077E-2</v>
      </c>
      <c r="W563" s="15">
        <f ca="1"/>
        <v>5.5893385729455125E-2</v>
      </c>
      <c r="X563" s="15">
        <f ca="1"/>
        <v>0.10819611737479932</v>
      </c>
      <c r="Y563" s="15">
        <f ca="1"/>
        <v>0.10863313729311985</v>
      </c>
      <c r="Z563" s="15">
        <f ca="1"/>
        <v>0.10601487450893009</v>
      </c>
      <c r="AA563" s="15">
        <f ca="1"/>
        <v>0.10087452217081927</v>
      </c>
      <c r="AB563" s="15">
        <f ca="1"/>
        <v>0.1070325026611377</v>
      </c>
      <c r="AC563" s="15">
        <f ca="1"/>
        <v>0.10641314118071846</v>
      </c>
      <c r="AD563" s="15">
        <f ca="1"/>
        <v>6.566712664321761E-2</v>
      </c>
      <c r="AE563" s="15">
        <f ca="1"/>
        <v>6.3238191518262155E-2</v>
      </c>
      <c r="AF563" s="15">
        <f ca="1"/>
        <v>6.3837423639494073E-2</v>
      </c>
      <c r="AG563" s="15">
        <f ca="1"/>
        <v>6.1703099854606917E-2</v>
      </c>
      <c r="AH563" s="15">
        <f ca="1"/>
        <v>5.0777022517658865E-2</v>
      </c>
      <c r="AI563" s="15">
        <f ca="1"/>
        <v>5.2343487286507347E-2</v>
      </c>
      <c r="AJ563" s="15">
        <f ca="1"/>
        <v>5.0867289292499347E-2</v>
      </c>
      <c r="AK563" s="15">
        <f ca="1"/>
        <v>4.8281567815697209E-2</v>
      </c>
      <c r="AL563" s="15">
        <f ca="1"/>
        <v>4.9465496484846258E-2</v>
      </c>
      <c r="AM563" s="15">
        <f ca="1"/>
        <v>5.6928685034824358E-2</v>
      </c>
      <c r="AN563" s="15">
        <f ca="1"/>
        <v>5.4155909250021436E-2</v>
      </c>
      <c r="AO563" s="15">
        <f ca="1"/>
        <v>5.7235042851282475E-2</v>
      </c>
      <c r="AP563" s="15">
        <f ca="1"/>
        <v>5.1617483469762762E-2</v>
      </c>
      <c r="AQ563" s="15">
        <f ca="1"/>
        <v>5.4590951328840988E-2</v>
      </c>
      <c r="AR563" s="15">
        <f ca="1"/>
        <v>5.412284296065701E-2</v>
      </c>
      <c r="AS563" s="15">
        <f ca="1"/>
        <v>5.6634192228530104E-2</v>
      </c>
      <c r="AT563" s="15">
        <f ca="1"/>
        <v>5.2357222065932345E-2</v>
      </c>
      <c r="AU563" s="15">
        <f ca="1"/>
        <v>4.8450633184047062E-2</v>
      </c>
      <c r="AV563" s="15">
        <f ca="1"/>
        <v>5.5185203703324907E-2</v>
      </c>
      <c r="AW563" s="15">
        <f ca="1"/>
        <v>6.3425447655610798E-2</v>
      </c>
      <c r="AX563" s="15">
        <f ca="1"/>
        <v>6.5861413717533471E-2</v>
      </c>
      <c r="AY563" s="15">
        <f ca="1"/>
        <v>7.6204964510706727E-2</v>
      </c>
      <c r="AZ563" s="15">
        <f ca="1"/>
        <v>8.0269598051753127E-2</v>
      </c>
      <c r="BA563" s="15">
        <f ca="1"/>
        <v>8.4748103552216805E-2</v>
      </c>
      <c r="BB563" s="15">
        <f ca="1"/>
        <v>2.9386257280508157E-2</v>
      </c>
      <c r="BC563" s="15">
        <f ca="1"/>
        <v>3.0468799933502325E-2</v>
      </c>
      <c r="BD563" s="15">
        <f ca="1"/>
        <v>3.0544335456209933E-2</v>
      </c>
      <c r="BE563" s="15">
        <f ca="1"/>
        <v>2.9602961226295247E-2</v>
      </c>
      <c r="BF563" s="15">
        <f ca="1"/>
        <v>2.9928956274125968E-2</v>
      </c>
      <c r="BG563" s="15">
        <f ca="1"/>
        <v>2.9387559568916855E-2</v>
      </c>
      <c r="BH563" s="15">
        <f ca="1"/>
        <v>-9.9124045783967711E-3</v>
      </c>
      <c r="BI563" s="15">
        <f ca="1"/>
        <v>-9.8120614884597938E-3</v>
      </c>
      <c r="BJ563" s="15">
        <f ca="1"/>
        <v>-1.0364787287556956E-2</v>
      </c>
    </row>
    <row r="564" spans="2:62" hidden="1" outlineLevel="2">
      <c r="B564" s="90" t="s">
        <v>22</v>
      </c>
      <c r="C564" s="15">
        <f ca="1"/>
        <v>-2.5133710169400326E-3</v>
      </c>
      <c r="D564" s="15">
        <f ca="1"/>
        <v>-2.3179323558929891E-3</v>
      </c>
      <c r="E564" s="15">
        <f ca="1"/>
        <v>-2.2602305013667279E-3</v>
      </c>
      <c r="F564" s="15">
        <f ca="1"/>
        <v>2.2625400918478623E-2</v>
      </c>
      <c r="G564" s="15">
        <f ca="1"/>
        <v>2.0774142666615814E-2</v>
      </c>
      <c r="H564" s="15">
        <f ca="1"/>
        <v>2.30820057172231E-2</v>
      </c>
      <c r="I564" s="15">
        <f ca="1"/>
        <v>2.3540880432922882E-2</v>
      </c>
      <c r="J564" s="15">
        <f ca="1"/>
        <v>2.5148918171200196E-2</v>
      </c>
      <c r="K564" s="15">
        <f ca="1"/>
        <v>2.4673721826879689E-2</v>
      </c>
      <c r="L564" s="15">
        <f ca="1"/>
        <v>2.4745464793038133E-2</v>
      </c>
      <c r="M564" s="15">
        <f ca="1"/>
        <v>2.3994857289425506E-2</v>
      </c>
      <c r="N564" s="15">
        <f ca="1"/>
        <v>2.377539092370248E-2</v>
      </c>
      <c r="O564" s="15">
        <f ca="1"/>
        <v>3.8802776611585557E-2</v>
      </c>
      <c r="P564" s="15">
        <f ca="1"/>
        <v>3.7465400566470096E-2</v>
      </c>
      <c r="Q564" s="15">
        <f ca="1"/>
        <v>3.6398262871181634E-2</v>
      </c>
      <c r="R564" s="15">
        <f ca="1"/>
        <v>3.2274562055156476E-2</v>
      </c>
      <c r="S564" s="15">
        <f ca="1"/>
        <v>3.0536276960936186E-2</v>
      </c>
      <c r="T564" s="15">
        <f ca="1"/>
        <v>3.1681634841736507E-2</v>
      </c>
      <c r="U564" s="15">
        <f ca="1"/>
        <v>3.3902164334421045E-2</v>
      </c>
      <c r="V564" s="15">
        <f ca="1"/>
        <v>3.3923440811186104E-2</v>
      </c>
      <c r="W564" s="15">
        <f ca="1"/>
        <v>3.5103965378304902E-2</v>
      </c>
      <c r="X564" s="15">
        <f ca="1"/>
        <v>3.1509249824856374E-2</v>
      </c>
      <c r="Y564" s="15">
        <f ca="1"/>
        <v>3.1902876283742686E-2</v>
      </c>
      <c r="Z564" s="15">
        <f ca="1"/>
        <v>3.0179050180098144E-2</v>
      </c>
      <c r="AA564" s="15">
        <f ca="1"/>
        <v>3.0273909277460338E-2</v>
      </c>
      <c r="AB564" s="15">
        <f ca="1"/>
        <v>2.7250890729259212E-2</v>
      </c>
      <c r="AC564" s="15">
        <f ca="1"/>
        <v>2.6226887666049199E-2</v>
      </c>
      <c r="AD564" s="15">
        <f ca="1"/>
        <v>3.8017095295722697E-2</v>
      </c>
      <c r="AE564" s="15">
        <f ca="1"/>
        <v>3.7680396052682502E-2</v>
      </c>
      <c r="AF564" s="15">
        <f ca="1"/>
        <v>3.9611479093484787E-2</v>
      </c>
      <c r="AG564" s="15">
        <f ca="1"/>
        <v>4.2297075795714643E-2</v>
      </c>
      <c r="AH564" s="15">
        <f ca="1"/>
        <v>3.9949841957021663E-2</v>
      </c>
      <c r="AI564" s="15">
        <f ca="1"/>
        <v>3.9303833064706896E-2</v>
      </c>
      <c r="AJ564" s="15">
        <f ca="1"/>
        <v>6.3785653970249157E-2</v>
      </c>
      <c r="AK564" s="15">
        <f ca="1"/>
        <v>6.7000310217974077E-2</v>
      </c>
      <c r="AL564" s="15">
        <f ca="1"/>
        <v>6.3278343289156783E-2</v>
      </c>
      <c r="AM564" s="15">
        <f ca="1"/>
        <v>5.1606612311813238E-2</v>
      </c>
      <c r="AN564" s="15">
        <f ca="1"/>
        <v>6.2027925476540124E-2</v>
      </c>
      <c r="AO564" s="15">
        <f ca="1"/>
        <v>7.2425628932223249E-2</v>
      </c>
      <c r="AP564" s="15">
        <f ca="1"/>
        <v>0.20509886830412163</v>
      </c>
      <c r="AQ564" s="15">
        <f ca="1"/>
        <v>0.17811735865149048</v>
      </c>
      <c r="AR564" s="15">
        <f ca="1"/>
        <v>0.18056926448152069</v>
      </c>
      <c r="AS564" s="15">
        <f ca="1"/>
        <v>0.22689663913410965</v>
      </c>
      <c r="AT564" s="15">
        <f ca="1"/>
        <v>0.22465063355262593</v>
      </c>
      <c r="AU564" s="15">
        <f ca="1"/>
        <v>0.21321041381895001</v>
      </c>
      <c r="AV564" s="15">
        <f ca="1"/>
        <v>0.21877769569097222</v>
      </c>
      <c r="AW564" s="15">
        <f ca="1"/>
        <v>0.2189234284928197</v>
      </c>
      <c r="AX564" s="15">
        <f ca="1"/>
        <v>0.21231137232641595</v>
      </c>
      <c r="AY564" s="15">
        <f ca="1"/>
        <v>0.28287860827125477</v>
      </c>
      <c r="AZ564" s="15">
        <f ca="1"/>
        <v>0.27708722656305002</v>
      </c>
      <c r="BA564" s="15">
        <f ca="1"/>
        <v>0.2701392361518179</v>
      </c>
      <c r="BB564" s="15">
        <f ca="1"/>
        <v>0.25575326383753344</v>
      </c>
      <c r="BC564" s="15">
        <f ca="1"/>
        <v>0.26581428831223219</v>
      </c>
      <c r="BD564" s="15">
        <f ca="1"/>
        <v>0.27989060076455063</v>
      </c>
      <c r="BE564" s="15">
        <f ca="1"/>
        <v>0.25850729722423882</v>
      </c>
      <c r="BF564" s="15">
        <f ca="1"/>
        <v>0.2613120607511083</v>
      </c>
      <c r="BG564" s="15">
        <f ca="1"/>
        <v>0.26973592677565289</v>
      </c>
      <c r="BH564" s="15">
        <f ca="1"/>
        <v>0.24698616711422744</v>
      </c>
      <c r="BI564" s="15">
        <f ca="1"/>
        <v>0.26509967695005809</v>
      </c>
      <c r="BJ564" s="15">
        <f ca="1"/>
        <v>0.25777290082202087</v>
      </c>
    </row>
    <row r="565" spans="2:62" hidden="1" outlineLevel="2">
      <c r="B565" s="90" t="s">
        <v>24</v>
      </c>
      <c r="C565" s="15">
        <f ca="1"/>
        <v>0.20601214994764017</v>
      </c>
      <c r="D565" s="15">
        <f ca="1"/>
        <v>0.20797804095876699</v>
      </c>
      <c r="E565" s="15">
        <f ca="1"/>
        <v>0.2130211944578819</v>
      </c>
      <c r="F565" s="15">
        <f ca="1"/>
        <v>0.22029878101922437</v>
      </c>
      <c r="G565" s="15">
        <f ca="1"/>
        <v>0.22960687483861592</v>
      </c>
      <c r="H565" s="15">
        <f ca="1"/>
        <v>0.23099160071209079</v>
      </c>
      <c r="I565" s="15">
        <f ca="1"/>
        <v>0.24419001854703787</v>
      </c>
      <c r="J565" s="15">
        <f ca="1"/>
        <v>0.25565401595697856</v>
      </c>
      <c r="K565" s="15">
        <f ca="1"/>
        <v>0.23966542962015278</v>
      </c>
      <c r="L565" s="15">
        <f ca="1"/>
        <v>0.23699029536946911</v>
      </c>
      <c r="M565" s="15">
        <f ca="1"/>
        <v>0.24309012098569294</v>
      </c>
      <c r="N565" s="15">
        <f ca="1"/>
        <v>0.24753574446789345</v>
      </c>
      <c r="O565" s="15">
        <f ca="1"/>
        <v>0.26001838964998752</v>
      </c>
      <c r="P565" s="15">
        <f ca="1"/>
        <v>0.26080225186554545</v>
      </c>
      <c r="Q565" s="15">
        <f ca="1"/>
        <v>0.26404509226314216</v>
      </c>
      <c r="R565" s="15">
        <f ca="1"/>
        <v>0.21861122745805014</v>
      </c>
      <c r="S565" s="15">
        <f ca="1"/>
        <v>0.22886699450405329</v>
      </c>
      <c r="T565" s="15">
        <f ca="1"/>
        <v>0.23427422019111682</v>
      </c>
      <c r="U565" s="15">
        <f ca="1"/>
        <v>0.25704334560059861</v>
      </c>
      <c r="V565" s="15">
        <f ca="1"/>
        <v>0.2719691728711251</v>
      </c>
      <c r="W565" s="15">
        <f ca="1"/>
        <v>0.27005108078304646</v>
      </c>
      <c r="X565" s="15">
        <f ca="1"/>
        <v>0.24097930748428401</v>
      </c>
      <c r="Y565" s="15">
        <f ca="1"/>
        <v>0.24433674967845664</v>
      </c>
      <c r="Z565" s="15">
        <f ca="1"/>
        <v>0.25163569806047592</v>
      </c>
      <c r="AA565" s="15">
        <f ca="1"/>
        <v>0.28549496268898233</v>
      </c>
      <c r="AB565" s="15">
        <f ca="1"/>
        <v>0.28070419430739402</v>
      </c>
      <c r="AC565" s="15">
        <f ca="1"/>
        <v>0.29098461552867289</v>
      </c>
      <c r="AD565" s="15">
        <f ca="1"/>
        <v>0.25711561621388812</v>
      </c>
      <c r="AE565" s="15">
        <f ca="1"/>
        <v>0.27521450452062118</v>
      </c>
      <c r="AF565" s="15">
        <f ca="1"/>
        <v>0.26709272485189361</v>
      </c>
      <c r="AG565" s="15">
        <f ca="1"/>
        <v>0.30295665474320199</v>
      </c>
      <c r="AH565" s="15">
        <f ca="1"/>
        <v>0.32143187971316356</v>
      </c>
      <c r="AI565" s="15">
        <f ca="1"/>
        <v>0.30302461020695304</v>
      </c>
      <c r="AJ565" s="15">
        <f ca="1"/>
        <v>0.29321579923478819</v>
      </c>
      <c r="AK565" s="15">
        <f ca="1"/>
        <v>0.28103757524266343</v>
      </c>
      <c r="AL565" s="15">
        <f ca="1"/>
        <v>0.29174036251567942</v>
      </c>
      <c r="AM565" s="15">
        <f ca="1"/>
        <v>0.29243620212030097</v>
      </c>
      <c r="AN565" s="15">
        <f ca="1"/>
        <v>0.30627330344854048</v>
      </c>
      <c r="AO565" s="15">
        <f ca="1"/>
        <v>0.33409275099776126</v>
      </c>
      <c r="AP565" s="15">
        <f ca="1"/>
        <v>0.28827037287812396</v>
      </c>
      <c r="AQ565" s="15">
        <f ca="1"/>
        <v>0.29176787785050612</v>
      </c>
      <c r="AR565" s="15">
        <f ca="1"/>
        <v>0.29036546226727677</v>
      </c>
      <c r="AS565" s="15">
        <f ca="1"/>
        <v>0.21424829513494484</v>
      </c>
      <c r="AT565" s="15">
        <f ca="1"/>
        <v>0.21638916422602411</v>
      </c>
      <c r="AU565" s="15">
        <f ca="1"/>
        <v>0.2204806655784827</v>
      </c>
      <c r="AV565" s="15">
        <f ca="1"/>
        <v>0.16887700078120338</v>
      </c>
      <c r="AW565" s="15">
        <f ca="1"/>
        <v>0.17376036489126492</v>
      </c>
      <c r="AX565" s="15">
        <f ca="1"/>
        <v>0.16616075904552374</v>
      </c>
      <c r="AY565" s="15">
        <f ca="1"/>
        <v>0.1246329587725946</v>
      </c>
      <c r="AZ565" s="15">
        <f ca="1"/>
        <v>0.12755753264982156</v>
      </c>
      <c r="BA565" s="15">
        <f ca="1"/>
        <v>0.1301481029599052</v>
      </c>
      <c r="BB565" s="15">
        <f ca="1"/>
        <v>0.16610060872761223</v>
      </c>
      <c r="BC565" s="15">
        <f ca="1"/>
        <v>0.16612663709611555</v>
      </c>
      <c r="BD565" s="15">
        <f ca="1"/>
        <v>0.17230307817891496</v>
      </c>
      <c r="BE565" s="15">
        <f ca="1"/>
        <v>0.14718856425237564</v>
      </c>
      <c r="BF565" s="15">
        <f ca="1"/>
        <v>0.14076337357338614</v>
      </c>
      <c r="BG565" s="15">
        <f ca="1"/>
        <v>0.13444586402883246</v>
      </c>
      <c r="BH565" s="15">
        <f ca="1"/>
        <v>0.13797143887763763</v>
      </c>
      <c r="BI565" s="15">
        <f ca="1"/>
        <v>0.14043260686196249</v>
      </c>
      <c r="BJ565" s="15">
        <f ca="1"/>
        <v>0.1485592971720105</v>
      </c>
    </row>
    <row r="566" spans="2:62" hidden="1" outlineLevel="2"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  <c r="BI566" s="17"/>
      <c r="BJ566" s="17"/>
    </row>
    <row r="567" spans="2:62" hidden="1" outlineLevel="2">
      <c r="B567" s="90" t="s">
        <v>56</v>
      </c>
      <c r="C567" s="42">
        <f ca="1">SUM(C556:C565)</f>
        <v>1.0000000000000004</v>
      </c>
      <c r="D567" s="42">
        <f ca="1">SUM(D556:D565)</f>
        <v>1.0000000000000007</v>
      </c>
      <c r="E567" s="42">
        <f t="shared" ref="E567:BJ567" ca="1" si="534">SUM(E556:E565)</f>
        <v>1.0000000000000004</v>
      </c>
      <c r="F567" s="42">
        <f t="shared" ca="1" si="534"/>
        <v>0.99999999999999956</v>
      </c>
      <c r="G567" s="42">
        <f t="shared" ca="1" si="534"/>
        <v>0.99999999999999956</v>
      </c>
      <c r="H567" s="42">
        <f t="shared" ca="1" si="534"/>
        <v>0.99999999999999956</v>
      </c>
      <c r="I567" s="42">
        <f t="shared" ca="1" si="534"/>
        <v>0.99999999999999911</v>
      </c>
      <c r="J567" s="42">
        <f t="shared" ca="1" si="534"/>
        <v>0.99999999999999944</v>
      </c>
      <c r="K567" s="42">
        <f t="shared" ca="1" si="534"/>
        <v>0.99999999999999922</v>
      </c>
      <c r="L567" s="42">
        <f t="shared" ca="1" si="534"/>
        <v>1.0000000000000007</v>
      </c>
      <c r="M567" s="42">
        <f t="shared" ca="1" si="534"/>
        <v>1.0000000000000007</v>
      </c>
      <c r="N567" s="42">
        <f t="shared" ca="1" si="534"/>
        <v>1.0000000000000009</v>
      </c>
      <c r="O567" s="42">
        <f t="shared" ca="1" si="534"/>
        <v>1.0000000000000004</v>
      </c>
      <c r="P567" s="42">
        <f t="shared" ca="1" si="534"/>
        <v>1.0000000000000002</v>
      </c>
      <c r="Q567" s="42">
        <f t="shared" ca="1" si="534"/>
        <v>1.0000000000000002</v>
      </c>
      <c r="R567" s="42">
        <f t="shared" ca="1" si="534"/>
        <v>0.99999999999999978</v>
      </c>
      <c r="S567" s="42">
        <f t="shared" ca="1" si="534"/>
        <v>0.99999999999999956</v>
      </c>
      <c r="T567" s="42">
        <f t="shared" ca="1" si="534"/>
        <v>0.99999999999999978</v>
      </c>
      <c r="U567" s="42">
        <f t="shared" ca="1" si="534"/>
        <v>1.0000000000000002</v>
      </c>
      <c r="V567" s="42">
        <f t="shared" ca="1" si="534"/>
        <v>1.0000000000000004</v>
      </c>
      <c r="W567" s="42">
        <f t="shared" ca="1" si="534"/>
        <v>1.0000000000000004</v>
      </c>
      <c r="X567" s="42">
        <f t="shared" ca="1" si="534"/>
        <v>1.0000000000000011</v>
      </c>
      <c r="Y567" s="42">
        <f t="shared" ca="1" si="534"/>
        <v>1.0000000000000013</v>
      </c>
      <c r="Z567" s="42">
        <f t="shared" ca="1" si="534"/>
        <v>1.0000000000000013</v>
      </c>
      <c r="AA567" s="42">
        <f t="shared" ca="1" si="534"/>
        <v>0.99999999999999967</v>
      </c>
      <c r="AB567" s="42">
        <f t="shared" ca="1" si="534"/>
        <v>0.99999999999999989</v>
      </c>
      <c r="AC567" s="42">
        <f t="shared" ca="1" si="534"/>
        <v>0.99999999999999978</v>
      </c>
      <c r="AD567" s="42">
        <f t="shared" ca="1" si="534"/>
        <v>1.0000000000000004</v>
      </c>
      <c r="AE567" s="42">
        <f t="shared" ca="1" si="534"/>
        <v>1.0000000000000002</v>
      </c>
      <c r="AF567" s="42">
        <f t="shared" ca="1" si="534"/>
        <v>1.0000000000000004</v>
      </c>
      <c r="AG567" s="42">
        <f t="shared" ca="1" si="534"/>
        <v>1.0000000000000002</v>
      </c>
      <c r="AH567" s="42">
        <f t="shared" ca="1" si="534"/>
        <v>1.0000000000000004</v>
      </c>
      <c r="AI567" s="42">
        <f t="shared" ca="1" si="534"/>
        <v>1.0000000000000004</v>
      </c>
      <c r="AJ567" s="42">
        <f t="shared" ca="1" si="534"/>
        <v>1.0000000000000002</v>
      </c>
      <c r="AK567" s="42">
        <f t="shared" ca="1" si="534"/>
        <v>1.0000000000000002</v>
      </c>
      <c r="AL567" s="42">
        <f t="shared" ca="1" si="534"/>
        <v>1.0000000000000002</v>
      </c>
      <c r="AM567" s="42">
        <f t="shared" ca="1" si="534"/>
        <v>1.0000000000000009</v>
      </c>
      <c r="AN567" s="42">
        <f t="shared" ca="1" si="534"/>
        <v>1.0000000000000011</v>
      </c>
      <c r="AO567" s="42">
        <f t="shared" ca="1" si="534"/>
        <v>1.0000000000000011</v>
      </c>
      <c r="AP567" s="42">
        <f t="shared" ca="1" si="534"/>
        <v>1.0000000000000009</v>
      </c>
      <c r="AQ567" s="42">
        <f t="shared" ca="1" si="534"/>
        <v>1.0000000000000009</v>
      </c>
      <c r="AR567" s="42">
        <f t="shared" ca="1" si="534"/>
        <v>1.0000000000000009</v>
      </c>
      <c r="AS567" s="42">
        <f t="shared" ca="1" si="534"/>
        <v>0.99999999999999989</v>
      </c>
      <c r="AT567" s="42">
        <f t="shared" ca="1" si="534"/>
        <v>1</v>
      </c>
      <c r="AU567" s="42">
        <f t="shared" ca="1" si="534"/>
        <v>0.99999999999999989</v>
      </c>
      <c r="AV567" s="42">
        <f t="shared" ca="1" si="534"/>
        <v>0.99999999999999944</v>
      </c>
      <c r="AW567" s="42">
        <f t="shared" ca="1" si="534"/>
        <v>0.99999999999999956</v>
      </c>
      <c r="AX567" s="42">
        <f t="shared" ca="1" si="534"/>
        <v>0.99999999999999956</v>
      </c>
      <c r="AY567" s="42">
        <f t="shared" ca="1" si="534"/>
        <v>0.99999999999999989</v>
      </c>
      <c r="AZ567" s="42">
        <f t="shared" ca="1" si="534"/>
        <v>0.99999999999999978</v>
      </c>
      <c r="BA567" s="42">
        <f t="shared" ca="1" si="534"/>
        <v>1</v>
      </c>
      <c r="BB567" s="42">
        <f t="shared" ca="1" si="534"/>
        <v>1.0000000000000007</v>
      </c>
      <c r="BC567" s="42">
        <f t="shared" ca="1" si="534"/>
        <v>1.0000000000000007</v>
      </c>
      <c r="BD567" s="42">
        <f t="shared" ca="1" si="534"/>
        <v>1.0000000000000007</v>
      </c>
      <c r="BE567" s="42">
        <f t="shared" ca="1" si="534"/>
        <v>1.0000000000000004</v>
      </c>
      <c r="BF567" s="42">
        <f t="shared" ca="1" si="534"/>
        <v>1.0000000000000004</v>
      </c>
      <c r="BG567" s="42">
        <f t="shared" ca="1" si="534"/>
        <v>1.0000000000000004</v>
      </c>
      <c r="BH567" s="42">
        <f t="shared" ca="1" si="534"/>
        <v>1.0000000000000007</v>
      </c>
      <c r="BI567" s="42">
        <f t="shared" ca="1" si="534"/>
        <v>1.0000000000000007</v>
      </c>
      <c r="BJ567" s="42">
        <f t="shared" ca="1" si="534"/>
        <v>1.0000000000000007</v>
      </c>
    </row>
    <row r="568" spans="2:62" hidden="1" outlineLevel="2">
      <c r="B568" s="25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  <c r="BI568" s="17"/>
      <c r="BJ568" s="17"/>
    </row>
    <row r="569" spans="2:62" hidden="1" outlineLevel="2">
      <c r="B569" s="17" t="s">
        <v>137</v>
      </c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  <c r="BI569" s="17"/>
      <c r="BJ569" s="17"/>
    </row>
    <row r="570" spans="2:62" hidden="1" outlineLevel="2">
      <c r="B570" s="90" t="s">
        <v>5</v>
      </c>
      <c r="C570" s="15" cm="1">
        <f t="array" aca="1" ref="C570:C579" ca="1">D540:D549-C556:C565</f>
        <v>0</v>
      </c>
      <c r="D570" s="15" cm="1">
        <f t="array" aca="1" ref="D570:D579" ca="1">E540:E549-D556:D565</f>
        <v>0</v>
      </c>
      <c r="E570" s="15" cm="1">
        <f t="array" aca="1" ref="E570:E579" ca="1">F540:F549-E556:E565</f>
        <v>8.0325845222196102E-3</v>
      </c>
      <c r="F570" s="15" cm="1">
        <f t="array" aca="1" ref="F570:F579" ca="1">G540:G549-F556:F565</f>
        <v>0</v>
      </c>
      <c r="G570" s="15" cm="1">
        <f t="array" aca="1" ref="G570:G579" ca="1">H540:H549-G556:G565</f>
        <v>0</v>
      </c>
      <c r="H570" s="15" cm="1">
        <f t="array" aca="1" ref="H570:H579" ca="1">I540:I549-H556:H565</f>
        <v>-2.6872493246933582E-2</v>
      </c>
      <c r="I570" s="15" cm="1">
        <f t="array" aca="1" ref="I570:I579" ca="1">J540:J549-I556:I565</f>
        <v>0</v>
      </c>
      <c r="J570" s="15" cm="1">
        <f t="array" aca="1" ref="J570:J579" ca="1">K540:K549-J556:J565</f>
        <v>0</v>
      </c>
      <c r="K570" s="15" cm="1">
        <f t="array" aca="1" ref="K570:K579" ca="1">L540:L549-K556:K565</f>
        <v>3.9455759375754962E-3</v>
      </c>
      <c r="L570" s="15" cm="1">
        <f t="array" aca="1" ref="L570:L579" ca="1">M540:M549-L556:L565</f>
        <v>0</v>
      </c>
      <c r="M570" s="15" cm="1">
        <f t="array" aca="1" ref="M570:M579" ca="1">N540:N549-M556:M565</f>
        <v>0</v>
      </c>
      <c r="N570" s="15" cm="1">
        <f t="array" aca="1" ref="N570:N579" ca="1">O540:O549-N556:N565</f>
        <v>-1.6783453313860316E-2</v>
      </c>
      <c r="O570" s="15" cm="1">
        <f t="array" aca="1" ref="O570:O579" ca="1">P540:P549-O556:O565</f>
        <v>0</v>
      </c>
      <c r="P570" s="15" cm="1">
        <f t="array" aca="1" ref="P570:P579" ca="1">Q540:Q549-P556:P565</f>
        <v>0</v>
      </c>
      <c r="Q570" s="15" cm="1">
        <f t="array" aca="1" ref="Q570:Q579" ca="1">R540:R549-Q556:Q565</f>
        <v>-3.9184709297169912E-3</v>
      </c>
      <c r="R570" s="15" cm="1">
        <f t="array" aca="1" ref="R570:R579" ca="1">S540:S549-R556:R565</f>
        <v>0</v>
      </c>
      <c r="S570" s="15" cm="1">
        <f t="array" aca="1" ref="S570:S579" ca="1">T540:T549-S556:S565</f>
        <v>0</v>
      </c>
      <c r="T570" s="15" cm="1">
        <f t="array" aca="1" ref="T570:T579" ca="1">U540:U549-T556:T565</f>
        <v>-7.4327757423611057E-3</v>
      </c>
      <c r="U570" s="15" cm="1">
        <f t="array" aca="1" ref="U570:U579" ca="1">V540:V549-U556:U565</f>
        <v>0</v>
      </c>
      <c r="V570" s="15" cm="1">
        <f t="array" aca="1" ref="V570:V579" ca="1">W540:W549-V556:V565</f>
        <v>0</v>
      </c>
      <c r="W570" s="15" cm="1">
        <f t="array" aca="1" ref="W570:W579" ca="1">X540:X549-W556:W565</f>
        <v>-2.0776315188223843E-2</v>
      </c>
      <c r="X570" s="15" cm="1">
        <f t="array" aca="1" ref="X570:X579" ca="1">Y540:Y549-X556:X565</f>
        <v>0</v>
      </c>
      <c r="Y570" s="15" cm="1">
        <f t="array" aca="1" ref="Y570:Y579" ca="1">Z540:Z549-Y556:Y565</f>
        <v>0</v>
      </c>
      <c r="Z570" s="15" cm="1">
        <f t="array" aca="1" ref="Z570:Z579" ca="1">AA540:AA549-Z556:Z565</f>
        <v>-3.1282132564746774E-2</v>
      </c>
      <c r="AA570" s="15" cm="1">
        <f t="array" aca="1" ref="AA570:AA579" ca="1">AB540:AB549-AA556:AA565</f>
        <v>0</v>
      </c>
      <c r="AB570" s="15" cm="1">
        <f t="array" aca="1" ref="AB570:AB579" ca="1">AC540:AC549-AB556:AB565</f>
        <v>0</v>
      </c>
      <c r="AC570" s="15" cm="1">
        <f t="array" aca="1" ref="AC570:AC579" ca="1">AD540:AD549-AC556:AC565</f>
        <v>-4.5957811517529756E-2</v>
      </c>
      <c r="AD570" s="15" cm="1">
        <f t="array" aca="1" ref="AD570:AD579" ca="1">AE540:AE549-AD556:AD565</f>
        <v>0</v>
      </c>
      <c r="AE570" s="15" cm="1">
        <f t="array" aca="1" ref="AE570:AE579" ca="1">AF540:AF549-AE556:AE565</f>
        <v>0</v>
      </c>
      <c r="AF570" s="15" cm="1">
        <f t="array" aca="1" ref="AF570:AF579" ca="1">AG540:AG549-AF556:AF565</f>
        <v>-6.31905570484541E-3</v>
      </c>
      <c r="AG570" s="15" cm="1">
        <f t="array" aca="1" ref="AG570:AG579" ca="1">AH540:AH549-AG556:AG565</f>
        <v>0</v>
      </c>
      <c r="AH570" s="15" cm="1">
        <f t="array" aca="1" ref="AH570:AH579" ca="1">AI540:AI549-AH556:AH565</f>
        <v>0</v>
      </c>
      <c r="AI570" s="15" cm="1">
        <f t="array" aca="1" ref="AI570:AI579" ca="1">AJ540:AJ549-AI556:AI565</f>
        <v>-1.5715578071802738E-2</v>
      </c>
      <c r="AJ570" s="15" cm="1">
        <f t="array" aca="1" ref="AJ570:AJ579" ca="1">AK540:AK549-AJ556:AJ565</f>
        <v>0</v>
      </c>
      <c r="AK570" s="15" cm="1">
        <f t="array" aca="1" ref="AK570:AK579" ca="1">AL540:AL549-AK556:AK565</f>
        <v>0</v>
      </c>
      <c r="AL570" s="15" cm="1">
        <f t="array" aca="1" ref="AL570:AL579" ca="1">AM540:AM549-AL556:AL565</f>
        <v>1.4336506447281842E-2</v>
      </c>
      <c r="AM570" s="15" cm="1">
        <f t="array" aca="1" ref="AM570:AM579" ca="1">AN540:AN549-AM556:AM565</f>
        <v>0</v>
      </c>
      <c r="AN570" s="15" cm="1">
        <f t="array" aca="1" ref="AN570:AN579" ca="1">AO540:AO549-AN556:AN565</f>
        <v>0</v>
      </c>
      <c r="AO570" s="15" cm="1">
        <f t="array" aca="1" ref="AO570:AO579" ca="1">AP540:AP549-AO556:AO565</f>
        <v>-6.1969082530577604E-2</v>
      </c>
      <c r="AP570" s="15" cm="1">
        <f t="array" aca="1" ref="AP570:AP579" ca="1">AQ540:AQ549-AP556:AP565</f>
        <v>0</v>
      </c>
      <c r="AQ570" s="15" cm="1">
        <f t="array" aca="1" ref="AQ570:AQ579" ca="1">AR540:AR549-AQ556:AQ565</f>
        <v>0</v>
      </c>
      <c r="AR570" s="15" cm="1">
        <f t="array" aca="1" ref="AR570:AR579" ca="1">AS540:AS549-AR556:AR565</f>
        <v>-1.6567914303641573E-2</v>
      </c>
      <c r="AS570" s="15" cm="1">
        <f t="array" aca="1" ref="AS570:AS579" ca="1">AT540:AT549-AS556:AS565</f>
        <v>0</v>
      </c>
      <c r="AT570" s="15" cm="1">
        <f t="array" aca="1" ref="AT570:AT579" ca="1">AU540:AU549-AT556:AT565</f>
        <v>0</v>
      </c>
      <c r="AU570" s="15" cm="1">
        <f t="array" aca="1" ref="AU570:AU579" ca="1">AV540:AV549-AU556:AU565</f>
        <v>1.0916919196918715E-2</v>
      </c>
      <c r="AV570" s="15" cm="1">
        <f t="array" aca="1" ref="AV570:AV579" ca="1">AW540:AW549-AV556:AV565</f>
        <v>0</v>
      </c>
      <c r="AW570" s="15" cm="1">
        <f t="array" aca="1" ref="AW570:AW579" ca="1">AX540:AX549-AW556:AW565</f>
        <v>0</v>
      </c>
      <c r="AX570" s="15" cm="1">
        <f t="array" aca="1" ref="AX570:AX579" ca="1">AY540:AY549-AX556:AX565</f>
        <v>-5.9029710830518403E-2</v>
      </c>
      <c r="AY570" s="15" cm="1">
        <f t="array" aca="1" ref="AY570:AY579" ca="1">AZ540:AZ549-AY556:AY565</f>
        <v>0</v>
      </c>
      <c r="AZ570" s="15" cm="1">
        <f t="array" aca="1" ref="AZ570:AZ579" ca="1">BA540:BA549-AZ556:AZ565</f>
        <v>0</v>
      </c>
      <c r="BA570" s="15" cm="1">
        <f t="array" aca="1" ref="BA570:BA579" ca="1">BB540:BB549-BA556:BA565</f>
        <v>1.5105642462547419E-2</v>
      </c>
      <c r="BB570" s="15" cm="1">
        <f t="array" aca="1" ref="BB570:BB579" ca="1">BC540:BC549-BB556:BB565</f>
        <v>0</v>
      </c>
      <c r="BC570" s="15" cm="1">
        <f t="array" aca="1" ref="BC570:BC579" ca="1">BD540:BD549-BC556:BC565</f>
        <v>0</v>
      </c>
      <c r="BD570" s="15" cm="1">
        <f t="array" aca="1" ref="BD570:BD579" ca="1">BE540:BE549-BD556:BD565</f>
        <v>1.0701516084864943E-2</v>
      </c>
      <c r="BE570" s="15" cm="1">
        <f t="array" aca="1" ref="BE570:BE579" ca="1">BF540:BF549-BE556:BE565</f>
        <v>0</v>
      </c>
      <c r="BF570" s="15" cm="1">
        <f t="array" aca="1" ref="BF570:BF579" ca="1">BG540:BG549-BF556:BF565</f>
        <v>0</v>
      </c>
      <c r="BG570" s="15" cm="1">
        <f t="array" aca="1" ref="BG570:BG579" ca="1">BH540:BH549-BG556:BG565</f>
        <v>4.3119883179387516E-2</v>
      </c>
      <c r="BH570" s="15" cm="1">
        <f t="array" aca="1" ref="BH570:BH579" ca="1">BI540:BI549-BH556:BH565</f>
        <v>0</v>
      </c>
      <c r="BI570" s="15" cm="1">
        <f t="array" aca="1" ref="BI570:BI579" ca="1">BJ540:BJ549-BI556:BI565</f>
        <v>0</v>
      </c>
      <c r="BJ570" s="15" cm="1">
        <f t="array" aca="1" ref="BJ570:BJ579" ca="1">BK540:BK549-BJ556:BJ565</f>
        <v>7.6386918804963941E-2</v>
      </c>
    </row>
    <row r="571" spans="2:62" hidden="1" outlineLevel="2">
      <c r="B571" s="90" t="s">
        <v>7</v>
      </c>
      <c r="C571" s="15">
        <f ca="1"/>
        <v>0</v>
      </c>
      <c r="D571" s="15">
        <f ca="1"/>
        <v>0</v>
      </c>
      <c r="E571" s="15">
        <f ca="1"/>
        <v>-4.0071727802897819E-2</v>
      </c>
      <c r="F571" s="15">
        <f ca="1"/>
        <v>0</v>
      </c>
      <c r="G571" s="15">
        <f ca="1"/>
        <v>0</v>
      </c>
      <c r="H571" s="15">
        <f ca="1"/>
        <v>1.6557040649283761E-2</v>
      </c>
      <c r="I571" s="15">
        <f ca="1"/>
        <v>0</v>
      </c>
      <c r="J571" s="15">
        <f ca="1"/>
        <v>0</v>
      </c>
      <c r="K571" s="15">
        <f ca="1"/>
        <v>3.5516948666218198E-2</v>
      </c>
      <c r="L571" s="15">
        <f ca="1"/>
        <v>0</v>
      </c>
      <c r="M571" s="15">
        <f ca="1"/>
        <v>0</v>
      </c>
      <c r="N571" s="15">
        <f ca="1"/>
        <v>6.2629387814853735E-2</v>
      </c>
      <c r="O571" s="15">
        <f ca="1"/>
        <v>0</v>
      </c>
      <c r="P571" s="15">
        <f ca="1"/>
        <v>0</v>
      </c>
      <c r="Q571" s="15">
        <f ca="1"/>
        <v>-2.5597757954004575E-2</v>
      </c>
      <c r="R571" s="15">
        <f ca="1"/>
        <v>0</v>
      </c>
      <c r="S571" s="15">
        <f ca="1"/>
        <v>0</v>
      </c>
      <c r="T571" s="15">
        <f ca="1"/>
        <v>2.8006088269172776E-2</v>
      </c>
      <c r="U571" s="15">
        <f ca="1"/>
        <v>0</v>
      </c>
      <c r="V571" s="15">
        <f ca="1"/>
        <v>0</v>
      </c>
      <c r="W571" s="15">
        <f ca="1"/>
        <v>7.1306910704302257E-3</v>
      </c>
      <c r="X571" s="15">
        <f ca="1"/>
        <v>0</v>
      </c>
      <c r="Y571" s="15">
        <f ca="1"/>
        <v>0</v>
      </c>
      <c r="Z571" s="15">
        <f ca="1"/>
        <v>-5.0557784347528487E-3</v>
      </c>
      <c r="AA571" s="15">
        <f ca="1"/>
        <v>0</v>
      </c>
      <c r="AB571" s="15">
        <f ca="1"/>
        <v>0</v>
      </c>
      <c r="AC571" s="15">
        <f ca="1"/>
        <v>1.265987295513149E-2</v>
      </c>
      <c r="AD571" s="15">
        <f ca="1"/>
        <v>0</v>
      </c>
      <c r="AE571" s="15">
        <f ca="1"/>
        <v>0</v>
      </c>
      <c r="AF571" s="15">
        <f ca="1"/>
        <v>2.7577948187161354E-2</v>
      </c>
      <c r="AG571" s="15">
        <f ca="1"/>
        <v>0</v>
      </c>
      <c r="AH571" s="15">
        <f ca="1"/>
        <v>0</v>
      </c>
      <c r="AI571" s="15">
        <f ca="1"/>
        <v>7.9524619469760749E-3</v>
      </c>
      <c r="AJ571" s="15">
        <f ca="1"/>
        <v>0</v>
      </c>
      <c r="AK571" s="15">
        <f ca="1"/>
        <v>0</v>
      </c>
      <c r="AL571" s="15">
        <f ca="1"/>
        <v>-6.8465744070466128E-3</v>
      </c>
      <c r="AM571" s="15">
        <f ca="1"/>
        <v>0</v>
      </c>
      <c r="AN571" s="15">
        <f ca="1"/>
        <v>0</v>
      </c>
      <c r="AO571" s="15">
        <f ca="1"/>
        <v>-5.7432887835005761E-3</v>
      </c>
      <c r="AP571" s="15">
        <f ca="1"/>
        <v>0</v>
      </c>
      <c r="AQ571" s="15">
        <f ca="1"/>
        <v>0</v>
      </c>
      <c r="AR571" s="15">
        <f ca="1"/>
        <v>-8.557972046264864E-2</v>
      </c>
      <c r="AS571" s="15">
        <f ca="1"/>
        <v>0</v>
      </c>
      <c r="AT571" s="15">
        <f ca="1"/>
        <v>0</v>
      </c>
      <c r="AU571" s="15">
        <f ca="1"/>
        <v>-4.3883979138801807E-2</v>
      </c>
      <c r="AV571" s="15">
        <f ca="1"/>
        <v>0</v>
      </c>
      <c r="AW571" s="15">
        <f ca="1"/>
        <v>0</v>
      </c>
      <c r="AX571" s="15">
        <f ca="1"/>
        <v>3.4206055017320519E-3</v>
      </c>
      <c r="AY571" s="15">
        <f ca="1"/>
        <v>0</v>
      </c>
      <c r="AZ571" s="15">
        <f ca="1"/>
        <v>0</v>
      </c>
      <c r="BA571" s="15">
        <f ca="1"/>
        <v>5.5929690374632128E-2</v>
      </c>
      <c r="BB571" s="15">
        <f ca="1"/>
        <v>0</v>
      </c>
      <c r="BC571" s="15">
        <f ca="1"/>
        <v>0</v>
      </c>
      <c r="BD571" s="15">
        <f ca="1"/>
        <v>3.8882412566658073E-3</v>
      </c>
      <c r="BE571" s="15">
        <f ca="1"/>
        <v>0</v>
      </c>
      <c r="BF571" s="15">
        <f ca="1"/>
        <v>0</v>
      </c>
      <c r="BG571" s="15">
        <f ca="1"/>
        <v>6.6527310480454557E-2</v>
      </c>
      <c r="BH571" s="15">
        <f ca="1"/>
        <v>0</v>
      </c>
      <c r="BI571" s="15">
        <f ca="1"/>
        <v>0</v>
      </c>
      <c r="BJ571" s="15">
        <f ca="1"/>
        <v>-2.855703838334115E-2</v>
      </c>
    </row>
    <row r="572" spans="2:62" hidden="1" outlineLevel="2">
      <c r="B572" s="90" t="s">
        <v>9</v>
      </c>
      <c r="C572" s="15">
        <f ca="1"/>
        <v>0</v>
      </c>
      <c r="D572" s="15">
        <f ca="1"/>
        <v>0</v>
      </c>
      <c r="E572" s="15">
        <f ca="1"/>
        <v>-7.7735155393993671E-3</v>
      </c>
      <c r="F572" s="15">
        <f ca="1"/>
        <v>0</v>
      </c>
      <c r="G572" s="15">
        <f ca="1"/>
        <v>0</v>
      </c>
      <c r="H572" s="15">
        <f ca="1"/>
        <v>4.8891966372459628E-3</v>
      </c>
      <c r="I572" s="15">
        <f ca="1"/>
        <v>0</v>
      </c>
      <c r="J572" s="15">
        <f ca="1"/>
        <v>0</v>
      </c>
      <c r="K572" s="15">
        <f ca="1"/>
        <v>3.7666301847124439E-2</v>
      </c>
      <c r="L572" s="15">
        <f ca="1"/>
        <v>0</v>
      </c>
      <c r="M572" s="15">
        <f ca="1"/>
        <v>0</v>
      </c>
      <c r="N572" s="15">
        <f ca="1"/>
        <v>2.1606888683072756E-2</v>
      </c>
      <c r="O572" s="15">
        <f ca="1"/>
        <v>0</v>
      </c>
      <c r="P572" s="15">
        <f ca="1"/>
        <v>0</v>
      </c>
      <c r="Q572" s="15">
        <f ca="1"/>
        <v>7.5138273418592083E-2</v>
      </c>
      <c r="R572" s="15">
        <f ca="1"/>
        <v>0</v>
      </c>
      <c r="S572" s="15">
        <f ca="1"/>
        <v>0</v>
      </c>
      <c r="T572" s="15">
        <f ca="1"/>
        <v>-3.2663748056078801E-2</v>
      </c>
      <c r="U572" s="15">
        <f ca="1"/>
        <v>0</v>
      </c>
      <c r="V572" s="15">
        <f ca="1"/>
        <v>0</v>
      </c>
      <c r="W572" s="15">
        <f ca="1"/>
        <v>-2.8906537972105018E-2</v>
      </c>
      <c r="X572" s="15">
        <f ca="1"/>
        <v>0</v>
      </c>
      <c r="Y572" s="15">
        <f ca="1"/>
        <v>0</v>
      </c>
      <c r="Z572" s="15">
        <f ca="1"/>
        <v>-0.1126470235647247</v>
      </c>
      <c r="AA572" s="15">
        <f ca="1"/>
        <v>0</v>
      </c>
      <c r="AB572" s="15">
        <f ca="1"/>
        <v>0</v>
      </c>
      <c r="AC572" s="15">
        <f ca="1"/>
        <v>-0.11471541231731147</v>
      </c>
      <c r="AD572" s="15">
        <f ca="1"/>
        <v>0</v>
      </c>
      <c r="AE572" s="15">
        <f ca="1"/>
        <v>0</v>
      </c>
      <c r="AF572" s="15">
        <f ca="1"/>
        <v>5.5257020964544212E-3</v>
      </c>
      <c r="AG572" s="15">
        <f ca="1"/>
        <v>0</v>
      </c>
      <c r="AH572" s="15">
        <f ca="1"/>
        <v>0</v>
      </c>
      <c r="AI572" s="15">
        <f ca="1"/>
        <v>-3.2691226285395947E-2</v>
      </c>
      <c r="AJ572" s="15">
        <f ca="1"/>
        <v>0</v>
      </c>
      <c r="AK572" s="15">
        <f ca="1"/>
        <v>0</v>
      </c>
      <c r="AL572" s="15">
        <f ca="1"/>
        <v>-3.4611553904145553E-3</v>
      </c>
      <c r="AM572" s="15">
        <f ca="1"/>
        <v>0</v>
      </c>
      <c r="AN572" s="15">
        <f ca="1"/>
        <v>0</v>
      </c>
      <c r="AO572" s="15">
        <f ca="1"/>
        <v>-9.0615238006845067E-2</v>
      </c>
      <c r="AP572" s="15">
        <f ca="1"/>
        <v>0</v>
      </c>
      <c r="AQ572" s="15">
        <f ca="1"/>
        <v>0</v>
      </c>
      <c r="AR572" s="15">
        <f ca="1"/>
        <v>0.11408364118650029</v>
      </c>
      <c r="AS572" s="15">
        <f ca="1"/>
        <v>0</v>
      </c>
      <c r="AT572" s="15">
        <f ca="1"/>
        <v>0</v>
      </c>
      <c r="AU572" s="15">
        <f ca="1"/>
        <v>4.5632770971192171E-2</v>
      </c>
      <c r="AV572" s="15">
        <f ca="1"/>
        <v>0</v>
      </c>
      <c r="AW572" s="15">
        <f ca="1"/>
        <v>0</v>
      </c>
      <c r="AX572" s="15">
        <f ca="1"/>
        <v>-3.0649325451664877E-4</v>
      </c>
      <c r="AY572" s="15">
        <f ca="1"/>
        <v>0</v>
      </c>
      <c r="AZ572" s="15">
        <f ca="1"/>
        <v>0</v>
      </c>
      <c r="BA572" s="15">
        <f ca="1"/>
        <v>-1.0332957758613842E-2</v>
      </c>
      <c r="BB572" s="15">
        <f ca="1"/>
        <v>0</v>
      </c>
      <c r="BC572" s="15">
        <f ca="1"/>
        <v>0</v>
      </c>
      <c r="BD572" s="15">
        <f ca="1"/>
        <v>2.5219611325557889E-3</v>
      </c>
      <c r="BE572" s="15">
        <f ca="1"/>
        <v>0</v>
      </c>
      <c r="BF572" s="15">
        <f ca="1"/>
        <v>0</v>
      </c>
      <c r="BG572" s="15">
        <f ca="1"/>
        <v>-3.61609649712612E-2</v>
      </c>
      <c r="BH572" s="15">
        <f ca="1"/>
        <v>0</v>
      </c>
      <c r="BI572" s="15">
        <f ca="1"/>
        <v>0</v>
      </c>
      <c r="BJ572" s="15">
        <f ca="1"/>
        <v>-0.15507549678519697</v>
      </c>
    </row>
    <row r="573" spans="2:62" hidden="1" outlineLevel="2">
      <c r="B573" s="90" t="s">
        <v>11</v>
      </c>
      <c r="C573" s="15">
        <f ca="1"/>
        <v>0</v>
      </c>
      <c r="D573" s="15">
        <f ca="1"/>
        <v>0</v>
      </c>
      <c r="E573" s="15">
        <f ca="1"/>
        <v>-1.0290987672096102E-2</v>
      </c>
      <c r="F573" s="15">
        <f ca="1"/>
        <v>0</v>
      </c>
      <c r="G573" s="15">
        <f ca="1"/>
        <v>0</v>
      </c>
      <c r="H573" s="15">
        <f ca="1"/>
        <v>-5.6153495648971763E-2</v>
      </c>
      <c r="I573" s="15">
        <f ca="1"/>
        <v>0</v>
      </c>
      <c r="J573" s="15">
        <f ca="1"/>
        <v>0</v>
      </c>
      <c r="K573" s="15">
        <f ca="1"/>
        <v>-3.3209121581472781E-2</v>
      </c>
      <c r="L573" s="15">
        <f ca="1"/>
        <v>0</v>
      </c>
      <c r="M573" s="15">
        <f ca="1"/>
        <v>0</v>
      </c>
      <c r="N573" s="15">
        <f ca="1"/>
        <v>-9.7290643589011863E-2</v>
      </c>
      <c r="O573" s="15">
        <f ca="1"/>
        <v>0</v>
      </c>
      <c r="P573" s="15">
        <f ca="1"/>
        <v>0</v>
      </c>
      <c r="Q573" s="15">
        <f ca="1"/>
        <v>-2.1568855233879147E-2</v>
      </c>
      <c r="R573" s="15">
        <f ca="1"/>
        <v>0</v>
      </c>
      <c r="S573" s="15">
        <f ca="1"/>
        <v>0</v>
      </c>
      <c r="T573" s="15">
        <f ca="1"/>
        <v>-5.8870027442586847E-2</v>
      </c>
      <c r="U573" s="15">
        <f ca="1"/>
        <v>0</v>
      </c>
      <c r="V573" s="15">
        <f ca="1"/>
        <v>0</v>
      </c>
      <c r="W573" s="15">
        <f ca="1"/>
        <v>-5.3931445926751337E-3</v>
      </c>
      <c r="X573" s="15">
        <f ca="1"/>
        <v>0</v>
      </c>
      <c r="Y573" s="15">
        <f ca="1"/>
        <v>0</v>
      </c>
      <c r="Z573" s="15">
        <f ca="1"/>
        <v>-7.5901706377212649E-2</v>
      </c>
      <c r="AA573" s="15">
        <f ca="1"/>
        <v>0</v>
      </c>
      <c r="AB573" s="15">
        <f ca="1"/>
        <v>0</v>
      </c>
      <c r="AC573" s="15">
        <f ca="1"/>
        <v>3.0836520449807392E-2</v>
      </c>
      <c r="AD573" s="15">
        <f ca="1"/>
        <v>0</v>
      </c>
      <c r="AE573" s="15">
        <f ca="1"/>
        <v>0</v>
      </c>
      <c r="AF573" s="15">
        <f ca="1"/>
        <v>-4.2643992634799496E-2</v>
      </c>
      <c r="AG573" s="15">
        <f ca="1"/>
        <v>0</v>
      </c>
      <c r="AH573" s="15">
        <f ca="1"/>
        <v>0</v>
      </c>
      <c r="AI573" s="15">
        <f ca="1"/>
        <v>-8.7806673788233952E-3</v>
      </c>
      <c r="AJ573" s="15">
        <f ca="1"/>
        <v>0</v>
      </c>
      <c r="AK573" s="15">
        <f ca="1"/>
        <v>0</v>
      </c>
      <c r="AL573" s="15">
        <f ca="1"/>
        <v>1.5250883630268386E-3</v>
      </c>
      <c r="AM573" s="15">
        <f ca="1"/>
        <v>0</v>
      </c>
      <c r="AN573" s="15">
        <f ca="1"/>
        <v>0</v>
      </c>
      <c r="AO573" s="15">
        <f ca="1"/>
        <v>-2.7985384029248495E-4</v>
      </c>
      <c r="AP573" s="15">
        <f ca="1"/>
        <v>0</v>
      </c>
      <c r="AQ573" s="15">
        <f ca="1"/>
        <v>0</v>
      </c>
      <c r="AR573" s="15">
        <f ca="1"/>
        <v>4.7857658472724857E-2</v>
      </c>
      <c r="AS573" s="15">
        <f ca="1"/>
        <v>0</v>
      </c>
      <c r="AT573" s="15">
        <f ca="1"/>
        <v>0</v>
      </c>
      <c r="AU573" s="15">
        <f ca="1"/>
        <v>6.6725078693764359E-2</v>
      </c>
      <c r="AV573" s="15">
        <f ca="1"/>
        <v>0</v>
      </c>
      <c r="AW573" s="15">
        <f ca="1"/>
        <v>0</v>
      </c>
      <c r="AX573" s="15">
        <f ca="1"/>
        <v>5.8042973899437862E-2</v>
      </c>
      <c r="AY573" s="15">
        <f ca="1"/>
        <v>0</v>
      </c>
      <c r="AZ573" s="15">
        <f ca="1"/>
        <v>0</v>
      </c>
      <c r="BA573" s="15">
        <f ca="1"/>
        <v>-8.6008875526462109E-2</v>
      </c>
      <c r="BB573" s="15">
        <f ca="1"/>
        <v>0</v>
      </c>
      <c r="BC573" s="15">
        <f ca="1"/>
        <v>0</v>
      </c>
      <c r="BD573" s="15">
        <f ca="1"/>
        <v>-4.3322521933282926E-3</v>
      </c>
      <c r="BE573" s="15">
        <f ca="1"/>
        <v>0</v>
      </c>
      <c r="BF573" s="15">
        <f ca="1"/>
        <v>0</v>
      </c>
      <c r="BG573" s="15">
        <f ca="1"/>
        <v>-4.4484059310450214E-2</v>
      </c>
      <c r="BH573" s="15">
        <f ca="1"/>
        <v>0</v>
      </c>
      <c r="BI573" s="15">
        <f ca="1"/>
        <v>0</v>
      </c>
      <c r="BJ573" s="15">
        <f ca="1"/>
        <v>7.2546100648624157E-2</v>
      </c>
    </row>
    <row r="574" spans="2:62" hidden="1" outlineLevel="2">
      <c r="B574" s="90" t="s">
        <v>13</v>
      </c>
      <c r="C574" s="15">
        <f ca="1"/>
        <v>0</v>
      </c>
      <c r="D574" s="15">
        <f ca="1"/>
        <v>0</v>
      </c>
      <c r="E574" s="15">
        <f ca="1"/>
        <v>3.7155910987392446E-2</v>
      </c>
      <c r="F574" s="15">
        <f ca="1"/>
        <v>0</v>
      </c>
      <c r="G574" s="15">
        <f ca="1"/>
        <v>0</v>
      </c>
      <c r="H574" s="15">
        <f ca="1"/>
        <v>-8.060991939812169E-3</v>
      </c>
      <c r="I574" s="15">
        <f ca="1"/>
        <v>0</v>
      </c>
      <c r="J574" s="15">
        <f ca="1"/>
        <v>0</v>
      </c>
      <c r="K574" s="15">
        <f ca="1"/>
        <v>-1.0545507841288016E-2</v>
      </c>
      <c r="L574" s="15">
        <f ca="1"/>
        <v>0</v>
      </c>
      <c r="M574" s="15">
        <f ca="1"/>
        <v>0</v>
      </c>
      <c r="N574" s="15">
        <f ca="1"/>
        <v>-1.3787902563219465E-2</v>
      </c>
      <c r="O574" s="15">
        <f ca="1"/>
        <v>0</v>
      </c>
      <c r="P574" s="15">
        <f ca="1"/>
        <v>0</v>
      </c>
      <c r="Q574" s="15">
        <f ca="1"/>
        <v>7.7705832851372517E-3</v>
      </c>
      <c r="R574" s="15">
        <f ca="1"/>
        <v>0</v>
      </c>
      <c r="S574" s="15">
        <f ca="1"/>
        <v>0</v>
      </c>
      <c r="T574" s="15">
        <f ca="1"/>
        <v>3.0639222461267678E-2</v>
      </c>
      <c r="U574" s="15">
        <f ca="1"/>
        <v>0</v>
      </c>
      <c r="V574" s="15">
        <f ca="1"/>
        <v>0</v>
      </c>
      <c r="W574" s="15">
        <f ca="1"/>
        <v>-7.2014264123516046E-4</v>
      </c>
      <c r="X574" s="15">
        <f ca="1"/>
        <v>0</v>
      </c>
      <c r="Y574" s="15">
        <f ca="1"/>
        <v>0</v>
      </c>
      <c r="Z574" s="15">
        <f ca="1"/>
        <v>4.0890348765526149E-2</v>
      </c>
      <c r="AA574" s="15">
        <f ca="1"/>
        <v>0</v>
      </c>
      <c r="AB574" s="15">
        <f ca="1"/>
        <v>0</v>
      </c>
      <c r="AC574" s="15">
        <f ca="1"/>
        <v>3.2058134425509019E-2</v>
      </c>
      <c r="AD574" s="15">
        <f ca="1"/>
        <v>0</v>
      </c>
      <c r="AE574" s="15">
        <f ca="1"/>
        <v>0</v>
      </c>
      <c r="AF574" s="15">
        <f ca="1"/>
        <v>1.6270250207636366E-2</v>
      </c>
      <c r="AG574" s="15">
        <f ca="1"/>
        <v>0</v>
      </c>
      <c r="AH574" s="15">
        <f ca="1"/>
        <v>0</v>
      </c>
      <c r="AI574" s="15">
        <f ca="1"/>
        <v>-2.4133329241838308E-3</v>
      </c>
      <c r="AJ574" s="15">
        <f ca="1"/>
        <v>0</v>
      </c>
      <c r="AK574" s="15">
        <f ca="1"/>
        <v>0</v>
      </c>
      <c r="AL574" s="15">
        <f ca="1"/>
        <v>-1.4609246982732201E-2</v>
      </c>
      <c r="AM574" s="15">
        <f ca="1"/>
        <v>0</v>
      </c>
      <c r="AN574" s="15">
        <f ca="1"/>
        <v>0</v>
      </c>
      <c r="AO574" s="15">
        <f ca="1"/>
        <v>4.3306185156751199E-2</v>
      </c>
      <c r="AP574" s="15">
        <f ca="1"/>
        <v>0</v>
      </c>
      <c r="AQ574" s="15">
        <f ca="1"/>
        <v>0</v>
      </c>
      <c r="AR574" s="15">
        <f ca="1"/>
        <v>2.8602514755756453E-2</v>
      </c>
      <c r="AS574" s="15">
        <f ca="1"/>
        <v>0</v>
      </c>
      <c r="AT574" s="15">
        <f ca="1"/>
        <v>0</v>
      </c>
      <c r="AU574" s="15">
        <f ca="1"/>
        <v>-6.0801293644258875E-2</v>
      </c>
      <c r="AV574" s="15">
        <f ca="1"/>
        <v>0</v>
      </c>
      <c r="AW574" s="15">
        <f ca="1"/>
        <v>0</v>
      </c>
      <c r="AX574" s="15">
        <f ca="1"/>
        <v>8.7818186625763378E-4</v>
      </c>
      <c r="AY574" s="15">
        <f ca="1"/>
        <v>0</v>
      </c>
      <c r="AZ574" s="15">
        <f ca="1"/>
        <v>0</v>
      </c>
      <c r="BA574" s="15">
        <f ca="1"/>
        <v>3.6376392255454013E-2</v>
      </c>
      <c r="BB574" s="15">
        <f ca="1"/>
        <v>0</v>
      </c>
      <c r="BC574" s="15">
        <f ca="1"/>
        <v>0</v>
      </c>
      <c r="BD574" s="15">
        <f ca="1"/>
        <v>3.4043455838319719E-2</v>
      </c>
      <c r="BE574" s="15">
        <f ca="1"/>
        <v>0</v>
      </c>
      <c r="BF574" s="15">
        <f ca="1"/>
        <v>0</v>
      </c>
      <c r="BG574" s="15">
        <f ca="1"/>
        <v>1.8126319905246602E-2</v>
      </c>
      <c r="BH574" s="15">
        <f ca="1"/>
        <v>0</v>
      </c>
      <c r="BI574" s="15">
        <f ca="1"/>
        <v>0</v>
      </c>
      <c r="BJ574" s="15">
        <f ca="1"/>
        <v>-0.12029780478401728</v>
      </c>
    </row>
    <row r="575" spans="2:62" hidden="1" outlineLevel="2">
      <c r="B575" s="90" t="s">
        <v>15</v>
      </c>
      <c r="C575" s="15">
        <f ca="1"/>
        <v>0</v>
      </c>
      <c r="D575" s="15">
        <f ca="1"/>
        <v>0</v>
      </c>
      <c r="E575" s="15">
        <f ca="1"/>
        <v>-6.0452701939400916E-3</v>
      </c>
      <c r="F575" s="15">
        <f ca="1"/>
        <v>0</v>
      </c>
      <c r="G575" s="15">
        <f ca="1"/>
        <v>0</v>
      </c>
      <c r="H575" s="15">
        <f ca="1"/>
        <v>-2.3240748005954534E-2</v>
      </c>
      <c r="I575" s="15">
        <f ca="1"/>
        <v>0</v>
      </c>
      <c r="J575" s="15">
        <f ca="1"/>
        <v>0</v>
      </c>
      <c r="K575" s="15">
        <f ca="1"/>
        <v>-3.4356189384633209E-2</v>
      </c>
      <c r="L575" s="15">
        <f ca="1"/>
        <v>0</v>
      </c>
      <c r="M575" s="15">
        <f ca="1"/>
        <v>0</v>
      </c>
      <c r="N575" s="15">
        <f ca="1"/>
        <v>-2.1676761225287583E-3</v>
      </c>
      <c r="O575" s="15">
        <f ca="1"/>
        <v>0</v>
      </c>
      <c r="P575" s="15">
        <f ca="1"/>
        <v>0</v>
      </c>
      <c r="Q575" s="15">
        <f ca="1"/>
        <v>-2.139272527324583E-2</v>
      </c>
      <c r="R575" s="15">
        <f ca="1"/>
        <v>0</v>
      </c>
      <c r="S575" s="15">
        <f ca="1"/>
        <v>0</v>
      </c>
      <c r="T575" s="15">
        <f ca="1"/>
        <v>9.6187258034163003E-3</v>
      </c>
      <c r="U575" s="15">
        <f ca="1"/>
        <v>0</v>
      </c>
      <c r="V575" s="15">
        <f ca="1"/>
        <v>0</v>
      </c>
      <c r="W575" s="15">
        <f ca="1"/>
        <v>3.4892269268396815E-2</v>
      </c>
      <c r="X575" s="15">
        <f ca="1"/>
        <v>0</v>
      </c>
      <c r="Y575" s="15">
        <f ca="1"/>
        <v>0</v>
      </c>
      <c r="Z575" s="15">
        <f ca="1"/>
        <v>0.11469167415415008</v>
      </c>
      <c r="AA575" s="15">
        <f ca="1"/>
        <v>0</v>
      </c>
      <c r="AB575" s="15">
        <f ca="1"/>
        <v>0</v>
      </c>
      <c r="AC575" s="15">
        <f ca="1"/>
        <v>0.1128369652966974</v>
      </c>
      <c r="AD575" s="15">
        <f ca="1"/>
        <v>0</v>
      </c>
      <c r="AE575" s="15">
        <f ca="1"/>
        <v>0</v>
      </c>
      <c r="AF575" s="15">
        <f ca="1"/>
        <v>-1.7614501249531012E-3</v>
      </c>
      <c r="AG575" s="15">
        <f ca="1"/>
        <v>0</v>
      </c>
      <c r="AH575" s="15">
        <f ca="1"/>
        <v>0</v>
      </c>
      <c r="AI575" s="15">
        <f ca="1"/>
        <v>8.5858579588488082E-3</v>
      </c>
      <c r="AJ575" s="15">
        <f ca="1"/>
        <v>0</v>
      </c>
      <c r="AK575" s="15">
        <f ca="1"/>
        <v>0</v>
      </c>
      <c r="AL575" s="15">
        <f ca="1"/>
        <v>3.0739150207830912E-2</v>
      </c>
      <c r="AM575" s="15">
        <f ca="1"/>
        <v>0</v>
      </c>
      <c r="AN575" s="15">
        <f ca="1"/>
        <v>0</v>
      </c>
      <c r="AO575" s="15">
        <f ca="1"/>
        <v>7.3932053515726459E-2</v>
      </c>
      <c r="AP575" s="15">
        <f ca="1"/>
        <v>0</v>
      </c>
      <c r="AQ575" s="15">
        <f ca="1"/>
        <v>0</v>
      </c>
      <c r="AR575" s="15">
        <f ca="1"/>
        <v>-2.596593783884199E-2</v>
      </c>
      <c r="AS575" s="15">
        <f ca="1"/>
        <v>0</v>
      </c>
      <c r="AT575" s="15">
        <f ca="1"/>
        <v>0</v>
      </c>
      <c r="AU575" s="15">
        <f ca="1"/>
        <v>-3.7247422842866307E-2</v>
      </c>
      <c r="AV575" s="15">
        <f ca="1"/>
        <v>0</v>
      </c>
      <c r="AW575" s="15">
        <f ca="1"/>
        <v>0</v>
      </c>
      <c r="AX575" s="15">
        <f ca="1"/>
        <v>4.1307876272102695E-2</v>
      </c>
      <c r="AY575" s="15">
        <f ca="1"/>
        <v>0</v>
      </c>
      <c r="AZ575" s="15">
        <f ca="1"/>
        <v>0</v>
      </c>
      <c r="BA575" s="15">
        <f ca="1"/>
        <v>-2.4207458565715212E-2</v>
      </c>
      <c r="BB575" s="15">
        <f ca="1"/>
        <v>0</v>
      </c>
      <c r="BC575" s="15">
        <f ca="1"/>
        <v>0</v>
      </c>
      <c r="BD575" s="15">
        <f ca="1"/>
        <v>3.4777424074672381E-2</v>
      </c>
      <c r="BE575" s="15">
        <f ca="1"/>
        <v>0</v>
      </c>
      <c r="BF575" s="15">
        <f ca="1"/>
        <v>0</v>
      </c>
      <c r="BG575" s="15">
        <f ca="1"/>
        <v>5.2889896845921103E-2</v>
      </c>
      <c r="BH575" s="15">
        <f ca="1"/>
        <v>0</v>
      </c>
      <c r="BI575" s="15">
        <f ca="1"/>
        <v>0</v>
      </c>
      <c r="BJ575" s="15">
        <f ca="1"/>
        <v>-0.38197735591460946</v>
      </c>
    </row>
    <row r="576" spans="2:62" hidden="1" outlineLevel="2">
      <c r="B576" s="90" t="s">
        <v>18</v>
      </c>
      <c r="C576" s="15">
        <f ca="1"/>
        <v>0</v>
      </c>
      <c r="D576" s="15">
        <f ca="1"/>
        <v>0</v>
      </c>
      <c r="E576" s="15">
        <f ca="1"/>
        <v>1.8948709683238141E-2</v>
      </c>
      <c r="F576" s="15">
        <f ca="1"/>
        <v>0</v>
      </c>
      <c r="G576" s="15">
        <f ca="1"/>
        <v>0</v>
      </c>
      <c r="H576" s="15">
        <f ca="1"/>
        <v>3.8346747999766978E-2</v>
      </c>
      <c r="I576" s="15">
        <f ca="1"/>
        <v>0</v>
      </c>
      <c r="J576" s="15">
        <f ca="1"/>
        <v>0</v>
      </c>
      <c r="K576" s="15">
        <f ca="1"/>
        <v>2.8067823359647359E-3</v>
      </c>
      <c r="L576" s="15">
        <f ca="1"/>
        <v>0</v>
      </c>
      <c r="M576" s="15">
        <f ca="1"/>
        <v>0</v>
      </c>
      <c r="N576" s="15">
        <f ca="1"/>
        <v>1.4389152453986864E-2</v>
      </c>
      <c r="O576" s="15">
        <f ca="1"/>
        <v>0</v>
      </c>
      <c r="P576" s="15">
        <f ca="1"/>
        <v>0</v>
      </c>
      <c r="Q576" s="15">
        <f ca="1"/>
        <v>2.4989562408404026E-2</v>
      </c>
      <c r="R576" s="15">
        <f ca="1"/>
        <v>0</v>
      </c>
      <c r="S576" s="15">
        <f ca="1"/>
        <v>0</v>
      </c>
      <c r="T576" s="15">
        <f ca="1"/>
        <v>2.2214662147927305E-2</v>
      </c>
      <c r="U576" s="15">
        <f ca="1"/>
        <v>0</v>
      </c>
      <c r="V576" s="15">
        <f ca="1"/>
        <v>0</v>
      </c>
      <c r="W576" s="15">
        <f ca="1"/>
        <v>-1.3529072737572839E-2</v>
      </c>
      <c r="X576" s="15">
        <f ca="1"/>
        <v>0</v>
      </c>
      <c r="Y576" s="15">
        <f ca="1"/>
        <v>0</v>
      </c>
      <c r="Z576" s="15">
        <f ca="1"/>
        <v>4.5594866223729741E-2</v>
      </c>
      <c r="AA576" s="15">
        <f ca="1"/>
        <v>0</v>
      </c>
      <c r="AB576" s="15">
        <f ca="1"/>
        <v>0</v>
      </c>
      <c r="AC576" s="15">
        <f ca="1"/>
        <v>1.7726201648220363E-2</v>
      </c>
      <c r="AD576" s="15">
        <f ca="1"/>
        <v>0</v>
      </c>
      <c r="AE576" s="15">
        <f ca="1"/>
        <v>0</v>
      </c>
      <c r="AF576" s="15">
        <f ca="1"/>
        <v>-2.9567276875930915E-2</v>
      </c>
      <c r="AG576" s="15">
        <f ca="1"/>
        <v>0</v>
      </c>
      <c r="AH576" s="15">
        <f ca="1"/>
        <v>0</v>
      </c>
      <c r="AI576" s="15">
        <f ca="1"/>
        <v>1.6561455562041805E-2</v>
      </c>
      <c r="AJ576" s="15">
        <f ca="1"/>
        <v>0</v>
      </c>
      <c r="AK576" s="15">
        <f ca="1"/>
        <v>0</v>
      </c>
      <c r="AL576" s="15">
        <f ca="1"/>
        <v>-2.5410444230331175E-2</v>
      </c>
      <c r="AM576" s="15">
        <f ca="1"/>
        <v>0</v>
      </c>
      <c r="AN576" s="15">
        <f ca="1"/>
        <v>0</v>
      </c>
      <c r="AO576" s="15">
        <f ca="1"/>
        <v>-3.6624112354283297E-2</v>
      </c>
      <c r="AP576" s="15">
        <f ca="1"/>
        <v>0</v>
      </c>
      <c r="AQ576" s="15">
        <f ca="1"/>
        <v>0</v>
      </c>
      <c r="AR576" s="15">
        <f ca="1"/>
        <v>-3.9049415443814739E-2</v>
      </c>
      <c r="AS576" s="15">
        <f ca="1"/>
        <v>0</v>
      </c>
      <c r="AT576" s="15">
        <f ca="1"/>
        <v>0</v>
      </c>
      <c r="AU576" s="15">
        <f ca="1"/>
        <v>3.0494557839242348E-2</v>
      </c>
      <c r="AV576" s="15">
        <f ca="1"/>
        <v>0</v>
      </c>
      <c r="AW576" s="15">
        <f ca="1"/>
        <v>0</v>
      </c>
      <c r="AX576" s="15">
        <f ca="1"/>
        <v>-6.3209608215251414E-2</v>
      </c>
      <c r="AY576" s="15">
        <f ca="1"/>
        <v>0</v>
      </c>
      <c r="AZ576" s="15">
        <f ca="1"/>
        <v>0</v>
      </c>
      <c r="BA576" s="15">
        <f ca="1"/>
        <v>4.3803318396345284E-2</v>
      </c>
      <c r="BB576" s="15">
        <f ca="1"/>
        <v>0</v>
      </c>
      <c r="BC576" s="15">
        <f ca="1"/>
        <v>0</v>
      </c>
      <c r="BD576" s="15">
        <f ca="1"/>
        <v>-4.5796182593555543E-2</v>
      </c>
      <c r="BE576" s="15">
        <f ca="1"/>
        <v>0</v>
      </c>
      <c r="BF576" s="15">
        <f ca="1"/>
        <v>0</v>
      </c>
      <c r="BG576" s="15">
        <f ca="1"/>
        <v>-5.7744553528676718E-2</v>
      </c>
      <c r="BH576" s="15">
        <f ca="1"/>
        <v>0</v>
      </c>
      <c r="BI576" s="15">
        <f ca="1"/>
        <v>0</v>
      </c>
      <c r="BJ576" s="15">
        <f ca="1"/>
        <v>-6.7057912879949555E-2</v>
      </c>
    </row>
    <row r="577" spans="2:62" hidden="1" outlineLevel="2">
      <c r="B577" s="90" t="s">
        <v>20</v>
      </c>
      <c r="C577" s="15">
        <f ca="1"/>
        <v>0</v>
      </c>
      <c r="D577" s="15">
        <f ca="1"/>
        <v>0</v>
      </c>
      <c r="E577" s="15">
        <f ca="1"/>
        <v>-2.9765599975759453E-2</v>
      </c>
      <c r="F577" s="15">
        <f ca="1"/>
        <v>0</v>
      </c>
      <c r="G577" s="15">
        <f ca="1"/>
        <v>0</v>
      </c>
      <c r="H577" s="15">
        <f ca="1"/>
        <v>4.4474509456517271E-2</v>
      </c>
      <c r="I577" s="15">
        <f ca="1"/>
        <v>0</v>
      </c>
      <c r="J577" s="15">
        <f ca="1"/>
        <v>0</v>
      </c>
      <c r="K577" s="15">
        <f ca="1"/>
        <v>2.9651540119234043E-4</v>
      </c>
      <c r="L577" s="15">
        <f ca="1"/>
        <v>0</v>
      </c>
      <c r="M577" s="15">
        <f ca="1"/>
        <v>0</v>
      </c>
      <c r="N577" s="15">
        <f ca="1"/>
        <v>1.0504520233783128E-2</v>
      </c>
      <c r="O577" s="15">
        <f ca="1"/>
        <v>0</v>
      </c>
      <c r="P577" s="15">
        <f ca="1"/>
        <v>0</v>
      </c>
      <c r="Q577" s="15">
        <f ca="1"/>
        <v>-2.0864489355113813E-3</v>
      </c>
      <c r="R577" s="15">
        <f ca="1"/>
        <v>0</v>
      </c>
      <c r="S577" s="15">
        <f ca="1"/>
        <v>0</v>
      </c>
      <c r="T577" s="15">
        <f ca="1"/>
        <v>-1.8414691779390806E-2</v>
      </c>
      <c r="U577" s="15">
        <f ca="1"/>
        <v>0</v>
      </c>
      <c r="V577" s="15">
        <f ca="1"/>
        <v>0</v>
      </c>
      <c r="W577" s="15">
        <f ca="1"/>
        <v>5.5952089994043872E-2</v>
      </c>
      <c r="X577" s="15">
        <f ca="1"/>
        <v>0</v>
      </c>
      <c r="Y577" s="15">
        <f ca="1"/>
        <v>0</v>
      </c>
      <c r="Z577" s="15">
        <f ca="1"/>
        <v>-7.5863526637988815E-3</v>
      </c>
      <c r="AA577" s="15">
        <f ca="1"/>
        <v>0</v>
      </c>
      <c r="AB577" s="15">
        <f ca="1"/>
        <v>0</v>
      </c>
      <c r="AC577" s="15">
        <f ca="1"/>
        <v>-4.0739251655924957E-2</v>
      </c>
      <c r="AD577" s="15">
        <f ca="1"/>
        <v>0</v>
      </c>
      <c r="AE577" s="15">
        <f ca="1"/>
        <v>0</v>
      </c>
      <c r="AF577" s="15">
        <f ca="1"/>
        <v>-3.1225507771273711E-3</v>
      </c>
      <c r="AG577" s="15">
        <f ca="1"/>
        <v>0</v>
      </c>
      <c r="AH577" s="15">
        <f ca="1"/>
        <v>0</v>
      </c>
      <c r="AI577" s="15">
        <f ca="1"/>
        <v>1.6483022167776556E-3</v>
      </c>
      <c r="AJ577" s="15">
        <f ca="1"/>
        <v>0</v>
      </c>
      <c r="AK577" s="15">
        <f ca="1"/>
        <v>0</v>
      </c>
      <c r="AL577" s="15">
        <f ca="1"/>
        <v>1.2321105730029439E-2</v>
      </c>
      <c r="AM577" s="15">
        <f ca="1"/>
        <v>0</v>
      </c>
      <c r="AN577" s="15">
        <f ca="1"/>
        <v>0</v>
      </c>
      <c r="AO577" s="15">
        <f ca="1"/>
        <v>-4.8647046751960771E-3</v>
      </c>
      <c r="AP577" s="15">
        <f ca="1"/>
        <v>0</v>
      </c>
      <c r="AQ577" s="15">
        <f ca="1"/>
        <v>0</v>
      </c>
      <c r="AR577" s="15">
        <f ca="1"/>
        <v>-6.1527091013600932E-4</v>
      </c>
      <c r="AS577" s="15">
        <f ca="1"/>
        <v>0</v>
      </c>
      <c r="AT577" s="15">
        <f ca="1"/>
        <v>0</v>
      </c>
      <c r="AU577" s="15">
        <f ca="1"/>
        <v>1.0570006611225535E-2</v>
      </c>
      <c r="AV577" s="15">
        <f ca="1"/>
        <v>0</v>
      </c>
      <c r="AW577" s="15">
        <f ca="1"/>
        <v>0</v>
      </c>
      <c r="AX577" s="15">
        <f ca="1"/>
        <v>1.1960315590210227E-2</v>
      </c>
      <c r="AY577" s="15">
        <f ca="1"/>
        <v>0</v>
      </c>
      <c r="AZ577" s="15">
        <f ca="1"/>
        <v>0</v>
      </c>
      <c r="BA577" s="15">
        <f ca="1"/>
        <v>-5.4236905288826909E-2</v>
      </c>
      <c r="BB577" s="15">
        <f ca="1"/>
        <v>0</v>
      </c>
      <c r="BC577" s="15">
        <f ca="1"/>
        <v>0</v>
      </c>
      <c r="BD577" s="15">
        <f ca="1"/>
        <v>-1.7918106408243324E-3</v>
      </c>
      <c r="BE577" s="15">
        <f ca="1"/>
        <v>0</v>
      </c>
      <c r="BF577" s="15">
        <f ca="1"/>
        <v>0</v>
      </c>
      <c r="BG577" s="15">
        <f ca="1"/>
        <v>-3.9021426821987164E-2</v>
      </c>
      <c r="BH577" s="15">
        <f ca="1"/>
        <v>0</v>
      </c>
      <c r="BI577" s="15">
        <f ca="1"/>
        <v>0</v>
      </c>
      <c r="BJ577" s="15">
        <f ca="1"/>
        <v>1.0364787287556956E-2</v>
      </c>
    </row>
    <row r="578" spans="2:62" hidden="1" outlineLevel="2">
      <c r="B578" s="90" t="s">
        <v>22</v>
      </c>
      <c r="C578" s="15">
        <f ca="1"/>
        <v>0</v>
      </c>
      <c r="D578" s="15">
        <f ca="1"/>
        <v>0</v>
      </c>
      <c r="E578" s="15">
        <f ca="1"/>
        <v>2.4511568436960628E-2</v>
      </c>
      <c r="F578" s="15">
        <f ca="1"/>
        <v>0</v>
      </c>
      <c r="G578" s="15">
        <f ca="1"/>
        <v>0</v>
      </c>
      <c r="H578" s="15">
        <f ca="1"/>
        <v>-1.2651459798687995E-3</v>
      </c>
      <c r="I578" s="15">
        <f ca="1"/>
        <v>0</v>
      </c>
      <c r="J578" s="15">
        <f ca="1"/>
        <v>0</v>
      </c>
      <c r="K578" s="15">
        <f ca="1"/>
        <v>3.6030254827750102E-3</v>
      </c>
      <c r="L578" s="15">
        <f ca="1"/>
        <v>0</v>
      </c>
      <c r="M578" s="15">
        <f ca="1"/>
        <v>0</v>
      </c>
      <c r="N578" s="15">
        <f ca="1"/>
        <v>9.749994789400019E-3</v>
      </c>
      <c r="O578" s="15">
        <f ca="1"/>
        <v>0</v>
      </c>
      <c r="P578" s="15">
        <f ca="1"/>
        <v>0</v>
      </c>
      <c r="Q578" s="15">
        <f ca="1"/>
        <v>-3.2246926808107354E-3</v>
      </c>
      <c r="R578" s="15">
        <f ca="1"/>
        <v>0</v>
      </c>
      <c r="S578" s="15">
        <f ca="1"/>
        <v>0</v>
      </c>
      <c r="T578" s="15">
        <f ca="1"/>
        <v>4.871260060418936E-4</v>
      </c>
      <c r="U578" s="15">
        <f ca="1"/>
        <v>0</v>
      </c>
      <c r="V578" s="15">
        <f ca="1"/>
        <v>0</v>
      </c>
      <c r="W578" s="15">
        <f ca="1"/>
        <v>-1.6653440670770514E-4</v>
      </c>
      <c r="X578" s="15">
        <f ca="1"/>
        <v>0</v>
      </c>
      <c r="Y578" s="15">
        <f ca="1"/>
        <v>0</v>
      </c>
      <c r="Z578" s="15">
        <f ca="1"/>
        <v>-1.1738485132716421E-3</v>
      </c>
      <c r="AA578" s="15">
        <f ca="1"/>
        <v>0</v>
      </c>
      <c r="AB578" s="15">
        <f ca="1"/>
        <v>0</v>
      </c>
      <c r="AC578" s="15">
        <f ca="1"/>
        <v>1.3402590797475002E-2</v>
      </c>
      <c r="AD578" s="15">
        <f ca="1"/>
        <v>0</v>
      </c>
      <c r="AE578" s="15">
        <f ca="1"/>
        <v>0</v>
      </c>
      <c r="AF578" s="15">
        <f ca="1"/>
        <v>4.1038395420289128E-3</v>
      </c>
      <c r="AG578" s="15">
        <f ca="1"/>
        <v>0</v>
      </c>
      <c r="AH578" s="15">
        <f ca="1"/>
        <v>0</v>
      </c>
      <c r="AI578" s="15">
        <f ca="1"/>
        <v>2.5936265567963405E-2</v>
      </c>
      <c r="AJ578" s="15">
        <f ca="1"/>
        <v>0</v>
      </c>
      <c r="AK578" s="15">
        <f ca="1"/>
        <v>0</v>
      </c>
      <c r="AL578" s="15">
        <f ca="1"/>
        <v>-7.6596791213642823E-3</v>
      </c>
      <c r="AM578" s="15">
        <f ca="1"/>
        <v>0</v>
      </c>
      <c r="AN578" s="15">
        <f ca="1"/>
        <v>0</v>
      </c>
      <c r="AO578" s="15">
        <f ca="1"/>
        <v>0.12893441789079574</v>
      </c>
      <c r="AP578" s="15">
        <f ca="1"/>
        <v>0</v>
      </c>
      <c r="AQ578" s="15">
        <f ca="1"/>
        <v>0</v>
      </c>
      <c r="AR578" s="15">
        <f ca="1"/>
        <v>6.0817667783312296E-2</v>
      </c>
      <c r="AS578" s="15">
        <f ca="1"/>
        <v>0</v>
      </c>
      <c r="AT578" s="15">
        <f ca="1"/>
        <v>0</v>
      </c>
      <c r="AU578" s="15">
        <f ca="1"/>
        <v>2.0848274367885E-2</v>
      </c>
      <c r="AV578" s="15">
        <f ca="1"/>
        <v>0</v>
      </c>
      <c r="AW578" s="15">
        <f ca="1"/>
        <v>0</v>
      </c>
      <c r="AX578" s="15">
        <f ca="1"/>
        <v>4.5335219869096055E-2</v>
      </c>
      <c r="AY578" s="15">
        <f ca="1"/>
        <v>0</v>
      </c>
      <c r="AZ578" s="15">
        <f ca="1"/>
        <v>0</v>
      </c>
      <c r="BA578" s="15">
        <f ca="1"/>
        <v>-1.9907877832728849E-3</v>
      </c>
      <c r="BB578" s="15">
        <f ca="1"/>
        <v>0</v>
      </c>
      <c r="BC578" s="15">
        <f ca="1"/>
        <v>0</v>
      </c>
      <c r="BD578" s="15">
        <f ca="1"/>
        <v>-1.3625267004453656E-2</v>
      </c>
      <c r="BE578" s="15">
        <f ca="1"/>
        <v>0</v>
      </c>
      <c r="BF578" s="15">
        <f ca="1"/>
        <v>0</v>
      </c>
      <c r="BG578" s="15">
        <f ca="1"/>
        <v>-2.2331087404068861E-3</v>
      </c>
      <c r="BH578" s="15">
        <f ca="1"/>
        <v>0</v>
      </c>
      <c r="BI578" s="15">
        <f ca="1"/>
        <v>0</v>
      </c>
      <c r="BJ578" s="15">
        <f ca="1"/>
        <v>-0.25777290082202087</v>
      </c>
    </row>
    <row r="579" spans="2:62" hidden="1" outlineLevel="2">
      <c r="B579" s="90" t="s">
        <v>24</v>
      </c>
      <c r="C579" s="15">
        <f ca="1"/>
        <v>0</v>
      </c>
      <c r="D579" s="15">
        <f ca="1"/>
        <v>0</v>
      </c>
      <c r="E579" s="15">
        <f ca="1"/>
        <v>5.2983275542811126E-3</v>
      </c>
      <c r="F579" s="15">
        <f ca="1"/>
        <v>0</v>
      </c>
      <c r="G579" s="15">
        <f ca="1"/>
        <v>0</v>
      </c>
      <c r="H579" s="15">
        <f ca="1"/>
        <v>1.1325380078726216E-2</v>
      </c>
      <c r="I579" s="15">
        <f ca="1"/>
        <v>0</v>
      </c>
      <c r="J579" s="15">
        <f ca="1"/>
        <v>0</v>
      </c>
      <c r="K579" s="15">
        <f ca="1"/>
        <v>-5.7243308634547796E-3</v>
      </c>
      <c r="L579" s="15">
        <f ca="1"/>
        <v>0</v>
      </c>
      <c r="M579" s="15">
        <f ca="1"/>
        <v>0</v>
      </c>
      <c r="N579" s="15">
        <f ca="1"/>
        <v>1.1149731613523561E-2</v>
      </c>
      <c r="O579" s="15">
        <f ca="1"/>
        <v>0</v>
      </c>
      <c r="P579" s="15">
        <f ca="1"/>
        <v>0</v>
      </c>
      <c r="Q579" s="15">
        <f ca="1"/>
        <v>-3.0109468104965148E-2</v>
      </c>
      <c r="R579" s="15">
        <f ca="1"/>
        <v>0</v>
      </c>
      <c r="S579" s="15">
        <f ca="1"/>
        <v>0</v>
      </c>
      <c r="T579" s="15">
        <f ca="1"/>
        <v>2.64154183325922E-2</v>
      </c>
      <c r="U579" s="15">
        <f ca="1"/>
        <v>0</v>
      </c>
      <c r="V579" s="15">
        <f ca="1"/>
        <v>0</v>
      </c>
      <c r="W579" s="15">
        <f ca="1"/>
        <v>-2.8483302794350462E-2</v>
      </c>
      <c r="X579" s="15">
        <f ca="1"/>
        <v>0</v>
      </c>
      <c r="Y579" s="15">
        <f ca="1"/>
        <v>0</v>
      </c>
      <c r="Z579" s="15">
        <f ca="1"/>
        <v>3.246995297510008E-2</v>
      </c>
      <c r="AA579" s="15">
        <f ca="1"/>
        <v>0</v>
      </c>
      <c r="AB579" s="15">
        <f ca="1"/>
        <v>0</v>
      </c>
      <c r="AC579" s="15">
        <f ca="1"/>
        <v>-1.8107810082073905E-2</v>
      </c>
      <c r="AD579" s="15">
        <f ca="1"/>
        <v>0</v>
      </c>
      <c r="AE579" s="15">
        <f ca="1"/>
        <v>0</v>
      </c>
      <c r="AF579" s="15">
        <f ca="1"/>
        <v>2.9936586084375383E-2</v>
      </c>
      <c r="AG579" s="15">
        <f ca="1"/>
        <v>0</v>
      </c>
      <c r="AH579" s="15">
        <f ca="1"/>
        <v>0</v>
      </c>
      <c r="AI579" s="15">
        <f ca="1"/>
        <v>-1.0835385924020113E-3</v>
      </c>
      <c r="AJ579" s="15">
        <f ca="1"/>
        <v>0</v>
      </c>
      <c r="AK579" s="15">
        <f ca="1"/>
        <v>0</v>
      </c>
      <c r="AL579" s="15">
        <f ca="1"/>
        <v>-9.3475061627940059E-4</v>
      </c>
      <c r="AM579" s="15">
        <f ca="1"/>
        <v>0</v>
      </c>
      <c r="AN579" s="15">
        <f ca="1"/>
        <v>0</v>
      </c>
      <c r="AO579" s="15">
        <f ca="1"/>
        <v>-4.6076376372578276E-2</v>
      </c>
      <c r="AP579" s="15">
        <f ca="1"/>
        <v>0</v>
      </c>
      <c r="AQ579" s="15">
        <f ca="1"/>
        <v>0</v>
      </c>
      <c r="AR579" s="15">
        <f ca="1"/>
        <v>-8.3583223239211774E-2</v>
      </c>
      <c r="AS579" s="15">
        <f ca="1"/>
        <v>0</v>
      </c>
      <c r="AT579" s="15">
        <f ca="1"/>
        <v>0</v>
      </c>
      <c r="AU579" s="15">
        <f ca="1"/>
        <v>-4.3254912054301708E-2</v>
      </c>
      <c r="AV579" s="15">
        <f ca="1"/>
        <v>0</v>
      </c>
      <c r="AW579" s="15">
        <f ca="1"/>
        <v>0</v>
      </c>
      <c r="AX579" s="15">
        <f ca="1"/>
        <v>-3.8399360698549739E-2</v>
      </c>
      <c r="AY579" s="15">
        <f ca="1"/>
        <v>0</v>
      </c>
      <c r="AZ579" s="15">
        <f ca="1"/>
        <v>0</v>
      </c>
      <c r="BA579" s="15">
        <f ca="1"/>
        <v>2.5561941433912799E-2</v>
      </c>
      <c r="BB579" s="15">
        <f ca="1"/>
        <v>0</v>
      </c>
      <c r="BC579" s="15">
        <f ca="1"/>
        <v>0</v>
      </c>
      <c r="BD579" s="15">
        <f ca="1"/>
        <v>-2.0387085954916978E-2</v>
      </c>
      <c r="BE579" s="15">
        <f ca="1"/>
        <v>0</v>
      </c>
      <c r="BF579" s="15">
        <f ca="1"/>
        <v>0</v>
      </c>
      <c r="BG579" s="15">
        <f ca="1"/>
        <v>-1.0192970382274513E-3</v>
      </c>
      <c r="BH579" s="15">
        <f ca="1"/>
        <v>0</v>
      </c>
      <c r="BI579" s="15">
        <f ca="1"/>
        <v>0</v>
      </c>
      <c r="BJ579" s="15">
        <f ca="1"/>
        <v>-0.1485592971720105</v>
      </c>
    </row>
    <row r="580" spans="2:62" hidden="1" outlineLevel="2"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5"/>
      <c r="BA580" s="25"/>
      <c r="BB580" s="25"/>
      <c r="BC580" s="25"/>
      <c r="BD580" s="25"/>
      <c r="BE580" s="25"/>
      <c r="BF580" s="25"/>
      <c r="BG580" s="25"/>
      <c r="BH580" s="25"/>
      <c r="BI580" s="25"/>
      <c r="BJ580" s="25"/>
    </row>
    <row r="581" spans="2:62" hidden="1" outlineLevel="2">
      <c r="B581" s="90" t="s">
        <v>56</v>
      </c>
      <c r="C581" s="42">
        <f ca="1">SUM(C570:C579)</f>
        <v>0</v>
      </c>
      <c r="D581" s="42">
        <f t="shared" ref="D581:BJ581" ca="1" si="535">SUM(D570:D579)</f>
        <v>0</v>
      </c>
      <c r="E581" s="42">
        <f t="shared" ca="1" si="535"/>
        <v>-8.9511731360403246E-16</v>
      </c>
      <c r="F581" s="42">
        <f t="shared" ca="1" si="535"/>
        <v>0</v>
      </c>
      <c r="G581" s="42">
        <f t="shared" ca="1" si="535"/>
        <v>0</v>
      </c>
      <c r="H581" s="42">
        <f t="shared" ca="1" si="535"/>
        <v>-6.5225602696727947E-16</v>
      </c>
      <c r="I581" s="42">
        <f t="shared" ca="1" si="535"/>
        <v>0</v>
      </c>
      <c r="J581" s="42">
        <f t="shared" ca="1" si="535"/>
        <v>0</v>
      </c>
      <c r="K581" s="42">
        <f t="shared" ca="1" si="535"/>
        <v>1.4363510381087963E-15</v>
      </c>
      <c r="L581" s="42">
        <f t="shared" ca="1" si="535"/>
        <v>0</v>
      </c>
      <c r="M581" s="42">
        <f t="shared" ca="1" si="535"/>
        <v>0</v>
      </c>
      <c r="N581" s="42">
        <f t="shared" ca="1" si="535"/>
        <v>-3.3653635433950058E-16</v>
      </c>
      <c r="O581" s="42">
        <f t="shared" ca="1" si="535"/>
        <v>0</v>
      </c>
      <c r="P581" s="42">
        <f t="shared" ca="1" si="535"/>
        <v>0</v>
      </c>
      <c r="Q581" s="42">
        <f t="shared" ca="1" si="535"/>
        <v>-4.5102810375396984E-16</v>
      </c>
      <c r="R581" s="42">
        <f t="shared" ca="1" si="535"/>
        <v>0</v>
      </c>
      <c r="S581" s="42">
        <f t="shared" ca="1" si="535"/>
        <v>0</v>
      </c>
      <c r="T581" s="42">
        <f t="shared" ca="1" si="535"/>
        <v>5.9674487573602164E-16</v>
      </c>
      <c r="U581" s="42">
        <f t="shared" ca="1" si="535"/>
        <v>0</v>
      </c>
      <c r="V581" s="42">
        <f t="shared" ca="1" si="535"/>
        <v>0</v>
      </c>
      <c r="W581" s="42">
        <f t="shared" ca="1" si="535"/>
        <v>7.4940054162198066E-16</v>
      </c>
      <c r="X581" s="42">
        <f t="shared" ca="1" si="535"/>
        <v>0</v>
      </c>
      <c r="Y581" s="42">
        <f t="shared" ca="1" si="535"/>
        <v>0</v>
      </c>
      <c r="Z581" s="42">
        <f t="shared" ca="1" si="535"/>
        <v>-1.4155343563970746E-15</v>
      </c>
      <c r="AA581" s="42">
        <f t="shared" ca="1" si="535"/>
        <v>0</v>
      </c>
      <c r="AB581" s="42">
        <f t="shared" ca="1" si="535"/>
        <v>0</v>
      </c>
      <c r="AC581" s="42">
        <f t="shared" ca="1" si="535"/>
        <v>5.7592819402429996E-16</v>
      </c>
      <c r="AD581" s="42">
        <f t="shared" ca="1" si="535"/>
        <v>0</v>
      </c>
      <c r="AE581" s="42">
        <f t="shared" ca="1" si="535"/>
        <v>0</v>
      </c>
      <c r="AF581" s="42">
        <f t="shared" ca="1" si="535"/>
        <v>1.457167719820518E-16</v>
      </c>
      <c r="AG581" s="42">
        <f t="shared" ca="1" si="535"/>
        <v>0</v>
      </c>
      <c r="AH581" s="42">
        <f t="shared" ca="1" si="535"/>
        <v>0</v>
      </c>
      <c r="AI581" s="42">
        <f t="shared" ca="1" si="535"/>
        <v>-1.7347234759768071E-16</v>
      </c>
      <c r="AJ581" s="42">
        <f t="shared" ca="1" si="535"/>
        <v>0</v>
      </c>
      <c r="AK581" s="42">
        <f t="shared" ca="1" si="535"/>
        <v>0</v>
      </c>
      <c r="AL581" s="42">
        <f t="shared" ca="1" si="535"/>
        <v>8.0491169285323849E-16</v>
      </c>
      <c r="AM581" s="42">
        <f t="shared" ca="1" si="535"/>
        <v>0</v>
      </c>
      <c r="AN581" s="42">
        <f t="shared" ca="1" si="535"/>
        <v>0</v>
      </c>
      <c r="AO581" s="42">
        <f t="shared" ca="1" si="535"/>
        <v>0</v>
      </c>
      <c r="AP581" s="42">
        <f t="shared" ca="1" si="535"/>
        <v>0</v>
      </c>
      <c r="AQ581" s="42">
        <f t="shared" ca="1" si="535"/>
        <v>0</v>
      </c>
      <c r="AR581" s="42">
        <f t="shared" ca="1" si="535"/>
        <v>-8.3266726846886741E-16</v>
      </c>
      <c r="AS581" s="42">
        <f t="shared" ca="1" si="535"/>
        <v>0</v>
      </c>
      <c r="AT581" s="42">
        <f t="shared" ca="1" si="535"/>
        <v>0</v>
      </c>
      <c r="AU581" s="42">
        <f t="shared" ca="1" si="535"/>
        <v>-5.6898930012039273E-16</v>
      </c>
      <c r="AV581" s="42">
        <f t="shared" ca="1" si="535"/>
        <v>0</v>
      </c>
      <c r="AW581" s="42">
        <f t="shared" ca="1" si="535"/>
        <v>0</v>
      </c>
      <c r="AX581" s="42">
        <f t="shared" ca="1" si="535"/>
        <v>3.1918911957973251E-16</v>
      </c>
      <c r="AY581" s="42">
        <f t="shared" ca="1" si="535"/>
        <v>0</v>
      </c>
      <c r="AZ581" s="42">
        <f t="shared" ca="1" si="535"/>
        <v>0</v>
      </c>
      <c r="BA581" s="42">
        <f t="shared" ca="1" si="535"/>
        <v>6.9388939039072284E-16</v>
      </c>
      <c r="BB581" s="42">
        <f t="shared" ca="1" si="535"/>
        <v>0</v>
      </c>
      <c r="BC581" s="42">
        <f t="shared" ca="1" si="535"/>
        <v>0</v>
      </c>
      <c r="BD581" s="42">
        <f t="shared" ca="1" si="535"/>
        <v>-1.6653345369377348E-16</v>
      </c>
      <c r="BE581" s="42">
        <f t="shared" ca="1" si="535"/>
        <v>0</v>
      </c>
      <c r="BF581" s="42">
        <f t="shared" ca="1" si="535"/>
        <v>0</v>
      </c>
      <c r="BG581" s="42">
        <f t="shared" ca="1" si="535"/>
        <v>1.457167719820518E-16</v>
      </c>
      <c r="BH581" s="42">
        <f t="shared" ca="1" si="535"/>
        <v>0</v>
      </c>
      <c r="BI581" s="42">
        <f t="shared" ca="1" si="535"/>
        <v>0</v>
      </c>
      <c r="BJ581" s="42">
        <f t="shared" ca="1" si="535"/>
        <v>-1.0000000000000007</v>
      </c>
    </row>
    <row r="582" spans="2:62" hidden="1" outlineLevel="2">
      <c r="B582" s="90" t="s">
        <v>138</v>
      </c>
      <c r="C582" s="42" cm="1">
        <f t="array" aca="1" ref="C582" ca="1">SUM(ABS(C570:C579))</f>
        <v>0</v>
      </c>
      <c r="D582" s="42" cm="1">
        <f t="array" aca="1" ref="D582" ca="1">SUM(ABS(D570:D579))</f>
        <v>0</v>
      </c>
      <c r="E582" s="42" cm="1">
        <f t="array" aca="1" ref="E582" ca="1">SUM(ABS(E570:E579))</f>
        <v>0.18789420236818477</v>
      </c>
      <c r="F582" s="42" cm="1">
        <f t="array" aca="1" ref="F582" ca="1">SUM(ABS(F570:F579))</f>
        <v>0</v>
      </c>
      <c r="G582" s="42" cm="1">
        <f t="array" aca="1" ref="G582" ca="1">SUM(ABS(G570:G579))</f>
        <v>0</v>
      </c>
      <c r="H582" s="42" cm="1">
        <f t="array" aca="1" ref="H582" ca="1">SUM(ABS(H570:H579))</f>
        <v>0.231185749643081</v>
      </c>
      <c r="I582" s="42" cm="1">
        <f t="array" aca="1" ref="I582" ca="1">SUM(ABS(I570:I579))</f>
        <v>0</v>
      </c>
      <c r="J582" s="42" cm="1">
        <f t="array" aca="1" ref="J582" ca="1">SUM(ABS(J570:J579))</f>
        <v>0</v>
      </c>
      <c r="K582" s="42" cm="1">
        <f t="array" aca="1" ref="K582" ca="1">SUM(ABS(K570:K579))</f>
        <v>0.167670299341699</v>
      </c>
      <c r="L582" s="42" cm="1">
        <f t="array" aca="1" ref="L582" ca="1">SUM(ABS(L570:L579))</f>
        <v>0</v>
      </c>
      <c r="M582" s="42" cm="1">
        <f t="array" aca="1" ref="M582" ca="1">SUM(ABS(M570:M579))</f>
        <v>0</v>
      </c>
      <c r="N582" s="42" cm="1">
        <f t="array" aca="1" ref="N582" ca="1">SUM(ABS(N570:N579))</f>
        <v>0.26005935117724044</v>
      </c>
      <c r="O582" s="42" cm="1">
        <f t="array" aca="1" ref="O582" ca="1">SUM(ABS(O570:O579))</f>
        <v>0</v>
      </c>
      <c r="P582" s="42" cm="1">
        <f t="array" aca="1" ref="P582" ca="1">SUM(ABS(P570:P579))</f>
        <v>0</v>
      </c>
      <c r="Q582" s="42" cm="1">
        <f t="array" aca="1" ref="Q582" ca="1">SUM(ABS(Q570:Q579))</f>
        <v>0.21579683822426715</v>
      </c>
      <c r="R582" s="42" cm="1">
        <f t="array" aca="1" ref="R582" ca="1">SUM(ABS(R570:R579))</f>
        <v>0</v>
      </c>
      <c r="S582" s="42" cm="1">
        <f t="array" aca="1" ref="S582" ca="1">SUM(ABS(S570:S579))</f>
        <v>0</v>
      </c>
      <c r="T582" s="42" cm="1">
        <f t="array" aca="1" ref="T582" ca="1">SUM(ABS(T570:T579))</f>
        <v>0.23476248604083574</v>
      </c>
      <c r="U582" s="42" cm="1">
        <f t="array" aca="1" ref="U582" ca="1">SUM(ABS(U570:U579))</f>
        <v>0</v>
      </c>
      <c r="V582" s="42" cm="1">
        <f t="array" aca="1" ref="V582" ca="1">SUM(ABS(V570:V579))</f>
        <v>0</v>
      </c>
      <c r="W582" s="42" cm="1">
        <f t="array" aca="1" ref="W582" ca="1">SUM(ABS(W570:W579))</f>
        <v>0.19595010066574109</v>
      </c>
      <c r="X582" s="42" cm="1">
        <f t="array" aca="1" ref="X582" ca="1">SUM(ABS(X570:X579))</f>
        <v>0</v>
      </c>
      <c r="Y582" s="42" cm="1">
        <f t="array" aca="1" ref="Y582" ca="1">SUM(ABS(Y570:Y579))</f>
        <v>0</v>
      </c>
      <c r="Z582" s="42" cm="1">
        <f t="array" aca="1" ref="Z582" ca="1">SUM(ABS(Z570:Z579))</f>
        <v>0.46729368423701356</v>
      </c>
      <c r="AA582" s="42" cm="1">
        <f t="array" aca="1" ref="AA582" ca="1">SUM(ABS(AA570:AA579))</f>
        <v>0</v>
      </c>
      <c r="AB582" s="42" cm="1">
        <f t="array" aca="1" ref="AB582" ca="1">SUM(ABS(AB570:AB579))</f>
        <v>0</v>
      </c>
      <c r="AC582" s="42" cm="1">
        <f t="array" aca="1" ref="AC582" ca="1">SUM(ABS(AC570:AC579))</f>
        <v>0.43904057114568079</v>
      </c>
      <c r="AD582" s="42" cm="1">
        <f t="array" aca="1" ref="AD582" ca="1">SUM(ABS(AD570:AD579))</f>
        <v>0</v>
      </c>
      <c r="AE582" s="42" cm="1">
        <f t="array" aca="1" ref="AE582" ca="1">SUM(ABS(AE570:AE579))</f>
        <v>0</v>
      </c>
      <c r="AF582" s="42" cm="1">
        <f t="array" aca="1" ref="AF582" ca="1">SUM(ABS(AF570:AF579))</f>
        <v>0.16682865223531274</v>
      </c>
      <c r="AG582" s="42" cm="1">
        <f t="array" aca="1" ref="AG582" ca="1">SUM(ABS(AG570:AG579))</f>
        <v>0</v>
      </c>
      <c r="AH582" s="42" cm="1">
        <f t="array" aca="1" ref="AH582" ca="1">SUM(ABS(AH570:AH579))</f>
        <v>0</v>
      </c>
      <c r="AI582" s="42" cm="1">
        <f t="array" aca="1" ref="AI582" ca="1">SUM(ABS(AI570:AI579))</f>
        <v>0.12136868650521568</v>
      </c>
      <c r="AJ582" s="42" cm="1">
        <f t="array" aca="1" ref="AJ582" ca="1">SUM(ABS(AJ570:AJ579))</f>
        <v>0</v>
      </c>
      <c r="AK582" s="42" cm="1">
        <f t="array" aca="1" ref="AK582" ca="1">SUM(ABS(AK570:AK579))</f>
        <v>0</v>
      </c>
      <c r="AL582" s="42" cm="1">
        <f t="array" aca="1" ref="AL582" ca="1">SUM(ABS(AL570:AL579))</f>
        <v>0.11784370149633726</v>
      </c>
      <c r="AM582" s="42" cm="1">
        <f t="array" aca="1" ref="AM582" ca="1">SUM(ABS(AM570:AM579))</f>
        <v>0</v>
      </c>
      <c r="AN582" s="42" cm="1">
        <f t="array" aca="1" ref="AN582" ca="1">SUM(ABS(AN570:AN579))</f>
        <v>0</v>
      </c>
      <c r="AO582" s="42" cm="1">
        <f t="array" aca="1" ref="AO582" ca="1">SUM(ABS(AO570:AO579))</f>
        <v>0.49234531312654678</v>
      </c>
      <c r="AP582" s="42" cm="1">
        <f t="array" aca="1" ref="AP582" ca="1">SUM(ABS(AP570:AP579))</f>
        <v>0</v>
      </c>
      <c r="AQ582" s="42" cm="1">
        <f t="array" aca="1" ref="AQ582" ca="1">SUM(ABS(AQ570:AQ579))</f>
        <v>0</v>
      </c>
      <c r="AR582" s="42" cm="1">
        <f t="array" aca="1" ref="AR582" ca="1">SUM(ABS(AR570:AR579))</f>
        <v>0.5027229643965887</v>
      </c>
      <c r="AS582" s="42" cm="1">
        <f t="array" aca="1" ref="AS582" ca="1">SUM(ABS(AS570:AS579))</f>
        <v>0</v>
      </c>
      <c r="AT582" s="42" cm="1">
        <f t="array" aca="1" ref="AT582" ca="1">SUM(ABS(AT570:AT579))</f>
        <v>0</v>
      </c>
      <c r="AU582" s="42" cm="1">
        <f t="array" aca="1" ref="AU582" ca="1">SUM(ABS(AU570:AU579))</f>
        <v>0.37037521536045681</v>
      </c>
      <c r="AV582" s="42" cm="1">
        <f t="array" aca="1" ref="AV582" ca="1">SUM(ABS(AV570:AV579))</f>
        <v>0</v>
      </c>
      <c r="AW582" s="42" cm="1">
        <f t="array" aca="1" ref="AW582" ca="1">SUM(ABS(AW570:AW579))</f>
        <v>0</v>
      </c>
      <c r="AX582" s="42" cm="1">
        <f t="array" aca="1" ref="AX582" ca="1">SUM(ABS(AX570:AX579))</f>
        <v>0.32189034599767274</v>
      </c>
      <c r="AY582" s="42" cm="1">
        <f t="array" aca="1" ref="AY582" ca="1">SUM(ABS(AY570:AY579))</f>
        <v>0</v>
      </c>
      <c r="AZ582" s="42" cm="1">
        <f t="array" aca="1" ref="AZ582" ca="1">SUM(ABS(AZ570:AZ579))</f>
        <v>0</v>
      </c>
      <c r="BA582" s="42" cm="1">
        <f t="array" aca="1" ref="BA582" ca="1">SUM(ABS(BA570:BA579))</f>
        <v>0.35355396984578258</v>
      </c>
      <c r="BB582" s="42" cm="1">
        <f t="array" aca="1" ref="BB582" ca="1">SUM(ABS(BB570:BB579))</f>
        <v>0</v>
      </c>
      <c r="BC582" s="42" cm="1">
        <f t="array" aca="1" ref="BC582" ca="1">SUM(ABS(BC570:BC579))</f>
        <v>0</v>
      </c>
      <c r="BD582" s="42" cm="1">
        <f t="array" aca="1" ref="BD582" ca="1">SUM(ABS(BD570:BD579))</f>
        <v>0.17186519677415743</v>
      </c>
      <c r="BE582" s="42" cm="1">
        <f t="array" aca="1" ref="BE582" ca="1">SUM(ABS(BE570:BE579))</f>
        <v>0</v>
      </c>
      <c r="BF582" s="42" cm="1">
        <f t="array" aca="1" ref="BF582" ca="1">SUM(ABS(BF570:BF579))</f>
        <v>0</v>
      </c>
      <c r="BG582" s="42" cm="1">
        <f t="array" aca="1" ref="BG582" ca="1">SUM(ABS(BG570:BG579))</f>
        <v>0.36132682082201945</v>
      </c>
      <c r="BH582" s="42" cm="1">
        <f t="array" aca="1" ref="BH582" ca="1">SUM(ABS(BH570:BH579))</f>
        <v>0</v>
      </c>
      <c r="BI582" s="42" cm="1">
        <f t="array" aca="1" ref="BI582" ca="1">SUM(ABS(BI570:BI579))</f>
        <v>0</v>
      </c>
      <c r="BJ582" s="42" cm="1">
        <f t="array" aca="1" ref="BJ582" ca="1">SUM(ABS(BJ570:BJ579))</f>
        <v>1.3185956134822907</v>
      </c>
    </row>
    <row r="583" spans="2:62" hidden="1" outlineLevel="2">
      <c r="B583" s="77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</row>
    <row r="584" spans="2:62" hidden="1" outlineLevel="2">
      <c r="B584" s="90" t="s">
        <v>157</v>
      </c>
      <c r="C584" s="109">
        <f ca="1">$C$5*(1+C553)</f>
        <v>101044279.62910224</v>
      </c>
      <c r="D584" s="109">
        <f ca="1">C584*(1+D553)</f>
        <v>106584762.49996656</v>
      </c>
      <c r="E584" s="109">
        <f t="shared" ref="E584:BJ584" ca="1" si="536">D584*(1+E553)</f>
        <v>106141988.99547613</v>
      </c>
      <c r="F584" s="109">
        <f t="shared" ca="1" si="536"/>
        <v>105355419.46026999</v>
      </c>
      <c r="G584" s="109">
        <f t="shared" ca="1" si="536"/>
        <v>108617635.87239373</v>
      </c>
      <c r="H584" s="109">
        <f t="shared" ca="1" si="536"/>
        <v>107414191.49300422</v>
      </c>
      <c r="I584" s="109">
        <f t="shared" ca="1" si="536"/>
        <v>107015877.1827511</v>
      </c>
      <c r="J584" s="109">
        <f t="shared" ca="1" si="536"/>
        <v>110205021.75092317</v>
      </c>
      <c r="K584" s="109">
        <f t="shared" ca="1" si="536"/>
        <v>109415633.68446207</v>
      </c>
      <c r="L584" s="109">
        <f t="shared" ca="1" si="536"/>
        <v>115677945.62718125</v>
      </c>
      <c r="M584" s="109">
        <f t="shared" ca="1" si="536"/>
        <v>119010119.85916893</v>
      </c>
      <c r="N584" s="109">
        <f t="shared" ca="1" si="536"/>
        <v>115900541.3716616</v>
      </c>
      <c r="O584" s="109">
        <f t="shared" ca="1" si="536"/>
        <v>117134520.07236478</v>
      </c>
      <c r="P584" s="109">
        <f t="shared" ca="1" si="536"/>
        <v>113976039.28521508</v>
      </c>
      <c r="Q584" s="109">
        <f t="shared" ca="1" si="536"/>
        <v>113189975.86651957</v>
      </c>
      <c r="R584" s="109">
        <f t="shared" ca="1" si="536"/>
        <v>111466334.20763852</v>
      </c>
      <c r="S584" s="109">
        <f t="shared" ca="1" si="536"/>
        <v>109933552.48101473</v>
      </c>
      <c r="T584" s="109">
        <f t="shared" ca="1" si="536"/>
        <v>112263316.7448715</v>
      </c>
      <c r="U584" s="109">
        <f t="shared" ca="1" si="536"/>
        <v>117034333.83125329</v>
      </c>
      <c r="V584" s="109">
        <f t="shared" ca="1" si="536"/>
        <v>113805107.00360331</v>
      </c>
      <c r="W584" s="109">
        <f t="shared" ca="1" si="536"/>
        <v>112954991.51822957</v>
      </c>
      <c r="X584" s="109">
        <f t="shared" ca="1" si="536"/>
        <v>110596601.97075023</v>
      </c>
      <c r="Y584" s="109">
        <f t="shared" ca="1" si="536"/>
        <v>115255977.22060978</v>
      </c>
      <c r="Z584" s="109">
        <f t="shared" ca="1" si="536"/>
        <v>106901615.00443566</v>
      </c>
      <c r="AA584" s="109">
        <f t="shared" ca="1" si="536"/>
        <v>114636899.4455619</v>
      </c>
      <c r="AB584" s="109">
        <f t="shared" ca="1" si="536"/>
        <v>118276669.4435972</v>
      </c>
      <c r="AC584" s="109">
        <f t="shared" ca="1" si="536"/>
        <v>124066541.72130539</v>
      </c>
      <c r="AD584" s="109">
        <f t="shared" ca="1" si="536"/>
        <v>129388137.26112621</v>
      </c>
      <c r="AE584" s="109">
        <f t="shared" ca="1" si="536"/>
        <v>124944386.94504781</v>
      </c>
      <c r="AF584" s="109">
        <f t="shared" ca="1" si="536"/>
        <v>130194449.63255982</v>
      </c>
      <c r="AG584" s="109">
        <f t="shared" ca="1" si="536"/>
        <v>130496846.269752</v>
      </c>
      <c r="AH584" s="109">
        <f t="shared" ca="1" si="536"/>
        <v>133988845.21808891</v>
      </c>
      <c r="AI584" s="109">
        <f t="shared" ca="1" si="536"/>
        <v>137198518.17380232</v>
      </c>
      <c r="AJ584" s="109">
        <f t="shared" ca="1" si="536"/>
        <v>141057562.16934276</v>
      </c>
      <c r="AK584" s="109">
        <f t="shared" ca="1" si="536"/>
        <v>141730286.60644388</v>
      </c>
      <c r="AL584" s="109">
        <f t="shared" ca="1" si="536"/>
        <v>146428882.40709889</v>
      </c>
      <c r="AM584" s="109">
        <f t="shared" ca="1" si="536"/>
        <v>153489723.89966321</v>
      </c>
      <c r="AN584" s="109">
        <f t="shared" ca="1" si="536"/>
        <v>140148807.04149714</v>
      </c>
      <c r="AO584" s="109">
        <f t="shared" ca="1" si="536"/>
        <v>130550034.29124495</v>
      </c>
      <c r="AP584" s="109">
        <f t="shared" ca="1" si="536"/>
        <v>144011446.19991118</v>
      </c>
      <c r="AQ584" s="109">
        <f t="shared" ca="1" si="536"/>
        <v>153646185.69571239</v>
      </c>
      <c r="AR584" s="109">
        <f t="shared" ca="1" si="536"/>
        <v>151150925.93232396</v>
      </c>
      <c r="AS584" s="109">
        <f t="shared" ca="1" si="536"/>
        <v>145317035.66341329</v>
      </c>
      <c r="AT584" s="109">
        <f t="shared" ca="1" si="536"/>
        <v>140901622.27848879</v>
      </c>
      <c r="AU584" s="109">
        <f t="shared" ca="1" si="536"/>
        <v>142056419.60318622</v>
      </c>
      <c r="AV584" s="109">
        <f t="shared" ca="1" si="536"/>
        <v>139856923.91010743</v>
      </c>
      <c r="AW584" s="109">
        <f t="shared" ca="1" si="536"/>
        <v>145820648.95129055</v>
      </c>
      <c r="AX584" s="109">
        <f t="shared" ca="1" si="536"/>
        <v>146074412.31752846</v>
      </c>
      <c r="AY584" s="109">
        <f t="shared" ca="1" si="536"/>
        <v>149806896.16613889</v>
      </c>
      <c r="AZ584" s="109">
        <f t="shared" ca="1" si="536"/>
        <v>143146245.0019424</v>
      </c>
      <c r="BA584" s="109">
        <f t="shared" ca="1" si="536"/>
        <v>156249820.9426403</v>
      </c>
      <c r="BB584" s="109">
        <f t="shared" ca="1" si="536"/>
        <v>160882201.72576898</v>
      </c>
      <c r="BC584" s="109">
        <f t="shared" ca="1" si="536"/>
        <v>161231360.1734145</v>
      </c>
      <c r="BD584" s="109">
        <f t="shared" ca="1" si="536"/>
        <v>161136665.08400914</v>
      </c>
      <c r="BE584" s="109">
        <f t="shared" ca="1" si="536"/>
        <v>164598657.21708813</v>
      </c>
      <c r="BF584" s="109">
        <f t="shared" ca="1" si="536"/>
        <v>173537991.469212</v>
      </c>
      <c r="BG584" s="109">
        <f t="shared" ca="1" si="536"/>
        <v>162990294.60907969</v>
      </c>
      <c r="BH584" s="109">
        <f t="shared" ca="1" si="536"/>
        <v>163969056.93561253</v>
      </c>
      <c r="BI584" s="109">
        <f t="shared" ca="1" si="536"/>
        <v>162301595.08975607</v>
      </c>
      <c r="BJ584" s="109">
        <f t="shared" ca="1" si="536"/>
        <v>177545188.10220167</v>
      </c>
    </row>
    <row r="585" spans="2:62" hidden="1" outlineLevel="2">
      <c r="B585" s="90" t="s">
        <v>156</v>
      </c>
      <c r="C585" s="109">
        <f ca="1">C582*C584*$C$6+($C$5*$C$6)</f>
        <v>29999.999999999996</v>
      </c>
      <c r="D585" s="109">
        <f ca="1">D582*D584*$C$6</f>
        <v>0</v>
      </c>
      <c r="E585" s="109">
        <f t="shared" ref="E585" ca="1" si="537">E582*E584*$C$6</f>
        <v>5983.0393080232889</v>
      </c>
      <c r="F585" s="109">
        <f t="shared" ref="F585" ca="1" si="538">F582*F584*$C$6</f>
        <v>0</v>
      </c>
      <c r="G585" s="109">
        <f t="shared" ref="G585" ca="1" si="539">G582*G584*$C$6</f>
        <v>0</v>
      </c>
      <c r="H585" s="109">
        <f t="shared" ref="H585" ca="1" si="540">H582*H584*$C$6</f>
        <v>7449.7891147846894</v>
      </c>
      <c r="I585" s="109">
        <f t="shared" ref="I585" ca="1" si="541">I582*I584*$C$6</f>
        <v>0</v>
      </c>
      <c r="J585" s="109">
        <f t="shared" ref="J585" ca="1" si="542">J582*J584*$C$6</f>
        <v>0</v>
      </c>
      <c r="K585" s="109">
        <f t="shared" ref="K585" ca="1" si="543">K582*K584*$C$6</f>
        <v>5503.7256157606316</v>
      </c>
      <c r="L585" s="109">
        <f t="shared" ref="L585" ca="1" si="544">L582*L584*$C$6</f>
        <v>0</v>
      </c>
      <c r="M585" s="109">
        <f t="shared" ref="M585" ca="1" si="545">M582*M584*$C$6</f>
        <v>0</v>
      </c>
      <c r="N585" s="109">
        <f t="shared" ref="N585" ca="1" si="546">N582*N584*$C$6</f>
        <v>9042.305877061568</v>
      </c>
      <c r="O585" s="109">
        <f t="shared" ref="O585" ca="1" si="547">O582*O584*$C$6</f>
        <v>0</v>
      </c>
      <c r="P585" s="109">
        <f t="shared" ref="P585" ca="1" si="548">P582*P584*$C$6</f>
        <v>0</v>
      </c>
      <c r="Q585" s="109">
        <f t="shared" ref="Q585" ca="1" si="549">Q582*Q584*$C$6</f>
        <v>7327.8116732028084</v>
      </c>
      <c r="R585" s="109">
        <f t="shared" ref="R585" ca="1" si="550">R582*R584*$C$6</f>
        <v>0</v>
      </c>
      <c r="S585" s="109">
        <f t="shared" ref="S585" ca="1" si="551">S582*S584*$C$6</f>
        <v>0</v>
      </c>
      <c r="T585" s="109">
        <f t="shared" ref="T585" ca="1" si="552">T582*T584*$C$6</f>
        <v>7906.5645990647436</v>
      </c>
      <c r="U585" s="109">
        <f t="shared" ref="U585" ca="1" si="553">U582*U584*$C$6</f>
        <v>0</v>
      </c>
      <c r="V585" s="109">
        <f t="shared" ref="V585" ca="1" si="554">V582*V584*$C$6</f>
        <v>0</v>
      </c>
      <c r="W585" s="109">
        <f t="shared" ref="W585" ca="1" si="555">W582*W584*$C$6</f>
        <v>6640.0625876085041</v>
      </c>
      <c r="X585" s="109">
        <f t="shared" ref="X585" ca="1" si="556">X582*X584*$C$6</f>
        <v>0</v>
      </c>
      <c r="Y585" s="109">
        <f t="shared" ref="Y585" ca="1" si="557">Y582*Y584*$C$6</f>
        <v>0</v>
      </c>
      <c r="Z585" s="109">
        <f t="shared" ref="Z585" ca="1" si="558">Z582*Z584*$C$6</f>
        <v>14986.334857892864</v>
      </c>
      <c r="AA585" s="109">
        <f t="shared" ref="AA585" ca="1" si="559">AA582*AA584*$C$6</f>
        <v>0</v>
      </c>
      <c r="AB585" s="109">
        <f t="shared" ref="AB585" ca="1" si="560">AB582*AB584*$C$6</f>
        <v>0</v>
      </c>
      <c r="AC585" s="109">
        <f t="shared" ref="AC585" ca="1" si="561">AC582*AC584*$C$6</f>
        <v>16341.073601217406</v>
      </c>
      <c r="AD585" s="109">
        <f t="shared" ref="AD585" ca="1" si="562">AD582*AD584*$C$6</f>
        <v>0</v>
      </c>
      <c r="AE585" s="109">
        <f t="shared" ref="AE585" ca="1" si="563">AE582*AE584*$C$6</f>
        <v>0</v>
      </c>
      <c r="AF585" s="109">
        <f t="shared" ref="AF585" ca="1" si="564">AF582*AF584*$C$6</f>
        <v>6516.0493682154774</v>
      </c>
      <c r="AG585" s="109">
        <f t="shared" ref="AG585" ca="1" si="565">AG582*AG584*$C$6</f>
        <v>0</v>
      </c>
      <c r="AH585" s="109">
        <f t="shared" ref="AH585" ca="1" si="566">AH582*AH584*$C$6</f>
        <v>0</v>
      </c>
      <c r="AI585" s="109">
        <f t="shared" ref="AI585" ca="1" si="567">AI582*AI584*$C$6</f>
        <v>4995.4811823649043</v>
      </c>
      <c r="AJ585" s="109">
        <f t="shared" ref="AJ585" ca="1" si="568">AJ582*AJ584*$C$6</f>
        <v>0</v>
      </c>
      <c r="AK585" s="109">
        <f t="shared" ref="AK585" ca="1" si="569">AK582*AK584*$C$6</f>
        <v>0</v>
      </c>
      <c r="AL585" s="109">
        <f t="shared" ref="AL585" ca="1" si="570">AL582*AL584*$C$6</f>
        <v>5176.7164526473289</v>
      </c>
      <c r="AM585" s="109">
        <f t="shared" ref="AM585" ca="1" si="571">AM582*AM584*$C$6</f>
        <v>0</v>
      </c>
      <c r="AN585" s="109">
        <f t="shared" ref="AN585" ca="1" si="572">AN582*AN584*$C$6</f>
        <v>0</v>
      </c>
      <c r="AO585" s="109">
        <f t="shared" ref="AO585" ca="1" si="573">AO582*AO584*$C$6</f>
        <v>19282.709253541325</v>
      </c>
      <c r="AP585" s="109">
        <f t="shared" ref="AP585" ca="1" si="574">AP582*AP584*$C$6</f>
        <v>0</v>
      </c>
      <c r="AQ585" s="109">
        <f t="shared" ref="AQ585" ca="1" si="575">AQ582*AQ584*$C$6</f>
        <v>0</v>
      </c>
      <c r="AR585" s="109">
        <f t="shared" ref="AR585" ca="1" si="576">AR582*AR584*$C$6</f>
        <v>22796.112466796134</v>
      </c>
      <c r="AS585" s="109">
        <f t="shared" ref="AS585" ca="1" si="577">AS582*AS584*$C$6</f>
        <v>0</v>
      </c>
      <c r="AT585" s="109">
        <f t="shared" ref="AT585" ca="1" si="578">AT582*AT584*$C$6</f>
        <v>0</v>
      </c>
      <c r="AU585" s="109">
        <f t="shared" ref="AU585" ca="1" si="579">AU582*AU584*$C$6</f>
        <v>15784.253101159655</v>
      </c>
      <c r="AV585" s="109">
        <f t="shared" ref="AV585" ca="1" si="580">AV582*AV584*$C$6</f>
        <v>0</v>
      </c>
      <c r="AW585" s="109">
        <f t="shared" ref="AW585" ca="1" si="581">AW582*AW584*$C$6</f>
        <v>0</v>
      </c>
      <c r="AX585" s="109">
        <f t="shared" ref="AX585" ca="1" si="582">AX582*AX584*$C$6</f>
        <v>14105.982936688783</v>
      </c>
      <c r="AY585" s="109">
        <f t="shared" ref="AY585" ca="1" si="583">AY582*AY584*$C$6</f>
        <v>0</v>
      </c>
      <c r="AZ585" s="109">
        <f t="shared" ref="AZ585" ca="1" si="584">AZ582*AZ584*$C$6</f>
        <v>0</v>
      </c>
      <c r="BA585" s="109">
        <f t="shared" ref="BA585" ca="1" si="585">BA582*BA584*$C$6</f>
        <v>16572.823344588953</v>
      </c>
      <c r="BB585" s="109">
        <f t="shared" ref="BB585" ca="1" si="586">BB582*BB584*$C$6</f>
        <v>0</v>
      </c>
      <c r="BC585" s="109">
        <f t="shared" ref="BC585" ca="1" si="587">BC582*BC584*$C$6</f>
        <v>0</v>
      </c>
      <c r="BD585" s="109">
        <f t="shared" ref="BD585" ca="1" si="588">BD582*BD584*$C$6</f>
        <v>8308.1353956584189</v>
      </c>
      <c r="BE585" s="109">
        <f t="shared" ref="BE585" ca="1" si="589">BE582*BE584*$C$6</f>
        <v>0</v>
      </c>
      <c r="BF585" s="109">
        <f t="shared" ref="BF585" ca="1" si="590">BF582*BF584*$C$6</f>
        <v>0</v>
      </c>
      <c r="BG585" s="109">
        <f t="shared" ref="BG585" ca="1" si="591">BG582*BG584*$C$6</f>
        <v>17667.829492782927</v>
      </c>
      <c r="BH585" s="109">
        <f t="shared" ref="BH585" ca="1" si="592">BH582*BH584*$C$6</f>
        <v>0</v>
      </c>
      <c r="BI585" s="109">
        <f t="shared" ref="BI585" ca="1" si="593">BI582*BI584*$C$6</f>
        <v>0</v>
      </c>
      <c r="BJ585" s="109">
        <f t="shared" ref="BJ585" ca="1" si="594">BJ582*BJ584*$C$6</f>
        <v>70233.091867935393</v>
      </c>
    </row>
    <row r="586" spans="2:62" hidden="1" outlineLevel="2">
      <c r="B586" s="90" t="s">
        <v>158</v>
      </c>
      <c r="C586" s="109">
        <f>-SUMIF(C540:C549,"&lt;0",C540:C549)*$C$7*$C$5/12</f>
        <v>1674.4569788262286</v>
      </c>
      <c r="D586" s="109">
        <f>C586</f>
        <v>1674.4569788262286</v>
      </c>
      <c r="E586" s="109">
        <f>C586</f>
        <v>1674.4569788262286</v>
      </c>
      <c r="F586" s="109">
        <f ca="1">-SUMIF(F540:F549,"&lt;0",F540:F549)*$C$7*E584/12</f>
        <v>1692.2771752505932</v>
      </c>
      <c r="G586" s="109">
        <f ca="1">F586</f>
        <v>1692.2771752505932</v>
      </c>
      <c r="H586" s="109">
        <f ca="1">F586</f>
        <v>1692.2771752505932</v>
      </c>
      <c r="I586" s="109">
        <f t="shared" ref="I586" ca="1" si="595">-SUMIF(I540:I549,"&lt;0",I540:I549)*$C$7*H584/12</f>
        <v>1410.09436950535</v>
      </c>
      <c r="J586" s="109">
        <f t="shared" ref="J586" ca="1" si="596">I586</f>
        <v>1410.09436950535</v>
      </c>
      <c r="K586" s="109">
        <f t="shared" ref="K586" ca="1" si="597">I586</f>
        <v>1410.09436950535</v>
      </c>
      <c r="L586" s="109">
        <f t="shared" ref="L586" ca="1" si="598">-SUMIF(L540:L549,"&lt;0",L540:L549)*$C$7*K584/12</f>
        <v>1034.7702217294195</v>
      </c>
      <c r="M586" s="109">
        <f t="shared" ref="M586" ca="1" si="599">L586</f>
        <v>1034.7702217294195</v>
      </c>
      <c r="N586" s="109">
        <f t="shared" ref="N586" ca="1" si="600">L586</f>
        <v>1034.7702217294195</v>
      </c>
      <c r="O586" s="109">
        <f t="shared" ref="O586" ca="1" si="601">-SUMIF(O540:O549,"&lt;0",O540:O549)*$C$7*N584/12</f>
        <v>1045.0265574858388</v>
      </c>
      <c r="P586" s="109">
        <f t="shared" ref="P586" ca="1" si="602">O586</f>
        <v>1045.0265574858388</v>
      </c>
      <c r="Q586" s="109">
        <f t="shared" ref="Q586" ca="1" si="603">O586</f>
        <v>1045.0265574858388</v>
      </c>
      <c r="R586" s="109">
        <f t="shared" ref="R586" ca="1" si="604">-SUMIF(R540:R549,"&lt;0",R540:R549)*$C$7*Q584/12</f>
        <v>1274.9163806168751</v>
      </c>
      <c r="S586" s="109">
        <f t="shared" ref="S586" ca="1" si="605">R586</f>
        <v>1274.9163806168751</v>
      </c>
      <c r="T586" s="109">
        <f t="shared" ref="T586" ca="1" si="606">R586</f>
        <v>1274.9163806168751</v>
      </c>
      <c r="U586" s="109">
        <f t="shared" ref="U586" ca="1" si="607">-SUMIF(U540:U549,"&lt;0",U540:U549)*$C$7*T584/12</f>
        <v>1868.1808483609404</v>
      </c>
      <c r="V586" s="109">
        <f t="shared" ref="V586" ca="1" si="608">U586</f>
        <v>1868.1808483609404</v>
      </c>
      <c r="W586" s="109">
        <f t="shared" ref="W586" ca="1" si="609">U586</f>
        <v>1868.1808483609404</v>
      </c>
      <c r="X586" s="109">
        <f t="shared" ref="X586" ca="1" si="610">-SUMIF(X540:X549,"&lt;0",X540:X549)*$C$7*W584/12</f>
        <v>2128.0873645423403</v>
      </c>
      <c r="Y586" s="109">
        <f t="shared" ref="Y586" ca="1" si="611">X586</f>
        <v>2128.0873645423403</v>
      </c>
      <c r="Z586" s="109">
        <f t="shared" ref="Z586" ca="1" si="612">X586</f>
        <v>2128.0873645423403</v>
      </c>
      <c r="AA586" s="109">
        <f t="shared" ref="AA586" ca="1" si="613">-SUMIF(AA540:AA549,"&lt;0",AA540:AA549)*$C$7*Z584/12</f>
        <v>3397.6772270445258</v>
      </c>
      <c r="AB586" s="109">
        <f t="shared" ref="AB586" ca="1" si="614">AA586</f>
        <v>3397.6772270445258</v>
      </c>
      <c r="AC586" s="109">
        <f t="shared" ref="AC586" ca="1" si="615">AA586</f>
        <v>3397.6772270445258</v>
      </c>
      <c r="AD586" s="109">
        <f t="shared" ref="AD586" ca="1" si="616">-SUMIF(AD540:AD549,"&lt;0",AD540:AD549)*$C$7*AC584/12</f>
        <v>3248.493790843439</v>
      </c>
      <c r="AE586" s="109">
        <f t="shared" ref="AE586" ca="1" si="617">AD586</f>
        <v>3248.493790843439</v>
      </c>
      <c r="AF586" s="109">
        <f t="shared" ref="AF586" ca="1" si="618">AD586</f>
        <v>3248.493790843439</v>
      </c>
      <c r="AG586" s="109">
        <f t="shared" ref="AG586" ca="1" si="619">-SUMIF(AG540:AG549,"&lt;0",AG540:AG549)*$C$7*AF584/12</f>
        <v>4109.1265450898218</v>
      </c>
      <c r="AH586" s="109">
        <f t="shared" ref="AH586" ca="1" si="620">AG586</f>
        <v>4109.1265450898218</v>
      </c>
      <c r="AI586" s="109">
        <f t="shared" ref="AI586" ca="1" si="621">AG586</f>
        <v>4109.1265450898218</v>
      </c>
      <c r="AJ586" s="109">
        <f t="shared" ref="AJ586" ca="1" si="622">-SUMIF(AJ540:AJ549,"&lt;0",AJ540:AJ549)*$C$7*AI584/12</f>
        <v>4685.3240089619658</v>
      </c>
      <c r="AK586" s="109">
        <f t="shared" ref="AK586" ca="1" si="623">AJ586</f>
        <v>4685.3240089619658</v>
      </c>
      <c r="AL586" s="109">
        <f t="shared" ref="AL586" ca="1" si="624">AJ586</f>
        <v>4685.3240089619658</v>
      </c>
      <c r="AM586" s="109">
        <f t="shared" ref="AM586" ca="1" si="625">-SUMIF(AM540:AM549,"&lt;0",AM540:AM549)*$C$7*AL584/12</f>
        <v>4442.595937016079</v>
      </c>
      <c r="AN586" s="109">
        <f t="shared" ref="AN586" ca="1" si="626">AM586</f>
        <v>4442.595937016079</v>
      </c>
      <c r="AO586" s="109">
        <f t="shared" ref="AO586" ca="1" si="627">AM586</f>
        <v>4442.595937016079</v>
      </c>
      <c r="AP586" s="109">
        <f t="shared" ref="AP586" ca="1" si="628">-SUMIF(AP540:AP549,"&lt;0",AP540:AP549)*$C$7*AO584/12</f>
        <v>5190.607280231894</v>
      </c>
      <c r="AQ586" s="109">
        <f t="shared" ref="AQ586" ca="1" si="629">AP586</f>
        <v>5190.607280231894</v>
      </c>
      <c r="AR586" s="109">
        <f t="shared" ref="AR586" ca="1" si="630">AP586</f>
        <v>5190.607280231894</v>
      </c>
      <c r="AS586" s="109">
        <f t="shared" ref="AS586" ca="1" si="631">-SUMIF(AS540:AS549,"&lt;0",AS540:AS549)*$C$7*AR584/12</f>
        <v>6122.3811884867573</v>
      </c>
      <c r="AT586" s="109">
        <f t="shared" ref="AT586" ca="1" si="632">AS586</f>
        <v>6122.3811884867573</v>
      </c>
      <c r="AU586" s="109">
        <f t="shared" ref="AU586" ca="1" si="633">AS586</f>
        <v>6122.3811884867573</v>
      </c>
      <c r="AV586" s="109">
        <f t="shared" ref="AV586" ca="1" si="634">-SUMIF(AV540:AV549,"&lt;0",AV540:AV549)*$C$7*AU584/12</f>
        <v>5035.6677165386527</v>
      </c>
      <c r="AW586" s="109">
        <f t="shared" ref="AW586" ca="1" si="635">AV586</f>
        <v>5035.6677165386527</v>
      </c>
      <c r="AX586" s="109">
        <f t="shared" ref="AX586" ca="1" si="636">AV586</f>
        <v>5035.6677165386527</v>
      </c>
      <c r="AY586" s="109">
        <f t="shared" ref="AY586" ca="1" si="637">-SUMIF(AY540:AY549,"&lt;0",AY540:AY549)*$C$7*AX584/12</f>
        <v>7099.014510411841</v>
      </c>
      <c r="AZ586" s="109">
        <f t="shared" ref="AZ586" ca="1" si="638">AY586</f>
        <v>7099.014510411841</v>
      </c>
      <c r="BA586" s="109">
        <f t="shared" ref="BA586" ca="1" si="639">AY586</f>
        <v>7099.014510411841</v>
      </c>
      <c r="BB586" s="109">
        <f t="shared" ref="BB586" ca="1" si="640">-SUMIF(BB540:BB549,"&lt;0",BB540:BB549)*$C$7*BA584/12</f>
        <v>6858.6590622915946</v>
      </c>
      <c r="BC586" s="109">
        <f t="shared" ref="BC586" ca="1" si="641">BB586</f>
        <v>6858.6590622915946</v>
      </c>
      <c r="BD586" s="109">
        <f t="shared" ref="BD586" ca="1" si="642">BB586</f>
        <v>6858.6590622915946</v>
      </c>
      <c r="BE586" s="109">
        <f t="shared" ref="BE586" ca="1" si="643">-SUMIF(BE540:BE549,"&lt;0",BE540:BE549)*$C$7*BD584/12</f>
        <v>7057.6393616095011</v>
      </c>
      <c r="BF586" s="109">
        <f t="shared" ref="BF586" ca="1" si="644">BE586</f>
        <v>7057.6393616095011</v>
      </c>
      <c r="BG586" s="109">
        <f t="shared" ref="BG586" ca="1" si="645">BE586</f>
        <v>7057.6393616095011</v>
      </c>
      <c r="BH586" s="109">
        <f t="shared" ref="BH586" ca="1" si="646">-SUMIF(BH540:BH549,"&lt;0",BH540:BH549)*$C$7*BG584/12</f>
        <v>5729.3846952951171</v>
      </c>
      <c r="BI586" s="109">
        <f t="shared" ref="BI586" ca="1" si="647">BH586</f>
        <v>5729.3846952951171</v>
      </c>
      <c r="BJ586" s="109">
        <f t="shared" ref="BJ586" ca="1" si="648">BH586</f>
        <v>5729.3846952951171</v>
      </c>
    </row>
    <row r="587" spans="2:62" hidden="1" outlineLevel="2">
      <c r="B587" s="81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</row>
    <row r="588" spans="2:62" hidden="1" outlineLevel="2">
      <c r="B588" s="91" t="s">
        <v>131</v>
      </c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  <c r="AA588" s="92"/>
      <c r="AB588" s="92"/>
      <c r="AC588" s="92"/>
      <c r="AD588" s="92"/>
      <c r="AE588" s="92"/>
      <c r="AF588" s="92"/>
      <c r="AG588" s="92"/>
      <c r="AH588" s="92"/>
      <c r="AI588" s="92"/>
      <c r="AJ588" s="92"/>
      <c r="AK588" s="92"/>
      <c r="AL588" s="92"/>
      <c r="AM588" s="92"/>
      <c r="AN588" s="92"/>
      <c r="AO588" s="92"/>
      <c r="AP588" s="92"/>
      <c r="AQ588" s="92"/>
      <c r="AR588" s="92"/>
      <c r="AS588" s="92"/>
      <c r="AT588" s="92"/>
      <c r="AU588" s="92"/>
      <c r="AV588" s="92"/>
      <c r="AW588" s="92"/>
      <c r="AX588" s="92"/>
      <c r="AY588" s="92"/>
      <c r="AZ588" s="92"/>
      <c r="BA588" s="92"/>
      <c r="BB588" s="92"/>
      <c r="BC588" s="92"/>
      <c r="BD588" s="92"/>
      <c r="BE588" s="92"/>
      <c r="BF588" s="92"/>
      <c r="BG588" s="92"/>
      <c r="BH588" s="92"/>
      <c r="BI588" s="92"/>
      <c r="BJ588" s="92" t="s">
        <v>27</v>
      </c>
    </row>
    <row r="589" spans="2:62" hidden="1" outlineLevel="2">
      <c r="B589" s="81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</row>
    <row r="590" spans="2:62" ht="21.5" hidden="1" outlineLevel="2">
      <c r="B590" s="86" t="s">
        <v>139</v>
      </c>
      <c r="C590" s="67">
        <v>42766</v>
      </c>
      <c r="D590" s="67">
        <v>42794</v>
      </c>
      <c r="E590" s="67">
        <v>42825</v>
      </c>
      <c r="F590" s="67">
        <v>42853</v>
      </c>
      <c r="G590" s="67">
        <v>42886</v>
      </c>
      <c r="H590" s="67">
        <v>42916</v>
      </c>
      <c r="I590" s="67">
        <v>42947</v>
      </c>
      <c r="J590" s="67">
        <v>42978</v>
      </c>
      <c r="K590" s="67">
        <v>43007</v>
      </c>
      <c r="L590" s="67">
        <v>43039</v>
      </c>
      <c r="M590" s="67">
        <v>43069</v>
      </c>
      <c r="N590" s="67">
        <v>43098</v>
      </c>
      <c r="O590" s="67">
        <v>43131</v>
      </c>
      <c r="P590" s="67">
        <v>43159</v>
      </c>
      <c r="Q590" s="67">
        <v>43188</v>
      </c>
      <c r="R590" s="67">
        <v>43220</v>
      </c>
      <c r="S590" s="67">
        <v>43251</v>
      </c>
      <c r="T590" s="67">
        <v>43280</v>
      </c>
      <c r="U590" s="67">
        <v>43312</v>
      </c>
      <c r="V590" s="67">
        <v>43343</v>
      </c>
      <c r="W590" s="67">
        <v>43371</v>
      </c>
      <c r="X590" s="67">
        <v>43404</v>
      </c>
      <c r="Y590" s="67">
        <v>43434</v>
      </c>
      <c r="Z590" s="67">
        <v>43465</v>
      </c>
      <c r="AA590" s="67">
        <v>43496</v>
      </c>
      <c r="AB590" s="67">
        <v>43524</v>
      </c>
      <c r="AC590" s="67">
        <v>43553</v>
      </c>
      <c r="AD590" s="67">
        <v>43585</v>
      </c>
      <c r="AE590" s="67">
        <v>43616</v>
      </c>
      <c r="AF590" s="67">
        <v>43644</v>
      </c>
      <c r="AG590" s="67">
        <v>43677</v>
      </c>
      <c r="AH590" s="67">
        <v>43707</v>
      </c>
      <c r="AI590" s="67">
        <v>43738</v>
      </c>
      <c r="AJ590" s="67">
        <v>43769</v>
      </c>
      <c r="AK590" s="67">
        <v>43798</v>
      </c>
      <c r="AL590" s="67">
        <v>43830</v>
      </c>
      <c r="AM590" s="67">
        <v>43861</v>
      </c>
      <c r="AN590" s="67">
        <v>43889</v>
      </c>
      <c r="AO590" s="67">
        <v>43921</v>
      </c>
      <c r="AP590" s="67">
        <v>43951</v>
      </c>
      <c r="AQ590" s="67">
        <v>43980</v>
      </c>
      <c r="AR590" s="67">
        <v>44012</v>
      </c>
      <c r="AS590" s="67">
        <v>44043</v>
      </c>
      <c r="AT590" s="67">
        <v>44074</v>
      </c>
      <c r="AU590" s="67">
        <v>44104</v>
      </c>
      <c r="AV590" s="67">
        <v>44134</v>
      </c>
      <c r="AW590" s="67">
        <v>44165</v>
      </c>
      <c r="AX590" s="67">
        <v>44196</v>
      </c>
      <c r="AY590" s="67">
        <v>44225</v>
      </c>
      <c r="AZ590" s="67">
        <v>44253</v>
      </c>
      <c r="BA590" s="67">
        <v>44286</v>
      </c>
      <c r="BB590" s="67">
        <v>44316</v>
      </c>
      <c r="BC590" s="67">
        <v>44344</v>
      </c>
      <c r="BD590" s="67">
        <v>44377</v>
      </c>
      <c r="BE590" s="67">
        <v>44407</v>
      </c>
      <c r="BF590" s="67">
        <v>44439</v>
      </c>
      <c r="BG590" s="67">
        <v>44469</v>
      </c>
      <c r="BH590" s="67">
        <v>44498</v>
      </c>
      <c r="BI590" s="67">
        <v>44530</v>
      </c>
      <c r="BJ590" s="67">
        <v>44561</v>
      </c>
    </row>
    <row r="591" spans="2:62" hidden="1" outlineLevel="2">
      <c r="B591" s="78" t="s">
        <v>5</v>
      </c>
      <c r="C591" s="15">
        <f t="shared" ref="C591:C600" ca="1" si="649">C68</f>
        <v>0.14480338295337009</v>
      </c>
      <c r="D591" s="15" cm="1">
        <f t="array" aca="1" ref="D591:D600" ca="1">C607:C616</f>
        <v>0.15095937923625694</v>
      </c>
      <c r="E591" s="15" cm="1">
        <f t="array" aca="1" ref="E591:E600" ca="1">D607:D616</f>
        <v>0.14933844456591219</v>
      </c>
      <c r="F591" s="15">
        <f t="shared" ref="F591:F600" ca="1" si="650">F68</f>
        <v>0.15267290155770585</v>
      </c>
      <c r="G591" s="15" cm="1">
        <f t="array" aca="1" ref="G591:G600" ca="1">F607:F616</f>
        <v>0.14153283031300024</v>
      </c>
      <c r="H591" s="15" cm="1">
        <f t="array" aca="1" ref="H591:H600" ca="1">G607:G616</f>
        <v>0.13241318780568168</v>
      </c>
      <c r="I591" s="15">
        <f t="shared" ref="I591:I600" ca="1" si="651">I68</f>
        <v>0.10934762734553245</v>
      </c>
      <c r="J591" s="15" cm="1">
        <f t="array" aca="1" ref="J591:J600" ca="1">I607:I616</f>
        <v>0.10277251458908203</v>
      </c>
      <c r="K591" s="15" cm="1">
        <f t="array" aca="1" ref="K591:K600" ca="1">J607:J616</f>
        <v>9.9773115555536196E-2</v>
      </c>
      <c r="L591" s="15">
        <f t="shared" ref="L591:L600" ca="1" si="652">L68</f>
        <v>0.11258056736455072</v>
      </c>
      <c r="M591" s="15" cm="1">
        <f t="array" aca="1" ref="M591:M600" ca="1">L607:L616</f>
        <v>0.11289414935413514</v>
      </c>
      <c r="N591" s="15" cm="1">
        <f t="array" aca="1" ref="N591:N600" ca="1">M607:M616</f>
        <v>0.11085658101969817</v>
      </c>
      <c r="O591" s="15">
        <f t="shared" ref="O591:O600" ca="1" si="653">O68</f>
        <v>9.8314419885240756E-2</v>
      </c>
      <c r="P591" s="15" cm="1">
        <f t="array" aca="1" ref="P591:P600" ca="1">O607:O616</f>
        <v>0.10371480238905348</v>
      </c>
      <c r="Q591" s="15" cm="1">
        <f t="array" aca="1" ref="Q591:Q600" ca="1">P607:P616</f>
        <v>0.10224346001329844</v>
      </c>
      <c r="R591" s="15">
        <f t="shared" ref="R591:R600" ca="1" si="654">R68</f>
        <v>9.9188770830473214E-2</v>
      </c>
      <c r="S591" s="15" cm="1">
        <f t="array" aca="1" ref="S591:S600" ca="1">R607:R616</f>
        <v>9.5405110070284932E-2</v>
      </c>
      <c r="T591" s="15" cm="1">
        <f t="array" aca="1" ref="T591:T600" ca="1">S607:S616</f>
        <v>9.4993635525848108E-2</v>
      </c>
      <c r="U591" s="15">
        <f t="shared" ref="U591:U600" ca="1" si="655">U68</f>
        <v>8.7739195227650932E-2</v>
      </c>
      <c r="V591" s="15" cm="1">
        <f t="array" aca="1" ref="V591:V600" ca="1">U607:U616</f>
        <v>8.7122171600333337E-2</v>
      </c>
      <c r="W591" s="15" cm="1">
        <f t="array" aca="1" ref="W591:W600" ca="1">V607:V616</f>
        <v>9.1585835649835565E-2</v>
      </c>
      <c r="X591" s="15">
        <f t="shared" ref="X591:X600" ca="1" si="656">X68</f>
        <v>7.3467230287418792E-2</v>
      </c>
      <c r="Y591" s="15" cm="1">
        <f t="array" aca="1" ref="Y591:Y600" ca="1">X607:X616</f>
        <v>5.7567769299620257E-2</v>
      </c>
      <c r="Z591" s="15" cm="1">
        <f t="array" aca="1" ref="Z591:Z600" ca="1">Y607:Y616</f>
        <v>5.9931370913361023E-2</v>
      </c>
      <c r="AA591" s="15">
        <f t="shared" ref="AA591:AA600" ca="1" si="657">AA68</f>
        <v>1.2343662398455826E-2</v>
      </c>
      <c r="AB591" s="15" cm="1">
        <f t="array" aca="1" ref="AB591:AB600" ca="1">AA607:AA616</f>
        <v>1.3637127866896581E-2</v>
      </c>
      <c r="AC591" s="15" cm="1">
        <f t="array" aca="1" ref="AC591:AC600" ca="1">AB607:AB616</f>
        <v>1.3716899761266105E-2</v>
      </c>
      <c r="AD591" s="15">
        <f t="shared" ref="AD591:AD600" ca="1" si="658">AD68</f>
        <v>0</v>
      </c>
      <c r="AE591" s="15" cm="1">
        <f t="array" aca="1" ref="AE591:AE600" ca="1">AD607:AD616</f>
        <v>0</v>
      </c>
      <c r="AF591" s="15" cm="1">
        <f t="array" aca="1" ref="AF591:AF600" ca="1">AE607:AE616</f>
        <v>0</v>
      </c>
      <c r="AG591" s="15">
        <f t="shared" ref="AG591:AG600" ca="1" si="659">AG68</f>
        <v>0</v>
      </c>
      <c r="AH591" s="15" cm="1">
        <f t="array" aca="1" ref="AH591:AH600" ca="1">AG607:AG616</f>
        <v>0</v>
      </c>
      <c r="AI591" s="15" cm="1">
        <f t="array" aca="1" ref="AI591:AI600" ca="1">AH607:AH616</f>
        <v>0</v>
      </c>
      <c r="AJ591" s="15">
        <f t="shared" ref="AJ591:AJ600" ca="1" si="660">AJ68</f>
        <v>0</v>
      </c>
      <c r="AK591" s="15" cm="1">
        <f t="array" aca="1" ref="AK591:AK600" ca="1">AJ607:AJ616</f>
        <v>0</v>
      </c>
      <c r="AL591" s="15" cm="1">
        <f t="array" aca="1" ref="AL591:AL600" ca="1">AK607:AK616</f>
        <v>0</v>
      </c>
      <c r="AM591" s="15">
        <f t="shared" ref="AM591:AM600" ca="1" si="661">AM68</f>
        <v>0</v>
      </c>
      <c r="AN591" s="15" cm="1">
        <f t="array" aca="1" ref="AN591:AN600" ca="1">AM607:AM616</f>
        <v>0</v>
      </c>
      <c r="AO591" s="15" cm="1">
        <f t="array" aca="1" ref="AO591:AO600" ca="1">AN607:AN616</f>
        <v>0</v>
      </c>
      <c r="AP591" s="15">
        <f t="shared" ref="AP591:AP600" ca="1" si="662">AP68</f>
        <v>0</v>
      </c>
      <c r="AQ591" s="15" cm="1">
        <f t="array" aca="1" ref="AQ591:AQ600" ca="1">AP607:AP616</f>
        <v>0</v>
      </c>
      <c r="AR591" s="15" cm="1">
        <f t="array" aca="1" ref="AR591:AR600" ca="1">AQ607:AQ616</f>
        <v>0</v>
      </c>
      <c r="AS591" s="15">
        <f t="shared" ref="AS591:AS600" ca="1" si="663">AS68</f>
        <v>0</v>
      </c>
      <c r="AT591" s="15" cm="1">
        <f t="array" aca="1" ref="AT591:AT600" ca="1">AS607:AS616</f>
        <v>0</v>
      </c>
      <c r="AU591" s="15" cm="1">
        <f t="array" aca="1" ref="AU591:AU600" ca="1">AT607:AT616</f>
        <v>0</v>
      </c>
      <c r="AV591" s="15">
        <f t="shared" ref="AV591:AV600" ca="1" si="664">AV68</f>
        <v>0</v>
      </c>
      <c r="AW591" s="15" cm="1">
        <f t="array" aca="1" ref="AW591:AW600" ca="1">AV607:AV616</f>
        <v>0</v>
      </c>
      <c r="AX591" s="15" cm="1">
        <f t="array" aca="1" ref="AX591:AX600" ca="1">AW607:AW616</f>
        <v>0</v>
      </c>
      <c r="AY591" s="15">
        <f t="shared" ref="AY591:AY600" ca="1" si="665">AY68</f>
        <v>0</v>
      </c>
      <c r="AZ591" s="15" cm="1">
        <f t="array" aca="1" ref="AZ591:AZ600" ca="1">AY607:AY616</f>
        <v>0</v>
      </c>
      <c r="BA591" s="15" cm="1">
        <f t="array" aca="1" ref="BA591:BA600" ca="1">AZ607:AZ616</f>
        <v>0</v>
      </c>
      <c r="BB591" s="15">
        <f t="shared" ref="BB591:BB600" ca="1" si="666">BB68</f>
        <v>0</v>
      </c>
      <c r="BC591" s="15" cm="1">
        <f t="array" aca="1" ref="BC591:BC600" ca="1">BB607:BB616</f>
        <v>0</v>
      </c>
      <c r="BD591" s="15" cm="1">
        <f t="array" aca="1" ref="BD591:BD600" ca="1">BC607:BC616</f>
        <v>0</v>
      </c>
      <c r="BE591" s="15">
        <f t="shared" ref="BE591:BE600" ca="1" si="667">BE68</f>
        <v>0</v>
      </c>
      <c r="BF591" s="15" cm="1">
        <f t="array" aca="1" ref="BF591:BF600" ca="1">BE607:BE616</f>
        <v>0</v>
      </c>
      <c r="BG591" s="15" cm="1">
        <f t="array" aca="1" ref="BG591:BG600" ca="1">BF607:BF616</f>
        <v>0</v>
      </c>
      <c r="BH591" s="15">
        <f t="shared" ref="BH591:BH600" ca="1" si="668">BH68</f>
        <v>0</v>
      </c>
      <c r="BI591" s="15" cm="1">
        <f t="array" aca="1" ref="BI591:BI600" ca="1">BH607:BH616</f>
        <v>0</v>
      </c>
      <c r="BJ591" s="15" cm="1">
        <f t="array" aca="1" ref="BJ591:BJ600" ca="1">BI607:BI616</f>
        <v>0</v>
      </c>
    </row>
    <row r="592" spans="2:62" hidden="1" outlineLevel="2">
      <c r="B592" s="78" t="s">
        <v>7</v>
      </c>
      <c r="C592" s="15">
        <f t="shared" ca="1" si="649"/>
        <v>0</v>
      </c>
      <c r="D592" s="15">
        <f ca="1"/>
        <v>0</v>
      </c>
      <c r="E592" s="15">
        <f ca="1"/>
        <v>0</v>
      </c>
      <c r="F592" s="15">
        <f t="shared" ca="1" si="650"/>
        <v>0</v>
      </c>
      <c r="G592" s="15">
        <f ca="1"/>
        <v>0</v>
      </c>
      <c r="H592" s="15">
        <f ca="1"/>
        <v>0</v>
      </c>
      <c r="I592" s="15">
        <f t="shared" ca="1" si="651"/>
        <v>0</v>
      </c>
      <c r="J592" s="15">
        <f ca="1"/>
        <v>0</v>
      </c>
      <c r="K592" s="15">
        <f ca="1"/>
        <v>0</v>
      </c>
      <c r="L592" s="15">
        <f t="shared" ca="1" si="652"/>
        <v>0</v>
      </c>
      <c r="M592" s="15">
        <f ca="1"/>
        <v>0</v>
      </c>
      <c r="N592" s="15">
        <f ca="1"/>
        <v>0</v>
      </c>
      <c r="O592" s="15">
        <f t="shared" ca="1" si="653"/>
        <v>3.3941355177510533E-2</v>
      </c>
      <c r="P592" s="15">
        <f ca="1"/>
        <v>3.360010923064962E-2</v>
      </c>
      <c r="Q592" s="15">
        <f ca="1"/>
        <v>3.1079957448135642E-2</v>
      </c>
      <c r="R592" s="15">
        <f t="shared" ca="1" si="654"/>
        <v>4.3015664516478248E-3</v>
      </c>
      <c r="S592" s="15">
        <f ca="1"/>
        <v>4.8043279266568291E-3</v>
      </c>
      <c r="T592" s="15">
        <f ca="1"/>
        <v>4.8652712942783465E-3</v>
      </c>
      <c r="U592" s="15">
        <f t="shared" ca="1" si="655"/>
        <v>3.650558998537129E-2</v>
      </c>
      <c r="V592" s="15">
        <f ca="1"/>
        <v>3.4896556498058028E-2</v>
      </c>
      <c r="W592" s="15">
        <f ca="1"/>
        <v>3.4008732096794218E-2</v>
      </c>
      <c r="X592" s="15">
        <f t="shared" ca="1" si="656"/>
        <v>4.2034065864730449E-2</v>
      </c>
      <c r="Y592" s="15">
        <f ca="1"/>
        <v>3.9396013863298975E-2</v>
      </c>
      <c r="Z592" s="15">
        <f ca="1"/>
        <v>4.0454487793832559E-2</v>
      </c>
      <c r="AA592" s="15">
        <f t="shared" ca="1" si="657"/>
        <v>2.6865297371611425E-2</v>
      </c>
      <c r="AB592" s="15">
        <f ca="1"/>
        <v>2.6450724973316124E-2</v>
      </c>
      <c r="AC592" s="15">
        <f ca="1"/>
        <v>2.696640816403657E-2</v>
      </c>
      <c r="AD592" s="15">
        <f t="shared" ca="1" si="658"/>
        <v>4.3110411694722274E-2</v>
      </c>
      <c r="AE592" s="15">
        <f ca="1"/>
        <v>4.0771321219688086E-2</v>
      </c>
      <c r="AF592" s="15">
        <f ca="1"/>
        <v>4.085768686541838E-2</v>
      </c>
      <c r="AG592" s="15">
        <f t="shared" ca="1" si="659"/>
        <v>6.3186773937819934E-2</v>
      </c>
      <c r="AH592" s="15">
        <f ca="1"/>
        <v>6.2192336770422192E-2</v>
      </c>
      <c r="AI592" s="15">
        <f ca="1"/>
        <v>5.8977320992593056E-2</v>
      </c>
      <c r="AJ592" s="15">
        <f t="shared" ca="1" si="660"/>
        <v>6.5121775321908729E-2</v>
      </c>
      <c r="AK592" s="15">
        <f ca="1"/>
        <v>6.2440961940124336E-2</v>
      </c>
      <c r="AL592" s="15">
        <f ca="1"/>
        <v>6.3154212050601607E-2</v>
      </c>
      <c r="AM592" s="15">
        <f t="shared" ca="1" si="661"/>
        <v>5.3179600125430222E-2</v>
      </c>
      <c r="AN592" s="15">
        <f ca="1"/>
        <v>4.5565066583026101E-2</v>
      </c>
      <c r="AO592" s="15">
        <f ca="1"/>
        <v>4.4144242480096421E-2</v>
      </c>
      <c r="AP592" s="15">
        <f t="shared" ca="1" si="662"/>
        <v>6.5331464391598978E-3</v>
      </c>
      <c r="AQ592" s="15">
        <f ca="1"/>
        <v>7.55054915583671E-3</v>
      </c>
      <c r="AR592" s="15">
        <f ca="1"/>
        <v>7.1979779668885045E-3</v>
      </c>
      <c r="AS592" s="15">
        <f t="shared" ca="1" si="663"/>
        <v>0</v>
      </c>
      <c r="AT592" s="15">
        <f ca="1"/>
        <v>0</v>
      </c>
      <c r="AU592" s="15">
        <f ca="1"/>
        <v>0</v>
      </c>
      <c r="AV592" s="15">
        <f t="shared" ca="1" si="664"/>
        <v>0</v>
      </c>
      <c r="AW592" s="15">
        <f ca="1"/>
        <v>0</v>
      </c>
      <c r="AX592" s="15">
        <f ca="1"/>
        <v>0</v>
      </c>
      <c r="AY592" s="15">
        <f t="shared" ca="1" si="665"/>
        <v>0</v>
      </c>
      <c r="AZ592" s="15">
        <f ca="1"/>
        <v>0</v>
      </c>
      <c r="BA592" s="15">
        <f ca="1"/>
        <v>0</v>
      </c>
      <c r="BB592" s="15">
        <f t="shared" ca="1" si="666"/>
        <v>0</v>
      </c>
      <c r="BC592" s="15">
        <f ca="1"/>
        <v>0</v>
      </c>
      <c r="BD592" s="15">
        <f ca="1"/>
        <v>0</v>
      </c>
      <c r="BE592" s="15">
        <f t="shared" ca="1" si="667"/>
        <v>0</v>
      </c>
      <c r="BF592" s="15">
        <f ca="1"/>
        <v>0</v>
      </c>
      <c r="BG592" s="15">
        <f ca="1"/>
        <v>0</v>
      </c>
      <c r="BH592" s="15">
        <f t="shared" ca="1" si="668"/>
        <v>3.8996926462897194E-3</v>
      </c>
      <c r="BI592" s="15">
        <f ca="1"/>
        <v>4.4203227851738252E-3</v>
      </c>
      <c r="BJ592" s="15">
        <f ca="1"/>
        <v>4.4657471077031597E-3</v>
      </c>
    </row>
    <row r="593" spans="2:62" hidden="1" outlineLevel="2">
      <c r="B593" s="78" t="s">
        <v>9</v>
      </c>
      <c r="C593" s="15">
        <f t="shared" ca="1" si="649"/>
        <v>0.28874791734891719</v>
      </c>
      <c r="D593" s="15">
        <f ca="1"/>
        <v>0.2877072332805084</v>
      </c>
      <c r="E593" s="15">
        <f ca="1"/>
        <v>0.28490814081278804</v>
      </c>
      <c r="F593" s="15">
        <f t="shared" ca="1" si="650"/>
        <v>0.27475439480806851</v>
      </c>
      <c r="G593" s="15">
        <f ca="1"/>
        <v>0.2768257345451558</v>
      </c>
      <c r="H593" s="15">
        <f ca="1"/>
        <v>0.27685701188884065</v>
      </c>
      <c r="I593" s="15">
        <f t="shared" ca="1" si="651"/>
        <v>0.26606004116302079</v>
      </c>
      <c r="J593" s="15">
        <f ca="1"/>
        <v>0.26617246275725276</v>
      </c>
      <c r="K593" s="15">
        <f ca="1"/>
        <v>0.26356537722158374</v>
      </c>
      <c r="L593" s="15">
        <f t="shared" ca="1" si="652"/>
        <v>0.30542125533609593</v>
      </c>
      <c r="M593" s="15">
        <f ca="1"/>
        <v>0.30637991379397</v>
      </c>
      <c r="N593" s="15">
        <f ca="1"/>
        <v>0.29572303991547444</v>
      </c>
      <c r="O593" s="15">
        <f t="shared" ca="1" si="653"/>
        <v>0.30683717312920966</v>
      </c>
      <c r="P593" s="15">
        <f ca="1"/>
        <v>0.28456589796085358</v>
      </c>
      <c r="Q593" s="15">
        <f ca="1"/>
        <v>0.28237529263746053</v>
      </c>
      <c r="R593" s="15">
        <f t="shared" ca="1" si="654"/>
        <v>0.36658035409402362</v>
      </c>
      <c r="S593" s="15">
        <f ca="1"/>
        <v>0.38539932547355199</v>
      </c>
      <c r="T593" s="15">
        <f ca="1"/>
        <v>0.38408974426232406</v>
      </c>
      <c r="U593" s="15">
        <f t="shared" ca="1" si="655"/>
        <v>0.37412497635968334</v>
      </c>
      <c r="V593" s="15">
        <f ca="1"/>
        <v>0.37579529329640932</v>
      </c>
      <c r="W593" s="15">
        <f ca="1"/>
        <v>0.35314402113550586</v>
      </c>
      <c r="X593" s="15">
        <f t="shared" ca="1" si="656"/>
        <v>0.32410644239596592</v>
      </c>
      <c r="Y593" s="15">
        <f ca="1"/>
        <v>0.34359805604197324</v>
      </c>
      <c r="Z593" s="15">
        <f ca="1"/>
        <v>0.34924566112453148</v>
      </c>
      <c r="AA593" s="15">
        <f t="shared" ca="1" si="657"/>
        <v>0.25002101676469257</v>
      </c>
      <c r="AB593" s="15">
        <f ca="1"/>
        <v>0.25847069095222497</v>
      </c>
      <c r="AC593" s="15">
        <f ca="1"/>
        <v>0.25885537549349519</v>
      </c>
      <c r="AD593" s="15">
        <f t="shared" ca="1" si="658"/>
        <v>0.14177551660003848</v>
      </c>
      <c r="AE593" s="15">
        <f ca="1"/>
        <v>0.14166680417948843</v>
      </c>
      <c r="AF593" s="15">
        <f ca="1"/>
        <v>0.15066745684638916</v>
      </c>
      <c r="AG593" s="15">
        <f t="shared" ca="1" si="659"/>
        <v>0.17064873114053555</v>
      </c>
      <c r="AH593" s="15">
        <f ca="1"/>
        <v>0.17260315505772988</v>
      </c>
      <c r="AI593" s="15">
        <f ca="1"/>
        <v>0.17754290152203395</v>
      </c>
      <c r="AJ593" s="15">
        <f t="shared" ca="1" si="660"/>
        <v>0.14749199846456673</v>
      </c>
      <c r="AK593" s="15">
        <f ca="1"/>
        <v>0.14649657211454403</v>
      </c>
      <c r="AL593" s="15">
        <f ca="1"/>
        <v>0.14532394966951193</v>
      </c>
      <c r="AM593" s="15">
        <f t="shared" ca="1" si="661"/>
        <v>0.15445410595056433</v>
      </c>
      <c r="AN593" s="15">
        <f ca="1"/>
        <v>0.16450953968994525</v>
      </c>
      <c r="AO593" s="15">
        <f ca="1"/>
        <v>0.15630422645279521</v>
      </c>
      <c r="AP593" s="15">
        <f t="shared" ca="1" si="662"/>
        <v>3.6082323933002931E-2</v>
      </c>
      <c r="AQ593" s="15">
        <f ca="1"/>
        <v>3.441562620529208E-2</v>
      </c>
      <c r="AR593" s="15">
        <f ca="1"/>
        <v>3.302003549907058E-2</v>
      </c>
      <c r="AS593" s="15">
        <f t="shared" ca="1" si="663"/>
        <v>0.10256072978791426</v>
      </c>
      <c r="AT593" s="15">
        <f ca="1"/>
        <v>0.1118072591767541</v>
      </c>
      <c r="AU593" s="15">
        <f ca="1"/>
        <v>0.1103003942199188</v>
      </c>
      <c r="AV593" s="15">
        <f t="shared" ca="1" si="664"/>
        <v>0.13526687031242446</v>
      </c>
      <c r="AW593" s="15">
        <f ca="1"/>
        <v>0.14643031417862187</v>
      </c>
      <c r="AX593" s="15">
        <f ca="1"/>
        <v>0.1467685953101886</v>
      </c>
      <c r="AY593" s="15">
        <f t="shared" ca="1" si="665"/>
        <v>0.12729316843488919</v>
      </c>
      <c r="AZ593" s="15">
        <f ca="1"/>
        <v>0.12039562427534428</v>
      </c>
      <c r="BA593" s="15">
        <f ca="1"/>
        <v>0.12134973266733574</v>
      </c>
      <c r="BB593" s="15">
        <f t="shared" ca="1" si="666"/>
        <v>0.14701190611764969</v>
      </c>
      <c r="BC593" s="15">
        <f ca="1"/>
        <v>0.15160893568419859</v>
      </c>
      <c r="BD593" s="15">
        <f ca="1"/>
        <v>0.14822620882009882</v>
      </c>
      <c r="BE593" s="15">
        <f t="shared" ca="1" si="667"/>
        <v>0.14260814544714254</v>
      </c>
      <c r="BF593" s="15">
        <f ca="1"/>
        <v>0.14904551740304861</v>
      </c>
      <c r="BG593" s="15">
        <f ca="1"/>
        <v>0.14861609971297457</v>
      </c>
      <c r="BH593" s="15">
        <f t="shared" ca="1" si="668"/>
        <v>0.14958361717944973</v>
      </c>
      <c r="BI593" s="15">
        <f ca="1"/>
        <v>0.15109081493359455</v>
      </c>
      <c r="BJ593" s="15">
        <f ca="1"/>
        <v>0.15164267775428364</v>
      </c>
    </row>
    <row r="594" spans="2:62" hidden="1" outlineLevel="2">
      <c r="B594" s="78" t="s">
        <v>11</v>
      </c>
      <c r="C594" s="15">
        <f t="shared" ca="1" si="649"/>
        <v>0.15816885604073802</v>
      </c>
      <c r="D594" s="15">
        <f ca="1"/>
        <v>0.15354006095259168</v>
      </c>
      <c r="E594" s="15">
        <f ca="1"/>
        <v>0.15690629147187635</v>
      </c>
      <c r="F594" s="15">
        <f t="shared" ca="1" si="650"/>
        <v>0.14285273332237486</v>
      </c>
      <c r="G594" s="15">
        <f ca="1"/>
        <v>0.14725568342352788</v>
      </c>
      <c r="H594" s="15">
        <f ca="1"/>
        <v>0.15045418180651357</v>
      </c>
      <c r="I594" s="15">
        <f t="shared" ca="1" si="651"/>
        <v>0.11037554881881209</v>
      </c>
      <c r="J594" s="15">
        <f ca="1"/>
        <v>0.10658753196149556</v>
      </c>
      <c r="K594" s="15">
        <f ca="1"/>
        <v>0.1058038562376318</v>
      </c>
      <c r="L594" s="15">
        <f t="shared" ca="1" si="652"/>
        <v>9.2588634735906131E-2</v>
      </c>
      <c r="M594" s="15">
        <f ca="1"/>
        <v>9.5886480978809072E-2</v>
      </c>
      <c r="N594" s="15">
        <f ca="1"/>
        <v>9.9027173221199319E-2</v>
      </c>
      <c r="O594" s="15">
        <f t="shared" ca="1" si="653"/>
        <v>7.4265676071430054E-3</v>
      </c>
      <c r="P594" s="15">
        <f ca="1"/>
        <v>7.8145072177121019E-3</v>
      </c>
      <c r="Q594" s="15">
        <f ca="1"/>
        <v>7.5794175742711538E-3</v>
      </c>
      <c r="R594" s="15">
        <f t="shared" ca="1" si="654"/>
        <v>0</v>
      </c>
      <c r="S594" s="15">
        <f ca="1"/>
        <v>0</v>
      </c>
      <c r="T594" s="15">
        <f ca="1"/>
        <v>0</v>
      </c>
      <c r="U594" s="15">
        <f t="shared" ca="1" si="655"/>
        <v>0</v>
      </c>
      <c r="V594" s="15">
        <f ca="1"/>
        <v>0</v>
      </c>
      <c r="W594" s="15">
        <f ca="1"/>
        <v>0</v>
      </c>
      <c r="X594" s="15">
        <f t="shared" ca="1" si="656"/>
        <v>0</v>
      </c>
      <c r="Y594" s="15">
        <f ca="1"/>
        <v>0</v>
      </c>
      <c r="Z594" s="15">
        <f ca="1"/>
        <v>0</v>
      </c>
      <c r="AA594" s="15">
        <f t="shared" ca="1" si="657"/>
        <v>0</v>
      </c>
      <c r="AB594" s="15">
        <f ca="1"/>
        <v>0</v>
      </c>
      <c r="AC594" s="15">
        <f ca="1"/>
        <v>0</v>
      </c>
      <c r="AD594" s="15">
        <f t="shared" ca="1" si="658"/>
        <v>0</v>
      </c>
      <c r="AE594" s="15">
        <f ca="1"/>
        <v>0</v>
      </c>
      <c r="AF594" s="15">
        <f ca="1"/>
        <v>0</v>
      </c>
      <c r="AG594" s="15">
        <f t="shared" ca="1" si="659"/>
        <v>0</v>
      </c>
      <c r="AH594" s="15">
        <f ca="1"/>
        <v>0</v>
      </c>
      <c r="AI594" s="15">
        <f ca="1"/>
        <v>0</v>
      </c>
      <c r="AJ594" s="15">
        <f t="shared" ca="1" si="660"/>
        <v>0</v>
      </c>
      <c r="AK594" s="15">
        <f ca="1"/>
        <v>0</v>
      </c>
      <c r="AL594" s="15">
        <f ca="1"/>
        <v>0</v>
      </c>
      <c r="AM594" s="15">
        <f t="shared" ca="1" si="661"/>
        <v>0</v>
      </c>
      <c r="AN594" s="15">
        <f ca="1"/>
        <v>0</v>
      </c>
      <c r="AO594" s="15">
        <f ca="1"/>
        <v>0</v>
      </c>
      <c r="AP594" s="15">
        <f t="shared" ca="1" si="662"/>
        <v>0</v>
      </c>
      <c r="AQ594" s="15">
        <f ca="1"/>
        <v>0</v>
      </c>
      <c r="AR594" s="15">
        <f ca="1"/>
        <v>0</v>
      </c>
      <c r="AS594" s="15">
        <f t="shared" ca="1" si="663"/>
        <v>0</v>
      </c>
      <c r="AT594" s="15">
        <f ca="1"/>
        <v>0</v>
      </c>
      <c r="AU594" s="15">
        <f ca="1"/>
        <v>0</v>
      </c>
      <c r="AV594" s="15">
        <f t="shared" ca="1" si="664"/>
        <v>0</v>
      </c>
      <c r="AW594" s="15">
        <f ca="1"/>
        <v>0</v>
      </c>
      <c r="AX594" s="15">
        <f ca="1"/>
        <v>0</v>
      </c>
      <c r="AY594" s="15">
        <f t="shared" ca="1" si="665"/>
        <v>0</v>
      </c>
      <c r="AZ594" s="15">
        <f ca="1"/>
        <v>0</v>
      </c>
      <c r="BA594" s="15">
        <f ca="1"/>
        <v>0</v>
      </c>
      <c r="BB594" s="15">
        <f t="shared" ca="1" si="666"/>
        <v>0</v>
      </c>
      <c r="BC594" s="15">
        <f ca="1"/>
        <v>0</v>
      </c>
      <c r="BD594" s="15">
        <f ca="1"/>
        <v>0</v>
      </c>
      <c r="BE594" s="15">
        <f t="shared" ca="1" si="667"/>
        <v>0</v>
      </c>
      <c r="BF594" s="15">
        <f ca="1"/>
        <v>0</v>
      </c>
      <c r="BG594" s="15">
        <f ca="1"/>
        <v>0</v>
      </c>
      <c r="BH594" s="15">
        <f t="shared" ca="1" si="668"/>
        <v>0</v>
      </c>
      <c r="BI594" s="15">
        <f ca="1"/>
        <v>0</v>
      </c>
      <c r="BJ594" s="15">
        <f ca="1"/>
        <v>0</v>
      </c>
    </row>
    <row r="595" spans="2:62" hidden="1" outlineLevel="2">
      <c r="B595" s="78" t="s">
        <v>13</v>
      </c>
      <c r="C595" s="15">
        <f t="shared" ca="1" si="649"/>
        <v>0</v>
      </c>
      <c r="D595" s="15">
        <f ca="1"/>
        <v>0</v>
      </c>
      <c r="E595" s="15">
        <f ca="1"/>
        <v>0</v>
      </c>
      <c r="F595" s="15">
        <f t="shared" ca="1" si="650"/>
        <v>0</v>
      </c>
      <c r="G595" s="15">
        <f ca="1"/>
        <v>0</v>
      </c>
      <c r="H595" s="15">
        <f ca="1"/>
        <v>0</v>
      </c>
      <c r="I595" s="15">
        <f t="shared" ca="1" si="651"/>
        <v>0</v>
      </c>
      <c r="J595" s="15">
        <f ca="1"/>
        <v>0</v>
      </c>
      <c r="K595" s="15">
        <f ca="1"/>
        <v>0</v>
      </c>
      <c r="L595" s="15">
        <f t="shared" ca="1" si="652"/>
        <v>0</v>
      </c>
      <c r="M595" s="15">
        <f ca="1"/>
        <v>0</v>
      </c>
      <c r="N595" s="15">
        <f ca="1"/>
        <v>0</v>
      </c>
      <c r="O595" s="15">
        <f t="shared" ca="1" si="653"/>
        <v>0</v>
      </c>
      <c r="P595" s="15">
        <f ca="1"/>
        <v>0</v>
      </c>
      <c r="Q595" s="15">
        <f ca="1"/>
        <v>0</v>
      </c>
      <c r="R595" s="15">
        <f t="shared" ca="1" si="654"/>
        <v>0</v>
      </c>
      <c r="S595" s="15">
        <f ca="1"/>
        <v>0</v>
      </c>
      <c r="T595" s="15">
        <f ca="1"/>
        <v>0</v>
      </c>
      <c r="U595" s="15">
        <f t="shared" ca="1" si="655"/>
        <v>0</v>
      </c>
      <c r="V595" s="15">
        <f ca="1"/>
        <v>0</v>
      </c>
      <c r="W595" s="15">
        <f ca="1"/>
        <v>0</v>
      </c>
      <c r="X595" s="15">
        <f t="shared" ca="1" si="656"/>
        <v>0</v>
      </c>
      <c r="Y595" s="15">
        <f ca="1"/>
        <v>0</v>
      </c>
      <c r="Z595" s="15">
        <f ca="1"/>
        <v>0</v>
      </c>
      <c r="AA595" s="15">
        <f t="shared" ca="1" si="657"/>
        <v>2.0504652191534418E-2</v>
      </c>
      <c r="AB595" s="15">
        <f ca="1"/>
        <v>1.9233927079497077E-2</v>
      </c>
      <c r="AC595" s="15">
        <f ca="1"/>
        <v>2.1046828539424495E-2</v>
      </c>
      <c r="AD595" s="15">
        <f t="shared" ca="1" si="658"/>
        <v>5.0630081308454894E-2</v>
      </c>
      <c r="AE595" s="15">
        <f ca="1"/>
        <v>4.6693829364439117E-2</v>
      </c>
      <c r="AF595" s="15">
        <f ca="1"/>
        <v>4.2438483986156052E-2</v>
      </c>
      <c r="AG595" s="15">
        <f t="shared" ca="1" si="659"/>
        <v>3.914880208073436E-2</v>
      </c>
      <c r="AH595" s="15">
        <f ca="1"/>
        <v>4.1129514473996889E-2</v>
      </c>
      <c r="AI595" s="15">
        <f ca="1"/>
        <v>3.8124265042973712E-2</v>
      </c>
      <c r="AJ595" s="15">
        <f t="shared" ca="1" si="660"/>
        <v>3.1671385214907748E-2</v>
      </c>
      <c r="AK595" s="15">
        <f ca="1"/>
        <v>3.4019828423872057E-2</v>
      </c>
      <c r="AL595" s="15">
        <f ca="1"/>
        <v>3.4870809626836294E-2</v>
      </c>
      <c r="AM595" s="15">
        <f t="shared" ca="1" si="661"/>
        <v>2.539417162804716E-2</v>
      </c>
      <c r="AN595" s="15">
        <f ca="1"/>
        <v>2.614165089102018E-2</v>
      </c>
      <c r="AO595" s="15">
        <f ca="1"/>
        <v>2.5050497790899681E-2</v>
      </c>
      <c r="AP595" s="15">
        <f t="shared" ca="1" si="662"/>
        <v>7.4177213474689543E-2</v>
      </c>
      <c r="AQ595" s="15">
        <f ca="1"/>
        <v>7.4831738543053916E-2</v>
      </c>
      <c r="AR595" s="15">
        <f ca="1"/>
        <v>7.4437560869379471E-2</v>
      </c>
      <c r="AS595" s="15">
        <f t="shared" ca="1" si="663"/>
        <v>9.6542284657931896E-2</v>
      </c>
      <c r="AT595" s="15">
        <f ca="1"/>
        <v>7.9717827254544751E-2</v>
      </c>
      <c r="AU595" s="15">
        <f ca="1"/>
        <v>8.7356030991746908E-2</v>
      </c>
      <c r="AV595" s="15">
        <f t="shared" ca="1" si="664"/>
        <v>4.0197557527046276E-2</v>
      </c>
      <c r="AW595" s="15">
        <f ca="1"/>
        <v>3.5119980260188512E-2</v>
      </c>
      <c r="AX595" s="15">
        <f ca="1"/>
        <v>3.6754102900296348E-2</v>
      </c>
      <c r="AY595" s="15">
        <f t="shared" ca="1" si="665"/>
        <v>3.8591995194358984E-2</v>
      </c>
      <c r="AZ595" s="15">
        <f ca="1"/>
        <v>4.2402174185397962E-2</v>
      </c>
      <c r="BA595" s="15">
        <f ca="1"/>
        <v>4.8343181920715933E-2</v>
      </c>
      <c r="BB595" s="15">
        <f t="shared" ca="1" si="666"/>
        <v>7.8911636794663995E-2</v>
      </c>
      <c r="BC595" s="15">
        <f ca="1"/>
        <v>6.8719124109397678E-2</v>
      </c>
      <c r="BD595" s="15">
        <f ca="1"/>
        <v>6.8765220978100061E-2</v>
      </c>
      <c r="BE595" s="15">
        <f t="shared" ca="1" si="667"/>
        <v>0.10145309825040781</v>
      </c>
      <c r="BF595" s="15">
        <f ca="1"/>
        <v>9.6124422422362424E-2</v>
      </c>
      <c r="BG595" s="15">
        <f ca="1"/>
        <v>9.3389418217103073E-2</v>
      </c>
      <c r="BH595" s="15">
        <f t="shared" ca="1" si="668"/>
        <v>0.11382329952616468</v>
      </c>
      <c r="BI595" s="15">
        <f ca="1"/>
        <v>0.10514076633727862</v>
      </c>
      <c r="BJ595" s="15">
        <f ca="1"/>
        <v>0.10767139947077636</v>
      </c>
    </row>
    <row r="596" spans="2:62" hidden="1" outlineLevel="2">
      <c r="B596" s="78" t="s">
        <v>15</v>
      </c>
      <c r="C596" s="15">
        <f t="shared" ca="1" si="649"/>
        <v>0.13153164492729849</v>
      </c>
      <c r="D596" s="15">
        <f ca="1"/>
        <v>0.12989337396116274</v>
      </c>
      <c r="E596" s="15">
        <f ca="1"/>
        <v>0.12595413719446324</v>
      </c>
      <c r="F596" s="15">
        <f t="shared" ca="1" si="650"/>
        <v>0.1179415571183174</v>
      </c>
      <c r="G596" s="15">
        <f ca="1"/>
        <v>0.11856859866704506</v>
      </c>
      <c r="H596" s="15">
        <f ca="1"/>
        <v>0.12146313419801821</v>
      </c>
      <c r="I596" s="15">
        <f t="shared" ca="1" si="651"/>
        <v>9.4843834012378031E-2</v>
      </c>
      <c r="J596" s="15">
        <f ca="1"/>
        <v>9.5465237314144302E-2</v>
      </c>
      <c r="K596" s="15">
        <f ca="1"/>
        <v>9.5587514271679344E-2</v>
      </c>
      <c r="L596" s="15">
        <f t="shared" ca="1" si="652"/>
        <v>6.3365110542303135E-2</v>
      </c>
      <c r="M596" s="15">
        <f ca="1"/>
        <v>6.3112463321589901E-2</v>
      </c>
      <c r="N596" s="15">
        <f ca="1"/>
        <v>6.4257102299810978E-2</v>
      </c>
      <c r="O596" s="15">
        <f t="shared" ca="1" si="653"/>
        <v>6.6438377678057839E-2</v>
      </c>
      <c r="P596" s="15">
        <f ca="1"/>
        <v>6.1942674286601523E-2</v>
      </c>
      <c r="Q596" s="15">
        <f ca="1"/>
        <v>6.15663660510022E-2</v>
      </c>
      <c r="R596" s="15">
        <f t="shared" ca="1" si="654"/>
        <v>3.7916034906518445E-2</v>
      </c>
      <c r="S596" s="15">
        <f ca="1"/>
        <v>3.8102567599960509E-2</v>
      </c>
      <c r="T596" s="15">
        <f ca="1"/>
        <v>3.7602867126689588E-2</v>
      </c>
      <c r="U596" s="15">
        <f t="shared" ca="1" si="655"/>
        <v>2.69832732519396E-2</v>
      </c>
      <c r="V596" s="15">
        <f ca="1"/>
        <v>2.7163799846612269E-2</v>
      </c>
      <c r="W596" s="15">
        <f ca="1"/>
        <v>2.7587317335175381E-2</v>
      </c>
      <c r="X596" s="15">
        <f t="shared" ca="1" si="656"/>
        <v>6.2950394958046399E-2</v>
      </c>
      <c r="Y596" s="15">
        <f ca="1"/>
        <v>6.5665026132734741E-2</v>
      </c>
      <c r="Z596" s="15">
        <f ca="1"/>
        <v>6.5410183740679056E-2</v>
      </c>
      <c r="AA596" s="15">
        <f t="shared" ca="1" si="657"/>
        <v>0.16994234181031756</v>
      </c>
      <c r="AB596" s="15">
        <f ca="1"/>
        <v>0.15605724109367231</v>
      </c>
      <c r="AC596" s="15">
        <f ca="1"/>
        <v>0.16128895211246463</v>
      </c>
      <c r="AD596" s="15">
        <f t="shared" ca="1" si="658"/>
        <v>0.26569401144898835</v>
      </c>
      <c r="AE596" s="15">
        <f ca="1"/>
        <v>0.26187715017106594</v>
      </c>
      <c r="AF596" s="15">
        <f ca="1"/>
        <v>0.26442236923925455</v>
      </c>
      <c r="AG596" s="15">
        <f t="shared" ca="1" si="659"/>
        <v>0.23574570300610728</v>
      </c>
      <c r="AH596" s="15">
        <f ca="1"/>
        <v>0.22535109669280123</v>
      </c>
      <c r="AI596" s="15">
        <f ca="1"/>
        <v>0.23119689531735801</v>
      </c>
      <c r="AJ596" s="15">
        <f t="shared" ca="1" si="660"/>
        <v>0.25288352670698128</v>
      </c>
      <c r="AK596" s="15">
        <f ca="1"/>
        <v>0.25222284090769742</v>
      </c>
      <c r="AL596" s="15">
        <f ca="1"/>
        <v>0.25210241679244977</v>
      </c>
      <c r="AM596" s="15">
        <f t="shared" ca="1" si="661"/>
        <v>0.27407753722672884</v>
      </c>
      <c r="AN596" s="15">
        <f ca="1"/>
        <v>0.27348325757655378</v>
      </c>
      <c r="AO596" s="15">
        <f ca="1"/>
        <v>0.2767883278804063</v>
      </c>
      <c r="AP596" s="15">
        <f t="shared" ca="1" si="662"/>
        <v>0.35922838416574487</v>
      </c>
      <c r="AQ596" s="15">
        <f ca="1"/>
        <v>0.34936833793421307</v>
      </c>
      <c r="AR596" s="15">
        <f ca="1"/>
        <v>0.36317322560914372</v>
      </c>
      <c r="AS596" s="15">
        <f t="shared" ca="1" si="663"/>
        <v>0.34274642309662812</v>
      </c>
      <c r="AT596" s="15">
        <f ca="1"/>
        <v>0.35410754452649168</v>
      </c>
      <c r="AU596" s="15">
        <f ca="1"/>
        <v>0.34962927668365168</v>
      </c>
      <c r="AV596" s="15">
        <f t="shared" ca="1" si="664"/>
        <v>0.33668159523559044</v>
      </c>
      <c r="AW596" s="15">
        <f ca="1"/>
        <v>0.35012096389836139</v>
      </c>
      <c r="AX596" s="15">
        <f ca="1"/>
        <v>0.32561862152504384</v>
      </c>
      <c r="AY596" s="15">
        <f t="shared" ca="1" si="665"/>
        <v>0.39876489595877934</v>
      </c>
      <c r="AZ596" s="15">
        <f ca="1"/>
        <v>0.38114518910466588</v>
      </c>
      <c r="BA596" s="15">
        <f ca="1"/>
        <v>0.36987250328882326</v>
      </c>
      <c r="BB596" s="15">
        <f t="shared" ca="1" si="666"/>
        <v>0.33955971748221198</v>
      </c>
      <c r="BC596" s="15">
        <f ca="1"/>
        <v>0.34601918029160039</v>
      </c>
      <c r="BD596" s="15">
        <f ca="1"/>
        <v>0.3303159536298933</v>
      </c>
      <c r="BE596" s="15">
        <f t="shared" ca="1" si="667"/>
        <v>0.35559642702875705</v>
      </c>
      <c r="BF596" s="15">
        <f ca="1"/>
        <v>0.35831855863716472</v>
      </c>
      <c r="BG596" s="15">
        <f ca="1"/>
        <v>0.35735957179682409</v>
      </c>
      <c r="BH596" s="15">
        <f t="shared" ca="1" si="668"/>
        <v>0.37137414972574917</v>
      </c>
      <c r="BI596" s="15">
        <f ca="1"/>
        <v>0.38787461526671729</v>
      </c>
      <c r="BJ596" s="15">
        <f ca="1"/>
        <v>0.36835068135124699</v>
      </c>
    </row>
    <row r="597" spans="2:62" hidden="1" outlineLevel="2">
      <c r="B597" s="78" t="s">
        <v>18</v>
      </c>
      <c r="C597" s="15">
        <f t="shared" ca="1" si="649"/>
        <v>5.8253179700741203E-2</v>
      </c>
      <c r="D597" s="15">
        <f ca="1"/>
        <v>5.8362946845287388E-2</v>
      </c>
      <c r="E597" s="15">
        <f ca="1"/>
        <v>5.9762953378718245E-2</v>
      </c>
      <c r="F597" s="15">
        <f t="shared" ca="1" si="650"/>
        <v>6.8297272575390852E-2</v>
      </c>
      <c r="G597" s="15">
        <f ca="1"/>
        <v>6.995661783991805E-2</v>
      </c>
      <c r="H597" s="15">
        <f ca="1"/>
        <v>6.5506609604355392E-2</v>
      </c>
      <c r="I597" s="15">
        <f t="shared" ca="1" si="651"/>
        <v>0.11211724395857448</v>
      </c>
      <c r="J597" s="15">
        <f ca="1"/>
        <v>0.11856025304388881</v>
      </c>
      <c r="K597" s="15">
        <f ca="1"/>
        <v>0.11177242816185277</v>
      </c>
      <c r="L597" s="15">
        <f t="shared" ca="1" si="652"/>
        <v>0.12615078611957484</v>
      </c>
      <c r="M597" s="15">
        <f ca="1"/>
        <v>0.12427250900385972</v>
      </c>
      <c r="N597" s="15">
        <f ca="1"/>
        <v>0.1248165734155416</v>
      </c>
      <c r="O597" s="15">
        <f t="shared" ca="1" si="653"/>
        <v>0.15209190252481486</v>
      </c>
      <c r="P597" s="15">
        <f ca="1"/>
        <v>0.16277967404917595</v>
      </c>
      <c r="Q597" s="15">
        <f ca="1"/>
        <v>0.16540270081170852</v>
      </c>
      <c r="R597" s="15">
        <f t="shared" ca="1" si="654"/>
        <v>0.18141590207735017</v>
      </c>
      <c r="S597" s="15">
        <f ca="1"/>
        <v>0.17753780664306851</v>
      </c>
      <c r="T597" s="15">
        <f ca="1"/>
        <v>0.1742034781167969</v>
      </c>
      <c r="U597" s="15">
        <f t="shared" ca="1" si="655"/>
        <v>0.16990110928254501</v>
      </c>
      <c r="V597" s="15">
        <f ca="1"/>
        <v>0.17448873674564852</v>
      </c>
      <c r="W597" s="15">
        <f ca="1"/>
        <v>0.17341895030188015</v>
      </c>
      <c r="X597" s="15">
        <f t="shared" ca="1" si="656"/>
        <v>0.14970124119133485</v>
      </c>
      <c r="Y597" s="15">
        <f ca="1"/>
        <v>0.15165151646949213</v>
      </c>
      <c r="Z597" s="15">
        <f ca="1"/>
        <v>0.14078967317733093</v>
      </c>
      <c r="AA597" s="15">
        <f t="shared" ca="1" si="657"/>
        <v>0.17586521442523201</v>
      </c>
      <c r="AB597" s="15">
        <f ca="1"/>
        <v>0.1765253866529366</v>
      </c>
      <c r="AC597" s="15">
        <f ca="1"/>
        <v>0.16955467071096283</v>
      </c>
      <c r="AD597" s="15">
        <f t="shared" ca="1" si="658"/>
        <v>0.18370460375508141</v>
      </c>
      <c r="AE597" s="15">
        <f ca="1"/>
        <v>0.20507432899368847</v>
      </c>
      <c r="AF597" s="15">
        <f ca="1"/>
        <v>0.18087148726654226</v>
      </c>
      <c r="AG597" s="15">
        <f t="shared" ca="1" si="659"/>
        <v>0.15622048831058152</v>
      </c>
      <c r="AH597" s="15">
        <f ca="1"/>
        <v>0.15932545302830928</v>
      </c>
      <c r="AI597" s="15">
        <f ca="1"/>
        <v>0.14564867375432913</v>
      </c>
      <c r="AJ597" s="15">
        <f t="shared" ca="1" si="660"/>
        <v>0.16092774399949927</v>
      </c>
      <c r="AK597" s="15">
        <f ca="1"/>
        <v>0.17134541614110393</v>
      </c>
      <c r="AL597" s="15">
        <f ca="1"/>
        <v>0.18278011877620945</v>
      </c>
      <c r="AM597" s="15">
        <f t="shared" ca="1" si="661"/>
        <v>0.16314657430275328</v>
      </c>
      <c r="AN597" s="15">
        <f ca="1"/>
        <v>0.161813148592581</v>
      </c>
      <c r="AO597" s="15">
        <f ca="1"/>
        <v>0.15293653007373767</v>
      </c>
      <c r="AP597" s="15">
        <f t="shared" ca="1" si="662"/>
        <v>7.4489291392263318E-2</v>
      </c>
      <c r="AQ597" s="15">
        <f ca="1"/>
        <v>7.933162422272888E-2</v>
      </c>
      <c r="AR597" s="15">
        <f ca="1"/>
        <v>8.3873624075631259E-2</v>
      </c>
      <c r="AS597" s="15">
        <f t="shared" ca="1" si="663"/>
        <v>4.1817492890062737E-2</v>
      </c>
      <c r="AT597" s="15">
        <f ca="1"/>
        <v>4.4117020847341704E-2</v>
      </c>
      <c r="AU597" s="15">
        <f ca="1"/>
        <v>4.8108875674281126E-2</v>
      </c>
      <c r="AV597" s="15">
        <f t="shared" ca="1" si="664"/>
        <v>7.2945117866892908E-2</v>
      </c>
      <c r="AW597" s="15">
        <f ca="1"/>
        <v>7.4756774407227208E-2</v>
      </c>
      <c r="AX597" s="15">
        <f ca="1"/>
        <v>9.1382307336666635E-2</v>
      </c>
      <c r="AY597" s="15">
        <f t="shared" ca="1" si="665"/>
        <v>5.1394422154161228E-2</v>
      </c>
      <c r="AZ597" s="15">
        <f ca="1"/>
        <v>4.9844653284796848E-2</v>
      </c>
      <c r="BA597" s="15">
        <f ca="1"/>
        <v>5.9164114150448796E-2</v>
      </c>
      <c r="BB597" s="15">
        <f t="shared" ca="1" si="666"/>
        <v>8.310050239194379E-2</v>
      </c>
      <c r="BC597" s="15">
        <f ca="1"/>
        <v>8.5937548672618297E-2</v>
      </c>
      <c r="BD597" s="15">
        <f ca="1"/>
        <v>9.4848802404134569E-2</v>
      </c>
      <c r="BE597" s="15">
        <f t="shared" ca="1" si="667"/>
        <v>5.821755554276957E-2</v>
      </c>
      <c r="BF597" s="15">
        <f ca="1"/>
        <v>6.0781786182034107E-2</v>
      </c>
      <c r="BG597" s="15">
        <f ca="1"/>
        <v>6.3439409945377667E-2</v>
      </c>
      <c r="BH597" s="15">
        <f t="shared" ca="1" si="668"/>
        <v>3.4946888610743486E-2</v>
      </c>
      <c r="BI597" s="15">
        <f ca="1"/>
        <v>3.7326353440337856E-2</v>
      </c>
      <c r="BJ597" s="15">
        <f ca="1"/>
        <v>3.4874697692609771E-2</v>
      </c>
    </row>
    <row r="598" spans="2:62" hidden="1" outlineLevel="2">
      <c r="B598" s="78" t="s">
        <v>20</v>
      </c>
      <c r="C598" s="15">
        <f t="shared" ca="1" si="649"/>
        <v>1.8904591747703061E-2</v>
      </c>
      <c r="D598" s="15">
        <f ca="1"/>
        <v>1.9216415203646236E-2</v>
      </c>
      <c r="E598" s="15">
        <f ca="1"/>
        <v>2.0369193196517015E-2</v>
      </c>
      <c r="F598" s="15">
        <f t="shared" ca="1" si="650"/>
        <v>4.0760516723905233E-3</v>
      </c>
      <c r="G598" s="15">
        <f ca="1"/>
        <v>4.1731452432431492E-3</v>
      </c>
      <c r="H598" s="15">
        <f ca="1"/>
        <v>3.757583309889049E-3</v>
      </c>
      <c r="I598" s="15">
        <f t="shared" ca="1" si="651"/>
        <v>4.3371353215858992E-2</v>
      </c>
      <c r="J598" s="15">
        <f ca="1"/>
        <v>4.3953733152684631E-2</v>
      </c>
      <c r="K598" s="15">
        <f ca="1"/>
        <v>4.3744438602085607E-2</v>
      </c>
      <c r="L598" s="15">
        <f t="shared" ca="1" si="652"/>
        <v>3.890236568551577E-2</v>
      </c>
      <c r="M598" s="15">
        <f ca="1"/>
        <v>3.7621660620749481E-2</v>
      </c>
      <c r="N598" s="15">
        <f ca="1"/>
        <v>3.9984289652561511E-2</v>
      </c>
      <c r="O598" s="15">
        <f t="shared" ca="1" si="653"/>
        <v>4.7644719806329651E-2</v>
      </c>
      <c r="P598" s="15">
        <f ca="1"/>
        <v>5.1447077741337291E-2</v>
      </c>
      <c r="Q598" s="15">
        <f ca="1"/>
        <v>5.6886629767444158E-2</v>
      </c>
      <c r="R598" s="15">
        <f t="shared" ca="1" si="654"/>
        <v>5.199811910582125E-2</v>
      </c>
      <c r="S598" s="15">
        <f ca="1"/>
        <v>5.5072191821134479E-2</v>
      </c>
      <c r="T598" s="15">
        <f ca="1"/>
        <v>5.364828849233079E-2</v>
      </c>
      <c r="U598" s="15">
        <f t="shared" ca="1" si="655"/>
        <v>4.0503799338747405E-2</v>
      </c>
      <c r="V598" s="15">
        <f ca="1"/>
        <v>3.8398216807883398E-2</v>
      </c>
      <c r="W598" s="15">
        <f ca="1"/>
        <v>4.4635263162848292E-2</v>
      </c>
      <c r="X598" s="15">
        <f t="shared" ca="1" si="656"/>
        <v>0.10427751337830117</v>
      </c>
      <c r="Y598" s="15">
        <f ca="1"/>
        <v>0.10138363319213788</v>
      </c>
      <c r="Z598" s="15">
        <f ca="1"/>
        <v>0.10130129093197728</v>
      </c>
      <c r="AA598" s="15">
        <f t="shared" ca="1" si="657"/>
        <v>9.3635651168073528E-2</v>
      </c>
      <c r="AB598" s="15">
        <f ca="1"/>
        <v>9.6139701797807772E-2</v>
      </c>
      <c r="AC598" s="15">
        <f ca="1"/>
        <v>0.10186198434481018</v>
      </c>
      <c r="AD598" s="15">
        <f t="shared" ca="1" si="658"/>
        <v>5.1613605012553486E-2</v>
      </c>
      <c r="AE598" s="15">
        <f ca="1"/>
        <v>5.2224433644839856E-2</v>
      </c>
      <c r="AF598" s="15">
        <f ca="1"/>
        <v>5.0792069681400778E-2</v>
      </c>
      <c r="AG598" s="15">
        <f t="shared" ca="1" si="659"/>
        <v>4.8866270440396223E-2</v>
      </c>
      <c r="AH598" s="15">
        <f ca="1"/>
        <v>4.9522892521199034E-2</v>
      </c>
      <c r="AI598" s="15">
        <f ca="1"/>
        <v>4.108260694907253E-2</v>
      </c>
      <c r="AJ598" s="15">
        <f t="shared" ca="1" si="660"/>
        <v>3.4525938491307306E-2</v>
      </c>
      <c r="AK598" s="15">
        <f ca="1"/>
        <v>3.2745342391250085E-2</v>
      </c>
      <c r="AL598" s="15">
        <f ca="1"/>
        <v>3.1003805296469188E-2</v>
      </c>
      <c r="AM598" s="15">
        <f t="shared" ca="1" si="661"/>
        <v>4.7786945748946659E-2</v>
      </c>
      <c r="AN598" s="15">
        <f ca="1"/>
        <v>4.4479210283111838E-2</v>
      </c>
      <c r="AO598" s="15">
        <f ca="1"/>
        <v>4.2378613560215057E-2</v>
      </c>
      <c r="AP598" s="15">
        <f t="shared" ca="1" si="662"/>
        <v>1.9471355390437272E-2</v>
      </c>
      <c r="AQ598" s="15">
        <f ca="1"/>
        <v>1.9270558200852425E-2</v>
      </c>
      <c r="AR598" s="15">
        <f ca="1"/>
        <v>2.0508149241188777E-2</v>
      </c>
      <c r="AS598" s="15">
        <f t="shared" ca="1" si="663"/>
        <v>1.6239095212710282E-2</v>
      </c>
      <c r="AT598" s="15">
        <f ca="1"/>
        <v>1.7103952303870018E-2</v>
      </c>
      <c r="AU598" s="15">
        <f ca="1"/>
        <v>1.5637764617618278E-2</v>
      </c>
      <c r="AV598" s="15">
        <f t="shared" ca="1" si="664"/>
        <v>2.5046204130893156E-2</v>
      </c>
      <c r="AW598" s="15">
        <f ca="1"/>
        <v>2.3555525458462751E-2</v>
      </c>
      <c r="AX598" s="15">
        <f ca="1"/>
        <v>2.687059917720936E-2</v>
      </c>
      <c r="AY598" s="15">
        <f t="shared" ca="1" si="665"/>
        <v>2.1630003773236373E-2</v>
      </c>
      <c r="AZ598" s="15">
        <f ca="1"/>
        <v>2.142002833356596E-2</v>
      </c>
      <c r="BA598" s="15">
        <f ca="1"/>
        <v>2.2321208921513257E-2</v>
      </c>
      <c r="BB598" s="15">
        <f t="shared" ca="1" si="666"/>
        <v>0</v>
      </c>
      <c r="BC598" s="15">
        <f ca="1"/>
        <v>0</v>
      </c>
      <c r="BD598" s="15">
        <f ca="1"/>
        <v>0</v>
      </c>
      <c r="BE598" s="15">
        <f t="shared" ca="1" si="667"/>
        <v>0</v>
      </c>
      <c r="BF598" s="15">
        <f ca="1"/>
        <v>0</v>
      </c>
      <c r="BG598" s="15">
        <f ca="1"/>
        <v>0</v>
      </c>
      <c r="BH598" s="15">
        <f t="shared" ca="1" si="668"/>
        <v>0</v>
      </c>
      <c r="BI598" s="15">
        <f ca="1"/>
        <v>0</v>
      </c>
      <c r="BJ598" s="15">
        <f ca="1"/>
        <v>0</v>
      </c>
    </row>
    <row r="599" spans="2:62" hidden="1" outlineLevel="2">
      <c r="B599" s="78" t="s">
        <v>22</v>
      </c>
      <c r="C599" s="15">
        <f t="shared" ca="1" si="649"/>
        <v>5.3116904894414023E-3</v>
      </c>
      <c r="D599" s="15">
        <f ca="1"/>
        <v>5.328630085759652E-3</v>
      </c>
      <c r="E599" s="15">
        <f ca="1"/>
        <v>4.9384846851246601E-3</v>
      </c>
      <c r="F599" s="15">
        <f t="shared" ca="1" si="650"/>
        <v>2.4721483532615027E-2</v>
      </c>
      <c r="G599" s="15">
        <f ca="1"/>
        <v>2.512879716230702E-2</v>
      </c>
      <c r="H599" s="15">
        <f ca="1"/>
        <v>2.3143831575511472E-2</v>
      </c>
      <c r="I599" s="15">
        <f t="shared" ca="1" si="651"/>
        <v>2.4157695510120491E-2</v>
      </c>
      <c r="J599" s="15">
        <f ca="1"/>
        <v>2.595390468843306E-2</v>
      </c>
      <c r="K599" s="15">
        <f ca="1"/>
        <v>2.7746583096711588E-2</v>
      </c>
      <c r="L599" s="15">
        <f t="shared" ca="1" si="652"/>
        <v>3.0012400594406817E-2</v>
      </c>
      <c r="M599" s="15">
        <f ca="1"/>
        <v>2.6221875758396858E-2</v>
      </c>
      <c r="N599" s="15">
        <f ca="1"/>
        <v>2.5453819824802461E-2</v>
      </c>
      <c r="O599" s="15">
        <f t="shared" ca="1" si="653"/>
        <v>3.6662316280964322E-2</v>
      </c>
      <c r="P599" s="15">
        <f ca="1"/>
        <v>4.2399934304979042E-2</v>
      </c>
      <c r="Q599" s="15">
        <f ca="1"/>
        <v>4.0859527170070381E-2</v>
      </c>
      <c r="R599" s="15">
        <f t="shared" ca="1" si="654"/>
        <v>3.64301632990972E-2</v>
      </c>
      <c r="S599" s="15">
        <f ca="1"/>
        <v>3.5533354290624333E-2</v>
      </c>
      <c r="T599" s="15">
        <f ca="1"/>
        <v>3.3494856070603075E-2</v>
      </c>
      <c r="U599" s="15">
        <f t="shared" ca="1" si="655"/>
        <v>3.1884133335832593E-2</v>
      </c>
      <c r="V599" s="15">
        <f ca="1"/>
        <v>3.3528667974039278E-2</v>
      </c>
      <c r="W599" s="15">
        <f ca="1"/>
        <v>3.3572735281276848E-2</v>
      </c>
      <c r="X599" s="15">
        <f t="shared" ca="1" si="656"/>
        <v>3.4901045101896025E-2</v>
      </c>
      <c r="Y599" s="15">
        <f ca="1"/>
        <v>3.1635117898550925E-2</v>
      </c>
      <c r="Z599" s="15">
        <f ca="1"/>
        <v>3.1875552201819493E-2</v>
      </c>
      <c r="AA599" s="15">
        <f t="shared" ca="1" si="657"/>
        <v>2.4951351212202103E-2</v>
      </c>
      <c r="AB599" s="15">
        <f ca="1"/>
        <v>2.6090817880962295E-2</v>
      </c>
      <c r="AC599" s="15">
        <f ca="1"/>
        <v>2.3451739546664935E-2</v>
      </c>
      <c r="AD599" s="15">
        <f t="shared" ca="1" si="658"/>
        <v>2.7462449238427649E-2</v>
      </c>
      <c r="AE599" s="15">
        <f ca="1"/>
        <v>2.6659629601039389E-2</v>
      </c>
      <c r="AF599" s="15">
        <f ca="1"/>
        <v>2.6685870962600208E-2</v>
      </c>
      <c r="AG599" s="15">
        <f t="shared" ca="1" si="659"/>
        <v>2.3024316371634473E-2</v>
      </c>
      <c r="AH599" s="15">
        <f ca="1"/>
        <v>2.2215104235501753E-2</v>
      </c>
      <c r="AI599" s="15">
        <f ca="1"/>
        <v>2.1151677725723975E-2</v>
      </c>
      <c r="AJ599" s="15">
        <f t="shared" ca="1" si="660"/>
        <v>3.589751555045511E-2</v>
      </c>
      <c r="AK599" s="15">
        <f ca="1"/>
        <v>3.5331816518103729E-2</v>
      </c>
      <c r="AL599" s="15">
        <f ca="1"/>
        <v>3.7020515595171187E-2</v>
      </c>
      <c r="AM599" s="15">
        <f t="shared" ca="1" si="661"/>
        <v>3.092151265466532E-2</v>
      </c>
      <c r="AN599" s="15">
        <f ca="1"/>
        <v>2.8983877315342917E-2</v>
      </c>
      <c r="AO599" s="15">
        <f ca="1"/>
        <v>3.4890995863919826E-2</v>
      </c>
      <c r="AP599" s="15">
        <f t="shared" ca="1" si="662"/>
        <v>0.17229451521342304</v>
      </c>
      <c r="AQ599" s="15">
        <f ca="1"/>
        <v>0.17621711028289277</v>
      </c>
      <c r="AR599" s="15">
        <f ca="1"/>
        <v>0.15399243861732462</v>
      </c>
      <c r="AS599" s="15">
        <f t="shared" ca="1" si="663"/>
        <v>0.20243859976837117</v>
      </c>
      <c r="AT599" s="15">
        <f ca="1"/>
        <v>0.18935588858378527</v>
      </c>
      <c r="AU599" s="15">
        <f ca="1"/>
        <v>0.18541237185895096</v>
      </c>
      <c r="AV599" s="15">
        <f t="shared" ca="1" si="664"/>
        <v>0.19977117459308916</v>
      </c>
      <c r="AW599" s="15">
        <f ca="1"/>
        <v>0.18782060884624391</v>
      </c>
      <c r="AX599" s="15">
        <f ca="1"/>
        <v>0.18654177467322497</v>
      </c>
      <c r="AY599" s="15">
        <f t="shared" ca="1" si="665"/>
        <v>0.22086757107729488</v>
      </c>
      <c r="AZ599" s="15">
        <f ca="1"/>
        <v>0.24523853725765934</v>
      </c>
      <c r="BA599" s="15">
        <f ca="1"/>
        <v>0.23764843817533307</v>
      </c>
      <c r="BB599" s="15">
        <f t="shared" ca="1" si="666"/>
        <v>0.23263935309180742</v>
      </c>
      <c r="BC599" s="15">
        <f ca="1"/>
        <v>0.22132971440402019</v>
      </c>
      <c r="BD599" s="15">
        <f ca="1"/>
        <v>0.23094133573687126</v>
      </c>
      <c r="BE599" s="15">
        <f t="shared" ca="1" si="667"/>
        <v>0.23040169377096595</v>
      </c>
      <c r="BF599" s="15">
        <f ca="1"/>
        <v>0.22624582989527919</v>
      </c>
      <c r="BG599" s="15">
        <f ca="1"/>
        <v>0.23130055171046002</v>
      </c>
      <c r="BH599" s="15">
        <f t="shared" ca="1" si="668"/>
        <v>0.24003809252431443</v>
      </c>
      <c r="BI599" s="15">
        <f ca="1"/>
        <v>0.22394052135814815</v>
      </c>
      <c r="BJ599" s="15">
        <f ca="1"/>
        <v>0.24095374960095384</v>
      </c>
    </row>
    <row r="600" spans="2:62" hidden="1" outlineLevel="2">
      <c r="B600" s="78" t="s">
        <v>24</v>
      </c>
      <c r="C600" s="15">
        <f t="shared" ca="1" si="649"/>
        <v>0.1942789525593554</v>
      </c>
      <c r="D600" s="15">
        <f ca="1"/>
        <v>0.19499217438083935</v>
      </c>
      <c r="E600" s="15">
        <f ca="1"/>
        <v>0.19782255851838954</v>
      </c>
      <c r="F600" s="15">
        <f t="shared" ca="1" si="650"/>
        <v>0.21468382118070192</v>
      </c>
      <c r="G600" s="15">
        <f ca="1"/>
        <v>0.21655881011270414</v>
      </c>
      <c r="H600" s="15">
        <f ca="1"/>
        <v>0.22640467124127614</v>
      </c>
      <c r="I600" s="15">
        <f t="shared" ca="1" si="651"/>
        <v>0.23972687174326776</v>
      </c>
      <c r="J600" s="15">
        <f ca="1"/>
        <v>0.24053457812657703</v>
      </c>
      <c r="K600" s="15">
        <f ca="1"/>
        <v>0.25200689639602519</v>
      </c>
      <c r="L600" s="15">
        <f t="shared" ca="1" si="652"/>
        <v>0.23097909538921174</v>
      </c>
      <c r="M600" s="15">
        <f ca="1"/>
        <v>0.23361115092515755</v>
      </c>
      <c r="N600" s="15">
        <f ca="1"/>
        <v>0.23988161891550266</v>
      </c>
      <c r="O600" s="15">
        <f t="shared" ca="1" si="653"/>
        <v>0.2506433836782947</v>
      </c>
      <c r="P600" s="15">
        <f ca="1"/>
        <v>0.2517355361452428</v>
      </c>
      <c r="Q600" s="15">
        <f ca="1"/>
        <v>0.25200686734050787</v>
      </c>
      <c r="R600" s="15">
        <f t="shared" ca="1" si="654"/>
        <v>0.22216930500263352</v>
      </c>
      <c r="S600" s="15">
        <f ca="1"/>
        <v>0.2081455358379424</v>
      </c>
      <c r="T600" s="15">
        <f ca="1"/>
        <v>0.21710208101097037</v>
      </c>
      <c r="U600" s="15">
        <f t="shared" ca="1" si="655"/>
        <v>0.23235813898579513</v>
      </c>
      <c r="V600" s="15">
        <f ca="1"/>
        <v>0.22860676374969258</v>
      </c>
      <c r="W600" s="15">
        <f ca="1"/>
        <v>0.24204735756109638</v>
      </c>
      <c r="X600" s="15">
        <f t="shared" ca="1" si="656"/>
        <v>0.20856228258987178</v>
      </c>
      <c r="Y600" s="15">
        <f ca="1"/>
        <v>0.20910308858179349</v>
      </c>
      <c r="Z600" s="15">
        <f ca="1"/>
        <v>0.21099199161557786</v>
      </c>
      <c r="AA600" s="15">
        <f t="shared" ca="1" si="657"/>
        <v>0.22587102842544582</v>
      </c>
      <c r="AB600" s="15">
        <f ca="1"/>
        <v>0.22739458328248366</v>
      </c>
      <c r="AC600" s="15">
        <f ca="1"/>
        <v>0.22325733642249562</v>
      </c>
      <c r="AD600" s="15">
        <f t="shared" ca="1" si="658"/>
        <v>0.23600953670929883</v>
      </c>
      <c r="AE600" s="15">
        <f ca="1"/>
        <v>0.22503271218909501</v>
      </c>
      <c r="AF600" s="15">
        <f ca="1"/>
        <v>0.2432647941144144</v>
      </c>
      <c r="AG600" s="15">
        <f t="shared" ca="1" si="659"/>
        <v>0.26315913047975598</v>
      </c>
      <c r="AH600" s="15">
        <f ca="1"/>
        <v>0.26766066188617171</v>
      </c>
      <c r="AI600" s="15">
        <f ca="1"/>
        <v>0.28627586945516648</v>
      </c>
      <c r="AJ600" s="15">
        <f t="shared" ca="1" si="660"/>
        <v>0.27148033201793903</v>
      </c>
      <c r="AK600" s="15">
        <f ca="1"/>
        <v>0.2653974328306512</v>
      </c>
      <c r="AL600" s="15">
        <f ca="1"/>
        <v>0.25374438193638171</v>
      </c>
      <c r="AM600" s="15">
        <f t="shared" ca="1" si="661"/>
        <v>0.25103976813042939</v>
      </c>
      <c r="AN600" s="15">
        <f ca="1"/>
        <v>0.25502445701154003</v>
      </c>
      <c r="AO600" s="15">
        <f ca="1"/>
        <v>0.26750679398960497</v>
      </c>
      <c r="AP600" s="15">
        <f t="shared" ca="1" si="662"/>
        <v>0.25772398575884425</v>
      </c>
      <c r="AQ600" s="15">
        <f ca="1"/>
        <v>0.25901465186024858</v>
      </c>
      <c r="AR600" s="15">
        <f ca="1"/>
        <v>0.26379717336205416</v>
      </c>
      <c r="AS600" s="15">
        <f t="shared" ca="1" si="663"/>
        <v>0.19765559035394648</v>
      </c>
      <c r="AT600" s="15">
        <f ca="1"/>
        <v>0.2037907306395571</v>
      </c>
      <c r="AU600" s="15">
        <f ca="1"/>
        <v>0.20355551374268716</v>
      </c>
      <c r="AV600" s="15">
        <f t="shared" ca="1" si="664"/>
        <v>0.19009169610162874</v>
      </c>
      <c r="AW600" s="15">
        <f ca="1"/>
        <v>0.18219605339332814</v>
      </c>
      <c r="AX600" s="15">
        <f ca="1"/>
        <v>0.18606420892487299</v>
      </c>
      <c r="AY600" s="15">
        <f t="shared" ca="1" si="665"/>
        <v>0.14145815917484511</v>
      </c>
      <c r="AZ600" s="15">
        <f ca="1"/>
        <v>0.13955400632816137</v>
      </c>
      <c r="BA600" s="15">
        <f ca="1"/>
        <v>0.1413010411640401</v>
      </c>
      <c r="BB600" s="15">
        <f t="shared" ca="1" si="666"/>
        <v>0.11877709988928842</v>
      </c>
      <c r="BC600" s="15">
        <f ca="1"/>
        <v>0.12638570586802683</v>
      </c>
      <c r="BD600" s="15">
        <f ca="1"/>
        <v>0.12690268782846825</v>
      </c>
      <c r="BE600" s="15">
        <f t="shared" ca="1" si="667"/>
        <v>0.11172329572752236</v>
      </c>
      <c r="BF600" s="15">
        <f ca="1"/>
        <v>0.10948409910424864</v>
      </c>
      <c r="BG600" s="15">
        <f ca="1"/>
        <v>0.10589515355981237</v>
      </c>
      <c r="BH600" s="15">
        <f t="shared" ca="1" si="668"/>
        <v>8.6334475554854087E-2</v>
      </c>
      <c r="BI600" s="15">
        <f ca="1"/>
        <v>9.0206822596386377E-2</v>
      </c>
      <c r="BJ600" s="15">
        <f ca="1"/>
        <v>9.2041266503867222E-2</v>
      </c>
    </row>
    <row r="601" spans="2:62" hidden="1" outlineLevel="2">
      <c r="D601" s="65"/>
    </row>
    <row r="602" spans="2:62" hidden="1" outlineLevel="2">
      <c r="B602" s="78" t="s">
        <v>56</v>
      </c>
      <c r="C602" s="42">
        <f ca="1">SUM(C591:C600)</f>
        <v>1.0000002157675649</v>
      </c>
      <c r="D602" s="42">
        <f t="shared" ref="D602:BJ602" ca="1" si="669">SUM(D591:D600)</f>
        <v>1.0000002139460524</v>
      </c>
      <c r="E602" s="42">
        <f t="shared" ca="1" si="669"/>
        <v>1.0000002038237892</v>
      </c>
      <c r="F602" s="42">
        <f t="shared" ca="1" si="669"/>
        <v>1.0000002157675649</v>
      </c>
      <c r="G602" s="42">
        <f t="shared" ca="1" si="669"/>
        <v>1.0000002173069014</v>
      </c>
      <c r="H602" s="42">
        <f t="shared" ca="1" si="669"/>
        <v>1.0000002114300861</v>
      </c>
      <c r="I602" s="42">
        <f t="shared" ca="1" si="669"/>
        <v>1.0000002157675649</v>
      </c>
      <c r="J602" s="42">
        <f t="shared" ca="1" si="669"/>
        <v>1.0000002156335581</v>
      </c>
      <c r="K602" s="42">
        <f t="shared" ca="1" si="669"/>
        <v>1.0000002095431062</v>
      </c>
      <c r="L602" s="42">
        <f t="shared" ca="1" si="669"/>
        <v>1.0000002157675651</v>
      </c>
      <c r="M602" s="42">
        <f t="shared" ca="1" si="669"/>
        <v>1.0000002037566675</v>
      </c>
      <c r="N602" s="42">
        <f t="shared" ca="1" si="669"/>
        <v>1.0000001982645912</v>
      </c>
      <c r="O602" s="42">
        <f t="shared" ca="1" si="669"/>
        <v>1.0000002157675654</v>
      </c>
      <c r="P602" s="42">
        <f t="shared" ca="1" si="669"/>
        <v>1.0000002133256052</v>
      </c>
      <c r="Q602" s="42">
        <f t="shared" ca="1" si="669"/>
        <v>1.0000002188138988</v>
      </c>
      <c r="R602" s="42">
        <f t="shared" ca="1" si="669"/>
        <v>1.0000002157675651</v>
      </c>
      <c r="S602" s="42">
        <f t="shared" ca="1" si="669"/>
        <v>1.0000002196632241</v>
      </c>
      <c r="T602" s="42">
        <f t="shared" ca="1" si="669"/>
        <v>1.0000002218998414</v>
      </c>
      <c r="U602" s="42">
        <f t="shared" ca="1" si="669"/>
        <v>1.0000002157675651</v>
      </c>
      <c r="V602" s="42">
        <f t="shared" ca="1" si="669"/>
        <v>1.0000002065186766</v>
      </c>
      <c r="W602" s="42">
        <f t="shared" ca="1" si="669"/>
        <v>1.0000002125244125</v>
      </c>
      <c r="X602" s="42">
        <f t="shared" ca="1" si="669"/>
        <v>1.0000002157675656</v>
      </c>
      <c r="Y602" s="42">
        <f t="shared" ca="1" si="669"/>
        <v>1.0000002214796015</v>
      </c>
      <c r="Z602" s="42">
        <f t="shared" ca="1" si="669"/>
        <v>1.0000002114991096</v>
      </c>
      <c r="AA602" s="42">
        <f t="shared" ca="1" si="669"/>
        <v>1.0000002157675651</v>
      </c>
      <c r="AB602" s="42">
        <f t="shared" ca="1" si="669"/>
        <v>1.0000002015797975</v>
      </c>
      <c r="AC602" s="42">
        <f t="shared" ca="1" si="669"/>
        <v>1.0000001950956205</v>
      </c>
      <c r="AD602" s="42">
        <f t="shared" ca="1" si="669"/>
        <v>1.0000002157675656</v>
      </c>
      <c r="AE602" s="42">
        <f t="shared" ca="1" si="669"/>
        <v>1.0000002093633442</v>
      </c>
      <c r="AF602" s="42">
        <f t="shared" ca="1" si="669"/>
        <v>1.0000002189621759</v>
      </c>
      <c r="AG602" s="42">
        <f t="shared" ca="1" si="669"/>
        <v>1.0000002157675654</v>
      </c>
      <c r="AH602" s="42">
        <f t="shared" ca="1" si="669"/>
        <v>1.000000214666132</v>
      </c>
      <c r="AI602" s="42">
        <f t="shared" ca="1" si="669"/>
        <v>1.0000002107592509</v>
      </c>
      <c r="AJ602" s="42">
        <f t="shared" ca="1" si="669"/>
        <v>1.0000002157675651</v>
      </c>
      <c r="AK602" s="42">
        <f t="shared" ca="1" si="669"/>
        <v>1.0000002112673467</v>
      </c>
      <c r="AL602" s="42">
        <f t="shared" ca="1" si="669"/>
        <v>1.0000002097436311</v>
      </c>
      <c r="AM602" s="42">
        <f t="shared" ca="1" si="669"/>
        <v>1.0000002157675651</v>
      </c>
      <c r="AN602" s="42">
        <f t="shared" ca="1" si="669"/>
        <v>1.0000002079431212</v>
      </c>
      <c r="AO602" s="42">
        <f t="shared" ca="1" si="669"/>
        <v>1.0000002280916753</v>
      </c>
      <c r="AP602" s="42">
        <f t="shared" ca="1" si="669"/>
        <v>1.0000002157675651</v>
      </c>
      <c r="AQ602" s="42">
        <f t="shared" ca="1" si="669"/>
        <v>1.0000001964051184</v>
      </c>
      <c r="AR602" s="42">
        <f t="shared" ca="1" si="669"/>
        <v>1.0000001852406812</v>
      </c>
      <c r="AS602" s="42">
        <f t="shared" ca="1" si="669"/>
        <v>1.0000002157675649</v>
      </c>
      <c r="AT602" s="42">
        <f t="shared" ca="1" si="669"/>
        <v>1.0000002233323446</v>
      </c>
      <c r="AU602" s="42">
        <f t="shared" ca="1" si="669"/>
        <v>1.0000002277888549</v>
      </c>
      <c r="AV602" s="42">
        <f t="shared" ca="1" si="669"/>
        <v>1.0000002157675651</v>
      </c>
      <c r="AW602" s="42">
        <f t="shared" ca="1" si="669"/>
        <v>1.0000002204424339</v>
      </c>
      <c r="AX602" s="42">
        <f t="shared" ca="1" si="669"/>
        <v>1.0000002098475027</v>
      </c>
      <c r="AY602" s="42">
        <f t="shared" ca="1" si="669"/>
        <v>1.0000002157675651</v>
      </c>
      <c r="AZ602" s="42">
        <f t="shared" ca="1" si="669"/>
        <v>1.0000002127695915</v>
      </c>
      <c r="BA602" s="42">
        <f t="shared" ca="1" si="669"/>
        <v>1.0000002202882101</v>
      </c>
      <c r="BB602" s="42">
        <f t="shared" ca="1" si="669"/>
        <v>1.0000002157675651</v>
      </c>
      <c r="BC602" s="42">
        <f t="shared" ca="1" si="669"/>
        <v>1.0000002090298619</v>
      </c>
      <c r="BD602" s="42">
        <f t="shared" ca="1" si="669"/>
        <v>1.0000002093975662</v>
      </c>
      <c r="BE602" s="42">
        <f t="shared" ca="1" si="669"/>
        <v>1.0000002157675651</v>
      </c>
      <c r="BF602" s="42">
        <f t="shared" ca="1" si="669"/>
        <v>1.0000002136441377</v>
      </c>
      <c r="BG602" s="42">
        <f t="shared" ca="1" si="669"/>
        <v>1.0000002049425518</v>
      </c>
      <c r="BH602" s="42">
        <f t="shared" ca="1" si="669"/>
        <v>1.0000002157675654</v>
      </c>
      <c r="BI602" s="42">
        <f t="shared" ca="1" si="669"/>
        <v>1.0000002167176367</v>
      </c>
      <c r="BJ602" s="42">
        <f t="shared" ca="1" si="669"/>
        <v>1.0000002194814408</v>
      </c>
    </row>
    <row r="603" spans="2:62" hidden="1" outlineLevel="2">
      <c r="B603" s="81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</row>
    <row r="604" spans="2:62" ht="20.5" hidden="1" outlineLevel="2">
      <c r="B604" s="79" t="s">
        <v>136</v>
      </c>
      <c r="C604" s="80" cm="1">
        <f t="array" aca="1" ref="C604" ca="1">SUMPRODUCT(TRANSPOSE(C591:C600),OFFSET('Static Returns and Covariance'!$B$12,MATCH(C$16,'Static Returns and Covariance'!$B$13:$B$132),1,1,10))</f>
        <v>8.5138864270401272E-3</v>
      </c>
      <c r="D604" s="80" cm="1">
        <f t="array" aca="1" ref="D604" ca="1">SUMPRODUCT(TRANSPOSE(D591:D600),OFFSET('Static Returns and Covariance'!$B$12,MATCH(D$16,'Static Returns and Covariance'!$B$13:$B$132),1,1,10))</f>
        <v>4.966183322012898E-2</v>
      </c>
      <c r="E604" s="80" cm="1">
        <f t="array" aca="1" ref="E604" ca="1">SUMPRODUCT(TRANSPOSE(E591:E600),OFFSET('Static Returns and Covariance'!$B$12,MATCH(E$16,'Static Returns and Covariance'!$B$13:$B$132),1,1,10))</f>
        <v>-5.3607520596033612E-3</v>
      </c>
      <c r="F604" s="80" cm="1">
        <f t="array" aca="1" ref="F604" ca="1">SUMPRODUCT(TRANSPOSE(F591:F600),OFFSET('Static Returns and Covariance'!$B$12,MATCH(F$16,'Static Returns and Covariance'!$B$13:$B$132),1,1,10))</f>
        <v>-7.083697433847771E-3</v>
      </c>
      <c r="G604" s="80" cm="1">
        <f t="array" aca="1" ref="G604" ca="1">SUMPRODUCT(TRANSPOSE(G591:G600),OFFSET('Static Returns and Covariance'!$B$12,MATCH(G$16,'Static Returns and Covariance'!$B$13:$B$132),1,1,10))</f>
        <v>2.7795548053039989E-2</v>
      </c>
      <c r="H604" s="80" cm="1">
        <f t="array" aca="1" ref="H604" ca="1">SUMPRODUCT(TRANSPOSE(H591:H600),OFFSET('Static Returns and Covariance'!$B$12,MATCH(H$16,'Static Returns and Covariance'!$B$13:$B$132),1,1,10))</f>
        <v>-1.1855368614657353E-2</v>
      </c>
      <c r="I604" s="80" cm="1">
        <f t="array" aca="1" ref="I604" ca="1">SUMPRODUCT(TRANSPOSE(I591:I600),OFFSET('Static Returns and Covariance'!$B$12,MATCH(I$16,'Static Returns and Covariance'!$B$13:$B$132),1,1,10))</f>
        <v>6.214565974078189E-4</v>
      </c>
      <c r="J604" s="80" cm="1">
        <f t="array" aca="1" ref="J604" ca="1">SUMPRODUCT(TRANSPOSE(J591:J600),OFFSET('Static Returns and Covariance'!$B$12,MATCH(J$16,'Static Returns and Covariance'!$B$13:$B$132),1,1,10))</f>
        <v>2.9065389671643169E-2</v>
      </c>
      <c r="K604" s="80" cm="1">
        <f t="array" aca="1" ref="K604" ca="1">SUMPRODUCT(TRANSPOSE(K591:K600),OFFSET('Static Returns and Covariance'!$B$12,MATCH(K$16,'Static Returns and Covariance'!$B$13:$B$132),1,1,10))</f>
        <v>-2.7918311600691609E-3</v>
      </c>
      <c r="L604" s="80" cm="1">
        <f t="array" aca="1" ref="L604" ca="1">SUMPRODUCT(TRANSPOSE(L591:L600),OFFSET('Static Returns and Covariance'!$B$12,MATCH(L$16,'Static Returns and Covariance'!$B$13:$B$132),1,1,10))</f>
        <v>5.894726072232432E-2</v>
      </c>
      <c r="M604" s="80" cm="1">
        <f t="array" aca="1" ref="M604" ca="1">SUMPRODUCT(TRANSPOSE(M591:M600),OFFSET('Static Returns and Covariance'!$B$12,MATCH(M$16,'Static Returns and Covariance'!$B$13:$B$132),1,1,10))</f>
        <v>2.7700743732549379E-2</v>
      </c>
      <c r="N604" s="80" cm="1">
        <f t="array" aca="1" ref="N604" ca="1">SUMPRODUCT(TRANSPOSE(N591:N600),OFFSET('Static Returns and Covariance'!$B$12,MATCH(N$16,'Static Returns and Covariance'!$B$13:$B$132),1,1,10))</f>
        <v>-2.3603715571215916E-2</v>
      </c>
      <c r="O604" s="80" cm="1">
        <f t="array" aca="1" ref="O604" ca="1">SUMPRODUCT(TRANSPOSE(O591:O600),OFFSET('Static Returns and Covariance'!$B$12,MATCH(O$16,'Static Returns and Covariance'!$B$13:$B$132),1,1,10))</f>
        <v>1.1447101786456342E-2</v>
      </c>
      <c r="P604" s="80" cm="1">
        <f t="array" aca="1" ref="P604" ca="1">SUMPRODUCT(TRANSPOSE(P591:P600),OFFSET('Static Returns and Covariance'!$B$12,MATCH(P$16,'Static Returns and Covariance'!$B$13:$B$132),1,1,10))</f>
        <v>-2.5082014754734434E-2</v>
      </c>
      <c r="Q604" s="80" cm="1">
        <f t="array" aca="1" ref="Q604" ca="1">SUMPRODUCT(TRANSPOSE(Q591:Q600),OFFSET('Static Returns and Covariance'!$B$12,MATCH(Q$16,'Static Returns and Covariance'!$B$13:$B$132),1,1,10))</f>
        <v>-4.3803224966214973E-3</v>
      </c>
      <c r="R604" s="80" cm="1">
        <f t="array" aca="1" ref="R604" ca="1">SUMPRODUCT(TRANSPOSE(R591:R600),OFFSET('Static Returns and Covariance'!$B$12,MATCH(R$16,'Static Returns and Covariance'!$B$13:$B$132),1,1,10))</f>
        <v>-1.7734687629150269E-2</v>
      </c>
      <c r="S604" s="80" cm="1">
        <f t="array" aca="1" ref="S604" ca="1">SUMPRODUCT(TRANSPOSE(S591:S600),OFFSET('Static Returns and Covariance'!$B$12,MATCH(S$16,'Static Returns and Covariance'!$B$13:$B$132),1,1,10))</f>
        <v>-1.0079400090308964E-2</v>
      </c>
      <c r="T604" s="80" cm="1">
        <f t="array" aca="1" ref="T604" ca="1">SUMPRODUCT(TRANSPOSE(T591:T600),OFFSET('Static Returns and Covariance'!$B$12,MATCH(T$16,'Static Returns and Covariance'!$B$13:$B$132),1,1,10))</f>
        <v>1.6114005534825081E-2</v>
      </c>
      <c r="U604" s="80" cm="1">
        <f t="array" aca="1" ref="U604" ca="1">SUMPRODUCT(TRANSPOSE(U591:U600),OFFSET('Static Returns and Covariance'!$B$12,MATCH(U$16,'Static Returns and Covariance'!$B$13:$B$132),1,1,10))</f>
        <v>4.4784756507964728E-2</v>
      </c>
      <c r="V604" s="80" cm="1">
        <f t="array" aca="1" ref="V604" ca="1">SUMPRODUCT(TRANSPOSE(V591:V600),OFFSET('Static Returns and Covariance'!$B$12,MATCH(V$16,'Static Returns and Covariance'!$B$13:$B$132),1,1,10))</f>
        <v>-2.8259040046668436E-2</v>
      </c>
      <c r="W604" s="80" cm="1">
        <f t="array" aca="1" ref="W604" ca="1">SUMPRODUCT(TRANSPOSE(W591:W600),OFFSET('Static Returns and Covariance'!$B$12,MATCH(W$16,'Static Returns and Covariance'!$B$13:$B$132),1,1,10))</f>
        <v>-7.0610436732433234E-3</v>
      </c>
      <c r="X604" s="80" cm="1">
        <f t="array" aca="1" ref="X604" ca="1">SUMPRODUCT(TRANSPOSE(X591:X600),OFFSET('Static Returns and Covariance'!$B$12,MATCH(X$16,'Static Returns and Covariance'!$B$13:$B$132),1,1,10))</f>
        <v>-2.5790349359732057E-2</v>
      </c>
      <c r="Y604" s="80" cm="1">
        <f t="array" aca="1" ref="Y604" ca="1">SUMPRODUCT(TRANSPOSE(Y591:Y600),OFFSET('Static Returns and Covariance'!$B$12,MATCH(Y$16,'Static Returns and Covariance'!$B$13:$B$132),1,1,10))</f>
        <v>4.718928563221246E-2</v>
      </c>
      <c r="Z604" s="80" cm="1">
        <f t="array" aca="1" ref="Z604" ca="1">SUMPRODUCT(TRANSPOSE(Z591:Z600),OFFSET('Static Returns and Covariance'!$B$12,MATCH(Z$16,'Static Returns and Covariance'!$B$13:$B$132),1,1,10))</f>
        <v>-7.3659405556688595E-2</v>
      </c>
      <c r="AA604" s="80" cm="1">
        <f t="array" aca="1" ref="AA604" ca="1">SUMPRODUCT(TRANSPOSE(AA591:AA600),OFFSET('Static Returns and Covariance'!$B$12,MATCH(AA$16,'Static Returns and Covariance'!$B$13:$B$132),1,1,10))</f>
        <v>7.0382886094560115E-2</v>
      </c>
      <c r="AB604" s="80" cm="1">
        <f t="array" aca="1" ref="AB604" ca="1">SUMPRODUCT(TRANSPOSE(AB591:AB600),OFFSET('Static Returns and Covariance'!$B$12,MATCH(AB$16,'Static Returns and Covariance'!$B$13:$B$132),1,1,10))</f>
        <v>3.3235890993904754E-2</v>
      </c>
      <c r="AC604" s="80" cm="1">
        <f t="array" aca="1" ref="AC604" ca="1">SUMPRODUCT(TRANSPOSE(AC591:AC600),OFFSET('Static Returns and Covariance'!$B$12,MATCH(AC$16,'Static Returns and Covariance'!$B$13:$B$132),1,1,10))</f>
        <v>4.2348196537809371E-2</v>
      </c>
      <c r="AD604" s="80" cm="1">
        <f t="array" aca="1" ref="AD604" ca="1">SUMPRODUCT(TRANSPOSE(AD591:AD600),OFFSET('Static Returns and Covariance'!$B$12,MATCH(AD$16,'Static Returns and Covariance'!$B$13:$B$132),1,1,10))</f>
        <v>3.0589027702582965E-2</v>
      </c>
      <c r="AE604" s="80" cm="1">
        <f t="array" aca="1" ref="AE604" ca="1">SUMPRODUCT(TRANSPOSE(AE591:AE600),OFFSET('Static Returns and Covariance'!$B$12,MATCH(AE$16,'Static Returns and Covariance'!$B$13:$B$132),1,1,10))</f>
        <v>-4.3837852446054364E-2</v>
      </c>
      <c r="AF604" s="80" cm="1">
        <f t="array" aca="1" ref="AF604" ca="1">SUMPRODUCT(TRANSPOSE(AF591:AF600),OFFSET('Static Returns and Covariance'!$B$12,MATCH(AF$16,'Static Returns and Covariance'!$B$13:$B$132),1,1,10))</f>
        <v>4.5049993311761488E-2</v>
      </c>
      <c r="AG604" s="80" cm="1">
        <f t="array" aca="1" ref="AG604" ca="1">SUMPRODUCT(TRANSPOSE(AG591:AG600),OFFSET('Static Returns and Covariance'!$B$12,MATCH(AG$16,'Static Returns and Covariance'!$B$13:$B$132),1,1,10))</f>
        <v>5.1309134268586283E-3</v>
      </c>
      <c r="AH604" s="80" cm="1">
        <f t="array" aca="1" ref="AH604" ca="1">SUMPRODUCT(TRANSPOSE(AH591:AH600),OFFSET('Static Returns and Covariance'!$B$12,MATCH(AH$16,'Static Returns and Covariance'!$B$13:$B$132),1,1,10))</f>
        <v>1.8537174820015549E-2</v>
      </c>
      <c r="AI604" s="80" cm="1">
        <f t="array" aca="1" ref="AI604" ca="1">SUMPRODUCT(TRANSPOSE(AI591:AI600),OFFSET('Static Returns and Covariance'!$B$12,MATCH(AI$16,'Static Returns and Covariance'!$B$13:$B$132),1,1,10))</f>
        <v>2.3990130975510844E-2</v>
      </c>
      <c r="AJ604" s="80" cm="1">
        <f t="array" aca="1" ref="AJ604" ca="1">SUMPRODUCT(TRANSPOSE(AJ591:AJ600),OFFSET('Static Returns and Covariance'!$B$12,MATCH(AJ$16,'Static Returns and Covariance'!$B$13:$B$132),1,1,10))</f>
        <v>2.1301059814216729E-2</v>
      </c>
      <c r="AK604" s="80" cm="1">
        <f t="array" aca="1" ref="AK604" ca="1">SUMPRODUCT(TRANSPOSE(AK591:AK600),OFFSET('Static Returns and Covariance'!$B$12,MATCH(AK$16,'Static Returns and Covariance'!$B$13:$B$132),1,1,10))</f>
        <v>7.2646575891435194E-3</v>
      </c>
      <c r="AL604" s="80" cm="1">
        <f t="array" aca="1" ref="AL604" ca="1">SUMPRODUCT(TRANSPOSE(AL591:AL600),OFFSET('Static Returns and Covariance'!$B$12,MATCH(AL$16,'Static Returns and Covariance'!$B$13:$B$132),1,1,10))</f>
        <v>3.41857313937678E-2</v>
      </c>
      <c r="AM604" s="80" cm="1">
        <f t="array" aca="1" ref="AM604" ca="1">SUMPRODUCT(TRANSPOSE(AM591:AM600),OFFSET('Static Returns and Covariance'!$B$12,MATCH(AM$16,'Static Returns and Covariance'!$B$13:$B$132),1,1,10))</f>
        <v>3.7627809105581674E-2</v>
      </c>
      <c r="AN604" s="80" cm="1">
        <f t="array" aca="1" ref="AN604" ca="1">SUMPRODUCT(TRANSPOSE(AN591:AN600),OFFSET('Static Returns and Covariance'!$B$12,MATCH(AN$16,'Static Returns and Covariance'!$B$13:$B$132),1,1,10))</f>
        <v>-8.833533303836405E-2</v>
      </c>
      <c r="AO604" s="80" cm="1">
        <f t="array" aca="1" ref="AO604" ca="1">SUMPRODUCT(TRANSPOSE(AO591:AO600),OFFSET('Static Returns and Covariance'!$B$12,MATCH(AO$16,'Static Returns and Covariance'!$B$13:$B$132),1,1,10))</f>
        <v>-7.8569014295656825E-2</v>
      </c>
      <c r="AP604" s="80" cm="1">
        <f t="array" aca="1" ref="AP604" ca="1">SUMPRODUCT(TRANSPOSE(AP591:AP600),OFFSET('Static Returns and Covariance'!$B$12,MATCH(AP$16,'Static Returns and Covariance'!$B$13:$B$132),1,1,10))</f>
        <v>9.8584226858369733E-2</v>
      </c>
      <c r="AQ604" s="80" cm="1">
        <f t="array" aca="1" ref="AQ604" ca="1">SUMPRODUCT(TRANSPOSE(AQ591:AQ600),OFFSET('Static Returns and Covariance'!$B$12,MATCH(AQ$16,'Static Returns and Covariance'!$B$13:$B$132),1,1,10))</f>
        <v>6.0269900020438069E-2</v>
      </c>
      <c r="AR604" s="80" cm="1">
        <f t="array" aca="1" ref="AR604" ca="1">SUMPRODUCT(TRANSPOSE(AR591:AR600),OFFSET('Static Returns and Covariance'!$B$12,MATCH(AR$16,'Static Returns and Covariance'!$B$13:$B$132),1,1,10))</f>
        <v>-1.7900380593695531E-2</v>
      </c>
      <c r="AS604" s="80" cm="1">
        <f t="array" aca="1" ref="AS604" ca="1">SUMPRODUCT(TRANSPOSE(AS591:AS600),OFFSET('Static Returns and Covariance'!$B$12,MATCH(AS$16,'Static Returns and Covariance'!$B$13:$B$132),1,1,10))</f>
        <v>-3.3872297612483525E-2</v>
      </c>
      <c r="AT604" s="80" cm="1">
        <f t="array" aca="1" ref="AT604" ca="1">SUMPRODUCT(TRANSPOSE(AT591:AT600),OFFSET('Static Returns and Covariance'!$B$12,MATCH(AT$16,'Static Returns and Covariance'!$B$13:$B$132),1,1,10))</f>
        <v>-1.9564215951880758E-2</v>
      </c>
      <c r="AU604" s="80" cm="1">
        <f t="array" aca="1" ref="AU604" ca="1">SUMPRODUCT(TRANSPOSE(AU591:AU600),OFFSET('Static Returns and Covariance'!$B$12,MATCH(AU$16,'Static Returns and Covariance'!$B$13:$B$132),1,1,10))</f>
        <v>5.01046113016047E-3</v>
      </c>
      <c r="AV604" s="80" cm="1">
        <f t="array" aca="1" ref="AV604" ca="1">SUMPRODUCT(TRANSPOSE(AV591:AV600),OFFSET('Static Returns and Covariance'!$B$12,MATCH(AV$16,'Static Returns and Covariance'!$B$13:$B$132),1,1,10))</f>
        <v>-2.1206754682505963E-2</v>
      </c>
      <c r="AW604" s="80" cm="1">
        <f t="array" aca="1" ref="AW604" ca="1">SUMPRODUCT(TRANSPOSE(AW591:AW600),OFFSET('Static Returns and Covariance'!$B$12,MATCH(AW$16,'Static Returns and Covariance'!$B$13:$B$132),1,1,10))</f>
        <v>5.0488716201405173E-2</v>
      </c>
      <c r="AX604" s="80" cm="1">
        <f t="array" aca="1" ref="AX604" ca="1">SUMPRODUCT(TRANSPOSE(AX591:AX600),OFFSET('Static Returns and Covariance'!$B$12,MATCH(AX$16,'Static Returns and Covariance'!$B$13:$B$132),1,1,10))</f>
        <v>-8.2074804356152171E-3</v>
      </c>
      <c r="AY604" s="80" cm="1">
        <f t="array" aca="1" ref="AY604" ca="1">SUMPRODUCT(TRANSPOSE(AY591:AY600),OFFSET('Static Returns and Covariance'!$B$12,MATCH(AY$16,'Static Returns and Covariance'!$B$13:$B$132),1,1,10))</f>
        <v>1.4090234252114711E-2</v>
      </c>
      <c r="AZ604" s="80" cm="1">
        <f t="array" aca="1" ref="AZ604" ca="1">SUMPRODUCT(TRANSPOSE(AZ591:AZ600),OFFSET('Static Returns and Covariance'!$B$12,MATCH(AZ$16,'Static Returns and Covariance'!$B$13:$B$132),1,1,10))</f>
        <v>-3.4130825654237439E-2</v>
      </c>
      <c r="BA604" s="80" cm="1">
        <f t="array" aca="1" ref="BA604" ca="1">SUMPRODUCT(TRANSPOSE(BA591:BA600),OFFSET('Static Returns and Covariance'!$B$12,MATCH(BA$16,'Static Returns and Covariance'!$B$13:$B$132),1,1,10))</f>
        <v>9.4299539599637494E-2</v>
      </c>
      <c r="BB604" s="80" cm="1">
        <f t="array" aca="1" ref="BB604" ca="1">SUMPRODUCT(TRANSPOSE(BB591:BB600),OFFSET('Static Returns and Covariance'!$B$12,MATCH(BB$16,'Static Returns and Covariance'!$B$13:$B$132),1,1,10))</f>
        <v>3.2233209119625732E-2</v>
      </c>
      <c r="BC604" s="80" cm="1">
        <f t="array" aca="1" ref="BC604" ca="1">SUMPRODUCT(TRANSPOSE(BC591:BC600),OFFSET('Static Returns and Covariance'!$B$12,MATCH(BC$16,'Static Returns and Covariance'!$B$13:$B$132),1,1,10))</f>
        <v>-1.7560103188187701E-3</v>
      </c>
      <c r="BD604" s="80" cm="1">
        <f t="array" aca="1" ref="BD604" ca="1">SUMPRODUCT(TRANSPOSE(BD591:BD600),OFFSET('Static Returns and Covariance'!$B$12,MATCH(BD$16,'Static Returns and Covariance'!$B$13:$B$132),1,1,10))</f>
        <v>-4.268603773287423E-6</v>
      </c>
      <c r="BE604" s="80" cm="1">
        <f t="array" aca="1" ref="BE604" ca="1">SUMPRODUCT(TRANSPOSE(BE591:BE600),OFFSET('Static Returns and Covariance'!$B$12,MATCH(BE$16,'Static Returns and Covariance'!$B$13:$B$132),1,1,10))</f>
        <v>9.9390867798416997E-3</v>
      </c>
      <c r="BF604" s="80" cm="1">
        <f t="array" aca="1" ref="BF604" ca="1">SUMPRODUCT(TRANSPOSE(BF591:BF600),OFFSET('Static Returns and Covariance'!$B$12,MATCH(BF$16,'Static Returns and Covariance'!$B$13:$B$132),1,1,10))</f>
        <v>4.2458658828533641E-2</v>
      </c>
      <c r="BG604" s="80" cm="1">
        <f t="array" aca="1" ref="BG604" ca="1">SUMPRODUCT(TRANSPOSE(BG591:BG600),OFFSET('Static Returns and Covariance'!$B$12,MATCH(BG$16,'Static Returns and Covariance'!$B$13:$B$132),1,1,10))</f>
        <v>-5.1365646419908297E-2</v>
      </c>
      <c r="BH604" s="80" cm="1">
        <f t="array" aca="1" ref="BH604" ca="1">SUMPRODUCT(TRANSPOSE(BH591:BH600),OFFSET('Static Returns and Covariance'!$B$12,MATCH(BH$16,'Static Returns and Covariance'!$B$13:$B$132),1,1,10))</f>
        <v>-4.3839132970568892E-3</v>
      </c>
      <c r="BI604" s="80" cm="1">
        <f t="array" aca="1" ref="BI604" ca="1">SUMPRODUCT(TRANSPOSE(BI591:BI600),OFFSET('Static Returns and Covariance'!$B$12,MATCH(BI$16,'Static Returns and Covariance'!$B$13:$B$132),1,1,10))</f>
        <v>-1.2592428265033226E-2</v>
      </c>
      <c r="BJ604" s="80" cm="1">
        <f t="array" aca="1" ref="BJ604" ca="1">SUMPRODUCT(TRANSPOSE(BJ591:BJ600),OFFSET('Static Returns and Covariance'!$B$12,MATCH(BJ$16,'Static Returns and Covariance'!$B$13:$B$132),1,1,10))</f>
        <v>9.6156605603076734E-2</v>
      </c>
    </row>
    <row r="605" spans="2:62" ht="18.5" hidden="1" outlineLevel="2">
      <c r="B605" s="79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0"/>
      <c r="AD605" s="80"/>
      <c r="AE605" s="80"/>
      <c r="AF605" s="80"/>
      <c r="AG605" s="80"/>
      <c r="AH605" s="80"/>
      <c r="AI605" s="80"/>
      <c r="AJ605" s="80"/>
      <c r="AK605" s="80"/>
      <c r="AL605" s="80"/>
      <c r="AM605" s="80"/>
      <c r="AN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  <c r="AY605" s="80"/>
      <c r="AZ605" s="80"/>
      <c r="BA605" s="80"/>
      <c r="BB605" s="80"/>
      <c r="BC605" s="80"/>
      <c r="BD605" s="80"/>
      <c r="BE605" s="80"/>
      <c r="BF605" s="80"/>
      <c r="BG605" s="80"/>
      <c r="BH605" s="80"/>
      <c r="BI605" s="80"/>
      <c r="BJ605" s="80"/>
    </row>
    <row r="606" spans="2:62" ht="20" hidden="1" outlineLevel="2">
      <c r="B606" s="87" t="s">
        <v>140</v>
      </c>
      <c r="C606" s="84"/>
      <c r="D606" s="83"/>
      <c r="E606" s="83"/>
      <c r="F606" s="83"/>
      <c r="G606" s="83"/>
      <c r="H606" s="83"/>
      <c r="I606" s="83"/>
      <c r="J606" s="83"/>
      <c r="K606" s="83"/>
      <c r="L606" s="83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  <c r="AA606" s="82"/>
      <c r="AB606" s="82"/>
      <c r="AC606" s="82"/>
      <c r="AD606" s="82"/>
      <c r="AE606" s="82"/>
      <c r="AF606" s="82"/>
      <c r="AG606" s="82"/>
      <c r="AH606" s="82"/>
      <c r="AI606" s="82"/>
      <c r="AJ606" s="82"/>
      <c r="AK606" s="82"/>
      <c r="AL606" s="82"/>
      <c r="AM606" s="82"/>
      <c r="AN606" s="82"/>
      <c r="AO606" s="82"/>
      <c r="AP606" s="82"/>
      <c r="AQ606" s="82"/>
      <c r="AR606" s="82"/>
      <c r="AS606" s="82"/>
      <c r="AT606" s="82"/>
      <c r="AU606" s="82"/>
      <c r="AV606" s="82"/>
      <c r="AW606" s="82"/>
      <c r="AX606" s="82"/>
      <c r="AY606" s="82"/>
      <c r="AZ606" s="82"/>
      <c r="BA606" s="82"/>
      <c r="BB606" s="82"/>
      <c r="BC606" s="82"/>
      <c r="BD606" s="82"/>
      <c r="BE606" s="82"/>
      <c r="BF606" s="82"/>
      <c r="BG606" s="82"/>
      <c r="BH606" s="82"/>
      <c r="BI606" s="82"/>
      <c r="BJ606" s="82"/>
    </row>
    <row r="607" spans="2:62" hidden="1" outlineLevel="2">
      <c r="B607" s="78" t="s">
        <v>5</v>
      </c>
      <c r="C607" s="15" cm="1">
        <f t="array" aca="1" ref="C607:C616" ca="1">TRANSPOSE(TRANSPOSE(C591:C600)*(1+(OFFSET('Static Returns and Covariance'!$B$12,MATCH(C$67,'Static Returns and Covariance'!$B$13:$B$132),1,1,10)))/(1+C604))</f>
        <v>0.15095937923625694</v>
      </c>
      <c r="D607" s="15" cm="1">
        <f t="array" aca="1" ref="D607:D616" ca="1">TRANSPOSE(TRANSPOSE(D591:D600)*(1+(OFFSET('Static Returns and Covariance'!$B$12,MATCH(D$67,'Static Returns and Covariance'!$B$13:$B$132),1,1,10)))/(1+D604))</f>
        <v>0.14933844456591219</v>
      </c>
      <c r="E607" s="15" cm="1">
        <f t="array" aca="1" ref="E607:E616" ca="1">TRANSPOSE(TRANSPOSE(E591:E600)*(1+(OFFSET('Static Returns and Covariance'!$B$12,MATCH(E$67,'Static Returns and Covariance'!$B$13:$B$132),1,1,10)))/(1+E604))</f>
        <v>0.14540072037233856</v>
      </c>
      <c r="F607" s="15" cm="1">
        <f t="array" aca="1" ref="F607:F616" ca="1">TRANSPOSE(TRANSPOSE(F591:F600)*(1+(OFFSET('Static Returns and Covariance'!$B$12,MATCH(F$67,'Static Returns and Covariance'!$B$13:$B$132),1,1,10)))/(1+F604))</f>
        <v>0.14153283031300024</v>
      </c>
      <c r="G607" s="15" cm="1">
        <f t="array" aca="1" ref="G607:G616" ca="1">TRANSPOSE(TRANSPOSE(G591:G600)*(1+(OFFSET('Static Returns and Covariance'!$B$12,MATCH(G$67,'Static Returns and Covariance'!$B$13:$B$132),1,1,10)))/(1+G604))</f>
        <v>0.13241318780568168</v>
      </c>
      <c r="H607" s="15" cm="1">
        <f t="array" aca="1" ref="H607:H616" ca="1">TRANSPOSE(TRANSPOSE(H591:H600)*(1+(OFFSET('Static Returns and Covariance'!$B$12,MATCH(H$67,'Static Returns and Covariance'!$B$13:$B$132),1,1,10)))/(1+H604))</f>
        <v>0.13505536870514687</v>
      </c>
      <c r="I607" s="15" cm="1">
        <f t="array" aca="1" ref="I607:I616" ca="1">TRANSPOSE(TRANSPOSE(I591:I600)*(1+(OFFSET('Static Returns and Covariance'!$B$12,MATCH(I$67,'Static Returns and Covariance'!$B$13:$B$132),1,1,10)))/(1+I604))</f>
        <v>0.10277251458908203</v>
      </c>
      <c r="J607" s="15" cm="1">
        <f t="array" aca="1" ref="J607:J616" ca="1">TRANSPOSE(TRANSPOSE(J591:J600)*(1+(OFFSET('Static Returns and Covariance'!$B$12,MATCH(J$67,'Static Returns and Covariance'!$B$13:$B$132),1,1,10)))/(1+J604))</f>
        <v>9.9773115555536196E-2</v>
      </c>
      <c r="K607" s="15" cm="1">
        <f t="array" aca="1" ref="K607:K616" ca="1">TRANSPOSE(TRANSPOSE(K591:K600)*(1+(OFFSET('Static Returns and Covariance'!$B$12,MATCH(K$67,'Static Returns and Covariance'!$B$13:$B$132),1,1,10)))/(1+K604))</f>
        <v>0.10148646467804773</v>
      </c>
      <c r="L607" s="15" cm="1">
        <f t="array" aca="1" ref="L607:L616" ca="1">TRANSPOSE(TRANSPOSE(L591:L600)*(1+(OFFSET('Static Returns and Covariance'!$B$12,MATCH(L$67,'Static Returns and Covariance'!$B$13:$B$132),1,1,10)))/(1+L604))</f>
        <v>0.11289414935413514</v>
      </c>
      <c r="M607" s="15" cm="1">
        <f t="array" aca="1" ref="M607:M616" ca="1">TRANSPOSE(TRANSPOSE(M591:M600)*(1+(OFFSET('Static Returns and Covariance'!$B$12,MATCH(M$67,'Static Returns and Covariance'!$B$13:$B$132),1,1,10)))/(1+M604))</f>
        <v>0.11085658101969817</v>
      </c>
      <c r="N607" s="15" cm="1">
        <f t="array" aca="1" ref="N607:N616" ca="1">TRANSPOSE(TRANSPOSE(N591:N600)*(1+(OFFSET('Static Returns and Covariance'!$B$12,MATCH(N$67,'Static Returns and Covariance'!$B$13:$B$132),1,1,10)))/(1+N604))</f>
        <v>0.11313089477690519</v>
      </c>
      <c r="O607" s="15" cm="1">
        <f t="array" aca="1" ref="O607:O616" ca="1">TRANSPOSE(TRANSPOSE(O591:O600)*(1+(OFFSET('Static Returns and Covariance'!$B$12,MATCH(O$67,'Static Returns and Covariance'!$B$13:$B$132),1,1,10)))/(1+O604))</f>
        <v>0.10371480238905348</v>
      </c>
      <c r="P607" s="15" cm="1">
        <f t="array" aca="1" ref="P607:P616" ca="1">TRANSPOSE(TRANSPOSE(P591:P600)*(1+(OFFSET('Static Returns and Covariance'!$B$12,MATCH(P$67,'Static Returns and Covariance'!$B$13:$B$132),1,1,10)))/(1+P604))</f>
        <v>0.10224346001329844</v>
      </c>
      <c r="Q607" s="15" cm="1">
        <f t="array" aca="1" ref="Q607:Q616" ca="1">TRANSPOSE(TRANSPOSE(Q591:Q600)*(1+(OFFSET('Static Returns and Covariance'!$B$12,MATCH(Q$67,'Static Returns and Covariance'!$B$13:$B$132),1,1,10)))/(1+Q604))</f>
        <v>0.10111166340965927</v>
      </c>
      <c r="R607" s="15" cm="1">
        <f t="array" aca="1" ref="R607:R616" ca="1">TRANSPOSE(TRANSPOSE(R591:R600)*(1+(OFFSET('Static Returns and Covariance'!$B$12,MATCH(R$67,'Static Returns and Covariance'!$B$13:$B$132),1,1,10)))/(1+R604))</f>
        <v>9.5405110070284932E-2</v>
      </c>
      <c r="S607" s="15" cm="1">
        <f t="array" aca="1" ref="S607:S616" ca="1">TRANSPOSE(TRANSPOSE(S591:S600)*(1+(OFFSET('Static Returns and Covariance'!$B$12,MATCH(S$67,'Static Returns and Covariance'!$B$13:$B$132),1,1,10)))/(1+S604))</f>
        <v>9.4993635525848108E-2</v>
      </c>
      <c r="T607" s="15" cm="1">
        <f t="array" aca="1" ref="T607:T616" ca="1">TRANSPOSE(TRANSPOSE(T591:T600)*(1+(OFFSET('Static Returns and Covariance'!$B$12,MATCH(T$67,'Static Returns and Covariance'!$B$13:$B$132),1,1,10)))/(1+T604))</f>
        <v>9.2422046126997462E-2</v>
      </c>
      <c r="U607" s="15" cm="1">
        <f t="array" aca="1" ref="U607:U616" ca="1">TRANSPOSE(TRANSPOSE(U591:U600)*(1+(OFFSET('Static Returns and Covariance'!$B$12,MATCH(U$67,'Static Returns and Covariance'!$B$13:$B$132),1,1,10)))/(1+U604))</f>
        <v>8.7122171600333337E-2</v>
      </c>
      <c r="V607" s="15" cm="1">
        <f t="array" aca="1" ref="V607:V616" ca="1">TRANSPOSE(TRANSPOSE(V591:V600)*(1+(OFFSET('Static Returns and Covariance'!$B$12,MATCH(V$67,'Static Returns and Covariance'!$B$13:$B$132),1,1,10)))/(1+V604))</f>
        <v>9.1585835649835565E-2</v>
      </c>
      <c r="W607" s="15" cm="1">
        <f t="array" aca="1" ref="W607:W616" ca="1">TRANSPOSE(TRANSPOSE(W591:W600)*(1+(OFFSET('Static Returns and Covariance'!$B$12,MATCH(W$67,'Static Returns and Covariance'!$B$13:$B$132),1,1,10)))/(1+W604))</f>
        <v>9.5215571104724173E-2</v>
      </c>
      <c r="X607" s="15" cm="1">
        <f t="array" aca="1" ref="X607:X616" ca="1">TRANSPOSE(TRANSPOSE(X591:X600)*(1+(OFFSET('Static Returns and Covariance'!$B$12,MATCH(X$67,'Static Returns and Covariance'!$B$13:$B$132),1,1,10)))/(1+X604))</f>
        <v>5.7567769299620257E-2</v>
      </c>
      <c r="Y607" s="15" cm="1">
        <f t="array" aca="1" ref="Y607:Y616" ca="1">TRANSPOSE(TRANSPOSE(Y591:Y600)*(1+(OFFSET('Static Returns and Covariance'!$B$12,MATCH(Y$67,'Static Returns and Covariance'!$B$13:$B$132),1,1,10)))/(1+Y604))</f>
        <v>5.9931370913361023E-2</v>
      </c>
      <c r="Z607" s="15" cm="1">
        <f t="array" aca="1" ref="Z607:Z616" ca="1">TRANSPOSE(TRANSPOSE(Z591:Z600)*(1+(OFFSET('Static Returns and Covariance'!$B$12,MATCH(Z$67,'Static Returns and Covariance'!$B$13:$B$132),1,1,10)))/(1+Z604))</f>
        <v>5.9178381547001453E-2</v>
      </c>
      <c r="AA607" s="15" cm="1">
        <f t="array" aca="1" ref="AA607:AA616" ca="1">TRANSPOSE(TRANSPOSE(AA591:AA600)*(1+(OFFSET('Static Returns and Covariance'!$B$12,MATCH(AA$67,'Static Returns and Covariance'!$B$13:$B$132),1,1,10)))/(1+AA604))</f>
        <v>1.3637127866896581E-2</v>
      </c>
      <c r="AB607" s="15" cm="1">
        <f t="array" aca="1" ref="AB607:AB616" ca="1">TRANSPOSE(TRANSPOSE(AB591:AB600)*(1+(OFFSET('Static Returns and Covariance'!$B$12,MATCH(AB$67,'Static Returns and Covariance'!$B$13:$B$132),1,1,10)))/(1+AB604))</f>
        <v>1.3716899761266105E-2</v>
      </c>
      <c r="AC607" s="15" cm="1">
        <f t="array" aca="1" ref="AC607:AC616" ca="1">TRANSPOSE(TRANSPOSE(AC591:AC600)*(1+(OFFSET('Static Returns and Covariance'!$B$12,MATCH(AC$67,'Static Returns and Covariance'!$B$13:$B$132),1,1,10)))/(1+AC604))</f>
        <v>1.344256518888093E-2</v>
      </c>
      <c r="AD607" s="15" cm="1">
        <f t="array" aca="1" ref="AD607:AD616" ca="1">TRANSPOSE(TRANSPOSE(AD591:AD600)*(1+(OFFSET('Static Returns and Covariance'!$B$12,MATCH(AD$67,'Static Returns and Covariance'!$B$13:$B$132),1,1,10)))/(1+AD604))</f>
        <v>0</v>
      </c>
      <c r="AE607" s="15" cm="1">
        <f t="array" aca="1" ref="AE607:AE616" ca="1">TRANSPOSE(TRANSPOSE(AE591:AE600)*(1+(OFFSET('Static Returns and Covariance'!$B$12,MATCH(AE$67,'Static Returns and Covariance'!$B$13:$B$132),1,1,10)))/(1+AE604))</f>
        <v>0</v>
      </c>
      <c r="AF607" s="15" cm="1">
        <f t="array" aca="1" ref="AF607:AF616" ca="1">TRANSPOSE(TRANSPOSE(AF591:AF600)*(1+(OFFSET('Static Returns and Covariance'!$B$12,MATCH(AF$67,'Static Returns and Covariance'!$B$13:$B$132),1,1,10)))/(1+AF604))</f>
        <v>0</v>
      </c>
      <c r="AG607" s="15" cm="1">
        <f t="array" aca="1" ref="AG607:AG616" ca="1">TRANSPOSE(TRANSPOSE(AG591:AG600)*(1+(OFFSET('Static Returns and Covariance'!$B$12,MATCH(AG$67,'Static Returns and Covariance'!$B$13:$B$132),1,1,10)))/(1+AG604))</f>
        <v>0</v>
      </c>
      <c r="AH607" s="15" cm="1">
        <f t="array" aca="1" ref="AH607:AH616" ca="1">TRANSPOSE(TRANSPOSE(AH591:AH600)*(1+(OFFSET('Static Returns and Covariance'!$B$12,MATCH(AH$67,'Static Returns and Covariance'!$B$13:$B$132),1,1,10)))/(1+AH604))</f>
        <v>0</v>
      </c>
      <c r="AI607" s="15" cm="1">
        <f t="array" aca="1" ref="AI607:AI616" ca="1">TRANSPOSE(TRANSPOSE(AI591:AI600)*(1+(OFFSET('Static Returns and Covariance'!$B$12,MATCH(AI$67,'Static Returns and Covariance'!$B$13:$B$132),1,1,10)))/(1+AI604))</f>
        <v>0</v>
      </c>
      <c r="AJ607" s="15" cm="1">
        <f t="array" aca="1" ref="AJ607:AJ616" ca="1">TRANSPOSE(TRANSPOSE(AJ591:AJ600)*(1+(OFFSET('Static Returns and Covariance'!$B$12,MATCH(AJ$67,'Static Returns and Covariance'!$B$13:$B$132),1,1,10)))/(1+AJ604))</f>
        <v>0</v>
      </c>
      <c r="AK607" s="15" cm="1">
        <f t="array" aca="1" ref="AK607:AK616" ca="1">TRANSPOSE(TRANSPOSE(AK591:AK600)*(1+(OFFSET('Static Returns and Covariance'!$B$12,MATCH(AK$67,'Static Returns and Covariance'!$B$13:$B$132),1,1,10)))/(1+AK604))</f>
        <v>0</v>
      </c>
      <c r="AL607" s="15" cm="1">
        <f t="array" aca="1" ref="AL607:AL616" ca="1">TRANSPOSE(TRANSPOSE(AL591:AL600)*(1+(OFFSET('Static Returns and Covariance'!$B$12,MATCH(AL$67,'Static Returns and Covariance'!$B$13:$B$132),1,1,10)))/(1+AL604))</f>
        <v>0</v>
      </c>
      <c r="AM607" s="15" cm="1">
        <f t="array" aca="1" ref="AM607:AM616" ca="1">TRANSPOSE(TRANSPOSE(AM591:AM600)*(1+(OFFSET('Static Returns and Covariance'!$B$12,MATCH(AM$67,'Static Returns and Covariance'!$B$13:$B$132),1,1,10)))/(1+AM604))</f>
        <v>0</v>
      </c>
      <c r="AN607" s="15" cm="1">
        <f t="array" aca="1" ref="AN607:AN616" ca="1">TRANSPOSE(TRANSPOSE(AN591:AN600)*(1+(OFFSET('Static Returns and Covariance'!$B$12,MATCH(AN$67,'Static Returns and Covariance'!$B$13:$B$132),1,1,10)))/(1+AN604))</f>
        <v>0</v>
      </c>
      <c r="AO607" s="15" cm="1">
        <f t="array" aca="1" ref="AO607:AO616" ca="1">TRANSPOSE(TRANSPOSE(AO591:AO600)*(1+(OFFSET('Static Returns and Covariance'!$B$12,MATCH(AO$67,'Static Returns and Covariance'!$B$13:$B$132),1,1,10)))/(1+AO604))</f>
        <v>0</v>
      </c>
      <c r="AP607" s="15" cm="1">
        <f t="array" aca="1" ref="AP607:AP616" ca="1">TRANSPOSE(TRANSPOSE(AP591:AP600)*(1+(OFFSET('Static Returns and Covariance'!$B$12,MATCH(AP$67,'Static Returns and Covariance'!$B$13:$B$132),1,1,10)))/(1+AP604))</f>
        <v>0</v>
      </c>
      <c r="AQ607" s="15" cm="1">
        <f t="array" aca="1" ref="AQ607:AQ616" ca="1">TRANSPOSE(TRANSPOSE(AQ591:AQ600)*(1+(OFFSET('Static Returns and Covariance'!$B$12,MATCH(AQ$67,'Static Returns and Covariance'!$B$13:$B$132),1,1,10)))/(1+AQ604))</f>
        <v>0</v>
      </c>
      <c r="AR607" s="15" cm="1">
        <f t="array" aca="1" ref="AR607:AR616" ca="1">TRANSPOSE(TRANSPOSE(AR591:AR600)*(1+(OFFSET('Static Returns and Covariance'!$B$12,MATCH(AR$67,'Static Returns and Covariance'!$B$13:$B$132),1,1,10)))/(1+AR604))</f>
        <v>0</v>
      </c>
      <c r="AS607" s="15" cm="1">
        <f t="array" aca="1" ref="AS607:AS616" ca="1">TRANSPOSE(TRANSPOSE(AS591:AS600)*(1+(OFFSET('Static Returns and Covariance'!$B$12,MATCH(AS$67,'Static Returns and Covariance'!$B$13:$B$132),1,1,10)))/(1+AS604))</f>
        <v>0</v>
      </c>
      <c r="AT607" s="15" cm="1">
        <f t="array" aca="1" ref="AT607:AT616" ca="1">TRANSPOSE(TRANSPOSE(AT591:AT600)*(1+(OFFSET('Static Returns and Covariance'!$B$12,MATCH(AT$67,'Static Returns and Covariance'!$B$13:$B$132),1,1,10)))/(1+AT604))</f>
        <v>0</v>
      </c>
      <c r="AU607" s="15" cm="1">
        <f t="array" aca="1" ref="AU607:AU616" ca="1">TRANSPOSE(TRANSPOSE(AU591:AU600)*(1+(OFFSET('Static Returns and Covariance'!$B$12,MATCH(AU$67,'Static Returns and Covariance'!$B$13:$B$132),1,1,10)))/(1+AU604))</f>
        <v>0</v>
      </c>
      <c r="AV607" s="15" cm="1">
        <f t="array" aca="1" ref="AV607:AV616" ca="1">TRANSPOSE(TRANSPOSE(AV591:AV600)*(1+(OFFSET('Static Returns and Covariance'!$B$12,MATCH(AV$67,'Static Returns and Covariance'!$B$13:$B$132),1,1,10)))/(1+AV604))</f>
        <v>0</v>
      </c>
      <c r="AW607" s="15" cm="1">
        <f t="array" aca="1" ref="AW607:AW616" ca="1">TRANSPOSE(TRANSPOSE(AW591:AW600)*(1+(OFFSET('Static Returns and Covariance'!$B$12,MATCH(AW$67,'Static Returns and Covariance'!$B$13:$B$132),1,1,10)))/(1+AW604))</f>
        <v>0</v>
      </c>
      <c r="AX607" s="15" cm="1">
        <f t="array" aca="1" ref="AX607:AX616" ca="1">TRANSPOSE(TRANSPOSE(AX591:AX600)*(1+(OFFSET('Static Returns and Covariance'!$B$12,MATCH(AX$67,'Static Returns and Covariance'!$B$13:$B$132),1,1,10)))/(1+AX604))</f>
        <v>0</v>
      </c>
      <c r="AY607" s="15" cm="1">
        <f t="array" aca="1" ref="AY607:AY616" ca="1">TRANSPOSE(TRANSPOSE(AY591:AY600)*(1+(OFFSET('Static Returns and Covariance'!$B$12,MATCH(AY$67,'Static Returns and Covariance'!$B$13:$B$132),1,1,10)))/(1+AY604))</f>
        <v>0</v>
      </c>
      <c r="AZ607" s="15" cm="1">
        <f t="array" aca="1" ref="AZ607:AZ616" ca="1">TRANSPOSE(TRANSPOSE(AZ591:AZ600)*(1+(OFFSET('Static Returns and Covariance'!$B$12,MATCH(AZ$67,'Static Returns and Covariance'!$B$13:$B$132),1,1,10)))/(1+AZ604))</f>
        <v>0</v>
      </c>
      <c r="BA607" s="15" cm="1">
        <f t="array" aca="1" ref="BA607:BA616" ca="1">TRANSPOSE(TRANSPOSE(BA591:BA600)*(1+(OFFSET('Static Returns and Covariance'!$B$12,MATCH(BA$67,'Static Returns and Covariance'!$B$13:$B$132),1,1,10)))/(1+BA604))</f>
        <v>0</v>
      </c>
      <c r="BB607" s="15" cm="1">
        <f t="array" aca="1" ref="BB607:BB616" ca="1">TRANSPOSE(TRANSPOSE(BB591:BB600)*(1+(OFFSET('Static Returns and Covariance'!$B$12,MATCH(BB$67,'Static Returns and Covariance'!$B$13:$B$132),1,1,10)))/(1+BB604))</f>
        <v>0</v>
      </c>
      <c r="BC607" s="15" cm="1">
        <f t="array" aca="1" ref="BC607:BC616" ca="1">TRANSPOSE(TRANSPOSE(BC591:BC600)*(1+(OFFSET('Static Returns and Covariance'!$B$12,MATCH(BC$67,'Static Returns and Covariance'!$B$13:$B$132),1,1,10)))/(1+BC604))</f>
        <v>0</v>
      </c>
      <c r="BD607" s="15" cm="1">
        <f t="array" aca="1" ref="BD607:BD616" ca="1">TRANSPOSE(TRANSPOSE(BD591:BD600)*(1+(OFFSET('Static Returns and Covariance'!$B$12,MATCH(BD$67,'Static Returns and Covariance'!$B$13:$B$132),1,1,10)))/(1+BD604))</f>
        <v>0</v>
      </c>
      <c r="BE607" s="15" cm="1">
        <f t="array" aca="1" ref="BE607:BE616" ca="1">TRANSPOSE(TRANSPOSE(BE591:BE600)*(1+(OFFSET('Static Returns and Covariance'!$B$12,MATCH(BE$67,'Static Returns and Covariance'!$B$13:$B$132),1,1,10)))/(1+BE604))</f>
        <v>0</v>
      </c>
      <c r="BF607" s="15" cm="1">
        <f t="array" aca="1" ref="BF607:BF616" ca="1">TRANSPOSE(TRANSPOSE(BF591:BF600)*(1+(OFFSET('Static Returns and Covariance'!$B$12,MATCH(BF$67,'Static Returns and Covariance'!$B$13:$B$132),1,1,10)))/(1+BF604))</f>
        <v>0</v>
      </c>
      <c r="BG607" s="15" cm="1">
        <f t="array" aca="1" ref="BG607:BG616" ca="1">TRANSPOSE(TRANSPOSE(BG591:BG600)*(1+(OFFSET('Static Returns and Covariance'!$B$12,MATCH(BG$67,'Static Returns and Covariance'!$B$13:$B$132),1,1,10)))/(1+BG604))</f>
        <v>0</v>
      </c>
      <c r="BH607" s="15" cm="1">
        <f t="array" aca="1" ref="BH607:BH616" ca="1">TRANSPOSE(TRANSPOSE(BH591:BH600)*(1+(OFFSET('Static Returns and Covariance'!$B$12,MATCH(BH$67,'Static Returns and Covariance'!$B$13:$B$132),1,1,10)))/(1+BH604))</f>
        <v>0</v>
      </c>
      <c r="BI607" s="15" cm="1">
        <f t="array" aca="1" ref="BI607:BI616" ca="1">TRANSPOSE(TRANSPOSE(BI591:BI600)*(1+(OFFSET('Static Returns and Covariance'!$B$12,MATCH(BI$67,'Static Returns and Covariance'!$B$13:$B$132),1,1,10)))/(1+BI604))</f>
        <v>0</v>
      </c>
      <c r="BJ607" s="15" cm="1">
        <f t="array" aca="1" ref="BJ607:BJ616" ca="1">TRANSPOSE(TRANSPOSE(BJ591:BJ600)*(1+(OFFSET('Static Returns and Covariance'!$B$12,MATCH(BJ$67,'Static Returns and Covariance'!$B$13:$B$132),1,1,10)))/(1+BJ604))</f>
        <v>0</v>
      </c>
    </row>
    <row r="608" spans="2:62" hidden="1" outlineLevel="2">
      <c r="B608" s="78" t="s">
        <v>7</v>
      </c>
      <c r="C608" s="85">
        <f ca="1"/>
        <v>0</v>
      </c>
      <c r="D608" s="85">
        <f ca="1"/>
        <v>0</v>
      </c>
      <c r="E608" s="85">
        <f ca="1"/>
        <v>0</v>
      </c>
      <c r="F608" s="85">
        <f ca="1"/>
        <v>0</v>
      </c>
      <c r="G608" s="85">
        <f ca="1"/>
        <v>0</v>
      </c>
      <c r="H608" s="85">
        <f ca="1"/>
        <v>0</v>
      </c>
      <c r="I608" s="85">
        <f ca="1"/>
        <v>0</v>
      </c>
      <c r="J608" s="85">
        <f ca="1"/>
        <v>0</v>
      </c>
      <c r="K608" s="85">
        <f ca="1"/>
        <v>0</v>
      </c>
      <c r="L608" s="85">
        <f ca="1"/>
        <v>0</v>
      </c>
      <c r="M608" s="85">
        <f ca="1"/>
        <v>0</v>
      </c>
      <c r="N608" s="85">
        <f ca="1"/>
        <v>0</v>
      </c>
      <c r="O608" s="85">
        <f ca="1"/>
        <v>3.360010923064962E-2</v>
      </c>
      <c r="P608" s="85">
        <f ca="1"/>
        <v>3.1079957448135642E-2</v>
      </c>
      <c r="Q608" s="85">
        <f ca="1"/>
        <v>3.1808007279263459E-2</v>
      </c>
      <c r="R608" s="85">
        <f ca="1"/>
        <v>4.8043279266568291E-3</v>
      </c>
      <c r="S608" s="85">
        <f ca="1"/>
        <v>4.8652712942783465E-3</v>
      </c>
      <c r="T608" s="85">
        <f ca="1"/>
        <v>4.8701644280439984E-3</v>
      </c>
      <c r="U608" s="85">
        <f ca="1"/>
        <v>3.4896556498058028E-2</v>
      </c>
      <c r="V608" s="85">
        <f ca="1"/>
        <v>3.4008732096794218E-2</v>
      </c>
      <c r="W608" s="85">
        <f ca="1"/>
        <v>3.5355061120252981E-2</v>
      </c>
      <c r="X608" s="85">
        <f ca="1"/>
        <v>3.9396013863298975E-2</v>
      </c>
      <c r="Y608" s="85">
        <f ca="1"/>
        <v>4.0454487793832559E-2</v>
      </c>
      <c r="Z608" s="85">
        <f ca="1"/>
        <v>3.9944505442156865E-2</v>
      </c>
      <c r="AA608" s="85">
        <f ca="1"/>
        <v>2.6450724973316124E-2</v>
      </c>
      <c r="AB608" s="85">
        <f ca="1"/>
        <v>2.696640816403657E-2</v>
      </c>
      <c r="AC608" s="85">
        <f ca="1"/>
        <v>2.6649675777775439E-2</v>
      </c>
      <c r="AD608" s="85">
        <f ca="1"/>
        <v>4.0771321219688086E-2</v>
      </c>
      <c r="AE608" s="85">
        <f ca="1"/>
        <v>4.085768686541838E-2</v>
      </c>
      <c r="AF608" s="85">
        <f ca="1"/>
        <v>4.2733030174711771E-2</v>
      </c>
      <c r="AG608" s="85">
        <f ca="1"/>
        <v>6.2192336770422192E-2</v>
      </c>
      <c r="AH608" s="85">
        <f ca="1"/>
        <v>5.8977320992593056E-2</v>
      </c>
      <c r="AI608" s="85">
        <f ca="1"/>
        <v>5.8026141874240045E-2</v>
      </c>
      <c r="AJ608" s="85">
        <f ca="1"/>
        <v>6.2440961940124336E-2</v>
      </c>
      <c r="AK608" s="85">
        <f ca="1"/>
        <v>6.3154212050601607E-2</v>
      </c>
      <c r="AL608" s="85">
        <f ca="1"/>
        <v>6.2828796447464377E-2</v>
      </c>
      <c r="AM608" s="85">
        <f ca="1"/>
        <v>4.5565066583026101E-2</v>
      </c>
      <c r="AN608" s="85">
        <f ca="1"/>
        <v>4.4144242480096421E-2</v>
      </c>
      <c r="AO608" s="85">
        <f ca="1"/>
        <v>3.7191337750723412E-2</v>
      </c>
      <c r="AP608" s="85">
        <f ca="1"/>
        <v>7.55054915583671E-3</v>
      </c>
      <c r="AQ608" s="85">
        <f ca="1"/>
        <v>7.1979779668885045E-3</v>
      </c>
      <c r="AR608" s="85">
        <f ca="1"/>
        <v>7.1317573513310674E-3</v>
      </c>
      <c r="AS608" s="85">
        <f ca="1"/>
        <v>0</v>
      </c>
      <c r="AT608" s="85">
        <f ca="1"/>
        <v>0</v>
      </c>
      <c r="AU608" s="85">
        <f ca="1"/>
        <v>0</v>
      </c>
      <c r="AV608" s="85">
        <f ca="1"/>
        <v>0</v>
      </c>
      <c r="AW608" s="85">
        <f ca="1"/>
        <v>0</v>
      </c>
      <c r="AX608" s="85">
        <f ca="1"/>
        <v>0</v>
      </c>
      <c r="AY608" s="85">
        <f ca="1"/>
        <v>0</v>
      </c>
      <c r="AZ608" s="85">
        <f ca="1"/>
        <v>0</v>
      </c>
      <c r="BA608" s="85">
        <f ca="1"/>
        <v>0</v>
      </c>
      <c r="BB608" s="85">
        <f ca="1"/>
        <v>0</v>
      </c>
      <c r="BC608" s="85">
        <f ca="1"/>
        <v>0</v>
      </c>
      <c r="BD608" s="85">
        <f ca="1"/>
        <v>0</v>
      </c>
      <c r="BE608" s="85">
        <f ca="1"/>
        <v>0</v>
      </c>
      <c r="BF608" s="85">
        <f ca="1"/>
        <v>0</v>
      </c>
      <c r="BG608" s="85">
        <f ca="1"/>
        <v>0</v>
      </c>
      <c r="BH608" s="85">
        <f ca="1"/>
        <v>4.4203227851738252E-3</v>
      </c>
      <c r="BI608" s="85">
        <f ca="1"/>
        <v>4.4657471077031597E-3</v>
      </c>
      <c r="BJ608" s="85">
        <f ca="1"/>
        <v>4.2357085831573717E-3</v>
      </c>
    </row>
    <row r="609" spans="2:62" hidden="1" outlineLevel="2">
      <c r="B609" s="78" t="s">
        <v>9</v>
      </c>
      <c r="C609" s="85">
        <f ca="1"/>
        <v>0.2877072332805084</v>
      </c>
      <c r="D609" s="85">
        <f ca="1"/>
        <v>0.28490814081278804</v>
      </c>
      <c r="E609" s="85">
        <f ca="1"/>
        <v>0.28058179561254815</v>
      </c>
      <c r="F609" s="85">
        <f ca="1"/>
        <v>0.2768257345451558</v>
      </c>
      <c r="G609" s="85">
        <f ca="1"/>
        <v>0.27685701188884065</v>
      </c>
      <c r="H609" s="85">
        <f ca="1"/>
        <v>0.26506526561043364</v>
      </c>
      <c r="I609" s="85">
        <f ca="1"/>
        <v>0.26617246275725276</v>
      </c>
      <c r="J609" s="85">
        <f ca="1"/>
        <v>0.26356537722158374</v>
      </c>
      <c r="K609" s="85">
        <f ca="1"/>
        <v>0.26912272806770288</v>
      </c>
      <c r="L609" s="85">
        <f ca="1"/>
        <v>0.30637991379397</v>
      </c>
      <c r="M609" s="85">
        <f ca="1"/>
        <v>0.29572303991547444</v>
      </c>
      <c r="N609" s="85">
        <f ca="1"/>
        <v>0.28447483514755678</v>
      </c>
      <c r="O609" s="85">
        <f ca="1"/>
        <v>0.28456589796085358</v>
      </c>
      <c r="P609" s="85">
        <f ca="1"/>
        <v>0.28237529263746053</v>
      </c>
      <c r="Q609" s="85">
        <f ca="1"/>
        <v>0.29415612765464633</v>
      </c>
      <c r="R609" s="85">
        <f ca="1"/>
        <v>0.38539932547355199</v>
      </c>
      <c r="S609" s="85">
        <f ca="1"/>
        <v>0.38408974426232406</v>
      </c>
      <c r="T609" s="85">
        <f ca="1"/>
        <v>0.38986900663292717</v>
      </c>
      <c r="U609" s="85">
        <f ca="1"/>
        <v>0.37579529329640932</v>
      </c>
      <c r="V609" s="85">
        <f ca="1"/>
        <v>0.35314402113550586</v>
      </c>
      <c r="W609" s="85">
        <f ca="1"/>
        <v>0.35419305147430374</v>
      </c>
      <c r="X609" s="85">
        <f ca="1"/>
        <v>0.34359805604197324</v>
      </c>
      <c r="Y609" s="85">
        <f ca="1"/>
        <v>0.34924566112453148</v>
      </c>
      <c r="Z609" s="85">
        <f ca="1"/>
        <v>0.3498534119051574</v>
      </c>
      <c r="AA609" s="85">
        <f ca="1"/>
        <v>0.25847069095222497</v>
      </c>
      <c r="AB609" s="85">
        <f ca="1"/>
        <v>0.25885537549349519</v>
      </c>
      <c r="AC609" s="85">
        <f ca="1"/>
        <v>0.25828423085173591</v>
      </c>
      <c r="AD609" s="85">
        <f ca="1"/>
        <v>0.14166680417948843</v>
      </c>
      <c r="AE609" s="85">
        <f ca="1"/>
        <v>0.15066745684638916</v>
      </c>
      <c r="AF609" s="85">
        <f ca="1"/>
        <v>0.14896925058991656</v>
      </c>
      <c r="AG609" s="85">
        <f ca="1"/>
        <v>0.17260315505772988</v>
      </c>
      <c r="AH609" s="85">
        <f ca="1"/>
        <v>0.17754290152203395</v>
      </c>
      <c r="AI609" s="85">
        <f ca="1"/>
        <v>0.18382927671589888</v>
      </c>
      <c r="AJ609" s="85">
        <f ca="1"/>
        <v>0.14649657211454403</v>
      </c>
      <c r="AK609" s="85">
        <f ca="1"/>
        <v>0.14532394966951193</v>
      </c>
      <c r="AL609" s="85">
        <f ca="1"/>
        <v>0.14439642476950243</v>
      </c>
      <c r="AM609" s="85">
        <f ca="1"/>
        <v>0.16450953968994525</v>
      </c>
      <c r="AN609" s="85">
        <f ca="1"/>
        <v>0.15630422645279521</v>
      </c>
      <c r="AO609" s="85">
        <f ca="1"/>
        <v>0.15215173824282338</v>
      </c>
      <c r="AP609" s="85">
        <f ca="1"/>
        <v>3.441562620529208E-2</v>
      </c>
      <c r="AQ609" s="85">
        <f ca="1"/>
        <v>3.302003549907058E-2</v>
      </c>
      <c r="AR609" s="85">
        <f ca="1"/>
        <v>3.0546599459158875E-2</v>
      </c>
      <c r="AS609" s="85">
        <f ca="1"/>
        <v>0.1118072591767541</v>
      </c>
      <c r="AT609" s="85">
        <f ca="1"/>
        <v>0.1103003942199188</v>
      </c>
      <c r="AU609" s="85">
        <f ca="1"/>
        <v>0.11404123941286619</v>
      </c>
      <c r="AV609" s="85">
        <f ca="1"/>
        <v>0.14643031417862187</v>
      </c>
      <c r="AW609" s="85">
        <f ca="1"/>
        <v>0.1467685953101886</v>
      </c>
      <c r="AX609" s="85">
        <f ca="1"/>
        <v>0.15188982548117619</v>
      </c>
      <c r="AY609" s="85">
        <f ca="1"/>
        <v>0.12039562427534428</v>
      </c>
      <c r="AZ609" s="85">
        <f ca="1"/>
        <v>0.12134973266733574</v>
      </c>
      <c r="BA609" s="85">
        <f ca="1"/>
        <v>0.12152828836130547</v>
      </c>
      <c r="BB609" s="85">
        <f ca="1"/>
        <v>0.15160893568419859</v>
      </c>
      <c r="BC609" s="85">
        <f ca="1"/>
        <v>0.14822620882009882</v>
      </c>
      <c r="BD609" s="85">
        <f ca="1"/>
        <v>0.14031924577660532</v>
      </c>
      <c r="BE609" s="85">
        <f ca="1"/>
        <v>0.14904551740304861</v>
      </c>
      <c r="BF609" s="85">
        <f ca="1"/>
        <v>0.14861609971297457</v>
      </c>
      <c r="BG609" s="85">
        <f ca="1"/>
        <v>0.14770148527090898</v>
      </c>
      <c r="BH609" s="85">
        <f ca="1"/>
        <v>0.15109081493359455</v>
      </c>
      <c r="BI609" s="85">
        <f ca="1"/>
        <v>0.15164267775428364</v>
      </c>
      <c r="BJ609" s="85">
        <f ca="1"/>
        <v>0.1552762849533347</v>
      </c>
    </row>
    <row r="610" spans="2:62" hidden="1" outlineLevel="2">
      <c r="B610" s="78" t="s">
        <v>11</v>
      </c>
      <c r="C610" s="85">
        <f ca="1"/>
        <v>0.15354006095259168</v>
      </c>
      <c r="D610" s="85">
        <f ca="1"/>
        <v>0.15690629147187635</v>
      </c>
      <c r="E610" s="85">
        <f ca="1"/>
        <v>0.16196770542948044</v>
      </c>
      <c r="F610" s="85">
        <f ca="1"/>
        <v>0.14725568342352788</v>
      </c>
      <c r="G610" s="85">
        <f ca="1"/>
        <v>0.15045418180651357</v>
      </c>
      <c r="H610" s="85">
        <f ca="1"/>
        <v>0.15502938308829747</v>
      </c>
      <c r="I610" s="85">
        <f ca="1"/>
        <v>0.10658753196149556</v>
      </c>
      <c r="J610" s="85">
        <f ca="1"/>
        <v>0.1058038562376318</v>
      </c>
      <c r="K610" s="85">
        <f ca="1"/>
        <v>0.10899766625737006</v>
      </c>
      <c r="L610" s="85">
        <f ca="1"/>
        <v>9.5886480978809072E-2</v>
      </c>
      <c r="M610" s="85">
        <f ca="1"/>
        <v>9.9027173221199319E-2</v>
      </c>
      <c r="N610" s="85">
        <f ca="1"/>
        <v>9.8179982668149882E-2</v>
      </c>
      <c r="O610" s="85">
        <f ca="1"/>
        <v>7.8145072177121019E-3</v>
      </c>
      <c r="P610" s="85">
        <f ca="1"/>
        <v>7.5794175742711538E-3</v>
      </c>
      <c r="Q610" s="85">
        <f ca="1"/>
        <v>7.0958940599018744E-3</v>
      </c>
      <c r="R610" s="85">
        <f ca="1"/>
        <v>0</v>
      </c>
      <c r="S610" s="85">
        <f ca="1"/>
        <v>0</v>
      </c>
      <c r="T610" s="85">
        <f ca="1"/>
        <v>0</v>
      </c>
      <c r="U610" s="85">
        <f ca="1"/>
        <v>0</v>
      </c>
      <c r="V610" s="85">
        <f ca="1"/>
        <v>0</v>
      </c>
      <c r="W610" s="85">
        <f ca="1"/>
        <v>0</v>
      </c>
      <c r="X610" s="85">
        <f ca="1"/>
        <v>0</v>
      </c>
      <c r="Y610" s="85">
        <f ca="1"/>
        <v>0</v>
      </c>
      <c r="Z610" s="85">
        <f ca="1"/>
        <v>0</v>
      </c>
      <c r="AA610" s="85">
        <f ca="1"/>
        <v>0</v>
      </c>
      <c r="AB610" s="85">
        <f ca="1"/>
        <v>0</v>
      </c>
      <c r="AC610" s="85">
        <f ca="1"/>
        <v>0</v>
      </c>
      <c r="AD610" s="85">
        <f ca="1"/>
        <v>0</v>
      </c>
      <c r="AE610" s="85">
        <f ca="1"/>
        <v>0</v>
      </c>
      <c r="AF610" s="85">
        <f ca="1"/>
        <v>0</v>
      </c>
      <c r="AG610" s="85">
        <f ca="1"/>
        <v>0</v>
      </c>
      <c r="AH610" s="85">
        <f ca="1"/>
        <v>0</v>
      </c>
      <c r="AI610" s="85">
        <f ca="1"/>
        <v>0</v>
      </c>
      <c r="AJ610" s="85">
        <f ca="1"/>
        <v>0</v>
      </c>
      <c r="AK610" s="85">
        <f ca="1"/>
        <v>0</v>
      </c>
      <c r="AL610" s="85">
        <f ca="1"/>
        <v>0</v>
      </c>
      <c r="AM610" s="85">
        <f ca="1"/>
        <v>0</v>
      </c>
      <c r="AN610" s="85">
        <f ca="1"/>
        <v>0</v>
      </c>
      <c r="AO610" s="85">
        <f ca="1"/>
        <v>0</v>
      </c>
      <c r="AP610" s="85">
        <f ca="1"/>
        <v>0</v>
      </c>
      <c r="AQ610" s="85">
        <f ca="1"/>
        <v>0</v>
      </c>
      <c r="AR610" s="85">
        <f ca="1"/>
        <v>0</v>
      </c>
      <c r="AS610" s="85">
        <f ca="1"/>
        <v>0</v>
      </c>
      <c r="AT610" s="85">
        <f ca="1"/>
        <v>0</v>
      </c>
      <c r="AU610" s="85">
        <f ca="1"/>
        <v>0</v>
      </c>
      <c r="AV610" s="85">
        <f ca="1"/>
        <v>0</v>
      </c>
      <c r="AW610" s="85">
        <f ca="1"/>
        <v>0</v>
      </c>
      <c r="AX610" s="85">
        <f ca="1"/>
        <v>0</v>
      </c>
      <c r="AY610" s="85">
        <f ca="1"/>
        <v>0</v>
      </c>
      <c r="AZ610" s="85">
        <f ca="1"/>
        <v>0</v>
      </c>
      <c r="BA610" s="85">
        <f ca="1"/>
        <v>0</v>
      </c>
      <c r="BB610" s="85">
        <f ca="1"/>
        <v>0</v>
      </c>
      <c r="BC610" s="85">
        <f ca="1"/>
        <v>0</v>
      </c>
      <c r="BD610" s="85">
        <f ca="1"/>
        <v>0</v>
      </c>
      <c r="BE610" s="85">
        <f ca="1"/>
        <v>0</v>
      </c>
      <c r="BF610" s="85">
        <f ca="1"/>
        <v>0</v>
      </c>
      <c r="BG610" s="85">
        <f ca="1"/>
        <v>0</v>
      </c>
      <c r="BH610" s="85">
        <f ca="1"/>
        <v>0</v>
      </c>
      <c r="BI610" s="85">
        <f ca="1"/>
        <v>0</v>
      </c>
      <c r="BJ610" s="85">
        <f ca="1"/>
        <v>0</v>
      </c>
    </row>
    <row r="611" spans="2:62" hidden="1" outlineLevel="2">
      <c r="B611" s="78" t="s">
        <v>13</v>
      </c>
      <c r="C611" s="85">
        <f ca="1"/>
        <v>0</v>
      </c>
      <c r="D611" s="85">
        <f ca="1"/>
        <v>0</v>
      </c>
      <c r="E611" s="85">
        <f ca="1"/>
        <v>0</v>
      </c>
      <c r="F611" s="85">
        <f ca="1"/>
        <v>0</v>
      </c>
      <c r="G611" s="85">
        <f ca="1"/>
        <v>0</v>
      </c>
      <c r="H611" s="85">
        <f ca="1"/>
        <v>0</v>
      </c>
      <c r="I611" s="85">
        <f ca="1"/>
        <v>0</v>
      </c>
      <c r="J611" s="85">
        <f ca="1"/>
        <v>0</v>
      </c>
      <c r="K611" s="85">
        <f ca="1"/>
        <v>0</v>
      </c>
      <c r="L611" s="85">
        <f ca="1"/>
        <v>0</v>
      </c>
      <c r="M611" s="85">
        <f ca="1"/>
        <v>0</v>
      </c>
      <c r="N611" s="85">
        <f ca="1"/>
        <v>0</v>
      </c>
      <c r="O611" s="85">
        <f ca="1"/>
        <v>0</v>
      </c>
      <c r="P611" s="85">
        <f ca="1"/>
        <v>0</v>
      </c>
      <c r="Q611" s="85">
        <f ca="1"/>
        <v>0</v>
      </c>
      <c r="R611" s="85">
        <f ca="1"/>
        <v>0</v>
      </c>
      <c r="S611" s="85">
        <f ca="1"/>
        <v>0</v>
      </c>
      <c r="T611" s="85">
        <f ca="1"/>
        <v>0</v>
      </c>
      <c r="U611" s="85">
        <f ca="1"/>
        <v>0</v>
      </c>
      <c r="V611" s="85">
        <f ca="1"/>
        <v>0</v>
      </c>
      <c r="W611" s="85">
        <f ca="1"/>
        <v>0</v>
      </c>
      <c r="X611" s="85">
        <f ca="1"/>
        <v>0</v>
      </c>
      <c r="Y611" s="85">
        <f ca="1"/>
        <v>0</v>
      </c>
      <c r="Z611" s="85">
        <f ca="1"/>
        <v>0</v>
      </c>
      <c r="AA611" s="85">
        <f ca="1"/>
        <v>1.9233927079497077E-2</v>
      </c>
      <c r="AB611" s="85">
        <f ca="1"/>
        <v>2.1046828539424495E-2</v>
      </c>
      <c r="AC611" s="85">
        <f ca="1"/>
        <v>2.0473880612372715E-2</v>
      </c>
      <c r="AD611" s="85">
        <f ca="1"/>
        <v>4.6693829364439117E-2</v>
      </c>
      <c r="AE611" s="85">
        <f ca="1"/>
        <v>4.2438483986156052E-2</v>
      </c>
      <c r="AF611" s="85">
        <f ca="1"/>
        <v>4.4140667299956034E-2</v>
      </c>
      <c r="AG611" s="85">
        <f ca="1"/>
        <v>4.1129514473996889E-2</v>
      </c>
      <c r="AH611" s="85">
        <f ca="1"/>
        <v>3.8124265042973712E-2</v>
      </c>
      <c r="AI611" s="85">
        <f ca="1"/>
        <v>4.0466522857296273E-2</v>
      </c>
      <c r="AJ611" s="85">
        <f ca="1"/>
        <v>3.4019828423872057E-2</v>
      </c>
      <c r="AK611" s="85">
        <f ca="1"/>
        <v>3.4870809626836294E-2</v>
      </c>
      <c r="AL611" s="85">
        <f ca="1"/>
        <v>3.476365365675449E-2</v>
      </c>
      <c r="AM611" s="85">
        <f ca="1"/>
        <v>2.614165089102018E-2</v>
      </c>
      <c r="AN611" s="85">
        <f ca="1"/>
        <v>2.5050497790899681E-2</v>
      </c>
      <c r="AO611" s="85">
        <f ca="1"/>
        <v>2.6500975830879674E-2</v>
      </c>
      <c r="AP611" s="85">
        <f ca="1"/>
        <v>7.4831738543053916E-2</v>
      </c>
      <c r="AQ611" s="85">
        <f ca="1"/>
        <v>7.4437560869379471E-2</v>
      </c>
      <c r="AR611" s="85">
        <f ca="1"/>
        <v>7.2060599910221401E-2</v>
      </c>
      <c r="AS611" s="85">
        <f ca="1"/>
        <v>7.9717827254544751E-2</v>
      </c>
      <c r="AT611" s="85">
        <f ca="1"/>
        <v>8.7356030991746908E-2</v>
      </c>
      <c r="AU611" s="85">
        <f ca="1"/>
        <v>8.8336492711086595E-2</v>
      </c>
      <c r="AV611" s="85">
        <f ca="1"/>
        <v>3.5119980260188512E-2</v>
      </c>
      <c r="AW611" s="85">
        <f ca="1"/>
        <v>3.6754102900296348E-2</v>
      </c>
      <c r="AX611" s="85">
        <f ca="1"/>
        <v>3.8184952440530211E-2</v>
      </c>
      <c r="AY611" s="85">
        <f ca="1"/>
        <v>4.2402174185397962E-2</v>
      </c>
      <c r="AZ611" s="85">
        <f ca="1"/>
        <v>4.8343181920715933E-2</v>
      </c>
      <c r="BA611" s="85">
        <f ca="1"/>
        <v>4.6517707432000462E-2</v>
      </c>
      <c r="BB611" s="85">
        <f ca="1"/>
        <v>6.8719124109397678E-2</v>
      </c>
      <c r="BC611" s="85">
        <f ca="1"/>
        <v>6.8765220978100061E-2</v>
      </c>
      <c r="BD611" s="85">
        <f ca="1"/>
        <v>6.7585714599440933E-2</v>
      </c>
      <c r="BE611" s="85">
        <f ca="1"/>
        <v>9.6124422422362424E-2</v>
      </c>
      <c r="BF611" s="85">
        <f ca="1"/>
        <v>9.3389418217103073E-2</v>
      </c>
      <c r="BG611" s="85">
        <f ca="1"/>
        <v>9.7025742722591221E-2</v>
      </c>
      <c r="BH611" s="85">
        <f ca="1"/>
        <v>0.10514076633727862</v>
      </c>
      <c r="BI611" s="85">
        <f ca="1"/>
        <v>0.10767139947077636</v>
      </c>
      <c r="BJ611" s="85">
        <f ca="1"/>
        <v>0.10281817067401178</v>
      </c>
    </row>
    <row r="612" spans="2:62" hidden="1" outlineLevel="2">
      <c r="B612" s="78" t="s">
        <v>15</v>
      </c>
      <c r="C612" s="85">
        <f ca="1"/>
        <v>0.12989337396116274</v>
      </c>
      <c r="D612" s="85">
        <f ca="1"/>
        <v>0.12595413719446324</v>
      </c>
      <c r="E612" s="85">
        <f ca="1"/>
        <v>0.12775023962358634</v>
      </c>
      <c r="F612" s="85">
        <f ca="1"/>
        <v>0.11856859866704506</v>
      </c>
      <c r="G612" s="85">
        <f ca="1"/>
        <v>0.12146313419801821</v>
      </c>
      <c r="H612" s="85">
        <f ca="1"/>
        <v>0.11661991299452512</v>
      </c>
      <c r="I612" s="85">
        <f ca="1"/>
        <v>9.5465237314144302E-2</v>
      </c>
      <c r="J612" s="85">
        <f ca="1"/>
        <v>9.5587514271679344E-2</v>
      </c>
      <c r="K612" s="85">
        <f ca="1"/>
        <v>9.3616036012495463E-2</v>
      </c>
      <c r="L612" s="85">
        <f ca="1"/>
        <v>6.3112463321589901E-2</v>
      </c>
      <c r="M612" s="85">
        <f ca="1"/>
        <v>6.4257102299810978E-2</v>
      </c>
      <c r="N612" s="85">
        <f ca="1"/>
        <v>6.340897474178929E-2</v>
      </c>
      <c r="O612" s="85">
        <f ca="1"/>
        <v>6.1942674286601523E-2</v>
      </c>
      <c r="P612" s="85">
        <f ca="1"/>
        <v>6.15663660510022E-2</v>
      </c>
      <c r="Q612" s="85">
        <f ca="1"/>
        <v>5.6990937781301453E-2</v>
      </c>
      <c r="R612" s="85">
        <f ca="1"/>
        <v>3.8102567599960509E-2</v>
      </c>
      <c r="S612" s="85">
        <f ca="1"/>
        <v>3.7602867126689588E-2</v>
      </c>
      <c r="T612" s="85">
        <f ca="1"/>
        <v>3.9306839901317253E-2</v>
      </c>
      <c r="U612" s="85">
        <f ca="1"/>
        <v>2.7163799846612269E-2</v>
      </c>
      <c r="V612" s="85">
        <f ca="1"/>
        <v>2.7587317335175381E-2</v>
      </c>
      <c r="W612" s="85">
        <f ca="1"/>
        <v>2.7918941747477909E-2</v>
      </c>
      <c r="X612" s="85">
        <f ca="1"/>
        <v>6.5665026132734741E-2</v>
      </c>
      <c r="Y612" s="85">
        <f ca="1"/>
        <v>6.5410183740679056E-2</v>
      </c>
      <c r="Z612" s="85">
        <f ca="1"/>
        <v>6.8521467715791887E-2</v>
      </c>
      <c r="AA612" s="85">
        <f ca="1"/>
        <v>0.15605724109367231</v>
      </c>
      <c r="AB612" s="85">
        <f ca="1"/>
        <v>0.16128895211246463</v>
      </c>
      <c r="AC612" s="85">
        <f ca="1"/>
        <v>0.16010358735929806</v>
      </c>
      <c r="AD612" s="85">
        <f ca="1"/>
        <v>0.26187715017106594</v>
      </c>
      <c r="AE612" s="85">
        <f ca="1"/>
        <v>0.26442236923925455</v>
      </c>
      <c r="AF612" s="85">
        <f ca="1"/>
        <v>0.26331388790872412</v>
      </c>
      <c r="AG612" s="85">
        <f ca="1"/>
        <v>0.22535109669280123</v>
      </c>
      <c r="AH612" s="85">
        <f ca="1"/>
        <v>0.23119689531735801</v>
      </c>
      <c r="AI612" s="85">
        <f ca="1"/>
        <v>0.23836657893855109</v>
      </c>
      <c r="AJ612" s="85">
        <f ca="1"/>
        <v>0.25222284090769742</v>
      </c>
      <c r="AK612" s="85">
        <f ca="1"/>
        <v>0.25210241679244977</v>
      </c>
      <c r="AL612" s="85">
        <f ca="1"/>
        <v>0.24560950584757249</v>
      </c>
      <c r="AM612" s="85">
        <f ca="1"/>
        <v>0.27348325757655378</v>
      </c>
      <c r="AN612" s="85">
        <f ca="1"/>
        <v>0.2767883278804063</v>
      </c>
      <c r="AO612" s="85">
        <f ca="1"/>
        <v>0.277374383162453</v>
      </c>
      <c r="AP612" s="85">
        <f ca="1"/>
        <v>0.34936833793421307</v>
      </c>
      <c r="AQ612" s="85">
        <f ca="1"/>
        <v>0.36317322560914372</v>
      </c>
      <c r="AR612" s="85">
        <f ca="1"/>
        <v>0.35722117656152763</v>
      </c>
      <c r="AS612" s="85">
        <f ca="1"/>
        <v>0.35410754452649168</v>
      </c>
      <c r="AT612" s="85">
        <f ca="1"/>
        <v>0.34962927668365168</v>
      </c>
      <c r="AU612" s="85">
        <f ca="1"/>
        <v>0.35422833408586973</v>
      </c>
      <c r="AV612" s="85">
        <f ca="1"/>
        <v>0.35012096389836139</v>
      </c>
      <c r="AW612" s="85">
        <f ca="1"/>
        <v>0.32561862152504384</v>
      </c>
      <c r="AX612" s="85">
        <f ca="1"/>
        <v>0.31718681485844907</v>
      </c>
      <c r="AY612" s="85">
        <f ca="1"/>
        <v>0.38114518910466588</v>
      </c>
      <c r="AZ612" s="85">
        <f ca="1"/>
        <v>0.36987250328882326</v>
      </c>
      <c r="BA612" s="85">
        <f ca="1"/>
        <v>0.37891346595027664</v>
      </c>
      <c r="BB612" s="85">
        <f ca="1"/>
        <v>0.34601918029160039</v>
      </c>
      <c r="BC612" s="85">
        <f ca="1"/>
        <v>0.3303159536298933</v>
      </c>
      <c r="BD612" s="85">
        <f ca="1"/>
        <v>0.32190108321233402</v>
      </c>
      <c r="BE612" s="85">
        <f ca="1"/>
        <v>0.35831855863716472</v>
      </c>
      <c r="BF612" s="85">
        <f ca="1"/>
        <v>0.35735957179682409</v>
      </c>
      <c r="BG612" s="85">
        <f ca="1"/>
        <v>0.35643184190037508</v>
      </c>
      <c r="BH612" s="85">
        <f ca="1"/>
        <v>0.38787461526671729</v>
      </c>
      <c r="BI612" s="85">
        <f ca="1"/>
        <v>0.36835068135124699</v>
      </c>
      <c r="BJ612" s="85">
        <f ca="1"/>
        <v>0.37374830172898166</v>
      </c>
    </row>
    <row r="613" spans="2:62" hidden="1" outlineLevel="2">
      <c r="B613" s="78" t="s">
        <v>18</v>
      </c>
      <c r="C613" s="85">
        <f ca="1"/>
        <v>5.8362946845287388E-2</v>
      </c>
      <c r="D613" s="85">
        <f ca="1"/>
        <v>5.9762953378718245E-2</v>
      </c>
      <c r="E613" s="85">
        <f ca="1"/>
        <v>5.6361809528792293E-2</v>
      </c>
      <c r="F613" s="85">
        <f ca="1"/>
        <v>6.995661783991805E-2</v>
      </c>
      <c r="G613" s="85">
        <f ca="1"/>
        <v>6.5506609604355392E-2</v>
      </c>
      <c r="H613" s="85">
        <f ca="1"/>
        <v>7.0771327234592701E-2</v>
      </c>
      <c r="I613" s="85">
        <f ca="1"/>
        <v>0.11856025304388881</v>
      </c>
      <c r="J613" s="85">
        <f ca="1"/>
        <v>0.11177242816185277</v>
      </c>
      <c r="K613" s="85">
        <f ca="1"/>
        <v>0.118662663371503</v>
      </c>
      <c r="L613" s="85">
        <f ca="1"/>
        <v>0.12427250900385972</v>
      </c>
      <c r="M613" s="85">
        <f ca="1"/>
        <v>0.1248165734155416</v>
      </c>
      <c r="N613" s="85">
        <f ca="1"/>
        <v>0.12996408326246373</v>
      </c>
      <c r="O613" s="85">
        <f ca="1"/>
        <v>0.16277967404917595</v>
      </c>
      <c r="P613" s="85">
        <f ca="1"/>
        <v>0.16540270081170852</v>
      </c>
      <c r="Q613" s="85">
        <f ca="1"/>
        <v>0.16002135777698881</v>
      </c>
      <c r="R613" s="85">
        <f ca="1"/>
        <v>0.17753780664306851</v>
      </c>
      <c r="S613" s="85">
        <f ca="1"/>
        <v>0.1742034781167969</v>
      </c>
      <c r="T613" s="85">
        <f ca="1"/>
        <v>0.16207215831370134</v>
      </c>
      <c r="U613" s="85">
        <f ca="1"/>
        <v>0.17448873674564852</v>
      </c>
      <c r="V613" s="85">
        <f ca="1"/>
        <v>0.17341895030188015</v>
      </c>
      <c r="W613" s="85">
        <f ca="1"/>
        <v>0.16656873867045918</v>
      </c>
      <c r="X613" s="85">
        <f ca="1"/>
        <v>0.15165151646949213</v>
      </c>
      <c r="Y613" s="85">
        <f ca="1"/>
        <v>0.14078967317733093</v>
      </c>
      <c r="Z613" s="85">
        <f ca="1"/>
        <v>0.13575573134874347</v>
      </c>
      <c r="AA613" s="85">
        <f ca="1"/>
        <v>0.1765253866529366</v>
      </c>
      <c r="AB613" s="85">
        <f ca="1"/>
        <v>0.16955467071096283</v>
      </c>
      <c r="AC613" s="85">
        <f ca="1"/>
        <v>0.163518527584957</v>
      </c>
      <c r="AD613" s="85">
        <f ca="1"/>
        <v>0.20507432899368847</v>
      </c>
      <c r="AE613" s="85">
        <f ca="1"/>
        <v>0.18087148726654226</v>
      </c>
      <c r="AF613" s="85">
        <f ca="1"/>
        <v>0.18634538249951826</v>
      </c>
      <c r="AG613" s="85">
        <f ca="1"/>
        <v>0.15932545302830928</v>
      </c>
      <c r="AH613" s="85">
        <f ca="1"/>
        <v>0.14564867375432913</v>
      </c>
      <c r="AI613" s="85">
        <f ca="1"/>
        <v>0.14628167845911727</v>
      </c>
      <c r="AJ613" s="85">
        <f ca="1"/>
        <v>0.17134541614110393</v>
      </c>
      <c r="AK613" s="85">
        <f ca="1"/>
        <v>0.18278011877620945</v>
      </c>
      <c r="AL613" s="85">
        <f ca="1"/>
        <v>0.18259612767547906</v>
      </c>
      <c r="AM613" s="85">
        <f ca="1"/>
        <v>0.161813148592581</v>
      </c>
      <c r="AN613" s="85">
        <f ca="1"/>
        <v>0.15293653007373767</v>
      </c>
      <c r="AO613" s="85">
        <f ca="1"/>
        <v>0.12532144744999721</v>
      </c>
      <c r="AP613" s="85">
        <f ca="1"/>
        <v>7.933162422272888E-2</v>
      </c>
      <c r="AQ613" s="85">
        <f ca="1"/>
        <v>8.3873624075631259E-2</v>
      </c>
      <c r="AR613" s="85">
        <f ca="1"/>
        <v>9.332429404430341E-2</v>
      </c>
      <c r="AS613" s="85">
        <f ca="1"/>
        <v>4.4117020847341704E-2</v>
      </c>
      <c r="AT613" s="85">
        <f ca="1"/>
        <v>4.8108875674281126E-2</v>
      </c>
      <c r="AU613" s="85">
        <f ca="1"/>
        <v>4.4287554340281102E-2</v>
      </c>
      <c r="AV613" s="85">
        <f ca="1"/>
        <v>7.4756774407227208E-2</v>
      </c>
      <c r="AW613" s="85">
        <f ca="1"/>
        <v>9.1382307336666635E-2</v>
      </c>
      <c r="AX613" s="85">
        <f ca="1"/>
        <v>0.10212281014312338</v>
      </c>
      <c r="AY613" s="85">
        <f ca="1"/>
        <v>4.9844653284796848E-2</v>
      </c>
      <c r="AZ613" s="85">
        <f ca="1"/>
        <v>5.9164114150448796E-2</v>
      </c>
      <c r="BA613" s="85">
        <f ca="1"/>
        <v>5.4621378941342377E-2</v>
      </c>
      <c r="BB613" s="85">
        <f ca="1"/>
        <v>8.5937548672618297E-2</v>
      </c>
      <c r="BC613" s="85">
        <f ca="1"/>
        <v>9.4848802404134569E-2</v>
      </c>
      <c r="BD613" s="85">
        <f ca="1"/>
        <v>9.5620938281628626E-2</v>
      </c>
      <c r="BE613" s="85">
        <f ca="1"/>
        <v>6.0781786182034107E-2</v>
      </c>
      <c r="BF613" s="85">
        <f ca="1"/>
        <v>6.3439409945377667E-2</v>
      </c>
      <c r="BG613" s="85">
        <f ca="1"/>
        <v>6.2314981402250086E-2</v>
      </c>
      <c r="BH613" s="85">
        <f ca="1"/>
        <v>3.7326353440337856E-2</v>
      </c>
      <c r="BI613" s="85">
        <f ca="1"/>
        <v>3.4874697692609771E-2</v>
      </c>
      <c r="BJ613" s="85">
        <f ca="1"/>
        <v>3.293612205538439E-2</v>
      </c>
    </row>
    <row r="614" spans="2:62" hidden="1" outlineLevel="2">
      <c r="B614" s="78" t="s">
        <v>20</v>
      </c>
      <c r="C614" s="85">
        <f ca="1"/>
        <v>1.9216415203646236E-2</v>
      </c>
      <c r="D614" s="85">
        <f ca="1"/>
        <v>2.0369193196517015E-2</v>
      </c>
      <c r="E614" s="85">
        <f ca="1"/>
        <v>2.0251297951780965E-2</v>
      </c>
      <c r="F614" s="85">
        <f ca="1"/>
        <v>4.1731452432431492E-3</v>
      </c>
      <c r="G614" s="85">
        <f ca="1"/>
        <v>3.757583309889049E-3</v>
      </c>
      <c r="H614" s="85">
        <f ca="1"/>
        <v>3.7749260592794399E-3</v>
      </c>
      <c r="I614" s="85">
        <f ca="1"/>
        <v>4.3953733152684631E-2</v>
      </c>
      <c r="J614" s="85">
        <f ca="1"/>
        <v>4.3744438602085607E-2</v>
      </c>
      <c r="K614" s="85">
        <f ca="1"/>
        <v>4.5800813220760968E-2</v>
      </c>
      <c r="L614" s="85">
        <f ca="1"/>
        <v>3.7621660620749481E-2</v>
      </c>
      <c r="M614" s="85">
        <f ca="1"/>
        <v>3.9984289652561511E-2</v>
      </c>
      <c r="N614" s="85">
        <f ca="1"/>
        <v>4.204876152701352E-2</v>
      </c>
      <c r="O614" s="85">
        <f ca="1"/>
        <v>5.1447077741337291E-2</v>
      </c>
      <c r="P614" s="85">
        <f ca="1"/>
        <v>5.6886629767444158E-2</v>
      </c>
      <c r="Q614" s="85">
        <f ca="1"/>
        <v>5.472536875595662E-2</v>
      </c>
      <c r="R614" s="85">
        <f ca="1"/>
        <v>5.5072191821134479E-2</v>
      </c>
      <c r="S614" s="85">
        <f ca="1"/>
        <v>5.364828849233079E-2</v>
      </c>
      <c r="T614" s="85">
        <f ca="1"/>
        <v>5.3193088322915125E-2</v>
      </c>
      <c r="U614" s="85">
        <f ca="1"/>
        <v>3.8398216807883398E-2</v>
      </c>
      <c r="V614" s="85">
        <f ca="1"/>
        <v>4.4635263162848292E-2</v>
      </c>
      <c r="W614" s="85">
        <f ca="1"/>
        <v>4.5780777342893091E-2</v>
      </c>
      <c r="X614" s="85">
        <f ca="1"/>
        <v>0.10138363319213788</v>
      </c>
      <c r="Y614" s="85">
        <f ca="1"/>
        <v>0.10130129093197728</v>
      </c>
      <c r="Z614" s="85">
        <f ca="1"/>
        <v>9.898504255198752E-2</v>
      </c>
      <c r="AA614" s="85">
        <f ca="1"/>
        <v>9.6139701797807772E-2</v>
      </c>
      <c r="AB614" s="85">
        <f ca="1"/>
        <v>0.10186198434481018</v>
      </c>
      <c r="AC614" s="85">
        <f ca="1"/>
        <v>0.10191414980591215</v>
      </c>
      <c r="AD614" s="85">
        <f ca="1"/>
        <v>5.2224433644839856E-2</v>
      </c>
      <c r="AE614" s="85">
        <f ca="1"/>
        <v>5.0792069681400778E-2</v>
      </c>
      <c r="AF614" s="85">
        <f ca="1"/>
        <v>5.112466467631549E-2</v>
      </c>
      <c r="AG614" s="85">
        <f ca="1"/>
        <v>4.9522892521199034E-2</v>
      </c>
      <c r="AH614" s="85">
        <f ca="1"/>
        <v>4.108260694907253E-2</v>
      </c>
      <c r="AI614" s="85">
        <f ca="1"/>
        <v>4.234853806635494E-2</v>
      </c>
      <c r="AJ614" s="85">
        <f ca="1"/>
        <v>3.2745342391250085E-2</v>
      </c>
      <c r="AK614" s="85">
        <f ca="1"/>
        <v>3.1003805296469188E-2</v>
      </c>
      <c r="AL614" s="85">
        <f ca="1"/>
        <v>3.1732299884517229E-2</v>
      </c>
      <c r="AM614" s="85">
        <f ca="1"/>
        <v>4.4479210283111838E-2</v>
      </c>
      <c r="AN614" s="85">
        <f ca="1"/>
        <v>4.2378613560215057E-2</v>
      </c>
      <c r="AO614" s="85">
        <f ca="1"/>
        <v>4.5278046093666993E-2</v>
      </c>
      <c r="AP614" s="85">
        <f ca="1"/>
        <v>1.9270558200852425E-2</v>
      </c>
      <c r="AQ614" s="85">
        <f ca="1"/>
        <v>2.0508149241188777E-2</v>
      </c>
      <c r="AR614" s="85">
        <f ca="1"/>
        <v>2.0366663766574821E-2</v>
      </c>
      <c r="AS614" s="85">
        <f ca="1"/>
        <v>1.7103952303870018E-2</v>
      </c>
      <c r="AT614" s="85">
        <f ca="1"/>
        <v>1.5637764617618278E-2</v>
      </c>
      <c r="AU614" s="85">
        <f ca="1"/>
        <v>1.4516831021257162E-2</v>
      </c>
      <c r="AV614" s="85">
        <f ca="1"/>
        <v>2.3555525458462751E-2</v>
      </c>
      <c r="AW614" s="85">
        <f ca="1"/>
        <v>2.687059917720936E-2</v>
      </c>
      <c r="AX614" s="85">
        <f ca="1"/>
        <v>2.8182476328581323E-2</v>
      </c>
      <c r="AY614" s="85">
        <f ca="1"/>
        <v>2.142002833356596E-2</v>
      </c>
      <c r="AZ614" s="85">
        <f ca="1"/>
        <v>2.2321208921513257E-2</v>
      </c>
      <c r="BA614" s="85">
        <f ca="1"/>
        <v>2.3507149231682595E-2</v>
      </c>
      <c r="BB614" s="85">
        <f ca="1"/>
        <v>0</v>
      </c>
      <c r="BC614" s="85">
        <f ca="1"/>
        <v>0</v>
      </c>
      <c r="BD614" s="85">
        <f ca="1"/>
        <v>0</v>
      </c>
      <c r="BE614" s="85">
        <f ca="1"/>
        <v>0</v>
      </c>
      <c r="BF614" s="85">
        <f ca="1"/>
        <v>0</v>
      </c>
      <c r="BG614" s="85">
        <f ca="1"/>
        <v>0</v>
      </c>
      <c r="BH614" s="85">
        <f ca="1"/>
        <v>0</v>
      </c>
      <c r="BI614" s="85">
        <f ca="1"/>
        <v>0</v>
      </c>
      <c r="BJ614" s="85">
        <f ca="1"/>
        <v>0</v>
      </c>
    </row>
    <row r="615" spans="2:62" hidden="1" outlineLevel="2">
      <c r="B615" s="78" t="s">
        <v>22</v>
      </c>
      <c r="C615" s="85">
        <f ca="1"/>
        <v>5.328630085759652E-3</v>
      </c>
      <c r="D615" s="85">
        <f ca="1"/>
        <v>4.9384846851246601E-3</v>
      </c>
      <c r="E615" s="85">
        <f ca="1"/>
        <v>4.8213892183383202E-3</v>
      </c>
      <c r="F615" s="85">
        <f ca="1"/>
        <v>2.512879716230702E-2</v>
      </c>
      <c r="G615" s="85">
        <f ca="1"/>
        <v>2.3143831575511472E-2</v>
      </c>
      <c r="H615" s="85">
        <f ca="1"/>
        <v>2.5735137746001099E-2</v>
      </c>
      <c r="I615" s="85">
        <f ca="1"/>
        <v>2.595390468843306E-2</v>
      </c>
      <c r="J615" s="85">
        <f ca="1"/>
        <v>2.7746583096711588E-2</v>
      </c>
      <c r="K615" s="85">
        <f ca="1"/>
        <v>2.7102979275004192E-2</v>
      </c>
      <c r="L615" s="85">
        <f ca="1"/>
        <v>2.6221875758396858E-2</v>
      </c>
      <c r="M615" s="85">
        <f ca="1"/>
        <v>2.5453819824802461E-2</v>
      </c>
      <c r="N615" s="85">
        <f ca="1"/>
        <v>2.5155787342963337E-2</v>
      </c>
      <c r="O615" s="85">
        <f ca="1"/>
        <v>4.2399934304979042E-2</v>
      </c>
      <c r="P615" s="85">
        <f ca="1"/>
        <v>4.0859527170070381E-2</v>
      </c>
      <c r="Q615" s="85">
        <f ca="1"/>
        <v>3.9595383021611481E-2</v>
      </c>
      <c r="R615" s="85">
        <f ca="1"/>
        <v>3.5533354290624333E-2</v>
      </c>
      <c r="S615" s="85">
        <f ca="1"/>
        <v>3.3494856070603075E-2</v>
      </c>
      <c r="T615" s="85">
        <f ca="1"/>
        <v>3.4924868793556045E-2</v>
      </c>
      <c r="U615" s="85">
        <f ca="1"/>
        <v>3.3528667974039278E-2</v>
      </c>
      <c r="V615" s="85">
        <f ca="1"/>
        <v>3.3572735281276848E-2</v>
      </c>
      <c r="W615" s="85">
        <f ca="1"/>
        <v>3.4726749466981018E-2</v>
      </c>
      <c r="X615" s="85">
        <f ca="1"/>
        <v>3.1635117898550925E-2</v>
      </c>
      <c r="Y615" s="85">
        <f ca="1"/>
        <v>3.1875552201819493E-2</v>
      </c>
      <c r="Z615" s="85">
        <f ca="1"/>
        <v>3.0191421214011051E-2</v>
      </c>
      <c r="AA615" s="85">
        <f ca="1"/>
        <v>2.6090817880962295E-2</v>
      </c>
      <c r="AB615" s="85">
        <f ca="1"/>
        <v>2.3451739546664935E-2</v>
      </c>
      <c r="AC615" s="85">
        <f ca="1"/>
        <v>2.271349087279392E-2</v>
      </c>
      <c r="AD615" s="85">
        <f ca="1"/>
        <v>2.6659629601039389E-2</v>
      </c>
      <c r="AE615" s="85">
        <f ca="1"/>
        <v>2.6685870962600208E-2</v>
      </c>
      <c r="AF615" s="85">
        <f ca="1"/>
        <v>2.7972136238167612E-2</v>
      </c>
      <c r="AG615" s="85">
        <f ca="1"/>
        <v>2.2215104235501753E-2</v>
      </c>
      <c r="AH615" s="85">
        <f ca="1"/>
        <v>2.1151677725723975E-2</v>
      </c>
      <c r="AI615" s="85">
        <f ca="1"/>
        <v>2.0808926075133724E-2</v>
      </c>
      <c r="AJ615" s="85">
        <f ca="1"/>
        <v>3.5331816518103729E-2</v>
      </c>
      <c r="AK615" s="85">
        <f ca="1"/>
        <v>3.7020515595171187E-2</v>
      </c>
      <c r="AL615" s="85">
        <f ca="1"/>
        <v>3.4929011126493936E-2</v>
      </c>
      <c r="AM615" s="85">
        <f ca="1"/>
        <v>2.8983877315342917E-2</v>
      </c>
      <c r="AN615" s="85">
        <f ca="1"/>
        <v>3.4890995863919826E-2</v>
      </c>
      <c r="AO615" s="85">
        <f ca="1"/>
        <v>4.11853874988133E-2</v>
      </c>
      <c r="AP615" s="85">
        <f ca="1"/>
        <v>0.17621711028289277</v>
      </c>
      <c r="AQ615" s="85">
        <f ca="1"/>
        <v>0.15399243861732462</v>
      </c>
      <c r="AR615" s="85">
        <f ca="1"/>
        <v>0.1563761315285066</v>
      </c>
      <c r="AS615" s="85">
        <f ca="1"/>
        <v>0.18935588858378527</v>
      </c>
      <c r="AT615" s="85">
        <f ca="1"/>
        <v>0.18541237185895096</v>
      </c>
      <c r="AU615" s="85">
        <f ca="1"/>
        <v>0.17652806619898381</v>
      </c>
      <c r="AV615" s="85">
        <f ca="1"/>
        <v>0.18782060884624391</v>
      </c>
      <c r="AW615" s="85">
        <f ca="1"/>
        <v>0.18654177467322497</v>
      </c>
      <c r="AX615" s="85">
        <f ca="1"/>
        <v>0.1827222411907011</v>
      </c>
      <c r="AY615" s="85">
        <f ca="1"/>
        <v>0.24523853725765934</v>
      </c>
      <c r="AZ615" s="85">
        <f ca="1"/>
        <v>0.23764843817533307</v>
      </c>
      <c r="BA615" s="85">
        <f ca="1"/>
        <v>0.23110507254354362</v>
      </c>
      <c r="BB615" s="85">
        <f ca="1"/>
        <v>0.22132971440402019</v>
      </c>
      <c r="BC615" s="85">
        <f ca="1"/>
        <v>0.23094133573687126</v>
      </c>
      <c r="BD615" s="85">
        <f ca="1"/>
        <v>0.24302915286545795</v>
      </c>
      <c r="BE615" s="85">
        <f ca="1"/>
        <v>0.22624582989527919</v>
      </c>
      <c r="BF615" s="85">
        <f ca="1"/>
        <v>0.23130055171046002</v>
      </c>
      <c r="BG615" s="85">
        <f ca="1"/>
        <v>0.23638740818129692</v>
      </c>
      <c r="BH615" s="85">
        <f ca="1"/>
        <v>0.22394052135814815</v>
      </c>
      <c r="BI615" s="85">
        <f ca="1"/>
        <v>0.24095374960095384</v>
      </c>
      <c r="BJ615" s="85">
        <f ca="1"/>
        <v>0.23381655762749193</v>
      </c>
    </row>
    <row r="616" spans="2:62" hidden="1" outlineLevel="2">
      <c r="B616" s="78" t="s">
        <v>24</v>
      </c>
      <c r="C616" s="85">
        <f ca="1"/>
        <v>0.19499217438083935</v>
      </c>
      <c r="D616" s="85">
        <f ca="1"/>
        <v>0.19782255851838954</v>
      </c>
      <c r="E616" s="85">
        <f ca="1"/>
        <v>0.20286524718546209</v>
      </c>
      <c r="F616" s="85">
        <f ca="1"/>
        <v>0.21655881011270414</v>
      </c>
      <c r="G616" s="85">
        <f ca="1"/>
        <v>0.22640467124127614</v>
      </c>
      <c r="H616" s="85">
        <f ca="1"/>
        <v>0.22794889252846437</v>
      </c>
      <c r="I616" s="85">
        <f ca="1"/>
        <v>0.24053457812657703</v>
      </c>
      <c r="J616" s="85">
        <f ca="1"/>
        <v>0.25200689639602519</v>
      </c>
      <c r="K616" s="85">
        <f ca="1"/>
        <v>0.23521085924686874</v>
      </c>
      <c r="L616" s="85">
        <f ca="1"/>
        <v>0.23361115092515755</v>
      </c>
      <c r="M616" s="85">
        <f ca="1"/>
        <v>0.23988161891550266</v>
      </c>
      <c r="N616" s="85">
        <f ca="1"/>
        <v>0.24363688359066088</v>
      </c>
      <c r="O616" s="85">
        <f ca="1"/>
        <v>0.2517355361452428</v>
      </c>
      <c r="P616" s="85">
        <f ca="1"/>
        <v>0.25200686734050787</v>
      </c>
      <c r="Q616" s="85">
        <f ca="1"/>
        <v>0.25449548003726186</v>
      </c>
      <c r="R616" s="85">
        <f ca="1"/>
        <v>0.2081455358379424</v>
      </c>
      <c r="S616" s="85">
        <f ca="1"/>
        <v>0.21710208101097037</v>
      </c>
      <c r="T616" s="85">
        <f ca="1"/>
        <v>0.22334204586139267</v>
      </c>
      <c r="U616" s="85">
        <f ca="1"/>
        <v>0.22860676374969258</v>
      </c>
      <c r="V616" s="85">
        <f ca="1"/>
        <v>0.24204735756109638</v>
      </c>
      <c r="W616" s="85">
        <f ca="1"/>
        <v>0.24024132310863625</v>
      </c>
      <c r="X616" s="85">
        <f ca="1"/>
        <v>0.20910308858179349</v>
      </c>
      <c r="Y616" s="85">
        <f ca="1"/>
        <v>0.21099199161557786</v>
      </c>
      <c r="Z616" s="85">
        <f ca="1"/>
        <v>0.21757026659193893</v>
      </c>
      <c r="AA616" s="85">
        <f ca="1"/>
        <v>0.22739458328248366</v>
      </c>
      <c r="AB616" s="85">
        <f ca="1"/>
        <v>0.22325733642249562</v>
      </c>
      <c r="AC616" s="85">
        <f ca="1"/>
        <v>0.23290007911561056</v>
      </c>
      <c r="AD616" s="85">
        <f ca="1"/>
        <v>0.22503271218909501</v>
      </c>
      <c r="AE616" s="85">
        <f ca="1"/>
        <v>0.2432647941144144</v>
      </c>
      <c r="AF616" s="85">
        <f ca="1"/>
        <v>0.23540119013584915</v>
      </c>
      <c r="AG616" s="85">
        <f ca="1"/>
        <v>0.26766066188617171</v>
      </c>
      <c r="AH616" s="85">
        <f ca="1"/>
        <v>0.28627586945516648</v>
      </c>
      <c r="AI616" s="85">
        <f ca="1"/>
        <v>0.26987254283497236</v>
      </c>
      <c r="AJ616" s="85">
        <f ca="1"/>
        <v>0.2653974328306512</v>
      </c>
      <c r="AK616" s="85">
        <f ca="1"/>
        <v>0.25374438193638171</v>
      </c>
      <c r="AL616" s="85">
        <f ca="1"/>
        <v>0.26314438340262486</v>
      </c>
      <c r="AM616" s="85">
        <f ca="1"/>
        <v>0.25502445701154003</v>
      </c>
      <c r="AN616" s="85">
        <f ca="1"/>
        <v>0.26750679398960497</v>
      </c>
      <c r="AO616" s="85">
        <f ca="1"/>
        <v>0.2949969315113472</v>
      </c>
      <c r="AP616" s="85">
        <f ca="1"/>
        <v>0.25901465186024858</v>
      </c>
      <c r="AQ616" s="85">
        <f ca="1"/>
        <v>0.26379717336205416</v>
      </c>
      <c r="AR616" s="85">
        <f ca="1"/>
        <v>0.26297296599537329</v>
      </c>
      <c r="AS616" s="85">
        <f ca="1"/>
        <v>0.2037907306395571</v>
      </c>
      <c r="AT616" s="85">
        <f ca="1"/>
        <v>0.20355551374268716</v>
      </c>
      <c r="AU616" s="85">
        <f ca="1"/>
        <v>0.20806170888287318</v>
      </c>
      <c r="AV616" s="85">
        <f ca="1"/>
        <v>0.18219605339332814</v>
      </c>
      <c r="AW616" s="85">
        <f ca="1"/>
        <v>0.18606420892487299</v>
      </c>
      <c r="AX616" s="85">
        <f ca="1"/>
        <v>0.17971109114151365</v>
      </c>
      <c r="AY616" s="85">
        <f ca="1"/>
        <v>0.13955400632816137</v>
      </c>
      <c r="AZ616" s="85">
        <f ca="1"/>
        <v>0.1413010411640401</v>
      </c>
      <c r="BA616" s="85">
        <f ca="1"/>
        <v>0.14380713884506932</v>
      </c>
      <c r="BB616" s="85">
        <f ca="1"/>
        <v>0.12638570586802683</v>
      </c>
      <c r="BC616" s="85">
        <f ca="1"/>
        <v>0.12690268782846825</v>
      </c>
      <c r="BD616" s="85">
        <f ca="1"/>
        <v>0.13154407466299328</v>
      </c>
      <c r="BE616" s="85">
        <f ca="1"/>
        <v>0.10948409910424864</v>
      </c>
      <c r="BF616" s="85">
        <f ca="1"/>
        <v>0.10589515355981237</v>
      </c>
      <c r="BG616" s="85">
        <f ca="1"/>
        <v>0.10013875656214127</v>
      </c>
      <c r="BH616" s="85">
        <f ca="1"/>
        <v>9.0206822596386377E-2</v>
      </c>
      <c r="BI616" s="85">
        <f ca="1"/>
        <v>9.2041266503867222E-2</v>
      </c>
      <c r="BJ616" s="85">
        <f ca="1"/>
        <v>9.7169054605817123E-2</v>
      </c>
    </row>
    <row r="617" spans="2:62" hidden="1" outlineLevel="2">
      <c r="C617" s="83"/>
      <c r="D617" s="83"/>
      <c r="E617" s="83"/>
      <c r="F617" s="83"/>
      <c r="G617" s="83"/>
      <c r="H617" s="83"/>
      <c r="I617" s="83"/>
      <c r="J617" s="83"/>
      <c r="K617" s="83"/>
      <c r="L617" s="83"/>
      <c r="M617" s="83"/>
      <c r="N617" s="83"/>
      <c r="O617" s="83"/>
      <c r="P617" s="83"/>
      <c r="Q617" s="83"/>
      <c r="R617" s="83"/>
      <c r="S617" s="83"/>
      <c r="T617" s="83"/>
      <c r="U617" s="83"/>
      <c r="V617" s="83"/>
      <c r="W617" s="83"/>
      <c r="X617" s="83"/>
      <c r="Y617" s="83"/>
      <c r="Z617" s="83"/>
      <c r="AA617" s="83"/>
      <c r="AB617" s="83"/>
      <c r="AC617" s="83"/>
      <c r="AD617" s="83"/>
      <c r="AE617" s="83"/>
      <c r="AF617" s="83"/>
      <c r="AG617" s="83"/>
      <c r="AH617" s="83"/>
      <c r="AI617" s="83"/>
      <c r="AJ617" s="83"/>
      <c r="AK617" s="83"/>
      <c r="AL617" s="83"/>
      <c r="AM617" s="83"/>
      <c r="AN617" s="83"/>
      <c r="AO617" s="83"/>
      <c r="AP617" s="83"/>
      <c r="AQ617" s="83"/>
      <c r="AR617" s="83"/>
      <c r="AS617" s="83"/>
      <c r="AT617" s="83"/>
      <c r="AU617" s="83"/>
      <c r="AV617" s="83"/>
      <c r="AW617" s="83"/>
      <c r="AX617" s="83"/>
      <c r="AY617" s="83"/>
      <c r="AZ617" s="83"/>
      <c r="BA617" s="83"/>
      <c r="BB617" s="83"/>
      <c r="BC617" s="83"/>
      <c r="BD617" s="83"/>
      <c r="BE617" s="83"/>
      <c r="BF617" s="83"/>
      <c r="BG617" s="83"/>
      <c r="BH617" s="83"/>
      <c r="BI617" s="83"/>
      <c r="BJ617" s="83"/>
    </row>
    <row r="618" spans="2:62" hidden="1" outlineLevel="2">
      <c r="B618" s="78" t="s">
        <v>56</v>
      </c>
      <c r="C618" s="42">
        <f ca="1">SUM(C607:C616)</f>
        <v>1.0000002139460524</v>
      </c>
      <c r="D618" s="42">
        <f t="shared" ref="D618:BJ618" ca="1" si="670">SUM(D607:D616)</f>
        <v>1.0000002038237892</v>
      </c>
      <c r="E618" s="42">
        <f t="shared" ca="1" si="670"/>
        <v>1.0000002049223271</v>
      </c>
      <c r="F618" s="42">
        <f t="shared" ca="1" si="670"/>
        <v>1.0000002173069014</v>
      </c>
      <c r="G618" s="42">
        <f t="shared" ca="1" si="670"/>
        <v>1.0000002114300861</v>
      </c>
      <c r="H618" s="42">
        <f t="shared" ca="1" si="670"/>
        <v>1.0000002139667408</v>
      </c>
      <c r="I618" s="42">
        <f t="shared" ca="1" si="670"/>
        <v>1.0000002156335581</v>
      </c>
      <c r="J618" s="42">
        <f t="shared" ca="1" si="670"/>
        <v>1.0000002095431062</v>
      </c>
      <c r="K618" s="42">
        <f t="shared" ca="1" si="670"/>
        <v>1.0000002101297532</v>
      </c>
      <c r="L618" s="42">
        <f t="shared" ca="1" si="670"/>
        <v>1.0000002037566675</v>
      </c>
      <c r="M618" s="42">
        <f t="shared" ca="1" si="670"/>
        <v>1.0000001982645912</v>
      </c>
      <c r="N618" s="42">
        <f t="shared" ca="1" si="670"/>
        <v>1.0000002030575026</v>
      </c>
      <c r="O618" s="42">
        <f t="shared" ca="1" si="670"/>
        <v>1.0000002133256052</v>
      </c>
      <c r="P618" s="42">
        <f t="shared" ca="1" si="670"/>
        <v>1.0000002188138988</v>
      </c>
      <c r="Q618" s="42">
        <f t="shared" ca="1" si="670"/>
        <v>1.0000002197765911</v>
      </c>
      <c r="R618" s="42">
        <f t="shared" ca="1" si="670"/>
        <v>1.0000002196632241</v>
      </c>
      <c r="S618" s="42">
        <f t="shared" ca="1" si="670"/>
        <v>1.0000002218998414</v>
      </c>
      <c r="T618" s="42">
        <f t="shared" ca="1" si="670"/>
        <v>1.0000002183808512</v>
      </c>
      <c r="U618" s="42">
        <f t="shared" ca="1" si="670"/>
        <v>1.0000002065186766</v>
      </c>
      <c r="V618" s="42">
        <f t="shared" ca="1" si="670"/>
        <v>1.0000002125244125</v>
      </c>
      <c r="W618" s="42">
        <f t="shared" ca="1" si="670"/>
        <v>1.0000002140357285</v>
      </c>
      <c r="X618" s="42">
        <f t="shared" ca="1" si="670"/>
        <v>1.0000002214796015</v>
      </c>
      <c r="Y618" s="42">
        <f t="shared" ca="1" si="670"/>
        <v>1.0000002114991096</v>
      </c>
      <c r="Z618" s="42">
        <f t="shared" ca="1" si="670"/>
        <v>1.0000002283167886</v>
      </c>
      <c r="AA618" s="42">
        <f t="shared" ca="1" si="670"/>
        <v>1.0000002015797975</v>
      </c>
      <c r="AB618" s="42">
        <f t="shared" ca="1" si="670"/>
        <v>1.0000001950956205</v>
      </c>
      <c r="AC618" s="42">
        <f t="shared" ca="1" si="670"/>
        <v>1.0000001871693367</v>
      </c>
      <c r="AD618" s="42">
        <f t="shared" ca="1" si="670"/>
        <v>1.0000002093633442</v>
      </c>
      <c r="AE618" s="42">
        <f t="shared" ca="1" si="670"/>
        <v>1.0000002189621759</v>
      </c>
      <c r="AF618" s="42">
        <f t="shared" ca="1" si="670"/>
        <v>1.000000209523159</v>
      </c>
      <c r="AG618" s="42">
        <f t="shared" ca="1" si="670"/>
        <v>1.000000214666132</v>
      </c>
      <c r="AH618" s="42">
        <f t="shared" ca="1" si="670"/>
        <v>1.0000002107592509</v>
      </c>
      <c r="AI618" s="42">
        <f t="shared" ca="1" si="670"/>
        <v>1.0000002058215647</v>
      </c>
      <c r="AJ618" s="42">
        <f t="shared" ca="1" si="670"/>
        <v>1.0000002112673467</v>
      </c>
      <c r="AK618" s="42">
        <f t="shared" ca="1" si="670"/>
        <v>1.0000002097436311</v>
      </c>
      <c r="AL618" s="42">
        <f t="shared" ca="1" si="670"/>
        <v>1.0000002028104089</v>
      </c>
      <c r="AM618" s="42">
        <f t="shared" ca="1" si="670"/>
        <v>1.0000002079431212</v>
      </c>
      <c r="AN618" s="42">
        <f t="shared" ca="1" si="670"/>
        <v>1.0000002280916753</v>
      </c>
      <c r="AO618" s="42">
        <f t="shared" ca="1" si="670"/>
        <v>1.0000002475407042</v>
      </c>
      <c r="AP618" s="42">
        <f t="shared" ca="1" si="670"/>
        <v>1.0000001964051184</v>
      </c>
      <c r="AQ618" s="42">
        <f t="shared" ca="1" si="670"/>
        <v>1.0000001852406812</v>
      </c>
      <c r="AR618" s="42">
        <f t="shared" ca="1" si="670"/>
        <v>1.0000001886169971</v>
      </c>
      <c r="AS618" s="42">
        <f t="shared" ca="1" si="670"/>
        <v>1.0000002233323446</v>
      </c>
      <c r="AT618" s="42">
        <f t="shared" ca="1" si="670"/>
        <v>1.0000002277888549</v>
      </c>
      <c r="AU618" s="42">
        <f t="shared" ca="1" si="670"/>
        <v>1.0000002266532175</v>
      </c>
      <c r="AV618" s="42">
        <f t="shared" ca="1" si="670"/>
        <v>1.0000002204424339</v>
      </c>
      <c r="AW618" s="42">
        <f t="shared" ca="1" si="670"/>
        <v>1.0000002098475027</v>
      </c>
      <c r="AX618" s="42">
        <f t="shared" ca="1" si="670"/>
        <v>1.0000002115840749</v>
      </c>
      <c r="AY618" s="42">
        <f t="shared" ca="1" si="670"/>
        <v>1.0000002127695915</v>
      </c>
      <c r="AZ618" s="42">
        <f t="shared" ca="1" si="670"/>
        <v>1.0000002202882101</v>
      </c>
      <c r="BA618" s="42">
        <f t="shared" ca="1" si="670"/>
        <v>1.0000002013052205</v>
      </c>
      <c r="BB618" s="42">
        <f t="shared" ca="1" si="670"/>
        <v>1.0000002090298619</v>
      </c>
      <c r="BC618" s="42">
        <f t="shared" ca="1" si="670"/>
        <v>1.0000002093975662</v>
      </c>
      <c r="BD618" s="42">
        <f t="shared" ca="1" si="670"/>
        <v>1.0000002093984601</v>
      </c>
      <c r="BE618" s="42">
        <f t="shared" ca="1" si="670"/>
        <v>1.0000002136441377</v>
      </c>
      <c r="BF618" s="42">
        <f t="shared" ca="1" si="670"/>
        <v>1.0000002049425518</v>
      </c>
      <c r="BG618" s="42">
        <f t="shared" ca="1" si="670"/>
        <v>1.0000002160395636</v>
      </c>
      <c r="BH618" s="42">
        <f t="shared" ca="1" si="670"/>
        <v>1.0000002167176367</v>
      </c>
      <c r="BI618" s="42">
        <f t="shared" ca="1" si="670"/>
        <v>1.0000002194814408</v>
      </c>
      <c r="BJ618" s="42">
        <f t="shared" ca="1" si="670"/>
        <v>1.0000002002281789</v>
      </c>
    </row>
    <row r="619" spans="2:62" hidden="1" outlineLevel="2">
      <c r="B619" s="25"/>
      <c r="C619" s="83"/>
      <c r="D619" s="83"/>
      <c r="E619" s="83"/>
      <c r="F619" s="83"/>
      <c r="G619" s="83"/>
      <c r="H619" s="83"/>
      <c r="I619" s="83"/>
      <c r="J619" s="83"/>
      <c r="K619" s="83"/>
      <c r="L619" s="83"/>
      <c r="M619" s="83"/>
      <c r="N619" s="83"/>
      <c r="O619" s="83"/>
      <c r="P619" s="83"/>
      <c r="Q619" s="83"/>
      <c r="R619" s="83"/>
      <c r="S619" s="83"/>
      <c r="T619" s="83"/>
      <c r="U619" s="83"/>
      <c r="V619" s="83"/>
      <c r="W619" s="83"/>
      <c r="X619" s="83"/>
      <c r="Y619" s="83"/>
      <c r="Z619" s="83"/>
      <c r="AA619" s="83"/>
      <c r="AB619" s="83"/>
      <c r="AC619" s="83"/>
      <c r="AD619" s="83"/>
      <c r="AE619" s="83"/>
      <c r="AF619" s="83"/>
      <c r="AG619" s="83"/>
      <c r="AH619" s="83"/>
      <c r="AI619" s="83"/>
      <c r="AJ619" s="83"/>
      <c r="AK619" s="83"/>
      <c r="AL619" s="83"/>
      <c r="AM619" s="83"/>
      <c r="AN619" s="83"/>
      <c r="AO619" s="83"/>
      <c r="AP619" s="83"/>
      <c r="AQ619" s="83"/>
      <c r="AR619" s="83"/>
      <c r="AS619" s="83"/>
      <c r="AT619" s="83"/>
      <c r="AU619" s="83"/>
      <c r="AV619" s="83"/>
      <c r="AW619" s="83"/>
      <c r="AX619" s="83"/>
      <c r="AY619" s="83"/>
      <c r="AZ619" s="83"/>
      <c r="BA619" s="83"/>
      <c r="BB619" s="83"/>
      <c r="BC619" s="83"/>
      <c r="BD619" s="83"/>
      <c r="BE619" s="83"/>
      <c r="BF619" s="83"/>
      <c r="BG619" s="83"/>
      <c r="BH619" s="83"/>
      <c r="BI619" s="83"/>
      <c r="BJ619" s="83"/>
    </row>
    <row r="620" spans="2:62" hidden="1" outlineLevel="2">
      <c r="B620" s="17" t="s">
        <v>137</v>
      </c>
      <c r="C620" s="83"/>
      <c r="D620" s="83"/>
      <c r="E620" s="83"/>
      <c r="F620" s="83"/>
      <c r="G620" s="83"/>
      <c r="H620" s="83"/>
      <c r="I620" s="83"/>
      <c r="J620" s="83"/>
      <c r="K620" s="83"/>
      <c r="L620" s="83"/>
      <c r="M620" s="83"/>
      <c r="N620" s="83"/>
      <c r="O620" s="83"/>
      <c r="P620" s="83"/>
      <c r="Q620" s="83"/>
      <c r="R620" s="83"/>
      <c r="S620" s="83"/>
      <c r="T620" s="83"/>
      <c r="U620" s="83"/>
      <c r="V620" s="83"/>
      <c r="W620" s="83"/>
      <c r="X620" s="83"/>
      <c r="Y620" s="83"/>
      <c r="Z620" s="83"/>
      <c r="AA620" s="83"/>
      <c r="AB620" s="83"/>
      <c r="AC620" s="83"/>
      <c r="AD620" s="83"/>
      <c r="AE620" s="83"/>
      <c r="AF620" s="83"/>
      <c r="AG620" s="83"/>
      <c r="AH620" s="83"/>
      <c r="AI620" s="83"/>
      <c r="AJ620" s="83"/>
      <c r="AK620" s="83"/>
      <c r="AL620" s="83"/>
      <c r="AM620" s="83"/>
      <c r="AN620" s="83"/>
      <c r="AO620" s="83"/>
      <c r="AP620" s="83"/>
      <c r="AQ620" s="83"/>
      <c r="AR620" s="83"/>
      <c r="AS620" s="83"/>
      <c r="AT620" s="83"/>
      <c r="AU620" s="83"/>
      <c r="AV620" s="83"/>
      <c r="AW620" s="83"/>
      <c r="AX620" s="83"/>
      <c r="AY620" s="83"/>
      <c r="AZ620" s="83"/>
      <c r="BA620" s="83"/>
      <c r="BB620" s="83"/>
      <c r="BC620" s="83"/>
      <c r="BD620" s="83"/>
      <c r="BE620" s="83"/>
      <c r="BF620" s="83"/>
      <c r="BG620" s="83"/>
      <c r="BH620" s="83"/>
      <c r="BI620" s="83"/>
      <c r="BJ620" s="83"/>
    </row>
    <row r="621" spans="2:62" hidden="1" outlineLevel="2">
      <c r="B621" s="78" t="s">
        <v>5</v>
      </c>
      <c r="C621" s="85" cm="1">
        <f t="array" aca="1" ref="C621:C630" ca="1">D591:D600-C607:C616</f>
        <v>0</v>
      </c>
      <c r="D621" s="85" cm="1">
        <f t="array" aca="1" ref="D621:D630" ca="1">E591:E600-D607:D616</f>
        <v>0</v>
      </c>
      <c r="E621" s="85" cm="1">
        <f t="array" aca="1" ref="E621:E630" ca="1">F591:F600-E607:E616</f>
        <v>7.2721811853672935E-3</v>
      </c>
      <c r="F621" s="85" cm="1">
        <f t="array" aca="1" ref="F621:F630" ca="1">G591:G600-F607:F616</f>
        <v>0</v>
      </c>
      <c r="G621" s="85" cm="1">
        <f t="array" aca="1" ref="G621:G630" ca="1">H591:H600-G607:G616</f>
        <v>0</v>
      </c>
      <c r="H621" s="85" cm="1">
        <f t="array" aca="1" ref="H621:H630" ca="1">I591:I600-H607:H616</f>
        <v>-2.5707741359614414E-2</v>
      </c>
      <c r="I621" s="85" cm="1">
        <f t="array" aca="1" ref="I621:I630" ca="1">J591:J600-I607:I616</f>
        <v>0</v>
      </c>
      <c r="J621" s="85" cm="1">
        <f t="array" aca="1" ref="J621:J630" ca="1">K591:K600-J607:J616</f>
        <v>0</v>
      </c>
      <c r="K621" s="85" cm="1">
        <f t="array" aca="1" ref="K621:K630" ca="1">L591:L600-K607:K616</f>
        <v>1.1094102686502988E-2</v>
      </c>
      <c r="L621" s="85" cm="1">
        <f t="array" aca="1" ref="L621:L630" ca="1">M591:M600-L607:L616</f>
        <v>0</v>
      </c>
      <c r="M621" s="85" cm="1">
        <f t="array" aca="1" ref="M621:M630" ca="1">N591:N600-M607:M616</f>
        <v>0</v>
      </c>
      <c r="N621" s="85" cm="1">
        <f t="array" aca="1" ref="N621:N630" ca="1">O591:O600-N607:N616</f>
        <v>-1.4816474891664433E-2</v>
      </c>
      <c r="O621" s="85" cm="1">
        <f t="array" aca="1" ref="O621:O630" ca="1">P591:P600-O607:O616</f>
        <v>0</v>
      </c>
      <c r="P621" s="85" cm="1">
        <f t="array" aca="1" ref="P621:P630" ca="1">Q591:Q600-P607:P616</f>
        <v>0</v>
      </c>
      <c r="Q621" s="85" cm="1">
        <f t="array" aca="1" ref="Q621:Q630" ca="1">R591:R600-Q607:Q616</f>
        <v>-1.9228925791860557E-3</v>
      </c>
      <c r="R621" s="85" cm="1">
        <f t="array" aca="1" ref="R621:R630" ca="1">S591:S600-R607:R616</f>
        <v>0</v>
      </c>
      <c r="S621" s="85" cm="1">
        <f t="array" aca="1" ref="S621:S630" ca="1">T591:T600-S607:S616</f>
        <v>0</v>
      </c>
      <c r="T621" s="85" cm="1">
        <f t="array" aca="1" ref="T621:T630" ca="1">U591:U600-T607:T616</f>
        <v>-4.6828508993465301E-3</v>
      </c>
      <c r="U621" s="85" cm="1">
        <f t="array" aca="1" ref="U621:U630" ca="1">V591:V600-U607:U616</f>
        <v>0</v>
      </c>
      <c r="V621" s="85" cm="1">
        <f t="array" aca="1" ref="V621:V630" ca="1">W591:W600-V607:V616</f>
        <v>0</v>
      </c>
      <c r="W621" s="85" cm="1">
        <f t="array" aca="1" ref="W621:W630" ca="1">X591:X600-W607:W616</f>
        <v>-2.1748340817305381E-2</v>
      </c>
      <c r="X621" s="85" cm="1">
        <f t="array" aca="1" ref="X621:X630" ca="1">Y591:Y600-X607:X616</f>
        <v>0</v>
      </c>
      <c r="Y621" s="85" cm="1">
        <f t="array" aca="1" ref="Y621:Y630" ca="1">Z591:Z600-Y607:Y616</f>
        <v>0</v>
      </c>
      <c r="Z621" s="85" cm="1">
        <f t="array" aca="1" ref="Z621:Z630" ca="1">AA591:AA600-Z607:Z616</f>
        <v>-4.6834719148545631E-2</v>
      </c>
      <c r="AA621" s="85" cm="1">
        <f t="array" aca="1" ref="AA621:AA630" ca="1">AB591:AB600-AA607:AA616</f>
        <v>0</v>
      </c>
      <c r="AB621" s="85" cm="1">
        <f t="array" aca="1" ref="AB621:AB630" ca="1">AC591:AC600-AB607:AB616</f>
        <v>0</v>
      </c>
      <c r="AC621" s="85" cm="1">
        <f t="array" aca="1" ref="AC621:AC630" ca="1">AD591:AD600-AC607:AC616</f>
        <v>-1.344256518888093E-2</v>
      </c>
      <c r="AD621" s="85" cm="1">
        <f t="array" aca="1" ref="AD621:AD630" ca="1">AE591:AE600-AD607:AD616</f>
        <v>0</v>
      </c>
      <c r="AE621" s="85" cm="1">
        <f t="array" aca="1" ref="AE621:AE630" ca="1">AF591:AF600-AE607:AE616</f>
        <v>0</v>
      </c>
      <c r="AF621" s="85" cm="1">
        <f t="array" aca="1" ref="AF621:AF630" ca="1">AG591:AG600-AF607:AF616</f>
        <v>0</v>
      </c>
      <c r="AG621" s="85" cm="1">
        <f t="array" aca="1" ref="AG621:AG630" ca="1">AH591:AH600-AG607:AG616</f>
        <v>0</v>
      </c>
      <c r="AH621" s="85" cm="1">
        <f t="array" aca="1" ref="AH621:AH630" ca="1">AI591:AI600-AH607:AH616</f>
        <v>0</v>
      </c>
      <c r="AI621" s="85" cm="1">
        <f t="array" aca="1" ref="AI621:AI630" ca="1">AJ591:AJ600-AI607:AI616</f>
        <v>0</v>
      </c>
      <c r="AJ621" s="85" cm="1">
        <f t="array" aca="1" ref="AJ621:AJ630" ca="1">AK591:AK600-AJ607:AJ616</f>
        <v>0</v>
      </c>
      <c r="AK621" s="85" cm="1">
        <f t="array" aca="1" ref="AK621:AK630" ca="1">AL591:AL600-AK607:AK616</f>
        <v>0</v>
      </c>
      <c r="AL621" s="85" cm="1">
        <f t="array" aca="1" ref="AL621:AL630" ca="1">AM591:AM600-AL607:AL616</f>
        <v>0</v>
      </c>
      <c r="AM621" s="85" cm="1">
        <f t="array" aca="1" ref="AM621:AM630" ca="1">AN591:AN600-AM607:AM616</f>
        <v>0</v>
      </c>
      <c r="AN621" s="85" cm="1">
        <f t="array" aca="1" ref="AN621:AN630" ca="1">AO591:AO600-AN607:AN616</f>
        <v>0</v>
      </c>
      <c r="AO621" s="85" cm="1">
        <f t="array" aca="1" ref="AO621:AO630" ca="1">AP591:AP600-AO607:AO616</f>
        <v>0</v>
      </c>
      <c r="AP621" s="85" cm="1">
        <f t="array" aca="1" ref="AP621:AP630" ca="1">AQ591:AQ600-AP607:AP616</f>
        <v>0</v>
      </c>
      <c r="AQ621" s="85" cm="1">
        <f t="array" aca="1" ref="AQ621:AQ630" ca="1">AR591:AR600-AQ607:AQ616</f>
        <v>0</v>
      </c>
      <c r="AR621" s="85" cm="1">
        <f t="array" aca="1" ref="AR621:AR630" ca="1">AS591:AS600-AR607:AR616</f>
        <v>0</v>
      </c>
      <c r="AS621" s="85" cm="1">
        <f t="array" aca="1" ref="AS621:AS630" ca="1">AT591:AT600-AS607:AS616</f>
        <v>0</v>
      </c>
      <c r="AT621" s="85" cm="1">
        <f t="array" aca="1" ref="AT621:AT630" ca="1">AU591:AU600-AT607:AT616</f>
        <v>0</v>
      </c>
      <c r="AU621" s="85" cm="1">
        <f t="array" aca="1" ref="AU621:AU630" ca="1">AV591:AV600-AU607:AU616</f>
        <v>0</v>
      </c>
      <c r="AV621" s="85" cm="1">
        <f t="array" aca="1" ref="AV621:AV630" ca="1">AW591:AW600-AV607:AV616</f>
        <v>0</v>
      </c>
      <c r="AW621" s="85" cm="1">
        <f t="array" aca="1" ref="AW621:AW630" ca="1">AX591:AX600-AW607:AW616</f>
        <v>0</v>
      </c>
      <c r="AX621" s="85" cm="1">
        <f t="array" aca="1" ref="AX621:AX630" ca="1">AY591:AY600-AX607:AX616</f>
        <v>0</v>
      </c>
      <c r="AY621" s="85" cm="1">
        <f t="array" aca="1" ref="AY621:AY630" ca="1">AZ591:AZ600-AY607:AY616</f>
        <v>0</v>
      </c>
      <c r="AZ621" s="85" cm="1">
        <f t="array" aca="1" ref="AZ621:AZ630" ca="1">BA591:BA600-AZ607:AZ616</f>
        <v>0</v>
      </c>
      <c r="BA621" s="85" cm="1">
        <f t="array" aca="1" ref="BA621:BA630" ca="1">BB591:BB600-BA607:BA616</f>
        <v>0</v>
      </c>
      <c r="BB621" s="85" cm="1">
        <f t="array" aca="1" ref="BB621:BB630" ca="1">BC591:BC600-BB607:BB616</f>
        <v>0</v>
      </c>
      <c r="BC621" s="85" cm="1">
        <f t="array" aca="1" ref="BC621:BC630" ca="1">BD591:BD600-BC607:BC616</f>
        <v>0</v>
      </c>
      <c r="BD621" s="85" cm="1">
        <f t="array" aca="1" ref="BD621:BD630" ca="1">BE591:BE600-BD607:BD616</f>
        <v>0</v>
      </c>
      <c r="BE621" s="85" cm="1">
        <f t="array" aca="1" ref="BE621:BE630" ca="1">BF591:BF600-BE607:BE616</f>
        <v>0</v>
      </c>
      <c r="BF621" s="85" cm="1">
        <f t="array" aca="1" ref="BF621:BF630" ca="1">BG591:BG600-BF607:BF616</f>
        <v>0</v>
      </c>
      <c r="BG621" s="85" cm="1">
        <f t="array" aca="1" ref="BG621:BG630" ca="1">BH591:BH600-BG607:BG616</f>
        <v>0</v>
      </c>
      <c r="BH621" s="85" cm="1">
        <f t="array" aca="1" ref="BH621:BH630" ca="1">BI591:BI600-BH607:BH616</f>
        <v>0</v>
      </c>
      <c r="BI621" s="85" cm="1">
        <f t="array" aca="1" ref="BI621:BI630" ca="1">BJ591:BJ600-BI607:BI616</f>
        <v>0</v>
      </c>
      <c r="BJ621" s="85" cm="1">
        <f t="array" aca="1" ref="BJ621:BJ630" ca="1">BK591:BK600-BJ607:BJ616</f>
        <v>0</v>
      </c>
    </row>
    <row r="622" spans="2:62" hidden="1" outlineLevel="2">
      <c r="B622" s="78" t="s">
        <v>7</v>
      </c>
      <c r="C622" s="85">
        <f ca="1"/>
        <v>0</v>
      </c>
      <c r="D622" s="85">
        <f ca="1"/>
        <v>0</v>
      </c>
      <c r="E622" s="85">
        <f ca="1"/>
        <v>0</v>
      </c>
      <c r="F622" s="85">
        <f ca="1"/>
        <v>0</v>
      </c>
      <c r="G622" s="85">
        <f ca="1"/>
        <v>0</v>
      </c>
      <c r="H622" s="85">
        <f ca="1"/>
        <v>0</v>
      </c>
      <c r="I622" s="85">
        <f ca="1"/>
        <v>0</v>
      </c>
      <c r="J622" s="85">
        <f ca="1"/>
        <v>0</v>
      </c>
      <c r="K622" s="85">
        <f ca="1"/>
        <v>0</v>
      </c>
      <c r="L622" s="85">
        <f ca="1"/>
        <v>0</v>
      </c>
      <c r="M622" s="85">
        <f ca="1"/>
        <v>0</v>
      </c>
      <c r="N622" s="85">
        <f ca="1"/>
        <v>3.3941355177510533E-2</v>
      </c>
      <c r="O622" s="85">
        <f ca="1"/>
        <v>0</v>
      </c>
      <c r="P622" s="85">
        <f ca="1"/>
        <v>0</v>
      </c>
      <c r="Q622" s="85">
        <f ca="1"/>
        <v>-2.7506440827615636E-2</v>
      </c>
      <c r="R622" s="85">
        <f ca="1"/>
        <v>0</v>
      </c>
      <c r="S622" s="85">
        <f ca="1"/>
        <v>0</v>
      </c>
      <c r="T622" s="85">
        <f ca="1"/>
        <v>3.163542555732729E-2</v>
      </c>
      <c r="U622" s="85">
        <f ca="1"/>
        <v>0</v>
      </c>
      <c r="V622" s="85">
        <f ca="1"/>
        <v>0</v>
      </c>
      <c r="W622" s="85">
        <f ca="1"/>
        <v>6.6790047444774681E-3</v>
      </c>
      <c r="X622" s="85">
        <f ca="1"/>
        <v>0</v>
      </c>
      <c r="Y622" s="85">
        <f ca="1"/>
        <v>0</v>
      </c>
      <c r="Z622" s="85">
        <f ca="1"/>
        <v>-1.3079208070545439E-2</v>
      </c>
      <c r="AA622" s="85">
        <f ca="1"/>
        <v>0</v>
      </c>
      <c r="AB622" s="85">
        <f ca="1"/>
        <v>0</v>
      </c>
      <c r="AC622" s="85">
        <f ca="1"/>
        <v>1.6460735916946835E-2</v>
      </c>
      <c r="AD622" s="85">
        <f ca="1"/>
        <v>0</v>
      </c>
      <c r="AE622" s="85">
        <f ca="1"/>
        <v>0</v>
      </c>
      <c r="AF622" s="85">
        <f ca="1"/>
        <v>2.0453743763108163E-2</v>
      </c>
      <c r="AG622" s="85">
        <f ca="1"/>
        <v>0</v>
      </c>
      <c r="AH622" s="85">
        <f ca="1"/>
        <v>0</v>
      </c>
      <c r="AI622" s="85">
        <f ca="1"/>
        <v>7.0956334476686839E-3</v>
      </c>
      <c r="AJ622" s="85">
        <f ca="1"/>
        <v>0</v>
      </c>
      <c r="AK622" s="85">
        <f ca="1"/>
        <v>0</v>
      </c>
      <c r="AL622" s="85">
        <f ca="1"/>
        <v>-9.6491963220341551E-3</v>
      </c>
      <c r="AM622" s="85">
        <f ca="1"/>
        <v>0</v>
      </c>
      <c r="AN622" s="85">
        <f ca="1"/>
        <v>0</v>
      </c>
      <c r="AO622" s="85">
        <f ca="1"/>
        <v>-3.0658191311563512E-2</v>
      </c>
      <c r="AP622" s="85">
        <f ca="1"/>
        <v>0</v>
      </c>
      <c r="AQ622" s="85">
        <f ca="1"/>
        <v>0</v>
      </c>
      <c r="AR622" s="85">
        <f ca="1"/>
        <v>-7.1317573513310674E-3</v>
      </c>
      <c r="AS622" s="85">
        <f ca="1"/>
        <v>0</v>
      </c>
      <c r="AT622" s="85">
        <f ca="1"/>
        <v>0</v>
      </c>
      <c r="AU622" s="85">
        <f ca="1"/>
        <v>0</v>
      </c>
      <c r="AV622" s="85">
        <f ca="1"/>
        <v>0</v>
      </c>
      <c r="AW622" s="85">
        <f ca="1"/>
        <v>0</v>
      </c>
      <c r="AX622" s="85">
        <f ca="1"/>
        <v>0</v>
      </c>
      <c r="AY622" s="85">
        <f ca="1"/>
        <v>0</v>
      </c>
      <c r="AZ622" s="85">
        <f ca="1"/>
        <v>0</v>
      </c>
      <c r="BA622" s="85">
        <f ca="1"/>
        <v>0</v>
      </c>
      <c r="BB622" s="85">
        <f ca="1"/>
        <v>0</v>
      </c>
      <c r="BC622" s="85">
        <f ca="1"/>
        <v>0</v>
      </c>
      <c r="BD622" s="85">
        <f ca="1"/>
        <v>0</v>
      </c>
      <c r="BE622" s="85">
        <f ca="1"/>
        <v>0</v>
      </c>
      <c r="BF622" s="85">
        <f ca="1"/>
        <v>0</v>
      </c>
      <c r="BG622" s="85">
        <f ca="1"/>
        <v>3.8996926462897194E-3</v>
      </c>
      <c r="BH622" s="85">
        <f ca="1"/>
        <v>0</v>
      </c>
      <c r="BI622" s="85">
        <f ca="1"/>
        <v>0</v>
      </c>
      <c r="BJ622" s="85">
        <f ca="1"/>
        <v>-4.2357085831573717E-3</v>
      </c>
    </row>
    <row r="623" spans="2:62" hidden="1" outlineLevel="2">
      <c r="B623" s="78" t="s">
        <v>9</v>
      </c>
      <c r="C623" s="85">
        <f ca="1"/>
        <v>0</v>
      </c>
      <c r="D623" s="85">
        <f ca="1"/>
        <v>0</v>
      </c>
      <c r="E623" s="85">
        <f ca="1"/>
        <v>-5.8274008044796322E-3</v>
      </c>
      <c r="F623" s="85">
        <f ca="1"/>
        <v>0</v>
      </c>
      <c r="G623" s="85">
        <f ca="1"/>
        <v>0</v>
      </c>
      <c r="H623" s="85">
        <f ca="1"/>
        <v>9.9477555258714601E-4</v>
      </c>
      <c r="I623" s="85">
        <f ca="1"/>
        <v>0</v>
      </c>
      <c r="J623" s="85">
        <f ca="1"/>
        <v>0</v>
      </c>
      <c r="K623" s="85">
        <f ca="1"/>
        <v>3.6298527268393055E-2</v>
      </c>
      <c r="L623" s="85">
        <f ca="1"/>
        <v>0</v>
      </c>
      <c r="M623" s="85">
        <f ca="1"/>
        <v>0</v>
      </c>
      <c r="N623" s="85">
        <f ca="1"/>
        <v>2.236233798165288E-2</v>
      </c>
      <c r="O623" s="85">
        <f ca="1"/>
        <v>0</v>
      </c>
      <c r="P623" s="85">
        <f ca="1"/>
        <v>0</v>
      </c>
      <c r="Q623" s="85">
        <f ca="1"/>
        <v>7.2424226439377293E-2</v>
      </c>
      <c r="R623" s="85">
        <f ca="1"/>
        <v>0</v>
      </c>
      <c r="S623" s="85">
        <f ca="1"/>
        <v>0</v>
      </c>
      <c r="T623" s="85">
        <f ca="1"/>
        <v>-1.5744030273243836E-2</v>
      </c>
      <c r="U623" s="85">
        <f ca="1"/>
        <v>0</v>
      </c>
      <c r="V623" s="85">
        <f ca="1"/>
        <v>0</v>
      </c>
      <c r="W623" s="85">
        <f ca="1"/>
        <v>-3.0086609078337823E-2</v>
      </c>
      <c r="X623" s="85">
        <f ca="1"/>
        <v>0</v>
      </c>
      <c r="Y623" s="85">
        <f ca="1"/>
        <v>0</v>
      </c>
      <c r="Z623" s="85">
        <f ca="1"/>
        <v>-9.9832395140464825E-2</v>
      </c>
      <c r="AA623" s="85">
        <f ca="1"/>
        <v>0</v>
      </c>
      <c r="AB623" s="85">
        <f ca="1"/>
        <v>0</v>
      </c>
      <c r="AC623" s="85">
        <f ca="1"/>
        <v>-0.11650871425169743</v>
      </c>
      <c r="AD623" s="85">
        <f ca="1"/>
        <v>0</v>
      </c>
      <c r="AE623" s="85">
        <f ca="1"/>
        <v>0</v>
      </c>
      <c r="AF623" s="85">
        <f ca="1"/>
        <v>2.1679480550618996E-2</v>
      </c>
      <c r="AG623" s="85">
        <f ca="1"/>
        <v>0</v>
      </c>
      <c r="AH623" s="85">
        <f ca="1"/>
        <v>0</v>
      </c>
      <c r="AI623" s="85">
        <f ca="1"/>
        <v>-3.633727825133215E-2</v>
      </c>
      <c r="AJ623" s="85">
        <f ca="1"/>
        <v>0</v>
      </c>
      <c r="AK623" s="85">
        <f ca="1"/>
        <v>0</v>
      </c>
      <c r="AL623" s="85">
        <f ca="1"/>
        <v>1.00576811810619E-2</v>
      </c>
      <c r="AM623" s="85">
        <f ca="1"/>
        <v>0</v>
      </c>
      <c r="AN623" s="85">
        <f ca="1"/>
        <v>0</v>
      </c>
      <c r="AO623" s="85">
        <f ca="1"/>
        <v>-0.11606941430982046</v>
      </c>
      <c r="AP623" s="85">
        <f ca="1"/>
        <v>0</v>
      </c>
      <c r="AQ623" s="85">
        <f ca="1"/>
        <v>0</v>
      </c>
      <c r="AR623" s="85">
        <f ca="1"/>
        <v>7.2014130328755394E-2</v>
      </c>
      <c r="AS623" s="85">
        <f ca="1"/>
        <v>0</v>
      </c>
      <c r="AT623" s="85">
        <f ca="1"/>
        <v>0</v>
      </c>
      <c r="AU623" s="85">
        <f ca="1"/>
        <v>2.122563089955827E-2</v>
      </c>
      <c r="AV623" s="85">
        <f ca="1"/>
        <v>0</v>
      </c>
      <c r="AW623" s="85">
        <f ca="1"/>
        <v>0</v>
      </c>
      <c r="AX623" s="85">
        <f ca="1"/>
        <v>-2.4596657046286996E-2</v>
      </c>
      <c r="AY623" s="85">
        <f ca="1"/>
        <v>0</v>
      </c>
      <c r="AZ623" s="85">
        <f ca="1"/>
        <v>0</v>
      </c>
      <c r="BA623" s="85">
        <f ca="1"/>
        <v>2.5483617756344223E-2</v>
      </c>
      <c r="BB623" s="85">
        <f ca="1"/>
        <v>0</v>
      </c>
      <c r="BC623" s="85">
        <f ca="1"/>
        <v>0</v>
      </c>
      <c r="BD623" s="85">
        <f ca="1"/>
        <v>2.28889967053722E-3</v>
      </c>
      <c r="BE623" s="85">
        <f ca="1"/>
        <v>0</v>
      </c>
      <c r="BF623" s="85">
        <f ca="1"/>
        <v>0</v>
      </c>
      <c r="BG623" s="85">
        <f ca="1"/>
        <v>1.8821319085407517E-3</v>
      </c>
      <c r="BH623" s="85">
        <f ca="1"/>
        <v>0</v>
      </c>
      <c r="BI623" s="85">
        <f ca="1"/>
        <v>0</v>
      </c>
      <c r="BJ623" s="85">
        <f ca="1"/>
        <v>-0.1552762849533347</v>
      </c>
    </row>
    <row r="624" spans="2:62" hidden="1" outlineLevel="2">
      <c r="B624" s="78" t="s">
        <v>11</v>
      </c>
      <c r="C624" s="85">
        <f ca="1"/>
        <v>0</v>
      </c>
      <c r="D624" s="85">
        <f ca="1"/>
        <v>0</v>
      </c>
      <c r="E624" s="85">
        <f ca="1"/>
        <v>-1.9114972107105582E-2</v>
      </c>
      <c r="F624" s="85">
        <f ca="1"/>
        <v>0</v>
      </c>
      <c r="G624" s="85">
        <f ca="1"/>
        <v>0</v>
      </c>
      <c r="H624" s="85">
        <f ca="1"/>
        <v>-4.4653834269485382E-2</v>
      </c>
      <c r="I624" s="85">
        <f ca="1"/>
        <v>0</v>
      </c>
      <c r="J624" s="85">
        <f ca="1"/>
        <v>0</v>
      </c>
      <c r="K624" s="85">
        <f ca="1"/>
        <v>-1.6409031521463932E-2</v>
      </c>
      <c r="L624" s="85">
        <f ca="1"/>
        <v>0</v>
      </c>
      <c r="M624" s="85">
        <f ca="1"/>
        <v>0</v>
      </c>
      <c r="N624" s="85">
        <f ca="1"/>
        <v>-9.075341506100687E-2</v>
      </c>
      <c r="O624" s="85">
        <f ca="1"/>
        <v>0</v>
      </c>
      <c r="P624" s="85">
        <f ca="1"/>
        <v>0</v>
      </c>
      <c r="Q624" s="85">
        <f ca="1"/>
        <v>-7.0958940599018744E-3</v>
      </c>
      <c r="R624" s="85">
        <f ca="1"/>
        <v>0</v>
      </c>
      <c r="S624" s="85">
        <f ca="1"/>
        <v>0</v>
      </c>
      <c r="T624" s="85">
        <f ca="1"/>
        <v>0</v>
      </c>
      <c r="U624" s="85">
        <f ca="1"/>
        <v>0</v>
      </c>
      <c r="V624" s="85">
        <f ca="1"/>
        <v>0</v>
      </c>
      <c r="W624" s="85">
        <f ca="1"/>
        <v>0</v>
      </c>
      <c r="X624" s="85">
        <f ca="1"/>
        <v>0</v>
      </c>
      <c r="Y624" s="85">
        <f ca="1"/>
        <v>0</v>
      </c>
      <c r="Z624" s="85">
        <f ca="1"/>
        <v>0</v>
      </c>
      <c r="AA624" s="85">
        <f ca="1"/>
        <v>0</v>
      </c>
      <c r="AB624" s="85">
        <f ca="1"/>
        <v>0</v>
      </c>
      <c r="AC624" s="85">
        <f ca="1"/>
        <v>0</v>
      </c>
      <c r="AD624" s="85">
        <f ca="1"/>
        <v>0</v>
      </c>
      <c r="AE624" s="85">
        <f ca="1"/>
        <v>0</v>
      </c>
      <c r="AF624" s="85">
        <f ca="1"/>
        <v>0</v>
      </c>
      <c r="AG624" s="85">
        <f ca="1"/>
        <v>0</v>
      </c>
      <c r="AH624" s="85">
        <f ca="1"/>
        <v>0</v>
      </c>
      <c r="AI624" s="85">
        <f ca="1"/>
        <v>0</v>
      </c>
      <c r="AJ624" s="85">
        <f ca="1"/>
        <v>0</v>
      </c>
      <c r="AK624" s="85">
        <f ca="1"/>
        <v>0</v>
      </c>
      <c r="AL624" s="85">
        <f ca="1"/>
        <v>0</v>
      </c>
      <c r="AM624" s="85">
        <f ca="1"/>
        <v>0</v>
      </c>
      <c r="AN624" s="85">
        <f ca="1"/>
        <v>0</v>
      </c>
      <c r="AO624" s="85">
        <f ca="1"/>
        <v>0</v>
      </c>
      <c r="AP624" s="85">
        <f ca="1"/>
        <v>0</v>
      </c>
      <c r="AQ624" s="85">
        <f ca="1"/>
        <v>0</v>
      </c>
      <c r="AR624" s="85">
        <f ca="1"/>
        <v>0</v>
      </c>
      <c r="AS624" s="85">
        <f ca="1"/>
        <v>0</v>
      </c>
      <c r="AT624" s="85">
        <f ca="1"/>
        <v>0</v>
      </c>
      <c r="AU624" s="85">
        <f ca="1"/>
        <v>0</v>
      </c>
      <c r="AV624" s="85">
        <f ca="1"/>
        <v>0</v>
      </c>
      <c r="AW624" s="85">
        <f ca="1"/>
        <v>0</v>
      </c>
      <c r="AX624" s="85">
        <f ca="1"/>
        <v>0</v>
      </c>
      <c r="AY624" s="85">
        <f ca="1"/>
        <v>0</v>
      </c>
      <c r="AZ624" s="85">
        <f ca="1"/>
        <v>0</v>
      </c>
      <c r="BA624" s="85">
        <f ca="1"/>
        <v>0</v>
      </c>
      <c r="BB624" s="85">
        <f ca="1"/>
        <v>0</v>
      </c>
      <c r="BC624" s="85">
        <f ca="1"/>
        <v>0</v>
      </c>
      <c r="BD624" s="85">
        <f ca="1"/>
        <v>0</v>
      </c>
      <c r="BE624" s="85">
        <f ca="1"/>
        <v>0</v>
      </c>
      <c r="BF624" s="85">
        <f ca="1"/>
        <v>0</v>
      </c>
      <c r="BG624" s="85">
        <f ca="1"/>
        <v>0</v>
      </c>
      <c r="BH624" s="85">
        <f ca="1"/>
        <v>0</v>
      </c>
      <c r="BI624" s="85">
        <f ca="1"/>
        <v>0</v>
      </c>
      <c r="BJ624" s="85">
        <f ca="1"/>
        <v>0</v>
      </c>
    </row>
    <row r="625" spans="2:62" hidden="1" outlineLevel="2">
      <c r="B625" s="78" t="s">
        <v>13</v>
      </c>
      <c r="C625" s="85">
        <f ca="1"/>
        <v>0</v>
      </c>
      <c r="D625" s="85">
        <f ca="1"/>
        <v>0</v>
      </c>
      <c r="E625" s="85">
        <f ca="1"/>
        <v>0</v>
      </c>
      <c r="F625" s="85">
        <f ca="1"/>
        <v>0</v>
      </c>
      <c r="G625" s="85">
        <f ca="1"/>
        <v>0</v>
      </c>
      <c r="H625" s="85">
        <f ca="1"/>
        <v>0</v>
      </c>
      <c r="I625" s="85">
        <f ca="1"/>
        <v>0</v>
      </c>
      <c r="J625" s="85">
        <f ca="1"/>
        <v>0</v>
      </c>
      <c r="K625" s="85">
        <f ca="1"/>
        <v>0</v>
      </c>
      <c r="L625" s="85">
        <f ca="1"/>
        <v>0</v>
      </c>
      <c r="M625" s="85">
        <f ca="1"/>
        <v>0</v>
      </c>
      <c r="N625" s="85">
        <f ca="1"/>
        <v>0</v>
      </c>
      <c r="O625" s="85">
        <f ca="1"/>
        <v>0</v>
      </c>
      <c r="P625" s="85">
        <f ca="1"/>
        <v>0</v>
      </c>
      <c r="Q625" s="85">
        <f ca="1"/>
        <v>0</v>
      </c>
      <c r="R625" s="85">
        <f ca="1"/>
        <v>0</v>
      </c>
      <c r="S625" s="85">
        <f ca="1"/>
        <v>0</v>
      </c>
      <c r="T625" s="85">
        <f ca="1"/>
        <v>0</v>
      </c>
      <c r="U625" s="85">
        <f ca="1"/>
        <v>0</v>
      </c>
      <c r="V625" s="85">
        <f ca="1"/>
        <v>0</v>
      </c>
      <c r="W625" s="85">
        <f ca="1"/>
        <v>0</v>
      </c>
      <c r="X625" s="85">
        <f ca="1"/>
        <v>0</v>
      </c>
      <c r="Y625" s="85">
        <f ca="1"/>
        <v>0</v>
      </c>
      <c r="Z625" s="85">
        <f ca="1"/>
        <v>2.0504652191534418E-2</v>
      </c>
      <c r="AA625" s="85">
        <f ca="1"/>
        <v>0</v>
      </c>
      <c r="AB625" s="85">
        <f ca="1"/>
        <v>0</v>
      </c>
      <c r="AC625" s="85">
        <f ca="1"/>
        <v>3.0156200696082179E-2</v>
      </c>
      <c r="AD625" s="85">
        <f ca="1"/>
        <v>0</v>
      </c>
      <c r="AE625" s="85">
        <f ca="1"/>
        <v>0</v>
      </c>
      <c r="AF625" s="85">
        <f ca="1"/>
        <v>-4.9918652192216736E-3</v>
      </c>
      <c r="AG625" s="85">
        <f ca="1"/>
        <v>0</v>
      </c>
      <c r="AH625" s="85">
        <f ca="1"/>
        <v>0</v>
      </c>
      <c r="AI625" s="85">
        <f ca="1"/>
        <v>-8.7951376423885258E-3</v>
      </c>
      <c r="AJ625" s="85">
        <f ca="1"/>
        <v>0</v>
      </c>
      <c r="AK625" s="85">
        <f ca="1"/>
        <v>0</v>
      </c>
      <c r="AL625" s="85">
        <f ca="1"/>
        <v>-9.3694820287073301E-3</v>
      </c>
      <c r="AM625" s="85">
        <f ca="1"/>
        <v>0</v>
      </c>
      <c r="AN625" s="85">
        <f ca="1"/>
        <v>0</v>
      </c>
      <c r="AO625" s="85">
        <f ca="1"/>
        <v>4.767623764380987E-2</v>
      </c>
      <c r="AP625" s="85">
        <f ca="1"/>
        <v>0</v>
      </c>
      <c r="AQ625" s="85">
        <f ca="1"/>
        <v>0</v>
      </c>
      <c r="AR625" s="85">
        <f ca="1"/>
        <v>2.4481684747710494E-2</v>
      </c>
      <c r="AS625" s="85">
        <f ca="1"/>
        <v>0</v>
      </c>
      <c r="AT625" s="85">
        <f ca="1"/>
        <v>0</v>
      </c>
      <c r="AU625" s="85">
        <f ca="1"/>
        <v>-4.8138935184040318E-2</v>
      </c>
      <c r="AV625" s="85">
        <f ca="1"/>
        <v>0</v>
      </c>
      <c r="AW625" s="85">
        <f ca="1"/>
        <v>0</v>
      </c>
      <c r="AX625" s="85">
        <f ca="1"/>
        <v>4.0704275382877353E-4</v>
      </c>
      <c r="AY625" s="85">
        <f ca="1"/>
        <v>0</v>
      </c>
      <c r="AZ625" s="85">
        <f ca="1"/>
        <v>0</v>
      </c>
      <c r="BA625" s="85">
        <f ca="1"/>
        <v>3.2393929362663533E-2</v>
      </c>
      <c r="BB625" s="85">
        <f ca="1"/>
        <v>0</v>
      </c>
      <c r="BC625" s="85">
        <f ca="1"/>
        <v>0</v>
      </c>
      <c r="BD625" s="85">
        <f ca="1"/>
        <v>3.3867383650966879E-2</v>
      </c>
      <c r="BE625" s="85">
        <f ca="1"/>
        <v>0</v>
      </c>
      <c r="BF625" s="85">
        <f ca="1"/>
        <v>0</v>
      </c>
      <c r="BG625" s="85">
        <f ca="1"/>
        <v>1.6797556803573463E-2</v>
      </c>
      <c r="BH625" s="85">
        <f ca="1"/>
        <v>0</v>
      </c>
      <c r="BI625" s="85">
        <f ca="1"/>
        <v>0</v>
      </c>
      <c r="BJ625" s="85">
        <f ca="1"/>
        <v>-0.10281817067401178</v>
      </c>
    </row>
    <row r="626" spans="2:62" hidden="1" outlineLevel="2">
      <c r="B626" s="78" t="s">
        <v>15</v>
      </c>
      <c r="C626" s="85">
        <f ca="1"/>
        <v>0</v>
      </c>
      <c r="D626" s="85">
        <f ca="1"/>
        <v>0</v>
      </c>
      <c r="E626" s="85">
        <f ca="1"/>
        <v>-9.8086825052689369E-3</v>
      </c>
      <c r="F626" s="85">
        <f ca="1"/>
        <v>0</v>
      </c>
      <c r="G626" s="85">
        <f ca="1"/>
        <v>0</v>
      </c>
      <c r="H626" s="85">
        <f ca="1"/>
        <v>-2.177607898214709E-2</v>
      </c>
      <c r="I626" s="85">
        <f ca="1"/>
        <v>0</v>
      </c>
      <c r="J626" s="85">
        <f ca="1"/>
        <v>0</v>
      </c>
      <c r="K626" s="85">
        <f ca="1"/>
        <v>-3.0250925470192327E-2</v>
      </c>
      <c r="L626" s="85">
        <f ca="1"/>
        <v>0</v>
      </c>
      <c r="M626" s="85">
        <f ca="1"/>
        <v>0</v>
      </c>
      <c r="N626" s="85">
        <f ca="1"/>
        <v>3.0294029362685493E-3</v>
      </c>
      <c r="O626" s="85">
        <f ca="1"/>
        <v>0</v>
      </c>
      <c r="P626" s="85">
        <f ca="1"/>
        <v>0</v>
      </c>
      <c r="Q626" s="85">
        <f ca="1"/>
        <v>-1.9074902874783008E-2</v>
      </c>
      <c r="R626" s="85">
        <f ca="1"/>
        <v>0</v>
      </c>
      <c r="S626" s="85">
        <f ca="1"/>
        <v>0</v>
      </c>
      <c r="T626" s="85">
        <f ca="1"/>
        <v>-1.2323566649377653E-2</v>
      </c>
      <c r="U626" s="85">
        <f ca="1"/>
        <v>0</v>
      </c>
      <c r="V626" s="85">
        <f ca="1"/>
        <v>0</v>
      </c>
      <c r="W626" s="85">
        <f ca="1"/>
        <v>3.503145321056849E-2</v>
      </c>
      <c r="X626" s="85">
        <f ca="1"/>
        <v>0</v>
      </c>
      <c r="Y626" s="85">
        <f ca="1"/>
        <v>0</v>
      </c>
      <c r="Z626" s="85">
        <f ca="1"/>
        <v>0.10142087409452567</v>
      </c>
      <c r="AA626" s="85">
        <f ca="1"/>
        <v>0</v>
      </c>
      <c r="AB626" s="85">
        <f ca="1"/>
        <v>0</v>
      </c>
      <c r="AC626" s="85">
        <f ca="1"/>
        <v>0.1055904240896903</v>
      </c>
      <c r="AD626" s="85">
        <f ca="1"/>
        <v>0</v>
      </c>
      <c r="AE626" s="85">
        <f ca="1"/>
        <v>0</v>
      </c>
      <c r="AF626" s="85">
        <f ca="1"/>
        <v>-2.7568184902616838E-2</v>
      </c>
      <c r="AG626" s="85">
        <f ca="1"/>
        <v>0</v>
      </c>
      <c r="AH626" s="85">
        <f ca="1"/>
        <v>0</v>
      </c>
      <c r="AI626" s="85">
        <f ca="1"/>
        <v>1.4516947768430183E-2</v>
      </c>
      <c r="AJ626" s="85">
        <f ca="1"/>
        <v>0</v>
      </c>
      <c r="AK626" s="85">
        <f ca="1"/>
        <v>0</v>
      </c>
      <c r="AL626" s="85">
        <f ca="1"/>
        <v>2.846803137915635E-2</v>
      </c>
      <c r="AM626" s="85">
        <f ca="1"/>
        <v>0</v>
      </c>
      <c r="AN626" s="85">
        <f ca="1"/>
        <v>0</v>
      </c>
      <c r="AO626" s="85">
        <f ca="1"/>
        <v>8.1854001003291876E-2</v>
      </c>
      <c r="AP626" s="85">
        <f ca="1"/>
        <v>0</v>
      </c>
      <c r="AQ626" s="85">
        <f ca="1"/>
        <v>0</v>
      </c>
      <c r="AR626" s="85">
        <f ca="1"/>
        <v>-1.4474753464899515E-2</v>
      </c>
      <c r="AS626" s="85">
        <f ca="1"/>
        <v>0</v>
      </c>
      <c r="AT626" s="85">
        <f ca="1"/>
        <v>0</v>
      </c>
      <c r="AU626" s="85">
        <f ca="1"/>
        <v>-1.7546738850279298E-2</v>
      </c>
      <c r="AV626" s="85">
        <f ca="1"/>
        <v>0</v>
      </c>
      <c r="AW626" s="85">
        <f ca="1"/>
        <v>0</v>
      </c>
      <c r="AX626" s="85">
        <f ca="1"/>
        <v>8.1578081100330269E-2</v>
      </c>
      <c r="AY626" s="85">
        <f ca="1"/>
        <v>0</v>
      </c>
      <c r="AZ626" s="85">
        <f ca="1"/>
        <v>0</v>
      </c>
      <c r="BA626" s="85">
        <f ca="1"/>
        <v>-3.9353748468064664E-2</v>
      </c>
      <c r="BB626" s="85">
        <f ca="1"/>
        <v>0</v>
      </c>
      <c r="BC626" s="85">
        <f ca="1"/>
        <v>0</v>
      </c>
      <c r="BD626" s="85">
        <f ca="1"/>
        <v>3.3695343816423029E-2</v>
      </c>
      <c r="BE626" s="85">
        <f ca="1"/>
        <v>0</v>
      </c>
      <c r="BF626" s="85">
        <f ca="1"/>
        <v>0</v>
      </c>
      <c r="BG626" s="85">
        <f ca="1"/>
        <v>1.494230782537409E-2</v>
      </c>
      <c r="BH626" s="85">
        <f ca="1"/>
        <v>0</v>
      </c>
      <c r="BI626" s="85">
        <f ca="1"/>
        <v>0</v>
      </c>
      <c r="BJ626" s="85">
        <f ca="1"/>
        <v>-0.37374830172898166</v>
      </c>
    </row>
    <row r="627" spans="2:62" hidden="1" outlineLevel="2">
      <c r="B627" s="78" t="s">
        <v>18</v>
      </c>
      <c r="C627" s="85">
        <f ca="1"/>
        <v>0</v>
      </c>
      <c r="D627" s="85">
        <f ca="1"/>
        <v>0</v>
      </c>
      <c r="E627" s="85">
        <f ca="1"/>
        <v>1.1935463046598559E-2</v>
      </c>
      <c r="F627" s="85">
        <f ca="1"/>
        <v>0</v>
      </c>
      <c r="G627" s="85">
        <f ca="1"/>
        <v>0</v>
      </c>
      <c r="H627" s="85">
        <f ca="1"/>
        <v>4.1345916723981774E-2</v>
      </c>
      <c r="I627" s="85">
        <f ca="1"/>
        <v>0</v>
      </c>
      <c r="J627" s="85">
        <f ca="1"/>
        <v>0</v>
      </c>
      <c r="K627" s="85">
        <f ca="1"/>
        <v>7.4881227480718404E-3</v>
      </c>
      <c r="L627" s="85">
        <f ca="1"/>
        <v>0</v>
      </c>
      <c r="M627" s="85">
        <f ca="1"/>
        <v>0</v>
      </c>
      <c r="N627" s="85">
        <f ca="1"/>
        <v>2.2127819262351134E-2</v>
      </c>
      <c r="O627" s="85">
        <f ca="1"/>
        <v>0</v>
      </c>
      <c r="P627" s="85">
        <f ca="1"/>
        <v>0</v>
      </c>
      <c r="Q627" s="85">
        <f ca="1"/>
        <v>2.1394544300361362E-2</v>
      </c>
      <c r="R627" s="85">
        <f ca="1"/>
        <v>0</v>
      </c>
      <c r="S627" s="85">
        <f ca="1"/>
        <v>0</v>
      </c>
      <c r="T627" s="85">
        <f ca="1"/>
        <v>7.8289509688436731E-3</v>
      </c>
      <c r="U627" s="85">
        <f ca="1"/>
        <v>0</v>
      </c>
      <c r="V627" s="85">
        <f ca="1"/>
        <v>0</v>
      </c>
      <c r="W627" s="85">
        <f ca="1"/>
        <v>-1.6867497479124333E-2</v>
      </c>
      <c r="X627" s="85">
        <f ca="1"/>
        <v>0</v>
      </c>
      <c r="Y627" s="85">
        <f ca="1"/>
        <v>0</v>
      </c>
      <c r="Z627" s="85">
        <f ca="1"/>
        <v>4.0109483076488539E-2</v>
      </c>
      <c r="AA627" s="85">
        <f ca="1"/>
        <v>0</v>
      </c>
      <c r="AB627" s="85">
        <f ca="1"/>
        <v>0</v>
      </c>
      <c r="AC627" s="85">
        <f ca="1"/>
        <v>2.0186076170124412E-2</v>
      </c>
      <c r="AD627" s="85">
        <f ca="1"/>
        <v>0</v>
      </c>
      <c r="AE627" s="85">
        <f ca="1"/>
        <v>0</v>
      </c>
      <c r="AF627" s="85">
        <f ca="1"/>
        <v>-3.0124894188936741E-2</v>
      </c>
      <c r="AG627" s="85">
        <f ca="1"/>
        <v>0</v>
      </c>
      <c r="AH627" s="85">
        <f ca="1"/>
        <v>0</v>
      </c>
      <c r="AI627" s="85">
        <f ca="1"/>
        <v>1.4646065540382003E-2</v>
      </c>
      <c r="AJ627" s="85">
        <f ca="1"/>
        <v>0</v>
      </c>
      <c r="AK627" s="85">
        <f ca="1"/>
        <v>0</v>
      </c>
      <c r="AL627" s="85">
        <f ca="1"/>
        <v>-1.9449553372725775E-2</v>
      </c>
      <c r="AM627" s="85">
        <f ca="1"/>
        <v>0</v>
      </c>
      <c r="AN627" s="85">
        <f ca="1"/>
        <v>0</v>
      </c>
      <c r="AO627" s="85">
        <f ca="1"/>
        <v>-5.083215605773389E-2</v>
      </c>
      <c r="AP627" s="85">
        <f ca="1"/>
        <v>0</v>
      </c>
      <c r="AQ627" s="85">
        <f ca="1"/>
        <v>0</v>
      </c>
      <c r="AR627" s="85">
        <f ca="1"/>
        <v>-5.1506801154240674E-2</v>
      </c>
      <c r="AS627" s="85">
        <f ca="1"/>
        <v>0</v>
      </c>
      <c r="AT627" s="85">
        <f ca="1"/>
        <v>0</v>
      </c>
      <c r="AU627" s="85">
        <f ca="1"/>
        <v>2.8657563526611807E-2</v>
      </c>
      <c r="AV627" s="85">
        <f ca="1"/>
        <v>0</v>
      </c>
      <c r="AW627" s="85">
        <f ca="1"/>
        <v>0</v>
      </c>
      <c r="AX627" s="85">
        <f ca="1"/>
        <v>-5.0728387988962155E-2</v>
      </c>
      <c r="AY627" s="85">
        <f ca="1"/>
        <v>0</v>
      </c>
      <c r="AZ627" s="85">
        <f ca="1"/>
        <v>0</v>
      </c>
      <c r="BA627" s="85">
        <f ca="1"/>
        <v>2.8479123450601412E-2</v>
      </c>
      <c r="BB627" s="85">
        <f ca="1"/>
        <v>0</v>
      </c>
      <c r="BC627" s="85">
        <f ca="1"/>
        <v>0</v>
      </c>
      <c r="BD627" s="85">
        <f ca="1"/>
        <v>-3.7403382738859056E-2</v>
      </c>
      <c r="BE627" s="85">
        <f ca="1"/>
        <v>0</v>
      </c>
      <c r="BF627" s="85">
        <f ca="1"/>
        <v>0</v>
      </c>
      <c r="BG627" s="85">
        <f ca="1"/>
        <v>-2.73680927915066E-2</v>
      </c>
      <c r="BH627" s="85">
        <f ca="1"/>
        <v>0</v>
      </c>
      <c r="BI627" s="85">
        <f ca="1"/>
        <v>0</v>
      </c>
      <c r="BJ627" s="85">
        <f ca="1"/>
        <v>-3.293612205538439E-2</v>
      </c>
    </row>
    <row r="628" spans="2:62" hidden="1" outlineLevel="2">
      <c r="B628" s="78" t="s">
        <v>20</v>
      </c>
      <c r="C628" s="85">
        <f ca="1"/>
        <v>0</v>
      </c>
      <c r="D628" s="85">
        <f ca="1"/>
        <v>0</v>
      </c>
      <c r="E628" s="85">
        <f ca="1"/>
        <v>-1.6175246279390442E-2</v>
      </c>
      <c r="F628" s="85">
        <f ca="1"/>
        <v>0</v>
      </c>
      <c r="G628" s="85">
        <f ca="1"/>
        <v>0</v>
      </c>
      <c r="H628" s="85">
        <f ca="1"/>
        <v>3.9596427156579551E-2</v>
      </c>
      <c r="I628" s="85">
        <f ca="1"/>
        <v>0</v>
      </c>
      <c r="J628" s="85">
        <f ca="1"/>
        <v>0</v>
      </c>
      <c r="K628" s="85">
        <f ca="1"/>
        <v>-6.8984475352451974E-3</v>
      </c>
      <c r="L628" s="85">
        <f ca="1"/>
        <v>0</v>
      </c>
      <c r="M628" s="85">
        <f ca="1"/>
        <v>0</v>
      </c>
      <c r="N628" s="85">
        <f ca="1"/>
        <v>5.5959582793161308E-3</v>
      </c>
      <c r="O628" s="85">
        <f ca="1"/>
        <v>0</v>
      </c>
      <c r="P628" s="85">
        <f ca="1"/>
        <v>0</v>
      </c>
      <c r="Q628" s="85">
        <f ca="1"/>
        <v>-2.7272496501353702E-3</v>
      </c>
      <c r="R628" s="85">
        <f ca="1"/>
        <v>0</v>
      </c>
      <c r="S628" s="85">
        <f ca="1"/>
        <v>0</v>
      </c>
      <c r="T628" s="85">
        <f ca="1"/>
        <v>-1.2689288984167719E-2</v>
      </c>
      <c r="U628" s="85">
        <f ca="1"/>
        <v>0</v>
      </c>
      <c r="V628" s="85">
        <f ca="1"/>
        <v>0</v>
      </c>
      <c r="W628" s="85">
        <f ca="1"/>
        <v>5.849673603540808E-2</v>
      </c>
      <c r="X628" s="85">
        <f ca="1"/>
        <v>0</v>
      </c>
      <c r="Y628" s="85">
        <f ca="1"/>
        <v>0</v>
      </c>
      <c r="Z628" s="85">
        <f ca="1"/>
        <v>-5.3493913839139928E-3</v>
      </c>
      <c r="AA628" s="85">
        <f ca="1"/>
        <v>0</v>
      </c>
      <c r="AB628" s="85">
        <f ca="1"/>
        <v>0</v>
      </c>
      <c r="AC628" s="85">
        <f ca="1"/>
        <v>-5.0300544793358666E-2</v>
      </c>
      <c r="AD628" s="85">
        <f ca="1"/>
        <v>0</v>
      </c>
      <c r="AE628" s="85">
        <f ca="1"/>
        <v>0</v>
      </c>
      <c r="AF628" s="85">
        <f ca="1"/>
        <v>-2.2583942359192671E-3</v>
      </c>
      <c r="AG628" s="85">
        <f ca="1"/>
        <v>0</v>
      </c>
      <c r="AH628" s="85">
        <f ca="1"/>
        <v>0</v>
      </c>
      <c r="AI628" s="85">
        <f ca="1"/>
        <v>-7.822599575047634E-3</v>
      </c>
      <c r="AJ628" s="85">
        <f ca="1"/>
        <v>0</v>
      </c>
      <c r="AK628" s="85">
        <f ca="1"/>
        <v>0</v>
      </c>
      <c r="AL628" s="85">
        <f ca="1"/>
        <v>1.605464586442943E-2</v>
      </c>
      <c r="AM628" s="85">
        <f ca="1"/>
        <v>0</v>
      </c>
      <c r="AN628" s="85">
        <f ca="1"/>
        <v>0</v>
      </c>
      <c r="AO628" s="85">
        <f ca="1"/>
        <v>-2.5806690703229721E-2</v>
      </c>
      <c r="AP628" s="85">
        <f ca="1"/>
        <v>0</v>
      </c>
      <c r="AQ628" s="85">
        <f ca="1"/>
        <v>0</v>
      </c>
      <c r="AR628" s="85">
        <f ca="1"/>
        <v>-4.1275685538645392E-3</v>
      </c>
      <c r="AS628" s="85">
        <f ca="1"/>
        <v>0</v>
      </c>
      <c r="AT628" s="85">
        <f ca="1"/>
        <v>0</v>
      </c>
      <c r="AU628" s="85">
        <f ca="1"/>
        <v>1.0529373109635995E-2</v>
      </c>
      <c r="AV628" s="85">
        <f ca="1"/>
        <v>0</v>
      </c>
      <c r="AW628" s="85">
        <f ca="1"/>
        <v>0</v>
      </c>
      <c r="AX628" s="85">
        <f ca="1"/>
        <v>-6.5524725553449507E-3</v>
      </c>
      <c r="AY628" s="85">
        <f ca="1"/>
        <v>0</v>
      </c>
      <c r="AZ628" s="85">
        <f ca="1"/>
        <v>0</v>
      </c>
      <c r="BA628" s="85">
        <f ca="1"/>
        <v>-2.3507149231682595E-2</v>
      </c>
      <c r="BB628" s="85">
        <f ca="1"/>
        <v>0</v>
      </c>
      <c r="BC628" s="85">
        <f ca="1"/>
        <v>0</v>
      </c>
      <c r="BD628" s="85">
        <f ca="1"/>
        <v>0</v>
      </c>
      <c r="BE628" s="85">
        <f ca="1"/>
        <v>0</v>
      </c>
      <c r="BF628" s="85">
        <f ca="1"/>
        <v>0</v>
      </c>
      <c r="BG628" s="85">
        <f ca="1"/>
        <v>0</v>
      </c>
      <c r="BH628" s="85">
        <f ca="1"/>
        <v>0</v>
      </c>
      <c r="BI628" s="85">
        <f ca="1"/>
        <v>0</v>
      </c>
      <c r="BJ628" s="85">
        <f ca="1"/>
        <v>0</v>
      </c>
    </row>
    <row r="629" spans="2:62" hidden="1" outlineLevel="2">
      <c r="B629" s="78" t="s">
        <v>22</v>
      </c>
      <c r="C629" s="85">
        <f ca="1"/>
        <v>0</v>
      </c>
      <c r="D629" s="85">
        <f ca="1"/>
        <v>0</v>
      </c>
      <c r="E629" s="85">
        <f ca="1"/>
        <v>1.9900094314276709E-2</v>
      </c>
      <c r="F629" s="85">
        <f ca="1"/>
        <v>0</v>
      </c>
      <c r="G629" s="85">
        <f ca="1"/>
        <v>0</v>
      </c>
      <c r="H629" s="85">
        <f ca="1"/>
        <v>-1.5774422358806085E-3</v>
      </c>
      <c r="I629" s="85">
        <f ca="1"/>
        <v>0</v>
      </c>
      <c r="J629" s="85">
        <f ca="1"/>
        <v>0</v>
      </c>
      <c r="K629" s="85">
        <f ca="1"/>
        <v>2.9094213194026247E-3</v>
      </c>
      <c r="L629" s="85">
        <f ca="1"/>
        <v>0</v>
      </c>
      <c r="M629" s="85">
        <f ca="1"/>
        <v>0</v>
      </c>
      <c r="N629" s="85">
        <f ca="1"/>
        <v>1.1506528938000984E-2</v>
      </c>
      <c r="O629" s="85">
        <f ca="1"/>
        <v>0</v>
      </c>
      <c r="P629" s="85">
        <f ca="1"/>
        <v>0</v>
      </c>
      <c r="Q629" s="85">
        <f ca="1"/>
        <v>-3.1652197225142814E-3</v>
      </c>
      <c r="R629" s="85">
        <f ca="1"/>
        <v>0</v>
      </c>
      <c r="S629" s="85">
        <f ca="1"/>
        <v>0</v>
      </c>
      <c r="T629" s="85">
        <f ca="1"/>
        <v>-3.0407354577234522E-3</v>
      </c>
      <c r="U629" s="85">
        <f ca="1"/>
        <v>0</v>
      </c>
      <c r="V629" s="85">
        <f ca="1"/>
        <v>0</v>
      </c>
      <c r="W629" s="85">
        <f ca="1"/>
        <v>1.7429563491500738E-4</v>
      </c>
      <c r="X629" s="85">
        <f ca="1"/>
        <v>0</v>
      </c>
      <c r="Y629" s="85">
        <f ca="1"/>
        <v>0</v>
      </c>
      <c r="Z629" s="85">
        <f ca="1"/>
        <v>-5.2400700018089483E-3</v>
      </c>
      <c r="AA629" s="85">
        <f ca="1"/>
        <v>0</v>
      </c>
      <c r="AB629" s="85">
        <f ca="1"/>
        <v>0</v>
      </c>
      <c r="AC629" s="85">
        <f ca="1"/>
        <v>4.7489583656337292E-3</v>
      </c>
      <c r="AD629" s="85">
        <f ca="1"/>
        <v>0</v>
      </c>
      <c r="AE629" s="85">
        <f ca="1"/>
        <v>0</v>
      </c>
      <c r="AF629" s="85">
        <f ca="1"/>
        <v>-4.9478198665331395E-3</v>
      </c>
      <c r="AG629" s="85">
        <f ca="1"/>
        <v>0</v>
      </c>
      <c r="AH629" s="85">
        <f ca="1"/>
        <v>0</v>
      </c>
      <c r="AI629" s="85">
        <f ca="1"/>
        <v>1.5088589475321386E-2</v>
      </c>
      <c r="AJ629" s="85">
        <f ca="1"/>
        <v>0</v>
      </c>
      <c r="AK629" s="85">
        <f ca="1"/>
        <v>0</v>
      </c>
      <c r="AL629" s="85">
        <f ca="1"/>
        <v>-4.0074984718286161E-3</v>
      </c>
      <c r="AM629" s="85">
        <f ca="1"/>
        <v>0</v>
      </c>
      <c r="AN629" s="85">
        <f ca="1"/>
        <v>0</v>
      </c>
      <c r="AO629" s="85">
        <f ca="1"/>
        <v>0.13110912771460975</v>
      </c>
      <c r="AP629" s="85">
        <f ca="1"/>
        <v>0</v>
      </c>
      <c r="AQ629" s="85">
        <f ca="1"/>
        <v>0</v>
      </c>
      <c r="AR629" s="85">
        <f ca="1"/>
        <v>4.6062468239864568E-2</v>
      </c>
      <c r="AS629" s="85">
        <f ca="1"/>
        <v>0</v>
      </c>
      <c r="AT629" s="85">
        <f ca="1"/>
        <v>0</v>
      </c>
      <c r="AU629" s="85">
        <f ca="1"/>
        <v>2.3243108394105344E-2</v>
      </c>
      <c r="AV629" s="85">
        <f ca="1"/>
        <v>0</v>
      </c>
      <c r="AW629" s="85">
        <f ca="1"/>
        <v>0</v>
      </c>
      <c r="AX629" s="85">
        <f ca="1"/>
        <v>3.8145329886593776E-2</v>
      </c>
      <c r="AY629" s="85">
        <f ca="1"/>
        <v>0</v>
      </c>
      <c r="AZ629" s="85">
        <f ca="1"/>
        <v>0</v>
      </c>
      <c r="BA629" s="85">
        <f ca="1"/>
        <v>1.5342805482637945E-3</v>
      </c>
      <c r="BB629" s="85">
        <f ca="1"/>
        <v>0</v>
      </c>
      <c r="BC629" s="85">
        <f ca="1"/>
        <v>0</v>
      </c>
      <c r="BD629" s="85">
        <f ca="1"/>
        <v>-1.2627459094492005E-2</v>
      </c>
      <c r="BE629" s="85">
        <f ca="1"/>
        <v>0</v>
      </c>
      <c r="BF629" s="85">
        <f ca="1"/>
        <v>0</v>
      </c>
      <c r="BG629" s="85">
        <f ca="1"/>
        <v>3.6506843430175184E-3</v>
      </c>
      <c r="BH629" s="85">
        <f ca="1"/>
        <v>0</v>
      </c>
      <c r="BI629" s="85">
        <f ca="1"/>
        <v>0</v>
      </c>
      <c r="BJ629" s="85">
        <f ca="1"/>
        <v>-0.23381655762749193</v>
      </c>
    </row>
    <row r="630" spans="2:62" hidden="1" outlineLevel="2">
      <c r="B630" s="78" t="s">
        <v>24</v>
      </c>
      <c r="C630" s="85">
        <f ca="1"/>
        <v>0</v>
      </c>
      <c r="D630" s="85">
        <f ca="1"/>
        <v>0</v>
      </c>
      <c r="E630" s="85">
        <f ca="1"/>
        <v>1.1818573995239834E-2</v>
      </c>
      <c r="F630" s="85">
        <f ca="1"/>
        <v>0</v>
      </c>
      <c r="G630" s="85">
        <f ca="1"/>
        <v>0</v>
      </c>
      <c r="H630" s="85">
        <f ca="1"/>
        <v>1.1777979214803391E-2</v>
      </c>
      <c r="I630" s="85">
        <f ca="1"/>
        <v>0</v>
      </c>
      <c r="J630" s="85">
        <f ca="1"/>
        <v>0</v>
      </c>
      <c r="K630" s="85">
        <f ca="1"/>
        <v>-4.2317638576570005E-3</v>
      </c>
      <c r="L630" s="85">
        <f ca="1"/>
        <v>0</v>
      </c>
      <c r="M630" s="85">
        <f ca="1"/>
        <v>0</v>
      </c>
      <c r="N630" s="85">
        <f ca="1"/>
        <v>7.0065000876338157E-3</v>
      </c>
      <c r="O630" s="85">
        <f ca="1"/>
        <v>0</v>
      </c>
      <c r="P630" s="85">
        <f ca="1"/>
        <v>0</v>
      </c>
      <c r="Q630" s="85">
        <f ca="1"/>
        <v>-3.2326175034628341E-2</v>
      </c>
      <c r="R630" s="85">
        <f ca="1"/>
        <v>0</v>
      </c>
      <c r="S630" s="85">
        <f ca="1"/>
        <v>0</v>
      </c>
      <c r="T630" s="85">
        <f ca="1"/>
        <v>9.0160931244024634E-3</v>
      </c>
      <c r="U630" s="85">
        <f ca="1"/>
        <v>0</v>
      </c>
      <c r="V630" s="85">
        <f ca="1"/>
        <v>0</v>
      </c>
      <c r="W630" s="85">
        <f ca="1"/>
        <v>-3.1679040518764467E-2</v>
      </c>
      <c r="X630" s="85">
        <f ca="1"/>
        <v>0</v>
      </c>
      <c r="Y630" s="85">
        <f ca="1"/>
        <v>0</v>
      </c>
      <c r="Z630" s="85">
        <f ca="1"/>
        <v>8.3007618335068922E-3</v>
      </c>
      <c r="AA630" s="85">
        <f ca="1"/>
        <v>0</v>
      </c>
      <c r="AB630" s="85">
        <f ca="1"/>
        <v>0</v>
      </c>
      <c r="AC630" s="85">
        <f ca="1"/>
        <v>3.1094575936882751E-3</v>
      </c>
      <c r="AD630" s="85">
        <f ca="1"/>
        <v>0</v>
      </c>
      <c r="AE630" s="85">
        <f ca="1"/>
        <v>0</v>
      </c>
      <c r="AF630" s="85">
        <f ca="1"/>
        <v>2.7757940343906828E-2</v>
      </c>
      <c r="AG630" s="85">
        <f ca="1"/>
        <v>0</v>
      </c>
      <c r="AH630" s="85">
        <f ca="1"/>
        <v>0</v>
      </c>
      <c r="AI630" s="85">
        <f ca="1"/>
        <v>1.607789182966668E-3</v>
      </c>
      <c r="AJ630" s="85">
        <f ca="1"/>
        <v>0</v>
      </c>
      <c r="AK630" s="85">
        <f ca="1"/>
        <v>0</v>
      </c>
      <c r="AL630" s="85">
        <f ca="1"/>
        <v>-1.2104615272195474E-2</v>
      </c>
      <c r="AM630" s="85">
        <f ca="1"/>
        <v>0</v>
      </c>
      <c r="AN630" s="85">
        <f ca="1"/>
        <v>0</v>
      </c>
      <c r="AO630" s="85">
        <f ca="1"/>
        <v>-3.7272945752502951E-2</v>
      </c>
      <c r="AP630" s="85">
        <f ca="1"/>
        <v>0</v>
      </c>
      <c r="AQ630" s="85">
        <f ca="1"/>
        <v>0</v>
      </c>
      <c r="AR630" s="85">
        <f ca="1"/>
        <v>-6.5317375641426811E-2</v>
      </c>
      <c r="AS630" s="85">
        <f ca="1"/>
        <v>0</v>
      </c>
      <c r="AT630" s="85">
        <f ca="1"/>
        <v>0</v>
      </c>
      <c r="AU630" s="85">
        <f ca="1"/>
        <v>-1.7970012781244438E-2</v>
      </c>
      <c r="AV630" s="85">
        <f ca="1"/>
        <v>0</v>
      </c>
      <c r="AW630" s="85">
        <f ca="1"/>
        <v>0</v>
      </c>
      <c r="AX630" s="85">
        <f ca="1"/>
        <v>-3.8252931966668541E-2</v>
      </c>
      <c r="AY630" s="85">
        <f ca="1"/>
        <v>0</v>
      </c>
      <c r="AZ630" s="85">
        <f ca="1"/>
        <v>0</v>
      </c>
      <c r="BA630" s="85">
        <f ca="1"/>
        <v>-2.5030038955780903E-2</v>
      </c>
      <c r="BB630" s="85">
        <f ca="1"/>
        <v>0</v>
      </c>
      <c r="BC630" s="85">
        <f ca="1"/>
        <v>0</v>
      </c>
      <c r="BD630" s="85">
        <f ca="1"/>
        <v>-1.982077893547092E-2</v>
      </c>
      <c r="BE630" s="85">
        <f ca="1"/>
        <v>0</v>
      </c>
      <c r="BF630" s="85">
        <f ca="1"/>
        <v>0</v>
      </c>
      <c r="BG630" s="85">
        <f ca="1"/>
        <v>-1.3804281007287186E-2</v>
      </c>
      <c r="BH630" s="85">
        <f ca="1"/>
        <v>0</v>
      </c>
      <c r="BI630" s="85">
        <f ca="1"/>
        <v>0</v>
      </c>
      <c r="BJ630" s="85">
        <f ca="1"/>
        <v>-9.7169054605817123E-2</v>
      </c>
    </row>
    <row r="631" spans="2:62" hidden="1" outlineLevel="2"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2"/>
      <c r="AD631" s="82"/>
      <c r="AE631" s="82"/>
      <c r="AF631" s="82"/>
      <c r="AG631" s="82"/>
      <c r="AH631" s="82"/>
      <c r="AI631" s="82"/>
      <c r="AJ631" s="82"/>
      <c r="AK631" s="82"/>
      <c r="AL631" s="82"/>
      <c r="AM631" s="82"/>
      <c r="AN631" s="82"/>
      <c r="AO631" s="82"/>
      <c r="AP631" s="82"/>
      <c r="AQ631" s="82"/>
      <c r="AR631" s="82"/>
      <c r="AS631" s="82"/>
      <c r="AT631" s="82"/>
      <c r="AU631" s="82"/>
      <c r="AV631" s="82"/>
      <c r="AW631" s="82"/>
      <c r="AX631" s="82"/>
      <c r="AY631" s="82"/>
      <c r="AZ631" s="82"/>
      <c r="BA631" s="82"/>
      <c r="BB631" s="82"/>
      <c r="BC631" s="82"/>
      <c r="BD631" s="82"/>
      <c r="BE631" s="82"/>
      <c r="BF631" s="82"/>
      <c r="BG631" s="82"/>
      <c r="BH631" s="82"/>
      <c r="BI631" s="82"/>
      <c r="BJ631" s="82"/>
    </row>
    <row r="632" spans="2:62" hidden="1" outlineLevel="2">
      <c r="B632" s="78" t="s">
        <v>56</v>
      </c>
      <c r="C632" s="42">
        <f ca="1">SUM(C621:C630)</f>
        <v>0</v>
      </c>
      <c r="D632" s="42">
        <f t="shared" ref="D632:BJ632" ca="1" si="671">SUM(D621:D630)</f>
        <v>0</v>
      </c>
      <c r="E632" s="42">
        <f t="shared" ca="1" si="671"/>
        <v>1.0845237805034991E-8</v>
      </c>
      <c r="F632" s="42">
        <f t="shared" ca="1" si="671"/>
        <v>0</v>
      </c>
      <c r="G632" s="42">
        <f t="shared" ca="1" si="671"/>
        <v>0</v>
      </c>
      <c r="H632" s="42">
        <f t="shared" ca="1" si="671"/>
        <v>1.8008243680978087E-9</v>
      </c>
      <c r="I632" s="42">
        <f t="shared" ca="1" si="671"/>
        <v>0</v>
      </c>
      <c r="J632" s="42">
        <f t="shared" ca="1" si="671"/>
        <v>0</v>
      </c>
      <c r="K632" s="42">
        <f t="shared" ca="1" si="671"/>
        <v>5.6378120505407026E-9</v>
      </c>
      <c r="L632" s="42">
        <f t="shared" ca="1" si="671"/>
        <v>0</v>
      </c>
      <c r="M632" s="42">
        <f t="shared" ca="1" si="671"/>
        <v>0</v>
      </c>
      <c r="N632" s="42">
        <f t="shared" ca="1" si="671"/>
        <v>1.2710062724519133E-8</v>
      </c>
      <c r="O632" s="42">
        <f t="shared" ca="1" si="671"/>
        <v>0</v>
      </c>
      <c r="P632" s="42">
        <f t="shared" ca="1" si="671"/>
        <v>0</v>
      </c>
      <c r="Q632" s="42">
        <f t="shared" ca="1" si="671"/>
        <v>-4.0090259098568559E-9</v>
      </c>
      <c r="R632" s="42">
        <f t="shared" ca="1" si="671"/>
        <v>0</v>
      </c>
      <c r="S632" s="42">
        <f t="shared" ca="1" si="671"/>
        <v>0</v>
      </c>
      <c r="T632" s="42">
        <f t="shared" ca="1" si="671"/>
        <v>-2.6132857648686336E-9</v>
      </c>
      <c r="U632" s="42">
        <f t="shared" ca="1" si="671"/>
        <v>0</v>
      </c>
      <c r="V632" s="42">
        <f t="shared" ca="1" si="671"/>
        <v>0</v>
      </c>
      <c r="W632" s="42">
        <f t="shared" ca="1" si="671"/>
        <v>1.7318370418295537E-9</v>
      </c>
      <c r="X632" s="42">
        <f t="shared" ca="1" si="671"/>
        <v>0</v>
      </c>
      <c r="Y632" s="42">
        <f t="shared" ca="1" si="671"/>
        <v>0</v>
      </c>
      <c r="Z632" s="42">
        <f t="shared" ca="1" si="671"/>
        <v>-1.2549223306346224E-8</v>
      </c>
      <c r="AA632" s="42">
        <f t="shared" ca="1" si="671"/>
        <v>0</v>
      </c>
      <c r="AB632" s="42">
        <f t="shared" ca="1" si="671"/>
        <v>0</v>
      </c>
      <c r="AC632" s="42">
        <f t="shared" ca="1" si="671"/>
        <v>2.8598228708764939E-8</v>
      </c>
      <c r="AD632" s="42">
        <f t="shared" ca="1" si="671"/>
        <v>0</v>
      </c>
      <c r="AE632" s="42">
        <f t="shared" ca="1" si="671"/>
        <v>0</v>
      </c>
      <c r="AF632" s="42">
        <f t="shared" ca="1" si="671"/>
        <v>6.2444063288202845E-9</v>
      </c>
      <c r="AG632" s="42">
        <f t="shared" ca="1" si="671"/>
        <v>0</v>
      </c>
      <c r="AH632" s="42">
        <f t="shared" ca="1" si="671"/>
        <v>0</v>
      </c>
      <c r="AI632" s="42">
        <f t="shared" ca="1" si="671"/>
        <v>9.9460006133811341E-9</v>
      </c>
      <c r="AJ632" s="42">
        <f t="shared" ca="1" si="671"/>
        <v>0</v>
      </c>
      <c r="AK632" s="42">
        <f t="shared" ca="1" si="671"/>
        <v>0</v>
      </c>
      <c r="AL632" s="42">
        <f t="shared" ca="1" si="671"/>
        <v>1.2957156330511976E-8</v>
      </c>
      <c r="AM632" s="42">
        <f t="shared" ca="1" si="671"/>
        <v>0</v>
      </c>
      <c r="AN632" s="42">
        <f t="shared" ca="1" si="671"/>
        <v>0</v>
      </c>
      <c r="AO632" s="42">
        <f t="shared" ca="1" si="671"/>
        <v>-3.1773139036461728E-8</v>
      </c>
      <c r="AP632" s="42">
        <f t="shared" ca="1" si="671"/>
        <v>0</v>
      </c>
      <c r="AQ632" s="42">
        <f t="shared" ca="1" si="671"/>
        <v>0</v>
      </c>
      <c r="AR632" s="42">
        <f t="shared" ca="1" si="671"/>
        <v>2.7150567849520968E-8</v>
      </c>
      <c r="AS632" s="42">
        <f t="shared" ca="1" si="671"/>
        <v>0</v>
      </c>
      <c r="AT632" s="42">
        <f t="shared" ca="1" si="671"/>
        <v>0</v>
      </c>
      <c r="AU632" s="42">
        <f t="shared" ca="1" si="671"/>
        <v>-1.0885652636238863E-8</v>
      </c>
      <c r="AV632" s="42">
        <f t="shared" ca="1" si="671"/>
        <v>0</v>
      </c>
      <c r="AW632" s="42">
        <f t="shared" ca="1" si="671"/>
        <v>0</v>
      </c>
      <c r="AX632" s="42">
        <f t="shared" ca="1" si="671"/>
        <v>4.1834901792769941E-9</v>
      </c>
      <c r="AY632" s="42">
        <f t="shared" ca="1" si="671"/>
        <v>0</v>
      </c>
      <c r="AZ632" s="42">
        <f t="shared" ca="1" si="671"/>
        <v>0</v>
      </c>
      <c r="BA632" s="42">
        <f t="shared" ca="1" si="671"/>
        <v>1.4462344800902915E-8</v>
      </c>
      <c r="BB632" s="42">
        <f t="shared" ca="1" si="671"/>
        <v>0</v>
      </c>
      <c r="BC632" s="42">
        <f t="shared" ca="1" si="671"/>
        <v>0</v>
      </c>
      <c r="BD632" s="42">
        <f t="shared" ca="1" si="671"/>
        <v>6.3691051460645909E-9</v>
      </c>
      <c r="BE632" s="42">
        <f t="shared" ca="1" si="671"/>
        <v>0</v>
      </c>
      <c r="BF632" s="42">
        <f t="shared" ca="1" si="671"/>
        <v>0</v>
      </c>
      <c r="BG632" s="42">
        <f t="shared" ca="1" si="671"/>
        <v>-2.7199824337298395E-10</v>
      </c>
      <c r="BH632" s="42">
        <f t="shared" ca="1" si="671"/>
        <v>0</v>
      </c>
      <c r="BI632" s="42">
        <f t="shared" ca="1" si="671"/>
        <v>0</v>
      </c>
      <c r="BJ632" s="42">
        <f t="shared" ca="1" si="671"/>
        <v>-1.0000002002281789</v>
      </c>
    </row>
    <row r="633" spans="2:62" hidden="1" outlineLevel="2">
      <c r="B633" s="78" t="s">
        <v>138</v>
      </c>
      <c r="C633" s="42" cm="1">
        <f t="array" aca="1" ref="C633" ca="1">SUM(ABS(C621:C630))</f>
        <v>0</v>
      </c>
      <c r="D633" s="42" cm="1">
        <f t="array" aca="1" ref="D633" ca="1">SUM(ABS(D621:D630))</f>
        <v>0</v>
      </c>
      <c r="E633" s="42" cm="1">
        <f t="array" aca="1" ref="E633" ca="1">SUM(ABS(E621:E630))</f>
        <v>0.10185261423772698</v>
      </c>
      <c r="F633" s="42" cm="1">
        <f t="array" aca="1" ref="F633" ca="1">SUM(ABS(F621:F630))</f>
        <v>0</v>
      </c>
      <c r="G633" s="42" cm="1">
        <f t="array" aca="1" ref="G633" ca="1">SUM(ABS(G621:G630))</f>
        <v>0</v>
      </c>
      <c r="H633" s="42" cm="1">
        <f t="array" aca="1" ref="H633" ca="1">SUM(ABS(H621:H630))</f>
        <v>0.18743019549507933</v>
      </c>
      <c r="I633" s="42" cm="1">
        <f t="array" aca="1" ref="I633" ca="1">SUM(ABS(I621:I630))</f>
        <v>0</v>
      </c>
      <c r="J633" s="42" cm="1">
        <f t="array" aca="1" ref="J633" ca="1">SUM(ABS(J621:J630))</f>
        <v>0</v>
      </c>
      <c r="K633" s="42" cm="1">
        <f t="array" aca="1" ref="K633" ca="1">SUM(ABS(K621:K630))</f>
        <v>0.11558034240692897</v>
      </c>
      <c r="L633" s="42" cm="1">
        <f t="array" aca="1" ref="L633" ca="1">SUM(ABS(L621:L630))</f>
        <v>0</v>
      </c>
      <c r="M633" s="42" cm="1">
        <f t="array" aca="1" ref="M633" ca="1">SUM(ABS(M621:M630))</f>
        <v>0</v>
      </c>
      <c r="N633" s="42" cm="1">
        <f t="array" aca="1" ref="N633" ca="1">SUM(ABS(N621:N630))</f>
        <v>0.21113979261540533</v>
      </c>
      <c r="O633" s="42" cm="1">
        <f t="array" aca="1" ref="O633" ca="1">SUM(ABS(O621:O630))</f>
        <v>0</v>
      </c>
      <c r="P633" s="42" cm="1">
        <f t="array" aca="1" ref="P633" ca="1">SUM(ABS(P621:P630))</f>
        <v>0</v>
      </c>
      <c r="Q633" s="42" cm="1">
        <f t="array" aca="1" ref="Q633" ca="1">SUM(ABS(Q621:Q630))</f>
        <v>0.18763754548850323</v>
      </c>
      <c r="R633" s="42" cm="1">
        <f t="array" aca="1" ref="R633" ca="1">SUM(ABS(R621:R630))</f>
        <v>0</v>
      </c>
      <c r="S633" s="42" cm="1">
        <f t="array" aca="1" ref="S633" ca="1">SUM(ABS(S621:S630))</f>
        <v>0</v>
      </c>
      <c r="T633" s="42" cm="1">
        <f t="array" aca="1" ref="T633" ca="1">SUM(ABS(T621:T630))</f>
        <v>9.6960941914432636E-2</v>
      </c>
      <c r="U633" s="42" cm="1">
        <f t="array" aca="1" ref="U633" ca="1">SUM(ABS(U621:U630))</f>
        <v>0</v>
      </c>
      <c r="V633" s="42" cm="1">
        <f t="array" aca="1" ref="V633" ca="1">SUM(ABS(V621:V630))</f>
        <v>0</v>
      </c>
      <c r="W633" s="42" cm="1">
        <f t="array" aca="1" ref="W633" ca="1">SUM(ABS(W621:W630))</f>
        <v>0.20076297751890104</v>
      </c>
      <c r="X633" s="42" cm="1">
        <f t="array" aca="1" ref="X633" ca="1">SUM(ABS(X621:X630))</f>
        <v>0</v>
      </c>
      <c r="Y633" s="42" cm="1">
        <f t="array" aca="1" ref="Y633" ca="1">SUM(ABS(Y621:Y630))</f>
        <v>0</v>
      </c>
      <c r="Z633" s="42" cm="1">
        <f t="array" aca="1" ref="Z633" ca="1">SUM(ABS(Z621:Z630))</f>
        <v>0.34067155494133428</v>
      </c>
      <c r="AA633" s="42" cm="1">
        <f t="array" aca="1" ref="AA633" ca="1">SUM(ABS(AA621:AA630))</f>
        <v>0</v>
      </c>
      <c r="AB633" s="42" cm="1">
        <f t="array" aca="1" ref="AB633" ca="1">SUM(ABS(AB621:AB630))</f>
        <v>0</v>
      </c>
      <c r="AC633" s="42" cm="1">
        <f t="array" aca="1" ref="AC633" ca="1">SUM(ABS(AC621:AC630))</f>
        <v>0.36050367706610276</v>
      </c>
      <c r="AD633" s="42" cm="1">
        <f t="array" aca="1" ref="AD633" ca="1">SUM(ABS(AD621:AD630))</f>
        <v>0</v>
      </c>
      <c r="AE633" s="42" cm="1">
        <f t="array" aca="1" ref="AE633" ca="1">SUM(ABS(AE621:AE630))</f>
        <v>0</v>
      </c>
      <c r="AF633" s="42" cm="1">
        <f t="array" aca="1" ref="AF633" ca="1">SUM(ABS(AF621:AF630))</f>
        <v>0.13978232307086164</v>
      </c>
      <c r="AG633" s="42" cm="1">
        <f t="array" aca="1" ref="AG633" ca="1">SUM(ABS(AG621:AG630))</f>
        <v>0</v>
      </c>
      <c r="AH633" s="42" cm="1">
        <f t="array" aca="1" ref="AH633" ca="1">SUM(ABS(AH621:AH630))</f>
        <v>0</v>
      </c>
      <c r="AI633" s="42" cm="1">
        <f t="array" aca="1" ref="AI633" ca="1">SUM(ABS(AI621:AI630))</f>
        <v>0.10591004088353723</v>
      </c>
      <c r="AJ633" s="42" cm="1">
        <f t="array" aca="1" ref="AJ633" ca="1">SUM(ABS(AJ621:AJ630))</f>
        <v>0</v>
      </c>
      <c r="AK633" s="42" cm="1">
        <f t="array" aca="1" ref="AK633" ca="1">SUM(ABS(AK621:AK630))</f>
        <v>0</v>
      </c>
      <c r="AL633" s="42" cm="1">
        <f t="array" aca="1" ref="AL633" ca="1">SUM(ABS(AL621:AL630))</f>
        <v>0.10916070389213904</v>
      </c>
      <c r="AM633" s="42" cm="1">
        <f t="array" aca="1" ref="AM633" ca="1">SUM(ABS(AM621:AM630))</f>
        <v>0</v>
      </c>
      <c r="AN633" s="42" cm="1">
        <f t="array" aca="1" ref="AN633" ca="1">SUM(ABS(AN621:AN630))</f>
        <v>0</v>
      </c>
      <c r="AO633" s="42" cm="1">
        <f t="array" aca="1" ref="AO633" ca="1">SUM(ABS(AO621:AO630))</f>
        <v>0.52127876449656207</v>
      </c>
      <c r="AP633" s="42" cm="1">
        <f t="array" aca="1" ref="AP633" ca="1">SUM(ABS(AP621:AP630))</f>
        <v>0</v>
      </c>
      <c r="AQ633" s="42" cm="1">
        <f t="array" aca="1" ref="AQ633" ca="1">SUM(ABS(AQ621:AQ630))</f>
        <v>0</v>
      </c>
      <c r="AR633" s="42" cm="1">
        <f t="array" aca="1" ref="AR633" ca="1">SUM(ABS(AR621:AR630))</f>
        <v>0.28511653948209303</v>
      </c>
      <c r="AS633" s="42" cm="1">
        <f t="array" aca="1" ref="AS633" ca="1">SUM(ABS(AS621:AS630))</f>
        <v>0</v>
      </c>
      <c r="AT633" s="42" cm="1">
        <f t="array" aca="1" ref="AT633" ca="1">SUM(ABS(AT621:AT630))</f>
        <v>0</v>
      </c>
      <c r="AU633" s="42" cm="1">
        <f t="array" aca="1" ref="AU633" ca="1">SUM(ABS(AU621:AU630))</f>
        <v>0.16731136274547548</v>
      </c>
      <c r="AV633" s="42" cm="1">
        <f t="array" aca="1" ref="AV633" ca="1">SUM(ABS(AV621:AV630))</f>
        <v>0</v>
      </c>
      <c r="AW633" s="42" cm="1">
        <f t="array" aca="1" ref="AW633" ca="1">SUM(ABS(AW621:AW630))</f>
        <v>0</v>
      </c>
      <c r="AX633" s="42" cm="1">
        <f t="array" aca="1" ref="AX633" ca="1">SUM(ABS(AX621:AX630))</f>
        <v>0.24026090329801544</v>
      </c>
      <c r="AY633" s="42" cm="1">
        <f t="array" aca="1" ref="AY633" ca="1">SUM(ABS(AY621:AY630))</f>
        <v>0</v>
      </c>
      <c r="AZ633" s="42" cm="1">
        <f t="array" aca="1" ref="AZ633" ca="1">SUM(ABS(AZ621:AZ630))</f>
        <v>0</v>
      </c>
      <c r="BA633" s="42" cm="1">
        <f t="array" aca="1" ref="BA633" ca="1">SUM(ABS(BA621:BA630))</f>
        <v>0.17578188777340112</v>
      </c>
      <c r="BB633" s="42" cm="1">
        <f t="array" aca="1" ref="BB633" ca="1">SUM(ABS(BB621:BB630))</f>
        <v>0</v>
      </c>
      <c r="BC633" s="42" cm="1">
        <f t="array" aca="1" ref="BC633" ca="1">SUM(ABS(BC621:BC630))</f>
        <v>0</v>
      </c>
      <c r="BD633" s="42" cm="1">
        <f t="array" aca="1" ref="BD633" ca="1">SUM(ABS(BD621:BD630))</f>
        <v>0.1397032479067491</v>
      </c>
      <c r="BE633" s="42" cm="1">
        <f t="array" aca="1" ref="BE633" ca="1">SUM(ABS(BE621:BE630))</f>
        <v>0</v>
      </c>
      <c r="BF633" s="42" cm="1">
        <f t="array" aca="1" ref="BF633" ca="1">SUM(ABS(BF621:BF630))</f>
        <v>0</v>
      </c>
      <c r="BG633" s="42" cm="1">
        <f t="array" aca="1" ref="BG633" ca="1">SUM(ABS(BG621:BG630))</f>
        <v>8.2344747325589329E-2</v>
      </c>
      <c r="BH633" s="42" cm="1">
        <f t="array" aca="1" ref="BH633" ca="1">SUM(ABS(BH621:BH630))</f>
        <v>0</v>
      </c>
      <c r="BI633" s="42" cm="1">
        <f t="array" aca="1" ref="BI633" ca="1">SUM(ABS(BI621:BI630))</f>
        <v>0</v>
      </c>
      <c r="BJ633" s="42" cm="1">
        <f t="array" aca="1" ref="BJ633" ca="1">SUM(ABS(BJ621:BJ630))</f>
        <v>1.0000002002281789</v>
      </c>
    </row>
    <row r="634" spans="2:62" hidden="1" outlineLevel="2">
      <c r="B634" s="77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</row>
    <row r="635" spans="2:62" hidden="1" outlineLevel="2">
      <c r="B635" s="78" t="s">
        <v>157</v>
      </c>
      <c r="C635" s="109">
        <f ca="1">$C$5*(1+C604)</f>
        <v>100851388.64270402</v>
      </c>
      <c r="D635" s="109">
        <f ca="1">C635*(1+D604)</f>
        <v>105859853.48549642</v>
      </c>
      <c r="E635" s="109">
        <f t="shared" ref="E635:BJ635" ca="1" si="672">D635*(1+E604)</f>
        <v>105292365.05789472</v>
      </c>
      <c r="F635" s="109">
        <f t="shared" ca="1" si="672"/>
        <v>104546505.80173035</v>
      </c>
      <c r="G635" s="109">
        <f t="shared" ca="1" si="672"/>
        <v>107452433.22751978</v>
      </c>
      <c r="H635" s="109">
        <f t="shared" ca="1" si="672"/>
        <v>106178545.02306569</v>
      </c>
      <c r="I635" s="109">
        <f t="shared" ca="1" si="672"/>
        <v>106244530.38037343</v>
      </c>
      <c r="J635" s="109">
        <f t="shared" ca="1" si="672"/>
        <v>109332569.05635971</v>
      </c>
      <c r="K635" s="109">
        <f t="shared" ca="1" si="672"/>
        <v>109027330.98325774</v>
      </c>
      <c r="L635" s="109">
        <f t="shared" ca="1" si="672"/>
        <v>115454193.48858698</v>
      </c>
      <c r="M635" s="109">
        <f t="shared" ca="1" si="672"/>
        <v>118652360.5152625</v>
      </c>
      <c r="N635" s="109">
        <f t="shared" ca="1" si="672"/>
        <v>115851723.94580688</v>
      </c>
      <c r="O635" s="109">
        <f t="shared" ca="1" si="672"/>
        <v>117177890.42195097</v>
      </c>
      <c r="P635" s="109">
        <f t="shared" ca="1" si="672"/>
        <v>114238832.84545892</v>
      </c>
      <c r="Q635" s="109">
        <f t="shared" ca="1" si="672"/>
        <v>113738429.91595818</v>
      </c>
      <c r="R635" s="109">
        <f t="shared" ca="1" si="672"/>
        <v>111721314.38996866</v>
      </c>
      <c r="S635" s="109">
        <f t="shared" ca="1" si="672"/>
        <v>110595230.56361698</v>
      </c>
      <c r="T635" s="109">
        <f t="shared" ca="1" si="672"/>
        <v>112377362.72104435</v>
      </c>
      <c r="U635" s="109">
        <f t="shared" ca="1" si="672"/>
        <v>117410155.54751354</v>
      </c>
      <c r="V635" s="109">
        <f t="shared" ca="1" si="672"/>
        <v>114092257.26001078</v>
      </c>
      <c r="W635" s="109">
        <f t="shared" ca="1" si="672"/>
        <v>113286646.84871893</v>
      </c>
      <c r="X635" s="109">
        <f t="shared" ca="1" si="672"/>
        <v>110364944.64869788</v>
      </c>
      <c r="Y635" s="109">
        <f t="shared" ca="1" si="672"/>
        <v>115572987.54550861</v>
      </c>
      <c r="Z635" s="109">
        <f t="shared" ca="1" si="672"/>
        <v>107059949.98449586</v>
      </c>
      <c r="AA635" s="109">
        <f t="shared" ca="1" si="672"/>
        <v>114595138.24954394</v>
      </c>
      <c r="AB635" s="109">
        <f t="shared" ca="1" si="672"/>
        <v>118403809.77283722</v>
      </c>
      <c r="AC635" s="109">
        <f t="shared" ca="1" si="672"/>
        <v>123417997.57992274</v>
      </c>
      <c r="AD635" s="109">
        <f t="shared" ca="1" si="672"/>
        <v>127193234.1268923</v>
      </c>
      <c r="AE635" s="109">
        <f t="shared" ca="1" si="672"/>
        <v>121617355.89710115</v>
      </c>
      <c r="AF635" s="109">
        <f t="shared" ca="1" si="672"/>
        <v>127096216.96685967</v>
      </c>
      <c r="AG635" s="109">
        <f t="shared" ca="1" si="672"/>
        <v>127748336.65299787</v>
      </c>
      <c r="AH635" s="109">
        <f t="shared" ca="1" si="672"/>
        <v>130116429.90250069</v>
      </c>
      <c r="AI635" s="109">
        <f t="shared" ca="1" si="672"/>
        <v>133237940.09792756</v>
      </c>
      <c r="AJ635" s="109">
        <f t="shared" ca="1" si="672"/>
        <v>136076049.42947653</v>
      </c>
      <c r="AK635" s="109">
        <f t="shared" ca="1" si="672"/>
        <v>137064595.33466503</v>
      </c>
      <c r="AL635" s="109">
        <f t="shared" ca="1" si="672"/>
        <v>141750248.77437139</v>
      </c>
      <c r="AM635" s="109">
        <f t="shared" ca="1" si="672"/>
        <v>147084000.07592216</v>
      </c>
      <c r="AN635" s="109">
        <f t="shared" ca="1" si="672"/>
        <v>134091285.94460082</v>
      </c>
      <c r="AO635" s="109">
        <f t="shared" ca="1" si="672"/>
        <v>123555865.78229648</v>
      </c>
      <c r="AP635" s="109">
        <f t="shared" ca="1" si="672"/>
        <v>135736525.28426066</v>
      </c>
      <c r="AQ635" s="109">
        <f t="shared" ca="1" si="672"/>
        <v>143917352.09226471</v>
      </c>
      <c r="AR635" s="109">
        <f t="shared" ca="1" si="672"/>
        <v>141341176.71577629</v>
      </c>
      <c r="AS635" s="109">
        <f t="shared" ca="1" si="672"/>
        <v>136553626.3131609</v>
      </c>
      <c r="AT635" s="109">
        <f t="shared" ca="1" si="672"/>
        <v>133882061.67895779</v>
      </c>
      <c r="AU635" s="109">
        <f t="shared" ca="1" si="672"/>
        <v>134552872.54502594</v>
      </c>
      <c r="AV635" s="109">
        <f t="shared" ca="1" si="672"/>
        <v>131699442.78513709</v>
      </c>
      <c r="AW635" s="109">
        <f t="shared" ca="1" si="672"/>
        <v>138348778.57579908</v>
      </c>
      <c r="AX635" s="109">
        <f t="shared" ca="1" si="672"/>
        <v>137213283.68234694</v>
      </c>
      <c r="AY635" s="109">
        <f t="shared" ca="1" si="672"/>
        <v>139146650.99193308</v>
      </c>
      <c r="AZ635" s="109">
        <f t="shared" ca="1" si="672"/>
        <v>134397460.9065564</v>
      </c>
      <c r="BA635" s="109">
        <f t="shared" ca="1" si="672"/>
        <v>147071079.59340495</v>
      </c>
      <c r="BB635" s="109">
        <f t="shared" ca="1" si="672"/>
        <v>151811652.45738831</v>
      </c>
      <c r="BC635" s="109">
        <f t="shared" ca="1" si="672"/>
        <v>151545069.6291562</v>
      </c>
      <c r="BD635" s="109">
        <f t="shared" ca="1" si="672"/>
        <v>151544422.74330014</v>
      </c>
      <c r="BE635" s="109">
        <f t="shared" ca="1" si="672"/>
        <v>153050635.9119468</v>
      </c>
      <c r="BF635" s="109">
        <f t="shared" ca="1" si="672"/>
        <v>159548960.64562225</v>
      </c>
      <c r="BG635" s="109">
        <f t="shared" ca="1" si="672"/>
        <v>151353625.14643535</v>
      </c>
      <c r="BH635" s="109">
        <f t="shared" ca="1" si="672"/>
        <v>150690103.97659811</v>
      </c>
      <c r="BI635" s="109">
        <f t="shared" ca="1" si="672"/>
        <v>148792549.65202239</v>
      </c>
      <c r="BJ635" s="109">
        <f t="shared" ca="1" si="672"/>
        <v>163099936.16558811</v>
      </c>
    </row>
    <row r="636" spans="2:62" hidden="1" outlineLevel="2">
      <c r="B636" s="78" t="s">
        <v>156</v>
      </c>
      <c r="C636" s="109">
        <f ca="1">C633*C635*$C$6+($C$5*$C$6)</f>
        <v>29999.999999999996</v>
      </c>
      <c r="D636" s="109">
        <f ca="1">D633*D635*$C$6</f>
        <v>0</v>
      </c>
      <c r="E636" s="109">
        <f t="shared" ref="E636" ca="1" si="673">E633*E635*$C$6</f>
        <v>3217.290792125902</v>
      </c>
      <c r="F636" s="109">
        <f t="shared" ref="F636" ca="1" si="674">F633*F635*$C$6</f>
        <v>0</v>
      </c>
      <c r="G636" s="109">
        <f t="shared" ref="G636" ca="1" si="675">G633*G635*$C$6</f>
        <v>0</v>
      </c>
      <c r="H636" s="109">
        <f t="shared" ref="H636" ca="1" si="676">H633*H635*$C$6</f>
        <v>5970.3196353168842</v>
      </c>
      <c r="I636" s="109">
        <f t="shared" ref="I636" ca="1" si="677">I633*I635*$C$6</f>
        <v>0</v>
      </c>
      <c r="J636" s="109">
        <f t="shared" ref="J636" ca="1" si="678">J633*J635*$C$6</f>
        <v>0</v>
      </c>
      <c r="K636" s="109">
        <f t="shared" ref="K636" ca="1" si="679">K633*K635*$C$6</f>
        <v>3780.4248740275516</v>
      </c>
      <c r="L636" s="109">
        <f t="shared" ref="L636" ca="1" si="680">L633*L635*$C$6</f>
        <v>0</v>
      </c>
      <c r="M636" s="109">
        <f t="shared" ref="M636" ca="1" si="681">M633*M635*$C$6</f>
        <v>0</v>
      </c>
      <c r="N636" s="109">
        <f t="shared" ref="N636" ca="1" si="682">N633*N635*$C$6</f>
        <v>7338.2726904164547</v>
      </c>
      <c r="O636" s="109">
        <f t="shared" ref="O636" ca="1" si="683">O633*O635*$C$6</f>
        <v>0</v>
      </c>
      <c r="P636" s="109">
        <f t="shared" ref="P636" ca="1" si="684">P633*P635*$C$6</f>
        <v>0</v>
      </c>
      <c r="Q636" s="109">
        <f t="shared" ref="Q636" ca="1" si="685">Q633*Q635*$C$6</f>
        <v>6402.4799451439612</v>
      </c>
      <c r="R636" s="109">
        <f t="shared" ref="R636" ca="1" si="686">R633*R635*$C$6</f>
        <v>0</v>
      </c>
      <c r="S636" s="109">
        <f t="shared" ref="S636" ca="1" si="687">S633*S635*$C$6</f>
        <v>0</v>
      </c>
      <c r="T636" s="109">
        <f t="shared" ref="T636" ca="1" si="688">T633*T635*$C$6</f>
        <v>3268.8644817876921</v>
      </c>
      <c r="U636" s="109">
        <f t="shared" ref="U636" ca="1" si="689">U633*U635*$C$6</f>
        <v>0</v>
      </c>
      <c r="V636" s="109">
        <f t="shared" ref="V636" ca="1" si="690">V633*V635*$C$6</f>
        <v>0</v>
      </c>
      <c r="W636" s="109">
        <f t="shared" ref="W636" ca="1" si="691">W633*W635*$C$6</f>
        <v>6823.1293603443119</v>
      </c>
      <c r="X636" s="109">
        <f t="shared" ref="X636" ca="1" si="692">X633*X635*$C$6</f>
        <v>0</v>
      </c>
      <c r="Y636" s="109">
        <f t="shared" ref="Y636" ca="1" si="693">Y633*Y635*$C$6</f>
        <v>0</v>
      </c>
      <c r="Z636" s="109">
        <f t="shared" ref="Z636" ca="1" si="694">Z633*Z635*$C$6</f>
        <v>10941.683889947904</v>
      </c>
      <c r="AA636" s="109">
        <f t="shared" ref="AA636" ca="1" si="695">AA633*AA635*$C$6</f>
        <v>0</v>
      </c>
      <c r="AB636" s="109">
        <f t="shared" ref="AB636" ca="1" si="696">AB633*AB635*$C$6</f>
        <v>0</v>
      </c>
      <c r="AC636" s="109">
        <f t="shared" ref="AC636" ca="1" si="697">AC633*AC635*$C$6</f>
        <v>13347.792583109254</v>
      </c>
      <c r="AD636" s="109">
        <f t="shared" ref="AD636" ca="1" si="698">AD633*AD635*$C$6</f>
        <v>0</v>
      </c>
      <c r="AE636" s="109">
        <f t="shared" ref="AE636" ca="1" si="699">AE633*AE635*$C$6</f>
        <v>0</v>
      </c>
      <c r="AF636" s="109">
        <f t="shared" ref="AF636" ca="1" si="700">AF633*AF635*$C$6</f>
        <v>5329.7413383437706</v>
      </c>
      <c r="AG636" s="109">
        <f t="shared" ref="AG636" ca="1" si="701">AG633*AG635*$C$6</f>
        <v>0</v>
      </c>
      <c r="AH636" s="109">
        <f t="shared" ref="AH636" ca="1" si="702">AH633*AH635*$C$6</f>
        <v>0</v>
      </c>
      <c r="AI636" s="109">
        <f t="shared" ref="AI636" ca="1" si="703">AI633*AI635*$C$6</f>
        <v>4233.3707049029372</v>
      </c>
      <c r="AJ636" s="109">
        <f t="shared" ref="AJ636" ca="1" si="704">AJ633*AJ635*$C$6</f>
        <v>0</v>
      </c>
      <c r="AK636" s="109">
        <f t="shared" ref="AK636" ca="1" si="705">AK633*AK635*$C$6</f>
        <v>0</v>
      </c>
      <c r="AL636" s="109">
        <f t="shared" ref="AL636" ca="1" si="706">AL633*AL635*$C$6</f>
        <v>4642.06707992886</v>
      </c>
      <c r="AM636" s="109">
        <f t="shared" ref="AM636" ca="1" si="707">AM633*AM635*$C$6</f>
        <v>0</v>
      </c>
      <c r="AN636" s="109">
        <f t="shared" ref="AN636" ca="1" si="708">AN633*AN635*$C$6</f>
        <v>0</v>
      </c>
      <c r="AO636" s="109">
        <f t="shared" ref="AO636" ca="1" si="709">AO633*AO635*$C$6</f>
        <v>19322.114718389566</v>
      </c>
      <c r="AP636" s="109">
        <f t="shared" ref="AP636" ca="1" si="710">AP633*AP635*$C$6</f>
        <v>0</v>
      </c>
      <c r="AQ636" s="109">
        <f t="shared" ref="AQ636" ca="1" si="711">AQ633*AQ635*$C$6</f>
        <v>0</v>
      </c>
      <c r="AR636" s="109">
        <f t="shared" ref="AR636" ca="1" si="712">AR633*AR635*$C$6</f>
        <v>12089.612157458734</v>
      </c>
      <c r="AS636" s="109">
        <f t="shared" ref="AS636" ca="1" si="713">AS633*AS635*$C$6</f>
        <v>0</v>
      </c>
      <c r="AT636" s="109">
        <f t="shared" ref="AT636" ca="1" si="714">AT633*AT635*$C$6</f>
        <v>0</v>
      </c>
      <c r="AU636" s="109">
        <f t="shared" ref="AU636" ca="1" si="715">AU633*AU635*$C$6</f>
        <v>6753.6673400479694</v>
      </c>
      <c r="AV636" s="109">
        <f t="shared" ref="AV636" ca="1" si="716">AV633*AV635*$C$6</f>
        <v>0</v>
      </c>
      <c r="AW636" s="109">
        <f t="shared" ref="AW636" ca="1" si="717">AW633*AW635*$C$6</f>
        <v>0</v>
      </c>
      <c r="AX636" s="109">
        <f t="shared" ref="AX636" ca="1" si="718">AX633*AX635*$C$6</f>
        <v>9890.096244602255</v>
      </c>
      <c r="AY636" s="109">
        <f t="shared" ref="AY636" ca="1" si="719">AY633*AY635*$C$6</f>
        <v>0</v>
      </c>
      <c r="AZ636" s="109">
        <f t="shared" ref="AZ636" ca="1" si="720">AZ633*AZ635*$C$6</f>
        <v>0</v>
      </c>
      <c r="BA636" s="109">
        <f t="shared" ref="BA636" ca="1" si="721">BA633*BA635*$C$6</f>
        <v>7755.729602340255</v>
      </c>
      <c r="BB636" s="109">
        <f t="shared" ref="BB636" ca="1" si="722">BB633*BB635*$C$6</f>
        <v>0</v>
      </c>
      <c r="BC636" s="109">
        <f t="shared" ref="BC636" ca="1" si="723">BC633*BC635*$C$6</f>
        <v>0</v>
      </c>
      <c r="BD636" s="109">
        <f t="shared" ref="BD636" ca="1" si="724">BD633*BD635*$C$6</f>
        <v>6351.374417817733</v>
      </c>
      <c r="BE636" s="109">
        <f t="shared" ref="BE636" ca="1" si="725">BE633*BE635*$C$6</f>
        <v>0</v>
      </c>
      <c r="BF636" s="109">
        <f t="shared" ref="BF636" ca="1" si="726">BF633*BF635*$C$6</f>
        <v>0</v>
      </c>
      <c r="BG636" s="109">
        <f t="shared" ref="BG636" ca="1" si="727">BG633*BG635*$C$6</f>
        <v>3738.9528058485544</v>
      </c>
      <c r="BH636" s="109">
        <f t="shared" ref="BH636" ca="1" si="728">BH633*BH635*$C$6</f>
        <v>0</v>
      </c>
      <c r="BI636" s="109">
        <f t="shared" ref="BI636" ca="1" si="729">BI633*BI635*$C$6</f>
        <v>0</v>
      </c>
      <c r="BJ636" s="109">
        <f t="shared" ref="BJ636" ca="1" si="730">BJ633*BJ635*$C$6</f>
        <v>48929.990646837388</v>
      </c>
    </row>
    <row r="637" spans="2:62" hidden="1" outlineLevel="2"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</row>
    <row r="638" spans="2:62" outlineLevel="1" collapsed="1"/>
    <row r="639" spans="2:62" ht="18.5" outlineLevel="1">
      <c r="B639" s="94" t="s">
        <v>132</v>
      </c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  <c r="AA639" s="44"/>
      <c r="AB639" s="44"/>
      <c r="AC639" s="44"/>
      <c r="AD639" s="44"/>
      <c r="AE639" s="44"/>
      <c r="AF639" s="44"/>
      <c r="AG639" s="44"/>
      <c r="AH639" s="44"/>
      <c r="AI639" s="44"/>
      <c r="AJ639" s="44"/>
      <c r="AK639" s="44"/>
      <c r="AL639" s="44"/>
      <c r="AM639" s="44"/>
      <c r="AN639" s="44"/>
      <c r="AO639" s="44"/>
      <c r="AP639" s="44"/>
      <c r="AQ639" s="44"/>
      <c r="AR639" s="44"/>
      <c r="AS639" s="44"/>
      <c r="AT639" s="44"/>
      <c r="AU639" s="44"/>
      <c r="AV639" s="44"/>
      <c r="AW639" s="44"/>
      <c r="AX639" s="44"/>
      <c r="AY639" s="44"/>
      <c r="AZ639" s="44"/>
      <c r="BA639" s="44"/>
      <c r="BB639" s="44"/>
      <c r="BC639" s="44"/>
      <c r="BD639" s="44"/>
      <c r="BE639" s="44"/>
      <c r="BF639" s="44"/>
      <c r="BG639" s="44"/>
      <c r="BH639" s="44"/>
      <c r="BI639" s="44"/>
      <c r="BJ639" s="44" t="s">
        <v>27</v>
      </c>
    </row>
    <row r="640" spans="2:62" hidden="1" outlineLevel="2"/>
    <row r="641" spans="2:62" hidden="1" outlineLevel="2">
      <c r="B641" s="88" t="s">
        <v>130</v>
      </c>
      <c r="C641" s="89"/>
      <c r="D641" s="89"/>
      <c r="E641" s="89"/>
      <c r="F641" s="89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  <c r="AK641" s="89"/>
      <c r="AL641" s="89"/>
      <c r="AM641" s="89"/>
      <c r="AN641" s="89"/>
      <c r="AO641" s="89"/>
      <c r="AP641" s="89"/>
      <c r="AQ641" s="89"/>
      <c r="AR641" s="89"/>
      <c r="AS641" s="89"/>
      <c r="AT641" s="89"/>
      <c r="AU641" s="89"/>
      <c r="AV641" s="89"/>
      <c r="AW641" s="89"/>
      <c r="AX641" s="89"/>
      <c r="AY641" s="89"/>
      <c r="AZ641" s="89"/>
      <c r="BA641" s="89"/>
      <c r="BB641" s="89"/>
      <c r="BC641" s="89"/>
      <c r="BD641" s="89"/>
      <c r="BE641" s="89"/>
      <c r="BF641" s="89"/>
      <c r="BG641" s="89"/>
      <c r="BH641" s="89"/>
      <c r="BI641" s="89"/>
      <c r="BJ641" s="89" t="s">
        <v>27</v>
      </c>
    </row>
    <row r="642" spans="2:62" hidden="1" outlineLevel="2"/>
    <row r="643" spans="2:62" ht="21.5" hidden="1" outlineLevel="2">
      <c r="B643" s="86" t="s">
        <v>139</v>
      </c>
      <c r="C643" s="67">
        <v>42766</v>
      </c>
      <c r="D643" s="67">
        <v>42794</v>
      </c>
      <c r="E643" s="67">
        <v>42825</v>
      </c>
      <c r="F643" s="67">
        <v>42853</v>
      </c>
      <c r="G643" s="67">
        <v>42886</v>
      </c>
      <c r="H643" s="67">
        <v>42916</v>
      </c>
      <c r="I643" s="67">
        <v>42947</v>
      </c>
      <c r="J643" s="67">
        <v>42978</v>
      </c>
      <c r="K643" s="67">
        <v>43007</v>
      </c>
      <c r="L643" s="67">
        <v>43039</v>
      </c>
      <c r="M643" s="67">
        <v>43069</v>
      </c>
      <c r="N643" s="67">
        <v>43098</v>
      </c>
      <c r="O643" s="67">
        <v>43131</v>
      </c>
      <c r="P643" s="67">
        <v>43159</v>
      </c>
      <c r="Q643" s="67">
        <v>43188</v>
      </c>
      <c r="R643" s="67">
        <v>43220</v>
      </c>
      <c r="S643" s="67">
        <v>43251</v>
      </c>
      <c r="T643" s="67">
        <v>43280</v>
      </c>
      <c r="U643" s="67">
        <v>43312</v>
      </c>
      <c r="V643" s="67">
        <v>43343</v>
      </c>
      <c r="W643" s="67">
        <v>43371</v>
      </c>
      <c r="X643" s="67">
        <v>43404</v>
      </c>
      <c r="Y643" s="67">
        <v>43434</v>
      </c>
      <c r="Z643" s="67">
        <v>43465</v>
      </c>
      <c r="AA643" s="67">
        <v>43496</v>
      </c>
      <c r="AB643" s="67">
        <v>43524</v>
      </c>
      <c r="AC643" s="67">
        <v>43553</v>
      </c>
      <c r="AD643" s="67">
        <v>43585</v>
      </c>
      <c r="AE643" s="67">
        <v>43616</v>
      </c>
      <c r="AF643" s="67">
        <v>43644</v>
      </c>
      <c r="AG643" s="67">
        <v>43677</v>
      </c>
      <c r="AH643" s="67">
        <v>43707</v>
      </c>
      <c r="AI643" s="67">
        <v>43738</v>
      </c>
      <c r="AJ643" s="67">
        <v>43769</v>
      </c>
      <c r="AK643" s="67">
        <v>43798</v>
      </c>
      <c r="AL643" s="67">
        <v>43830</v>
      </c>
      <c r="AM643" s="67">
        <v>43861</v>
      </c>
      <c r="AN643" s="67">
        <v>43889</v>
      </c>
      <c r="AO643" s="67">
        <v>43921</v>
      </c>
      <c r="AP643" s="67">
        <v>43951</v>
      </c>
      <c r="AQ643" s="67">
        <v>43980</v>
      </c>
      <c r="AR643" s="67">
        <v>44012</v>
      </c>
      <c r="AS643" s="67">
        <v>44043</v>
      </c>
      <c r="AT643" s="67">
        <v>44074</v>
      </c>
      <c r="AU643" s="67">
        <v>44104</v>
      </c>
      <c r="AV643" s="67">
        <v>44134</v>
      </c>
      <c r="AW643" s="67">
        <v>44165</v>
      </c>
      <c r="AX643" s="67">
        <v>44196</v>
      </c>
      <c r="AY643" s="67">
        <v>44225</v>
      </c>
      <c r="AZ643" s="67">
        <v>44253</v>
      </c>
      <c r="BA643" s="67">
        <v>44286</v>
      </c>
      <c r="BB643" s="67">
        <v>44316</v>
      </c>
      <c r="BC643" s="67">
        <v>44344</v>
      </c>
      <c r="BD643" s="67">
        <v>44377</v>
      </c>
      <c r="BE643" s="67">
        <v>44407</v>
      </c>
      <c r="BF643" s="67">
        <v>44439</v>
      </c>
      <c r="BG643" s="67">
        <v>44469</v>
      </c>
      <c r="BH643" s="67">
        <v>44498</v>
      </c>
      <c r="BI643" s="67">
        <v>44530</v>
      </c>
      <c r="BJ643" s="67">
        <v>44561</v>
      </c>
    </row>
    <row r="644" spans="2:62" hidden="1" outlineLevel="2">
      <c r="B644" s="90" t="s">
        <v>5</v>
      </c>
      <c r="C644" s="15">
        <f t="shared" ref="C644:C653" si="731">C121</f>
        <v>8.9980580337711794E-2</v>
      </c>
      <c r="D644" s="15" cm="1">
        <f t="array" aca="1" ref="D644:D653" ca="1">C660:C669</f>
        <v>9.4702224787419728E-2</v>
      </c>
      <c r="E644" s="15" cm="1">
        <f t="array" aca="1" ref="E644:E653" ca="1">D660:D669</f>
        <v>9.4380118021081427E-2</v>
      </c>
      <c r="F644" s="15">
        <f t="shared" ref="F644:F653" si="732">F121</f>
        <v>8.8137233977983898E-2</v>
      </c>
      <c r="G644" s="15" cm="1">
        <f t="array" aca="1" ref="G644:G653" ca="1">F660:F669</f>
        <v>8.1397271863146936E-2</v>
      </c>
      <c r="H644" s="15" cm="1">
        <f t="array" aca="1" ref="H644:H653" ca="1">G660:G669</f>
        <v>7.5417142770032516E-2</v>
      </c>
      <c r="I644" s="15">
        <f t="shared" ref="I644" si="733">I121</f>
        <v>8.3314665626861198E-2</v>
      </c>
      <c r="J644" s="15" cm="1">
        <f t="array" aca="1" ref="J644:J653" ca="1">I660:I669</f>
        <v>7.8651262064376365E-2</v>
      </c>
      <c r="K644" s="15" cm="1">
        <f t="array" aca="1" ref="K644:K653" ca="1">J660:J669</f>
        <v>7.6559213851141408E-2</v>
      </c>
      <c r="L644" s="15">
        <f t="shared" ref="L644" si="734">L121</f>
        <v>8.2862806048008206E-2</v>
      </c>
      <c r="M644" s="15" cm="1">
        <f t="array" aca="1" ref="M644:M653" ca="1">L660:L669</f>
        <v>8.2350297673306955E-2</v>
      </c>
      <c r="N644" s="15" cm="1">
        <f t="array" aca="1" ref="N644:N653" ca="1">M660:M669</f>
        <v>8.0392518055244125E-2</v>
      </c>
      <c r="O644" s="15">
        <f t="shared" ref="O644" si="735">O121</f>
        <v>8.6178255293154593E-2</v>
      </c>
      <c r="P644" s="15" cm="1">
        <f t="array" aca="1" ref="P644:P653" ca="1">O660:O669</f>
        <v>9.2084764789150203E-2</v>
      </c>
      <c r="Q644" s="15" cm="1">
        <f t="array" aca="1" ref="Q644:Q653" ca="1">P660:P669</f>
        <v>9.1382334890756714E-2</v>
      </c>
      <c r="R644" s="15">
        <f t="shared" ref="R644" si="736">R121</f>
        <v>9.6539675267445696E-2</v>
      </c>
      <c r="S644" s="15" cm="1">
        <f t="array" aca="1" ref="S644:S653" ca="1">R660:R669</f>
        <v>9.3336841316361829E-2</v>
      </c>
      <c r="T644" s="15" cm="1">
        <f t="array" aca="1" ref="T644:T653" ca="1">S660:S669</f>
        <v>9.2010762789204101E-2</v>
      </c>
      <c r="U644" s="15">
        <f t="shared" ref="U644" si="737">U121</f>
        <v>0.101265502177281</v>
      </c>
      <c r="V644" s="15" cm="1">
        <f t="array" aca="1" ref="V644:V653" ca="1">U660:U669</f>
        <v>0.10100328357615557</v>
      </c>
      <c r="W644" s="15" cm="1">
        <f t="array" aca="1" ref="W644:W653" ca="1">V660:V669</f>
        <v>0.10453118864895578</v>
      </c>
      <c r="X644" s="15">
        <f t="shared" ref="X644" si="738">X121</f>
        <v>0.10160819669389599</v>
      </c>
      <c r="Y644" s="15" cm="1">
        <f t="array" aca="1" ref="Y644:Y653" ca="1">X660:X669</f>
        <v>8.0808444176549463E-2</v>
      </c>
      <c r="Z644" s="15" cm="1">
        <f t="array" aca="1" ref="Z644:Z653" ca="1">Y660:Y669</f>
        <v>8.2948039845894689E-2</v>
      </c>
      <c r="AA644" s="15">
        <f t="shared" ref="AA644" si="739">AA121</f>
        <v>4.5578074242754001E-2</v>
      </c>
      <c r="AB644" s="15" cm="1">
        <f t="array" aca="1" ref="AB644:AB653" ca="1">AA660:AA669</f>
        <v>5.0980416971095961E-2</v>
      </c>
      <c r="AC644" s="15" cm="1">
        <f t="array" aca="1" ref="AC644:AC653" ca="1">AB660:AB669</f>
        <v>5.0503122280468361E-2</v>
      </c>
      <c r="AD644" s="15">
        <f t="shared" ref="AD644" si="740">AD121</f>
        <v>2.7744107451874899E-2</v>
      </c>
      <c r="AE644" s="15" cm="1">
        <f t="array" aca="1" ref="AE644:AE653" ca="1">AD660:AD669</f>
        <v>2.7704562802541671E-2</v>
      </c>
      <c r="AF644" s="15" cm="1">
        <f t="array" aca="1" ref="AF644:AF653" ca="1">AE660:AE669</f>
        <v>2.6350584391927456E-2</v>
      </c>
      <c r="AG644" s="15">
        <f t="shared" ref="AG644" si="741">AG121</f>
        <v>2.40592493932958E-2</v>
      </c>
      <c r="AH644" s="15" cm="1">
        <f t="array" aca="1" ref="AH644:AH653" ca="1">AG660:AG669</f>
        <v>2.5834573608915751E-2</v>
      </c>
      <c r="AI644" s="15" cm="1">
        <f t="array" aca="1" ref="AI644:AI653" ca="1">AH660:AH669</f>
        <v>2.3346485292774576E-2</v>
      </c>
      <c r="AJ644" s="15">
        <f t="shared" ref="AJ644" si="742">AJ121</f>
        <v>2.05214477979863E-2</v>
      </c>
      <c r="AK644" s="15" cm="1">
        <f t="array" aca="1" ref="AK644:AK653" ca="1">AJ660:AJ669</f>
        <v>1.8728781745190777E-2</v>
      </c>
      <c r="AL644" s="15" cm="1">
        <f t="array" aca="1" ref="AL644:AL653" ca="1">AK660:AK669</f>
        <v>1.906355058321044E-2</v>
      </c>
      <c r="AM644" s="15">
        <f t="shared" ref="AM644:AM653" si="743">AM121</f>
        <v>1.98522789104391E-2</v>
      </c>
      <c r="AN644" s="15" cm="1">
        <f t="array" aca="1" ref="AN644:AN653" ca="1">AM660:AM669</f>
        <v>2.0641102596498484E-2</v>
      </c>
      <c r="AO644" s="15" cm="1">
        <f t="array" aca="1" ref="AO644:AO653" ca="1">AN660:AN669</f>
        <v>2.0718634889877699E-2</v>
      </c>
      <c r="AP644" s="15">
        <f t="shared" ref="AP644" si="744">AP121</f>
        <v>1.23168849791744E-2</v>
      </c>
      <c r="AQ644" s="15" cm="1">
        <f t="array" aca="1" ref="AQ644:AQ653" ca="1">AP660:AP669</f>
        <v>1.2847724520396694E-2</v>
      </c>
      <c r="AR644" s="15" cm="1">
        <f t="array" aca="1" ref="AR644:AR653" ca="1">AQ660:AQ669</f>
        <v>1.2141357691383702E-2</v>
      </c>
      <c r="AS644" s="15">
        <f t="shared" ref="AS644" si="745">AS121</f>
        <v>9.0229013015804792E-3</v>
      </c>
      <c r="AT644" s="15" cm="1">
        <f t="array" aca="1" ref="AT644:AT653" ca="1">AS660:AS669</f>
        <v>9.2276972493118073E-3</v>
      </c>
      <c r="AU644" s="15" cm="1">
        <f t="array" aca="1" ref="AU644:AU653" ca="1">AT660:AT669</f>
        <v>9.5771143462546459E-3</v>
      </c>
      <c r="AV644" s="15">
        <f t="shared" ref="AV644" si="746">AV121</f>
        <v>1.84852185794794E-2</v>
      </c>
      <c r="AW644" s="15" cm="1">
        <f t="array" aca="1" ref="AW644:AW653" ca="1">AV660:AV669</f>
        <v>1.7097360315706318E-2</v>
      </c>
      <c r="AX644" s="15" cm="1">
        <f t="array" aca="1" ref="AX644:AX653" ca="1">AW660:AW669</f>
        <v>1.8563044224941393E-2</v>
      </c>
      <c r="AY644" s="15">
        <f t="shared" ref="AY644" si="747">AY121</f>
        <v>1.30535664716529E-2</v>
      </c>
      <c r="AZ644" s="15" cm="1">
        <f t="array" aca="1" ref="AZ644:AZ653" ca="1">AY660:AY669</f>
        <v>1.2530735038498712E-2</v>
      </c>
      <c r="BA644" s="15" cm="1">
        <f t="array" aca="1" ref="BA644:BA653" ca="1">AZ660:AZ669</f>
        <v>1.3287863537683268E-2</v>
      </c>
      <c r="BB644" s="15">
        <f t="shared" ref="BB644" si="748">BB121</f>
        <v>2.7782763788856801E-2</v>
      </c>
      <c r="BC644" s="15" cm="1">
        <f t="array" aca="1" ref="BC644:BC653" ca="1">BB660:BB669</f>
        <v>2.8007944542025164E-2</v>
      </c>
      <c r="BD644" s="15" cm="1">
        <f t="array" aca="1" ref="BD644:BD653" ca="1">BC660:BC669</f>
        <v>2.9225641339291692E-2</v>
      </c>
      <c r="BE644" s="15">
        <f t="shared" ref="BE644" si="749">BE121</f>
        <v>2.6790263124090601E-2</v>
      </c>
      <c r="BF644" s="15" cm="1">
        <f t="array" aca="1" ref="BF644:BF653" ca="1">BE660:BE669</f>
        <v>2.5424089746729876E-2</v>
      </c>
      <c r="BG644" s="15" cm="1">
        <f t="array" aca="1" ref="BG644:BG653" ca="1">BF660:BF669</f>
        <v>2.4927243047846871E-2</v>
      </c>
      <c r="BH644" s="15">
        <f t="shared" ref="BH644" si="750">BH121</f>
        <v>3.1106571033146901E-2</v>
      </c>
      <c r="BI644" s="15" cm="1">
        <f t="array" aca="1" ref="BI644:BI653" ca="1">BH660:BH669</f>
        <v>2.7551169152687613E-2</v>
      </c>
      <c r="BJ644" s="15" cm="1">
        <f t="array" aca="1" ref="BJ644:BJ653" ca="1">BI660:BI669</f>
        <v>2.794468139752191E-2</v>
      </c>
    </row>
    <row r="645" spans="2:62" hidden="1" outlineLevel="2">
      <c r="B645" s="90" t="s">
        <v>7</v>
      </c>
      <c r="C645" s="15">
        <f t="shared" si="731"/>
        <v>6.7548275150025802E-2</v>
      </c>
      <c r="D645" s="15">
        <f ca="1"/>
        <v>6.3969969433028379E-2</v>
      </c>
      <c r="E645" s="15">
        <f ca="1"/>
        <v>6.2624921989966734E-2</v>
      </c>
      <c r="F645" s="15">
        <f t="shared" si="732"/>
        <v>6.3447517730882405E-2</v>
      </c>
      <c r="G645" s="15">
        <f ca="1"/>
        <v>6.3261376473737141E-2</v>
      </c>
      <c r="H645" s="15">
        <f ca="1"/>
        <v>5.973367883011968E-2</v>
      </c>
      <c r="I645" s="15">
        <f t="shared" ref="I645:I653" si="751">I122</f>
        <v>7.3674258087994507E-2</v>
      </c>
      <c r="J645" s="15">
        <f ca="1"/>
        <v>7.7399159054445832E-2</v>
      </c>
      <c r="K645" s="15">
        <f ca="1"/>
        <v>7.5074970110784095E-2</v>
      </c>
      <c r="L645" s="15">
        <f t="shared" ref="L645:L653" si="752">L122</f>
        <v>6.5962563697072193E-2</v>
      </c>
      <c r="M645" s="15">
        <f ca="1"/>
        <v>6.0887595545027318E-2</v>
      </c>
      <c r="N645" s="15">
        <f ca="1"/>
        <v>6.1025466782074468E-2</v>
      </c>
      <c r="O645" s="15">
        <f t="shared" ref="O645:O653" si="753">O122</f>
        <v>7.02907180359197E-2</v>
      </c>
      <c r="P645" s="15">
        <f ca="1"/>
        <v>7.0481648464409921E-2</v>
      </c>
      <c r="Q645" s="15">
        <f ca="1"/>
        <v>6.5628949522893248E-2</v>
      </c>
      <c r="R645" s="15">
        <f t="shared" ref="R645:R653" si="754">R122</f>
        <v>7.1199307054298305E-2</v>
      </c>
      <c r="S645" s="15">
        <f ca="1"/>
        <v>7.9931858528927799E-2</v>
      </c>
      <c r="T645" s="15">
        <f ca="1"/>
        <v>8.014141193213313E-2</v>
      </c>
      <c r="U645" s="15">
        <f t="shared" ref="U645:U653" si="755">U122</f>
        <v>6.1725792071105602E-2</v>
      </c>
      <c r="V645" s="15">
        <f ca="1"/>
        <v>5.9269163854412076E-2</v>
      </c>
      <c r="W645" s="15">
        <f ca="1"/>
        <v>5.6865314218348749E-2</v>
      </c>
      <c r="X645" s="15">
        <f t="shared" ref="X645:X653" si="756">X122</f>
        <v>6.3650780269248697E-2</v>
      </c>
      <c r="Y645" s="15">
        <f ca="1"/>
        <v>6.0547592675426205E-2</v>
      </c>
      <c r="Z645" s="15">
        <f ca="1"/>
        <v>6.130358566137542E-2</v>
      </c>
      <c r="AA645" s="15">
        <f t="shared" ref="AA645:AA653" si="757">AA122</f>
        <v>5.45533767921925E-2</v>
      </c>
      <c r="AB645" s="15">
        <f ca="1"/>
        <v>5.4379611448075821E-2</v>
      </c>
      <c r="AC645" s="15">
        <f ca="1"/>
        <v>5.4601354569508792E-2</v>
      </c>
      <c r="AD645" s="15">
        <f t="shared" ref="AD645:AD653" si="758">AD122</f>
        <v>6.5380123019723402E-2</v>
      </c>
      <c r="AE645" s="15">
        <f ca="1"/>
        <v>6.400982330365626E-2</v>
      </c>
      <c r="AF645" s="15">
        <f ca="1"/>
        <v>6.3624765417145887E-2</v>
      </c>
      <c r="AG645" s="15">
        <f t="shared" ref="AG645:AG653" si="759">AG122</f>
        <v>6.6884380099992702E-2</v>
      </c>
      <c r="AH645" s="15">
        <f ca="1"/>
        <v>6.6096136990110105E-2</v>
      </c>
      <c r="AI645" s="15">
        <f ca="1"/>
        <v>6.2357824294303171E-2</v>
      </c>
      <c r="AJ645" s="15">
        <f t="shared" ref="AJ645:AJ653" si="760">AJ122</f>
        <v>7.6609757293117295E-2</v>
      </c>
      <c r="AK645" s="15">
        <f ca="1"/>
        <v>7.4452289656956841E-2</v>
      </c>
      <c r="AL645" s="15">
        <f ca="1"/>
        <v>7.5877866039696332E-2</v>
      </c>
      <c r="AM645" s="15">
        <f t="shared" si="743"/>
        <v>7.7211378204250003E-2</v>
      </c>
      <c r="AN645" s="15">
        <f ca="1"/>
        <v>6.6560926545379248E-2</v>
      </c>
      <c r="AO645" s="15">
        <f ca="1"/>
        <v>6.4365874415507424E-2</v>
      </c>
      <c r="AP645" s="15">
        <f t="shared" ref="AP645:AP653" si="761">AP122</f>
        <v>3.0473661419435E-2</v>
      </c>
      <c r="AQ645" s="15">
        <f ca="1"/>
        <v>3.5656375057393573E-2</v>
      </c>
      <c r="AR645" s="15">
        <f ca="1"/>
        <v>3.3797487702304112E-2</v>
      </c>
      <c r="AS645" s="15">
        <f t="shared" ref="AS645:AS653" si="762">AS122</f>
        <v>-2.2010024807179499E-3</v>
      </c>
      <c r="AT645" s="15">
        <f ca="1"/>
        <v>-2.0801352179354044E-3</v>
      </c>
      <c r="AU645" s="15">
        <f ca="1"/>
        <v>-2.1567369576003205E-3</v>
      </c>
      <c r="AV645" s="15">
        <f t="shared" ref="AV645:AV653" si="763">AV122</f>
        <v>-1.57362688622324E-3</v>
      </c>
      <c r="AW645" s="15">
        <f ca="1"/>
        <v>-1.5308914988230028E-3</v>
      </c>
      <c r="AX645" s="15">
        <f ca="1"/>
        <v>-1.887741671962173E-3</v>
      </c>
      <c r="AY645" s="15">
        <f t="shared" ref="AY645:AY653" si="764">AY122</f>
        <v>-1.7351285921514501E-2</v>
      </c>
      <c r="AZ645" s="15">
        <f ca="1"/>
        <v>-1.7759366380290596E-2</v>
      </c>
      <c r="BA645" s="15">
        <f ca="1"/>
        <v>-2.2119640151346119E-2</v>
      </c>
      <c r="BB645" s="15">
        <f t="shared" ref="BB645:BB653" si="765">BB122</f>
        <v>-2.0770043485939801E-2</v>
      </c>
      <c r="BC645" s="15">
        <f ca="1"/>
        <v>-1.9343462867934848E-2</v>
      </c>
      <c r="BD645" s="15">
        <f ca="1"/>
        <v>-2.0092220855247967E-2</v>
      </c>
      <c r="BE645" s="15">
        <f t="shared" ref="BE645:BE653" si="766">BE122</f>
        <v>-1.9657305852925799E-2</v>
      </c>
      <c r="BF645" s="15">
        <f ca="1"/>
        <v>-1.8857265554151664E-2</v>
      </c>
      <c r="BG645" s="15">
        <f ca="1"/>
        <v>-1.7688831210539102E-2</v>
      </c>
      <c r="BH645" s="15">
        <f t="shared" ref="BH645:BH653" si="767">BH122</f>
        <v>-2.0665810609438E-2</v>
      </c>
      <c r="BI645" s="15">
        <f ca="1"/>
        <v>-2.2940060389250141E-2</v>
      </c>
      <c r="BJ645" s="15">
        <f ca="1"/>
        <v>-2.3431094670742808E-2</v>
      </c>
    </row>
    <row r="646" spans="2:62" hidden="1" outlineLevel="2">
      <c r="B646" s="90" t="s">
        <v>9</v>
      </c>
      <c r="C646" s="15">
        <f t="shared" si="731"/>
        <v>0.247793103730267</v>
      </c>
      <c r="D646" s="15">
        <f ca="1"/>
        <v>0.24925916418737118</v>
      </c>
      <c r="E646" s="15">
        <f ca="1"/>
        <v>0.2486646349975907</v>
      </c>
      <c r="F646" s="15">
        <f t="shared" si="732"/>
        <v>0.24034797336354999</v>
      </c>
      <c r="G646" s="15">
        <f ca="1"/>
        <v>0.24124453158918291</v>
      </c>
      <c r="H646" s="15">
        <f ca="1"/>
        <v>0.23894212411130936</v>
      </c>
      <c r="I646" s="15">
        <f t="shared" si="751"/>
        <v>0.21260792752018001</v>
      </c>
      <c r="J646" s="15">
        <f ca="1"/>
        <v>0.21363851202220913</v>
      </c>
      <c r="K646" s="15">
        <f ca="1"/>
        <v>0.21210944089702455</v>
      </c>
      <c r="L646" s="15">
        <f t="shared" si="752"/>
        <v>0.22840222813230501</v>
      </c>
      <c r="M646" s="15">
        <f ca="1"/>
        <v>0.22706955184201869</v>
      </c>
      <c r="N646" s="15">
        <f ca="1"/>
        <v>0.21789345685166625</v>
      </c>
      <c r="O646" s="15">
        <f t="shared" si="753"/>
        <v>0.22812867495963701</v>
      </c>
      <c r="P646" s="15">
        <f ca="1"/>
        <v>0.2142995805540695</v>
      </c>
      <c r="Q646" s="15">
        <f ca="1"/>
        <v>0.21406459079565121</v>
      </c>
      <c r="R646" s="15">
        <f t="shared" si="754"/>
        <v>0.22500762063473101</v>
      </c>
      <c r="S646" s="15">
        <f ca="1"/>
        <v>0.23778098862206032</v>
      </c>
      <c r="T646" s="15">
        <f ca="1"/>
        <v>0.23461811908351365</v>
      </c>
      <c r="U646" s="15">
        <f t="shared" si="755"/>
        <v>0.240427569958238</v>
      </c>
      <c r="V646" s="15">
        <f ca="1"/>
        <v>0.24258158397833315</v>
      </c>
      <c r="W646" s="15">
        <f ca="1"/>
        <v>0.22442391014759921</v>
      </c>
      <c r="X646" s="15">
        <f t="shared" si="756"/>
        <v>0.20739145815688501</v>
      </c>
      <c r="Y646" s="15">
        <f ca="1"/>
        <v>0.22314962789286732</v>
      </c>
      <c r="Z646" s="15">
        <f ca="1"/>
        <v>0.22364081160081459</v>
      </c>
      <c r="AA646" s="15">
        <f t="shared" si="757"/>
        <v>0.222985107382216</v>
      </c>
      <c r="AB646" s="15">
        <f ca="1"/>
        <v>0.23338835324178672</v>
      </c>
      <c r="AC646" s="15">
        <f ca="1"/>
        <v>0.23020081507218063</v>
      </c>
      <c r="AD646" s="15">
        <f t="shared" si="758"/>
        <v>0.20356280795564199</v>
      </c>
      <c r="AE646" s="15">
        <f ca="1"/>
        <v>0.21056858141575993</v>
      </c>
      <c r="AF646" s="15">
        <f ca="1"/>
        <v>0.22212912588044154</v>
      </c>
      <c r="AG646" s="15">
        <f t="shared" si="759"/>
        <v>0.23287470631093701</v>
      </c>
      <c r="AH646" s="15">
        <f ca="1"/>
        <v>0.23648775901549521</v>
      </c>
      <c r="AI646" s="15">
        <f ca="1"/>
        <v>0.24200813177561223</v>
      </c>
      <c r="AJ646" s="15">
        <f t="shared" si="760"/>
        <v>0.232712083943792</v>
      </c>
      <c r="AK646" s="15">
        <f ca="1"/>
        <v>0.23427640777524206</v>
      </c>
      <c r="AL646" s="15">
        <f ca="1"/>
        <v>0.23417611700940513</v>
      </c>
      <c r="AM646" s="15">
        <f t="shared" si="743"/>
        <v>0.24098136849840199</v>
      </c>
      <c r="AN646" s="15">
        <f ca="1"/>
        <v>0.25824160249532874</v>
      </c>
      <c r="AO646" s="15">
        <f ca="1"/>
        <v>0.24490637922424016</v>
      </c>
      <c r="AP646" s="15">
        <f t="shared" si="761"/>
        <v>0.192766101084098</v>
      </c>
      <c r="AQ646" s="15">
        <f ca="1"/>
        <v>0.18614365762933438</v>
      </c>
      <c r="AR646" s="15">
        <f ca="1"/>
        <v>0.1775764455748973</v>
      </c>
      <c r="AS646" s="15">
        <f t="shared" si="762"/>
        <v>0.20765894466654</v>
      </c>
      <c r="AT646" s="15">
        <f ca="1"/>
        <v>0.21972883045924466</v>
      </c>
      <c r="AU646" s="15">
        <f ca="1"/>
        <v>0.21704326854358952</v>
      </c>
      <c r="AV646" s="15">
        <f t="shared" si="763"/>
        <v>0.205422676743657</v>
      </c>
      <c r="AW646" s="15">
        <f ca="1"/>
        <v>0.21936595987636434</v>
      </c>
      <c r="AX646" s="15">
        <f ca="1"/>
        <v>0.22374312653740436</v>
      </c>
      <c r="AY646" s="15">
        <f t="shared" si="764"/>
        <v>0.21333165604479301</v>
      </c>
      <c r="AZ646" s="15">
        <f ca="1"/>
        <v>0.20758375853159522</v>
      </c>
      <c r="BA646" s="15">
        <f ca="1"/>
        <v>0.21172073685917195</v>
      </c>
      <c r="BB646" s="15">
        <f t="shared" si="765"/>
        <v>0.21085744351181501</v>
      </c>
      <c r="BC646" s="15">
        <f ca="1"/>
        <v>0.21253156577193891</v>
      </c>
      <c r="BD646" s="15">
        <f ca="1"/>
        <v>0.21123198180909411</v>
      </c>
      <c r="BE646" s="15">
        <f t="shared" si="766"/>
        <v>0.20232229814630401</v>
      </c>
      <c r="BF646" s="15">
        <f ca="1"/>
        <v>0.21076105911246001</v>
      </c>
      <c r="BG646" s="15">
        <f ca="1"/>
        <v>0.21325230807344703</v>
      </c>
      <c r="BH646" s="15">
        <f t="shared" si="767"/>
        <v>0.20255138966018299</v>
      </c>
      <c r="BI646" s="15">
        <f ca="1"/>
        <v>0.20035849793007973</v>
      </c>
      <c r="BJ646" s="15">
        <f ca="1"/>
        <v>0.20330545356766269</v>
      </c>
    </row>
    <row r="647" spans="2:62" hidden="1" outlineLevel="2">
      <c r="B647" s="90" t="s">
        <v>11</v>
      </c>
      <c r="C647" s="15">
        <f t="shared" si="731"/>
        <v>0.20460505030981099</v>
      </c>
      <c r="D647" s="15">
        <f ca="1"/>
        <v>0.20051509997406552</v>
      </c>
      <c r="E647" s="15">
        <f ca="1"/>
        <v>0.20643082312653749</v>
      </c>
      <c r="F647" s="15">
        <f t="shared" si="732"/>
        <v>0.191080249931771</v>
      </c>
      <c r="G647" s="15">
        <f ca="1"/>
        <v>0.19622507871602093</v>
      </c>
      <c r="H647" s="15">
        <f ca="1"/>
        <v>0.19855136891080355</v>
      </c>
      <c r="I647" s="15">
        <f t="shared" si="751"/>
        <v>0.19902557340048699</v>
      </c>
      <c r="J647" s="15">
        <f ca="1"/>
        <v>0.19304521241646949</v>
      </c>
      <c r="K647" s="15">
        <f ca="1"/>
        <v>0.19213626508130807</v>
      </c>
      <c r="L647" s="15">
        <f t="shared" si="752"/>
        <v>0.191643555050732</v>
      </c>
      <c r="M647" s="15">
        <f ca="1"/>
        <v>0.19669415449808991</v>
      </c>
      <c r="N647" s="15">
        <f ca="1"/>
        <v>0.20195233039429261</v>
      </c>
      <c r="O647" s="15">
        <f t="shared" si="753"/>
        <v>0.18491600876831099</v>
      </c>
      <c r="P647" s="15">
        <f ca="1"/>
        <v>0.19708543542048071</v>
      </c>
      <c r="Q647" s="15">
        <f ca="1"/>
        <v>0.1924280781655523</v>
      </c>
      <c r="R647" s="15">
        <f t="shared" si="754"/>
        <v>0.168879785552906</v>
      </c>
      <c r="S647" s="15">
        <f ca="1"/>
        <v>0.15303360692447784</v>
      </c>
      <c r="T647" s="15">
        <f ca="1"/>
        <v>0.15636248382121434</v>
      </c>
      <c r="U647" s="15">
        <f t="shared" si="755"/>
        <v>0.13264754561513001</v>
      </c>
      <c r="V647" s="15">
        <f ca="1"/>
        <v>0.13764287014555035</v>
      </c>
      <c r="W647" s="15">
        <f ca="1"/>
        <v>0.13942226745266861</v>
      </c>
      <c r="X647" s="15">
        <f t="shared" si="756"/>
        <v>0.132788533964245</v>
      </c>
      <c r="Y647" s="15">
        <f ca="1"/>
        <v>0.12491446538249737</v>
      </c>
      <c r="Z647" s="15">
        <f ca="1"/>
        <v>0.12937261529817445</v>
      </c>
      <c r="AA647" s="15">
        <f t="shared" si="757"/>
        <v>0.119352917202415</v>
      </c>
      <c r="AB647" s="15">
        <f ca="1"/>
        <v>0.11867444974986405</v>
      </c>
      <c r="AC647" s="15">
        <f ca="1"/>
        <v>0.11793737789331817</v>
      </c>
      <c r="AD647" s="15">
        <f t="shared" si="758"/>
        <v>0.14500519331335901</v>
      </c>
      <c r="AE647" s="15">
        <f ca="1"/>
        <v>0.13284790253318249</v>
      </c>
      <c r="AF647" s="15">
        <f ca="1"/>
        <v>0.11721675916166091</v>
      </c>
      <c r="AG647" s="15">
        <f t="shared" si="759"/>
        <v>8.8956568502722502E-2</v>
      </c>
      <c r="AH647" s="15">
        <f ca="1"/>
        <v>8.9565326078378957E-2</v>
      </c>
      <c r="AI647" s="15">
        <f ca="1"/>
        <v>8.1696003657336771E-2</v>
      </c>
      <c r="AJ647" s="15">
        <f t="shared" si="760"/>
        <v>8.7869196389692206E-2</v>
      </c>
      <c r="AK647" s="15">
        <f ca="1"/>
        <v>8.7516376984255517E-2</v>
      </c>
      <c r="AL647" s="15">
        <f ca="1"/>
        <v>9.0849292462356263E-2</v>
      </c>
      <c r="AM647" s="15">
        <f t="shared" si="743"/>
        <v>8.8336755804088105E-2</v>
      </c>
      <c r="AN647" s="15">
        <f ca="1"/>
        <v>7.7031898890498704E-2</v>
      </c>
      <c r="AO647" s="15">
        <f ca="1"/>
        <v>8.0113252187079001E-2</v>
      </c>
      <c r="AP647" s="15">
        <f t="shared" si="761"/>
        <v>8.8281494198243701E-2</v>
      </c>
      <c r="AQ647" s="15">
        <f ca="1"/>
        <v>9.0540568771780461E-2</v>
      </c>
      <c r="AR647" s="15">
        <f ca="1"/>
        <v>8.8254474798222723E-2</v>
      </c>
      <c r="AS647" s="15">
        <f t="shared" si="762"/>
        <v>9.5245456140146206E-2</v>
      </c>
      <c r="AT647" s="15">
        <f ca="1"/>
        <v>9.2301845655526696E-2</v>
      </c>
      <c r="AU647" s="15">
        <f ca="1"/>
        <v>0.10304644964460485</v>
      </c>
      <c r="AV647" s="15">
        <f t="shared" si="763"/>
        <v>8.9725318648745098E-2</v>
      </c>
      <c r="AW647" s="15">
        <f ca="1"/>
        <v>9.0304312459597039E-2</v>
      </c>
      <c r="AX647" s="15">
        <f ca="1"/>
        <v>9.5264731263201605E-2</v>
      </c>
      <c r="AY647" s="15">
        <f t="shared" si="764"/>
        <v>0.10838199353099599</v>
      </c>
      <c r="AZ647" s="15">
        <f ca="1"/>
        <v>0.11050179079071479</v>
      </c>
      <c r="BA647" s="15">
        <f ca="1"/>
        <v>0.11634913106055579</v>
      </c>
      <c r="BB647" s="15">
        <f t="shared" si="765"/>
        <v>0.11010940266922099</v>
      </c>
      <c r="BC647" s="15">
        <f ca="1"/>
        <v>0.1066711370087213</v>
      </c>
      <c r="BD647" s="15">
        <f ca="1"/>
        <v>0.11269568007838762</v>
      </c>
      <c r="BE647" s="15">
        <f t="shared" si="766"/>
        <v>0.10452306418921201</v>
      </c>
      <c r="BF647" s="15">
        <f ca="1"/>
        <v>0.10279635283734945</v>
      </c>
      <c r="BG647" s="15">
        <f ca="1"/>
        <v>9.9193908999372069E-2</v>
      </c>
      <c r="BH647" s="15">
        <f t="shared" si="767"/>
        <v>9.8590218641038896E-2</v>
      </c>
      <c r="BI647" s="15">
        <f ca="1"/>
        <v>9.8777323840996217E-2</v>
      </c>
      <c r="BJ647" s="15">
        <f ca="1"/>
        <v>9.7086201289309546E-2</v>
      </c>
    </row>
    <row r="648" spans="2:62" hidden="1" outlineLevel="2">
      <c r="B648" s="90" t="s">
        <v>13</v>
      </c>
      <c r="C648" s="15">
        <f t="shared" si="731"/>
        <v>3.7168924624786701E-2</v>
      </c>
      <c r="D648" s="15">
        <f ca="1"/>
        <v>3.7771508685915119E-2</v>
      </c>
      <c r="E648" s="15">
        <f ca="1"/>
        <v>3.5896873983919331E-2</v>
      </c>
      <c r="F648" s="15">
        <f t="shared" si="732"/>
        <v>3.8777193645889697E-2</v>
      </c>
      <c r="G648" s="15">
        <f ca="1"/>
        <v>3.8992503115656406E-2</v>
      </c>
      <c r="H648" s="15">
        <f ca="1"/>
        <v>3.781331780474563E-2</v>
      </c>
      <c r="I648" s="15">
        <f t="shared" si="751"/>
        <v>4.37956403682409E-2</v>
      </c>
      <c r="J648" s="15">
        <f ca="1"/>
        <v>4.6216153158272856E-2</v>
      </c>
      <c r="K648" s="15">
        <f ca="1"/>
        <v>4.4868556701982316E-2</v>
      </c>
      <c r="L648" s="15">
        <f t="shared" si="752"/>
        <v>4.5676428427578901E-2</v>
      </c>
      <c r="M648" s="15">
        <f ca="1"/>
        <v>5.1066293413152705E-2</v>
      </c>
      <c r="N648" s="15">
        <f ca="1"/>
        <v>4.8990178643385597E-2</v>
      </c>
      <c r="O648" s="15">
        <f t="shared" si="753"/>
        <v>3.5434236381552499E-2</v>
      </c>
      <c r="P648" s="15">
        <f ca="1"/>
        <v>3.7007244344759327E-2</v>
      </c>
      <c r="Q648" s="15">
        <f ca="1"/>
        <v>3.9362835460694606E-2</v>
      </c>
      <c r="R648" s="15">
        <f t="shared" si="754"/>
        <v>4.1445291364903998E-2</v>
      </c>
      <c r="S648" s="15">
        <f ca="1"/>
        <v>4.2036981855161006E-2</v>
      </c>
      <c r="T648" s="15">
        <f ca="1"/>
        <v>4.5203162951619413E-2</v>
      </c>
      <c r="U648" s="15">
        <f t="shared" si="755"/>
        <v>3.2488406510696802E-2</v>
      </c>
      <c r="V648" s="15">
        <f ca="1"/>
        <v>3.0223295432554496E-2</v>
      </c>
      <c r="W648" s="15">
        <f ca="1"/>
        <v>3.1020831503722656E-2</v>
      </c>
      <c r="X648" s="15">
        <f t="shared" si="756"/>
        <v>3.7386637618806999E-2</v>
      </c>
      <c r="Y648" s="15">
        <f ca="1"/>
        <v>3.8612199304321033E-2</v>
      </c>
      <c r="Z648" s="15">
        <f ca="1"/>
        <v>3.8472955204145995E-2</v>
      </c>
      <c r="AA648" s="15">
        <f t="shared" si="757"/>
        <v>4.0934603470001101E-2</v>
      </c>
      <c r="AB648" s="15">
        <f ca="1"/>
        <v>3.8875382960959978E-2</v>
      </c>
      <c r="AC648" s="15">
        <f ca="1"/>
        <v>4.1896251804579294E-2</v>
      </c>
      <c r="AD648" s="15">
        <f t="shared" si="758"/>
        <v>3.6557422975123099E-2</v>
      </c>
      <c r="AE648" s="15">
        <f ca="1"/>
        <v>3.4902354128120094E-2</v>
      </c>
      <c r="AF648" s="15">
        <f ca="1"/>
        <v>3.1464125487601427E-2</v>
      </c>
      <c r="AG648" s="15">
        <f t="shared" si="759"/>
        <v>2.91557601505259E-2</v>
      </c>
      <c r="AH648" s="15">
        <f ca="1"/>
        <v>3.0753896832788171E-2</v>
      </c>
      <c r="AI648" s="15">
        <f ca="1"/>
        <v>2.8360557292275487E-2</v>
      </c>
      <c r="AJ648" s="15">
        <f t="shared" si="760"/>
        <v>3.0279461882104002E-2</v>
      </c>
      <c r="AK648" s="15">
        <f ca="1"/>
        <v>3.2965816097587593E-2</v>
      </c>
      <c r="AL648" s="15">
        <f ca="1"/>
        <v>3.404850578195822E-2</v>
      </c>
      <c r="AM648" s="15">
        <f t="shared" si="743"/>
        <v>2.48282747578293E-2</v>
      </c>
      <c r="AN648" s="15">
        <f ca="1"/>
        <v>2.5715597246939403E-2</v>
      </c>
      <c r="AO648" s="15">
        <f ca="1"/>
        <v>2.4596551399738566E-2</v>
      </c>
      <c r="AP648" s="15">
        <f t="shared" si="761"/>
        <v>3.0386454268677299E-2</v>
      </c>
      <c r="AQ648" s="15">
        <f ca="1"/>
        <v>3.1035000134234748E-2</v>
      </c>
      <c r="AR648" s="15">
        <f ca="1"/>
        <v>3.0695400632626595E-2</v>
      </c>
      <c r="AS648" s="15">
        <f t="shared" si="762"/>
        <v>4.4703458577106801E-2</v>
      </c>
      <c r="AT648" s="15">
        <f ca="1"/>
        <v>3.5828325272056316E-2</v>
      </c>
      <c r="AU648" s="15">
        <f ca="1"/>
        <v>3.931118744266951E-2</v>
      </c>
      <c r="AV648" s="15">
        <f t="shared" si="763"/>
        <v>1.6106411287070799E-2</v>
      </c>
      <c r="AW648" s="15">
        <f ca="1"/>
        <v>1.3881445203320535E-2</v>
      </c>
      <c r="AX648" s="15">
        <f ca="1"/>
        <v>1.478306781008417E-2</v>
      </c>
      <c r="AY648" s="15">
        <f t="shared" si="764"/>
        <v>1.1067590854707101E-2</v>
      </c>
      <c r="AZ648" s="15">
        <f ca="1"/>
        <v>1.2510551340900223E-2</v>
      </c>
      <c r="BA648" s="15">
        <f ca="1"/>
        <v>1.4433294082102375E-2</v>
      </c>
      <c r="BB648" s="15">
        <f t="shared" si="765"/>
        <v>1.51510137074225E-2</v>
      </c>
      <c r="BC648" s="15">
        <f ca="1"/>
        <v>1.2895567810149918E-2</v>
      </c>
      <c r="BD648" s="15">
        <f ca="1"/>
        <v>1.31180030367076E-2</v>
      </c>
      <c r="BE648" s="15">
        <f t="shared" si="766"/>
        <v>1.0097836795898599E-2</v>
      </c>
      <c r="BF648" s="15">
        <f ca="1"/>
        <v>9.5360564248716216E-3</v>
      </c>
      <c r="BG648" s="15">
        <f ca="1"/>
        <v>9.4013271636331653E-3</v>
      </c>
      <c r="BH648" s="15">
        <f t="shared" si="767"/>
        <v>1.31135399854508E-2</v>
      </c>
      <c r="BI648" s="15">
        <f ca="1"/>
        <v>1.1862559928962072E-2</v>
      </c>
      <c r="BJ648" s="15">
        <f ca="1"/>
        <v>1.2281898939360101E-2</v>
      </c>
    </row>
    <row r="649" spans="2:62" hidden="1" outlineLevel="2">
      <c r="B649" s="90" t="s">
        <v>15</v>
      </c>
      <c r="C649" s="15">
        <f t="shared" si="731"/>
        <v>0.243365712756615</v>
      </c>
      <c r="D649" s="15">
        <f ca="1"/>
        <v>0.24263091525290711</v>
      </c>
      <c r="E649" s="15">
        <f ca="1"/>
        <v>0.23701748638490464</v>
      </c>
      <c r="F649" s="15">
        <f t="shared" si="732"/>
        <v>0.25906167083026799</v>
      </c>
      <c r="G649" s="15">
        <f ca="1"/>
        <v>0.2594544908565809</v>
      </c>
      <c r="H649" s="15">
        <f ca="1"/>
        <v>0.26322198782303274</v>
      </c>
      <c r="I649" s="15">
        <f t="shared" si="751"/>
        <v>0.223542014727375</v>
      </c>
      <c r="J649" s="15">
        <f ca="1"/>
        <v>0.22600182020881568</v>
      </c>
      <c r="K649" s="15">
        <f ca="1"/>
        <v>0.22689402886042156</v>
      </c>
      <c r="L649" s="15">
        <f t="shared" si="752"/>
        <v>0.22279958894487101</v>
      </c>
      <c r="M649" s="15">
        <f ca="1"/>
        <v>0.2199261413305609</v>
      </c>
      <c r="N649" s="15">
        <f ca="1"/>
        <v>0.22260928461985946</v>
      </c>
      <c r="O649" s="15">
        <f t="shared" si="753"/>
        <v>0.217340417251044</v>
      </c>
      <c r="P649" s="15">
        <f ca="1"/>
        <v>0.20524755452473614</v>
      </c>
      <c r="Q649" s="15">
        <f ca="1"/>
        <v>0.20535781438928888</v>
      </c>
      <c r="R649" s="15">
        <f t="shared" si="754"/>
        <v>0.19432373805200601</v>
      </c>
      <c r="S649" s="15">
        <f ca="1"/>
        <v>0.1962887101786929</v>
      </c>
      <c r="T649" s="15">
        <f ca="1"/>
        <v>0.19178944333582321</v>
      </c>
      <c r="U649" s="15">
        <f t="shared" si="755"/>
        <v>0.209312349058146</v>
      </c>
      <c r="V649" s="15">
        <f ca="1"/>
        <v>0.21165555374404257</v>
      </c>
      <c r="W649" s="15">
        <f ca="1"/>
        <v>0.21162130747886004</v>
      </c>
      <c r="X649" s="15">
        <f t="shared" si="756"/>
        <v>0.21729638152830699</v>
      </c>
      <c r="Y649" s="15">
        <f ca="1"/>
        <v>0.23005433652541674</v>
      </c>
      <c r="Z649" s="15">
        <f ca="1"/>
        <v>0.22595202777963089</v>
      </c>
      <c r="AA649" s="15">
        <f t="shared" si="757"/>
        <v>0.265929768609521</v>
      </c>
      <c r="AB649" s="15">
        <f ca="1"/>
        <v>0.24723947703203292</v>
      </c>
      <c r="AC649" s="15">
        <f ca="1"/>
        <v>0.2516635420128851</v>
      </c>
      <c r="AD649" s="15">
        <f t="shared" si="758"/>
        <v>0.27650686380674799</v>
      </c>
      <c r="AE649" s="15">
        <f ca="1"/>
        <v>0.28213049878082092</v>
      </c>
      <c r="AF649" s="15">
        <f ca="1"/>
        <v>0.28256033584608697</v>
      </c>
      <c r="AG649" s="15">
        <f t="shared" si="759"/>
        <v>0.3063022377854</v>
      </c>
      <c r="AH649" s="15">
        <f ca="1"/>
        <v>0.29397252267361895</v>
      </c>
      <c r="AI649" s="15">
        <f ca="1"/>
        <v>0.30005147852797487</v>
      </c>
      <c r="AJ649" s="15">
        <f t="shared" si="760"/>
        <v>0.30952210104066302</v>
      </c>
      <c r="AK649" s="15">
        <f ca="1"/>
        <v>0.31290042762076398</v>
      </c>
      <c r="AL649" s="15">
        <f ca="1"/>
        <v>0.31513966344201905</v>
      </c>
      <c r="AM649" s="15">
        <f t="shared" si="743"/>
        <v>0.32144134802093399</v>
      </c>
      <c r="AN649" s="15">
        <f ca="1"/>
        <v>0.32270831390330834</v>
      </c>
      <c r="AO649" s="15">
        <f ca="1"/>
        <v>0.32600288035815311</v>
      </c>
      <c r="AP649" s="15">
        <f t="shared" si="761"/>
        <v>0.34321892229427597</v>
      </c>
      <c r="AQ649" s="15">
        <f ca="1"/>
        <v>0.33794072174356787</v>
      </c>
      <c r="AR649" s="15">
        <f ca="1"/>
        <v>0.34928992789576307</v>
      </c>
      <c r="AS649" s="15">
        <f t="shared" si="762"/>
        <v>0.35064206814389698</v>
      </c>
      <c r="AT649" s="15">
        <f ca="1"/>
        <v>0.35162016263678314</v>
      </c>
      <c r="AU649" s="15">
        <f ca="1"/>
        <v>0.34761507005017894</v>
      </c>
      <c r="AV649" s="15">
        <f t="shared" si="763"/>
        <v>0.35971707772905798</v>
      </c>
      <c r="AW649" s="15">
        <f ca="1"/>
        <v>0.36901251571392629</v>
      </c>
      <c r="AX649" s="15">
        <f ca="1"/>
        <v>0.34922918985347146</v>
      </c>
      <c r="AY649" s="15">
        <f t="shared" si="764"/>
        <v>0.38672485790473998</v>
      </c>
      <c r="AZ649" s="15">
        <f ca="1"/>
        <v>0.38028401575922183</v>
      </c>
      <c r="BA649" s="15">
        <f ca="1"/>
        <v>0.37343204279853454</v>
      </c>
      <c r="BB649" s="15">
        <f t="shared" si="765"/>
        <v>0.36381574506303199</v>
      </c>
      <c r="BC649" s="15">
        <f ca="1"/>
        <v>0.36234954009045423</v>
      </c>
      <c r="BD649" s="15">
        <f ca="1"/>
        <v>0.35163583008569782</v>
      </c>
      <c r="BE649" s="15">
        <f t="shared" si="766"/>
        <v>0.374245953729967</v>
      </c>
      <c r="BF649" s="15">
        <f ca="1"/>
        <v>0.37587294211687156</v>
      </c>
      <c r="BG649" s="15">
        <f ca="1"/>
        <v>0.38039395566968981</v>
      </c>
      <c r="BH649" s="15">
        <f t="shared" si="767"/>
        <v>0.38690286364634402</v>
      </c>
      <c r="BI649" s="15">
        <f ca="1"/>
        <v>0.39573106044559486</v>
      </c>
      <c r="BJ649" s="15">
        <f ca="1"/>
        <v>0.37995147851444927</v>
      </c>
    </row>
    <row r="650" spans="2:62" hidden="1" outlineLevel="2">
      <c r="B650" s="90" t="s">
        <v>18</v>
      </c>
      <c r="C650" s="15">
        <f t="shared" si="731"/>
        <v>-2.21621102873222E-2</v>
      </c>
      <c r="D650" s="15">
        <f ca="1"/>
        <v>-2.2416029352496699E-2</v>
      </c>
      <c r="E650" s="15">
        <f ca="1"/>
        <v>-2.3123966842135805E-2</v>
      </c>
      <c r="F650" s="15">
        <f t="shared" si="732"/>
        <v>-2.0476146312685999E-2</v>
      </c>
      <c r="G650" s="15">
        <f ca="1"/>
        <v>-2.089435014884589E-2</v>
      </c>
      <c r="H650" s="15">
        <f ca="1"/>
        <v>-1.9376322852767417E-2</v>
      </c>
      <c r="I650" s="15">
        <f t="shared" si="751"/>
        <v>-3.2658483735786299E-3</v>
      </c>
      <c r="J650" s="15">
        <f ca="1"/>
        <v>-3.4688006588260655E-3</v>
      </c>
      <c r="K650" s="15">
        <f ca="1"/>
        <v>-3.2789147805312906E-3</v>
      </c>
      <c r="L650" s="15">
        <f t="shared" si="752"/>
        <v>-2.4912371139810198E-3</v>
      </c>
      <c r="M650" s="15">
        <f ca="1"/>
        <v>-2.4321911590081398E-3</v>
      </c>
      <c r="N650" s="15">
        <f ca="1"/>
        <v>-2.4285961849956398E-3</v>
      </c>
      <c r="O650" s="15">
        <f t="shared" si="753"/>
        <v>-7.0575195681530604E-4</v>
      </c>
      <c r="P650" s="15">
        <f ca="1"/>
        <v>-7.6509036959595276E-4</v>
      </c>
      <c r="Q650" s="15">
        <f ca="1"/>
        <v>-7.8259096769255803E-4</v>
      </c>
      <c r="R650" s="15">
        <f t="shared" si="754"/>
        <v>1.15126372342076E-2</v>
      </c>
      <c r="S650" s="15">
        <f ca="1"/>
        <v>1.1324745607508858E-2</v>
      </c>
      <c r="T650" s="15">
        <f ca="1"/>
        <v>1.1001631299607509E-2</v>
      </c>
      <c r="U650" s="15">
        <f t="shared" si="755"/>
        <v>1.5379016224737399E-2</v>
      </c>
      <c r="V650" s="15">
        <f ca="1"/>
        <v>1.5864948467274265E-2</v>
      </c>
      <c r="W650" s="15">
        <f ca="1"/>
        <v>1.5523105040711227E-2</v>
      </c>
      <c r="X650" s="15">
        <f t="shared" si="756"/>
        <v>2.16428048373737E-2</v>
      </c>
      <c r="Y650" s="15">
        <f ca="1"/>
        <v>2.2252415837381204E-2</v>
      </c>
      <c r="Z650" s="15">
        <f ca="1"/>
        <v>2.036928486569161E-2</v>
      </c>
      <c r="AA650" s="15">
        <f t="shared" si="757"/>
        <v>1.5988572916674201E-2</v>
      </c>
      <c r="AB650" s="15">
        <f ca="1"/>
        <v>1.6248207690311569E-2</v>
      </c>
      <c r="AC650" s="15">
        <f ca="1"/>
        <v>1.5370565325528329E-2</v>
      </c>
      <c r="AD650" s="15">
        <f t="shared" si="758"/>
        <v>1.5361987387093899E-2</v>
      </c>
      <c r="AE650" s="15">
        <f ca="1"/>
        <v>1.7752803385087782E-2</v>
      </c>
      <c r="AF650" s="15">
        <f ca="1"/>
        <v>1.5530531867992119E-2</v>
      </c>
      <c r="AG650" s="15">
        <f t="shared" si="759"/>
        <v>-3.9389860040282302E-3</v>
      </c>
      <c r="AH650" s="15">
        <f ca="1"/>
        <v>-4.0334092301665403E-3</v>
      </c>
      <c r="AI650" s="15">
        <f ca="1"/>
        <v>-3.6682621970870895E-3</v>
      </c>
      <c r="AJ650" s="15">
        <f t="shared" si="760"/>
        <v>-1.8523302298908901E-3</v>
      </c>
      <c r="AK650" s="15">
        <f ca="1"/>
        <v>-1.9989899026458665E-3</v>
      </c>
      <c r="AL650" s="15">
        <f ca="1"/>
        <v>-2.1486782077696025E-3</v>
      </c>
      <c r="AM650" s="15">
        <f t="shared" si="743"/>
        <v>-9.0452193108350905E-3</v>
      </c>
      <c r="AN650" s="15">
        <f ca="1"/>
        <v>-9.0262230886888669E-3</v>
      </c>
      <c r="AO650" s="15">
        <f ca="1"/>
        <v>-8.5152566532942318E-3</v>
      </c>
      <c r="AP650" s="15">
        <f t="shared" si="761"/>
        <v>-2.67398275123511E-2</v>
      </c>
      <c r="AQ650" s="15">
        <f ca="1"/>
        <v>-2.8831518047082002E-2</v>
      </c>
      <c r="AR650" s="15">
        <f ca="1"/>
        <v>-3.0308317493661488E-2</v>
      </c>
      <c r="AS650" s="15">
        <f t="shared" si="762"/>
        <v>-4.2458426675373202E-2</v>
      </c>
      <c r="AT650" s="15">
        <f ca="1"/>
        <v>-4.3477001626114883E-2</v>
      </c>
      <c r="AU650" s="15">
        <f ca="1"/>
        <v>-4.747126764094E-2</v>
      </c>
      <c r="AV650" s="15">
        <f t="shared" si="763"/>
        <v>-3.21131177955905E-2</v>
      </c>
      <c r="AW650" s="15">
        <f ca="1"/>
        <v>-3.2465201048840514E-2</v>
      </c>
      <c r="AX650" s="15">
        <f ca="1"/>
        <v>-4.038387455054749E-2</v>
      </c>
      <c r="AY650" s="15">
        <f t="shared" si="764"/>
        <v>-4.3408619417537403E-2</v>
      </c>
      <c r="AZ650" s="15">
        <f ca="1"/>
        <v>-4.3312277955864932E-2</v>
      </c>
      <c r="BA650" s="15">
        <f ca="1"/>
        <v>-5.202267947921372E-2</v>
      </c>
      <c r="BB650" s="15">
        <f t="shared" si="765"/>
        <v>-3.8434219012829403E-2</v>
      </c>
      <c r="BC650" s="15">
        <f ca="1"/>
        <v>-3.8847188004309502E-2</v>
      </c>
      <c r="BD650" s="15">
        <f ca="1"/>
        <v>-4.358574840921664E-2</v>
      </c>
      <c r="BE650" s="15">
        <f t="shared" si="766"/>
        <v>-3.7654708161085702E-2</v>
      </c>
      <c r="BF650" s="15">
        <f ca="1"/>
        <v>-3.9184184641704978E-2</v>
      </c>
      <c r="BG650" s="15">
        <f ca="1"/>
        <v>-4.150046073556149E-2</v>
      </c>
      <c r="BH650" s="15">
        <f t="shared" si="767"/>
        <v>-3.8232228711638602E-2</v>
      </c>
      <c r="BI650" s="15">
        <f ca="1"/>
        <v>-3.9990346877190996E-2</v>
      </c>
      <c r="BJ650" s="15">
        <f ca="1"/>
        <v>-3.7775301484564539E-2</v>
      </c>
    </row>
    <row r="651" spans="2:62" hidden="1" outlineLevel="2">
      <c r="B651" s="90" t="s">
        <v>20</v>
      </c>
      <c r="C651" s="15">
        <f t="shared" si="731"/>
        <v>8.7849084876489795E-3</v>
      </c>
      <c r="D651" s="15">
        <f ca="1"/>
        <v>9.0151365938618052E-3</v>
      </c>
      <c r="E651" s="15">
        <f ca="1"/>
        <v>9.6268139115284201E-3</v>
      </c>
      <c r="F651" s="15">
        <f t="shared" si="732"/>
        <v>5.5845776895217299E-3</v>
      </c>
      <c r="G651" s="15">
        <f ca="1"/>
        <v>5.6959918140491459E-3</v>
      </c>
      <c r="H651" s="15">
        <f ca="1"/>
        <v>5.0792624107887669E-3</v>
      </c>
      <c r="I651" s="15">
        <f t="shared" si="751"/>
        <v>2.3884419496789999E-2</v>
      </c>
      <c r="J651" s="15">
        <f ca="1"/>
        <v>2.4312191414498509E-2</v>
      </c>
      <c r="K651" s="15">
        <f ca="1"/>
        <v>2.4260871903526712E-2</v>
      </c>
      <c r="L651" s="15">
        <f t="shared" si="752"/>
        <v>4.1859326465281503E-2</v>
      </c>
      <c r="M651" s="15">
        <f ca="1"/>
        <v>4.011914974067568E-2</v>
      </c>
      <c r="N651" s="15">
        <f ca="1"/>
        <v>4.2390013769791242E-2</v>
      </c>
      <c r="O651" s="15">
        <f t="shared" si="753"/>
        <v>5.4301837936438703E-2</v>
      </c>
      <c r="P651" s="15">
        <f ca="1"/>
        <v>5.9391873583397717E-2</v>
      </c>
      <c r="Q651" s="15">
        <f ca="1"/>
        <v>6.6108330994204365E-2</v>
      </c>
      <c r="R651" s="15">
        <f t="shared" si="754"/>
        <v>5.2428723141774103E-2</v>
      </c>
      <c r="S651" s="15">
        <f ca="1"/>
        <v>5.581515629329966E-2</v>
      </c>
      <c r="T651" s="15">
        <f ca="1"/>
        <v>5.3831727255312621E-2</v>
      </c>
      <c r="U651" s="15">
        <f t="shared" si="755"/>
        <v>6.1485202846746898E-2</v>
      </c>
      <c r="V651" s="15">
        <f ca="1"/>
        <v>5.8549721054004703E-2</v>
      </c>
      <c r="W651" s="15">
        <f ca="1"/>
        <v>6.7004296133495109E-2</v>
      </c>
      <c r="X651" s="15">
        <f t="shared" si="756"/>
        <v>6.1969377219595001E-2</v>
      </c>
      <c r="Y651" s="15">
        <f ca="1"/>
        <v>6.1150017179205068E-2</v>
      </c>
      <c r="Z651" s="15">
        <f ca="1"/>
        <v>6.0244622037505968E-2</v>
      </c>
      <c r="AA651" s="15">
        <f t="shared" si="757"/>
        <v>6.2722829927977897E-2</v>
      </c>
      <c r="AB651" s="15">
        <f ca="1"/>
        <v>6.5201218886870124E-2</v>
      </c>
      <c r="AC651" s="15">
        <f ca="1"/>
        <v>6.8037268426249464E-2</v>
      </c>
      <c r="AD651" s="15">
        <f t="shared" si="758"/>
        <v>5.4774885856838602E-2</v>
      </c>
      <c r="AE651" s="15">
        <f ca="1"/>
        <v>5.7374551830831774E-2</v>
      </c>
      <c r="AF651" s="15">
        <f ca="1"/>
        <v>5.5348015321820147E-2</v>
      </c>
      <c r="AG651" s="15">
        <f t="shared" si="759"/>
        <v>5.3810503088506399E-2</v>
      </c>
      <c r="AH651" s="15">
        <f ca="1"/>
        <v>5.4752573924333636E-2</v>
      </c>
      <c r="AI651" s="15">
        <f ca="1"/>
        <v>4.5188012674951365E-2</v>
      </c>
      <c r="AJ651" s="15">
        <f t="shared" si="760"/>
        <v>3.4343921311904099E-2</v>
      </c>
      <c r="AK651" s="15">
        <f ca="1"/>
        <v>3.3014486155733616E-2</v>
      </c>
      <c r="AL651" s="15">
        <f ca="1"/>
        <v>3.1497372121875075E-2</v>
      </c>
      <c r="AM651" s="15">
        <f t="shared" si="743"/>
        <v>3.2058590493707802E-2</v>
      </c>
      <c r="AN651" s="15">
        <f ca="1"/>
        <v>3.0022256446520745E-2</v>
      </c>
      <c r="AO651" s="15">
        <f ca="1"/>
        <v>2.855139038341652E-2</v>
      </c>
      <c r="AP651" s="15">
        <f t="shared" si="761"/>
        <v>4.2692278176092099E-2</v>
      </c>
      <c r="AQ651" s="15">
        <f ca="1"/>
        <v>4.2776362041920202E-2</v>
      </c>
      <c r="AR651" s="15">
        <f ca="1"/>
        <v>4.5263827695967776E-2</v>
      </c>
      <c r="AS651" s="15">
        <f t="shared" si="762"/>
        <v>4.0819442462232999E-2</v>
      </c>
      <c r="AT651" s="15">
        <f ca="1"/>
        <v>4.173008024277719E-2</v>
      </c>
      <c r="AU651" s="15">
        <f ca="1"/>
        <v>3.8201430722588907E-2</v>
      </c>
      <c r="AV651" s="15">
        <f t="shared" si="763"/>
        <v>3.81576303814277E-2</v>
      </c>
      <c r="AW651" s="15">
        <f ca="1"/>
        <v>3.5400840885290684E-2</v>
      </c>
      <c r="AX651" s="15">
        <f ca="1"/>
        <v>4.1093814330822459E-2</v>
      </c>
      <c r="AY651" s="15">
        <f t="shared" si="764"/>
        <v>2.3611708851737599E-2</v>
      </c>
      <c r="AZ651" s="15">
        <f ca="1"/>
        <v>2.4055995019285639E-2</v>
      </c>
      <c r="BA651" s="15">
        <f ca="1"/>
        <v>2.5366637423834142E-2</v>
      </c>
      <c r="BB651" s="15">
        <f t="shared" si="765"/>
        <v>3.4548801732523497E-2</v>
      </c>
      <c r="BC651" s="15">
        <f ca="1"/>
        <v>3.2440748205451016E-2</v>
      </c>
      <c r="BD651" s="15">
        <f ca="1"/>
        <v>3.4327547544577036E-2</v>
      </c>
      <c r="BE651" s="15">
        <f t="shared" si="766"/>
        <v>3.4622212694280903E-2</v>
      </c>
      <c r="BF651" s="15">
        <f ca="1"/>
        <v>3.5935423017188273E-2</v>
      </c>
      <c r="BG651" s="15">
        <f ca="1"/>
        <v>3.7285935347250207E-2</v>
      </c>
      <c r="BH651" s="15">
        <f t="shared" si="767"/>
        <v>3.21029730261067E-2</v>
      </c>
      <c r="BI651" s="15">
        <f ca="1"/>
        <v>3.2685141694033172E-2</v>
      </c>
      <c r="BJ651" s="15">
        <f ca="1"/>
        <v>3.2790944778446178E-2</v>
      </c>
    </row>
    <row r="652" spans="2:62" hidden="1" outlineLevel="2">
      <c r="B652" s="90" t="s">
        <v>22</v>
      </c>
      <c r="C652" s="15">
        <f t="shared" si="731"/>
        <v>-1.3241698818691699E-2</v>
      </c>
      <c r="D652" s="15">
        <f ca="1"/>
        <v>-1.3410856517695009E-2</v>
      </c>
      <c r="E652" s="15">
        <f ca="1"/>
        <v>-1.2521128333838838E-2</v>
      </c>
      <c r="F652" s="15">
        <f t="shared" si="732"/>
        <v>-9.8762394265838292E-3</v>
      </c>
      <c r="G652" s="15">
        <f ca="1"/>
        <v>-1.0001012766170509E-2</v>
      </c>
      <c r="H652" s="15">
        <f ca="1"/>
        <v>-9.1220766488903267E-3</v>
      </c>
      <c r="I652" s="15">
        <f t="shared" si="751"/>
        <v>-4.72054062733533E-3</v>
      </c>
      <c r="J652" s="15">
        <f ca="1"/>
        <v>-5.0939603898218959E-3</v>
      </c>
      <c r="K652" s="15">
        <f ca="1"/>
        <v>-5.4603135891926049E-3</v>
      </c>
      <c r="L652" s="15">
        <f t="shared" si="752"/>
        <v>-5.4580930270815E-3</v>
      </c>
      <c r="M652" s="15">
        <f ca="1"/>
        <v>-4.7260845717832832E-3</v>
      </c>
      <c r="N652" s="15">
        <f ca="1"/>
        <v>-4.5609059111112252E-3</v>
      </c>
      <c r="O652" s="15">
        <f t="shared" si="753"/>
        <v>-7.1218058573338204E-3</v>
      </c>
      <c r="P652" s="15">
        <f ca="1"/>
        <v>-8.3426106777004586E-3</v>
      </c>
      <c r="Q652" s="15">
        <f ca="1"/>
        <v>-8.0930049014974938E-3</v>
      </c>
      <c r="R652" s="15">
        <f t="shared" si="754"/>
        <v>-3.3752407104266401E-3</v>
      </c>
      <c r="S652" s="15">
        <f ca="1"/>
        <v>-3.309161600527368E-3</v>
      </c>
      <c r="T652" s="15">
        <f ca="1"/>
        <v>-3.0883217889247023E-3</v>
      </c>
      <c r="U652" s="15">
        <f t="shared" si="755"/>
        <v>-5.1923604540627596E-3</v>
      </c>
      <c r="V652" s="15">
        <f ca="1"/>
        <v>-5.484606116400551E-3</v>
      </c>
      <c r="W652" s="15">
        <f ca="1"/>
        <v>-5.4066299449496624E-3</v>
      </c>
      <c r="X652" s="15">
        <f t="shared" si="756"/>
        <v>5.13784204659246E-3</v>
      </c>
      <c r="Y652" s="15">
        <f ca="1"/>
        <v>4.7266564943342767E-3</v>
      </c>
      <c r="Z652" s="15">
        <f ca="1"/>
        <v>4.6958787280259092E-3</v>
      </c>
      <c r="AA652" s="15">
        <f t="shared" si="757"/>
        <v>-6.4705914707840198E-3</v>
      </c>
      <c r="AB652" s="15">
        <f ca="1"/>
        <v>-6.8502455505656239E-3</v>
      </c>
      <c r="AC652" s="15">
        <f ca="1"/>
        <v>-6.0642249261787327E-3</v>
      </c>
      <c r="AD652" s="15">
        <f t="shared" si="758"/>
        <v>-7.3881300701139196E-3</v>
      </c>
      <c r="AE652" s="15">
        <f ca="1"/>
        <v>-7.4246785668059326E-3</v>
      </c>
      <c r="AF652" s="15">
        <f ca="1"/>
        <v>-7.3716635022643504E-3</v>
      </c>
      <c r="AG652" s="15">
        <f t="shared" si="759"/>
        <v>-7.5629197698502898E-3</v>
      </c>
      <c r="AH652" s="15">
        <f ca="1"/>
        <v>-7.3264195237717697E-3</v>
      </c>
      <c r="AI652" s="15">
        <f ca="1"/>
        <v>-6.9399279086048652E-3</v>
      </c>
      <c r="AJ652" s="15">
        <f t="shared" si="760"/>
        <v>1.0535756320013899E-2</v>
      </c>
      <c r="AK652" s="15">
        <f ca="1"/>
        <v>1.0510367700479903E-2</v>
      </c>
      <c r="AL652" s="15">
        <f ca="1"/>
        <v>1.109682457790461E-2</v>
      </c>
      <c r="AM652" s="15">
        <f t="shared" si="743"/>
        <v>9.4294080229410399E-3</v>
      </c>
      <c r="AN652" s="15">
        <f ca="1"/>
        <v>8.8926519073500385E-3</v>
      </c>
      <c r="AO652" s="15">
        <f ca="1"/>
        <v>1.0685194466763491E-2</v>
      </c>
      <c r="AP652" s="15">
        <f t="shared" si="761"/>
        <v>1.5419312048438501E-2</v>
      </c>
      <c r="AQ652" s="15">
        <f ca="1"/>
        <v>1.5966069861740165E-2</v>
      </c>
      <c r="AR652" s="15">
        <f ca="1"/>
        <v>1.3872815240737212E-2</v>
      </c>
      <c r="AS652" s="15">
        <f t="shared" si="762"/>
        <v>1.79582097182363E-2</v>
      </c>
      <c r="AT652" s="15">
        <f ca="1"/>
        <v>1.6304070037623717E-2</v>
      </c>
      <c r="AU652" s="15">
        <f ca="1"/>
        <v>1.5984834353850407E-2</v>
      </c>
      <c r="AV652" s="15">
        <f t="shared" si="763"/>
        <v>2.5217391603546399E-2</v>
      </c>
      <c r="AW652" s="15">
        <f ca="1"/>
        <v>2.3387935317085842E-2</v>
      </c>
      <c r="AX652" s="15">
        <f ca="1"/>
        <v>2.3637582974371331E-2</v>
      </c>
      <c r="AY652" s="15">
        <f t="shared" si="764"/>
        <v>3.50255175977435E-2</v>
      </c>
      <c r="AZ652" s="15">
        <f ca="1"/>
        <v>4.0010482043777072E-2</v>
      </c>
      <c r="BA652" s="15">
        <f ca="1"/>
        <v>3.9233941115797477E-2</v>
      </c>
      <c r="BB652" s="15">
        <f t="shared" si="765"/>
        <v>5.0110391163325697E-2</v>
      </c>
      <c r="BC652" s="15">
        <f ca="1"/>
        <v>4.6595776090842346E-2</v>
      </c>
      <c r="BD652" s="15">
        <f ca="1"/>
        <v>4.9424755486680322E-2</v>
      </c>
      <c r="BE652" s="15">
        <f t="shared" si="766"/>
        <v>4.6264291620431101E-2</v>
      </c>
      <c r="BF652" s="15">
        <f ca="1"/>
        <v>4.5280672524495282E-2</v>
      </c>
      <c r="BG652" s="15">
        <f ca="1"/>
        <v>4.6974847793367691E-2</v>
      </c>
      <c r="BH652" s="15">
        <f t="shared" si="767"/>
        <v>4.9343592014381099E-2</v>
      </c>
      <c r="BI652" s="15">
        <f ca="1"/>
        <v>4.5081855906197045E-2</v>
      </c>
      <c r="BJ652" s="15">
        <f ca="1"/>
        <v>4.9041152837547904E-2</v>
      </c>
    </row>
    <row r="653" spans="2:62" hidden="1" outlineLevel="2">
      <c r="B653" s="90" t="s">
        <v>24</v>
      </c>
      <c r="C653" s="15">
        <f t="shared" si="731"/>
        <v>0.136157253709148</v>
      </c>
      <c r="D653" s="15">
        <f ca="1"/>
        <v>0.13796286695562326</v>
      </c>
      <c r="E653" s="15">
        <f ca="1"/>
        <v>0.14100342276044625</v>
      </c>
      <c r="F653" s="15">
        <f t="shared" si="732"/>
        <v>0.143915968569403</v>
      </c>
      <c r="G653" s="15">
        <f ca="1"/>
        <v>0.144624118486642</v>
      </c>
      <c r="H653" s="15">
        <f ca="1"/>
        <v>0.14973951684082543</v>
      </c>
      <c r="I653" s="15">
        <f t="shared" si="751"/>
        <v>0.14814188977298501</v>
      </c>
      <c r="J653" s="15">
        <f ca="1"/>
        <v>0.1492984507095598</v>
      </c>
      <c r="K653" s="15">
        <f ca="1"/>
        <v>0.15683588096353485</v>
      </c>
      <c r="L653" s="15">
        <f t="shared" si="752"/>
        <v>0.128742833375214</v>
      </c>
      <c r="M653" s="15">
        <f ca="1"/>
        <v>0.1290450916879595</v>
      </c>
      <c r="N653" s="15">
        <f ca="1"/>
        <v>0.13173625297979338</v>
      </c>
      <c r="O653" s="15">
        <f t="shared" si="753"/>
        <v>0.13123740918809099</v>
      </c>
      <c r="P653" s="15">
        <f ca="1"/>
        <v>0.13350959936629217</v>
      </c>
      <c r="Q653" s="15">
        <f ca="1"/>
        <v>0.13454266165014797</v>
      </c>
      <c r="R653" s="15">
        <f t="shared" si="754"/>
        <v>0.14203846240815399</v>
      </c>
      <c r="S653" s="15">
        <f ca="1"/>
        <v>0.13376027227403728</v>
      </c>
      <c r="T653" s="15">
        <f ca="1"/>
        <v>0.13812957932049694</v>
      </c>
      <c r="U653" s="15">
        <f t="shared" si="755"/>
        <v>0.15046097599198099</v>
      </c>
      <c r="V653" s="15">
        <f ca="1"/>
        <v>0.1486941858640734</v>
      </c>
      <c r="W653" s="15">
        <f ca="1"/>
        <v>0.15499440932058831</v>
      </c>
      <c r="X653" s="15">
        <f t="shared" si="756"/>
        <v>0.15112798766505001</v>
      </c>
      <c r="Y653" s="15">
        <f ca="1"/>
        <v>0.15378424453200115</v>
      </c>
      <c r="Z653" s="15">
        <f ca="1"/>
        <v>0.15300017897874038</v>
      </c>
      <c r="AA653" s="15">
        <f t="shared" si="757"/>
        <v>0.17842534092703199</v>
      </c>
      <c r="AB653" s="15">
        <f ca="1"/>
        <v>0.18186312756956827</v>
      </c>
      <c r="AC653" s="15">
        <f ca="1"/>
        <v>0.17585392754146037</v>
      </c>
      <c r="AD653" s="15">
        <f t="shared" si="758"/>
        <v>0.18249473830371099</v>
      </c>
      <c r="AE653" s="15">
        <f ca="1"/>
        <v>0.18013360038680498</v>
      </c>
      <c r="AF653" s="15">
        <f ca="1"/>
        <v>0.1931474201275879</v>
      </c>
      <c r="AG653" s="15">
        <f t="shared" si="759"/>
        <v>0.209458500442498</v>
      </c>
      <c r="AH653" s="15">
        <f ca="1"/>
        <v>0.21389703963029724</v>
      </c>
      <c r="AI653" s="15">
        <f ca="1"/>
        <v>0.22759969659046306</v>
      </c>
      <c r="AJ653" s="15">
        <f t="shared" si="760"/>
        <v>0.19945860425061801</v>
      </c>
      <c r="AK653" s="15">
        <f ca="1"/>
        <v>0.19763403616643549</v>
      </c>
      <c r="AL653" s="15">
        <f ca="1"/>
        <v>0.19039948618934438</v>
      </c>
      <c r="AM653" s="15">
        <f t="shared" si="743"/>
        <v>0.19490581659824299</v>
      </c>
      <c r="AN653" s="15">
        <f ca="1"/>
        <v>0.19921187305686441</v>
      </c>
      <c r="AO653" s="15">
        <f ca="1"/>
        <v>0.20857509932851745</v>
      </c>
      <c r="AP653" s="15">
        <f t="shared" si="761"/>
        <v>0.271184719043916</v>
      </c>
      <c r="AQ653" s="15">
        <f ca="1"/>
        <v>0.27592503828671378</v>
      </c>
      <c r="AR653" s="15">
        <f ca="1"/>
        <v>0.27941658026175881</v>
      </c>
      <c r="AS653" s="15">
        <f t="shared" si="762"/>
        <v>0.27860894814635101</v>
      </c>
      <c r="AT653" s="15">
        <f ca="1"/>
        <v>0.27881612529072636</v>
      </c>
      <c r="AU653" s="15">
        <f ca="1"/>
        <v>0.27884864949480315</v>
      </c>
      <c r="AV653" s="15">
        <f t="shared" si="763"/>
        <v>0.28085501970882898</v>
      </c>
      <c r="AW653" s="15">
        <f ca="1"/>
        <v>0.26554572277637212</v>
      </c>
      <c r="AX653" s="15">
        <f ca="1"/>
        <v>0.2759570592282124</v>
      </c>
      <c r="AY653" s="15">
        <f t="shared" si="764"/>
        <v>0.26956301408268102</v>
      </c>
      <c r="AZ653" s="15">
        <f ca="1"/>
        <v>0.27359431581216115</v>
      </c>
      <c r="BA653" s="15">
        <f ca="1"/>
        <v>0.28031867275287942</v>
      </c>
      <c r="BB653" s="15">
        <f t="shared" si="765"/>
        <v>0.246828700862573</v>
      </c>
      <c r="BC653" s="15">
        <f ca="1"/>
        <v>0.25669837135266177</v>
      </c>
      <c r="BD653" s="15">
        <f ca="1"/>
        <v>0.26201852988402874</v>
      </c>
      <c r="BE653" s="15">
        <f t="shared" si="766"/>
        <v>0.25844609371382699</v>
      </c>
      <c r="BF653" s="15">
        <f ca="1"/>
        <v>0.2524348544158902</v>
      </c>
      <c r="BG653" s="15">
        <f ca="1"/>
        <v>0.24775976585149331</v>
      </c>
      <c r="BH653" s="15">
        <f t="shared" si="767"/>
        <v>0.245186891314424</v>
      </c>
      <c r="BI653" s="15">
        <f ca="1"/>
        <v>0.25088279836788924</v>
      </c>
      <c r="BJ653" s="15">
        <f ca="1"/>
        <v>0.25880458483100849</v>
      </c>
    </row>
    <row r="654" spans="2:62" hidden="1" outlineLevel="2">
      <c r="D654" s="65"/>
    </row>
    <row r="655" spans="2:62" hidden="1" outlineLevel="2">
      <c r="B655" s="90" t="s">
        <v>56</v>
      </c>
      <c r="C655" s="42">
        <f>SUM(C644:C653)</f>
        <v>1.0000000000000004</v>
      </c>
      <c r="D655" s="42">
        <f t="shared" ref="D655:BJ655" ca="1" si="768">SUM(D644:D653)</f>
        <v>1.0000000000000004</v>
      </c>
      <c r="E655" s="42">
        <f t="shared" ca="1" si="768"/>
        <v>1.0000000000000002</v>
      </c>
      <c r="F655" s="42">
        <f t="shared" si="768"/>
        <v>0.99999999999999989</v>
      </c>
      <c r="G655" s="42">
        <f t="shared" ca="1" si="768"/>
        <v>1</v>
      </c>
      <c r="H655" s="42">
        <f t="shared" ca="1" si="768"/>
        <v>0.99999999999999989</v>
      </c>
      <c r="I655" s="42">
        <f t="shared" si="768"/>
        <v>0.99999999999999967</v>
      </c>
      <c r="J655" s="42">
        <f t="shared" ca="1" si="768"/>
        <v>0.99999999999999967</v>
      </c>
      <c r="K655" s="42">
        <f t="shared" ca="1" si="768"/>
        <v>0.99999999999999956</v>
      </c>
      <c r="L655" s="42">
        <f t="shared" si="768"/>
        <v>1.0000000000000002</v>
      </c>
      <c r="M655" s="42">
        <f t="shared" ca="1" si="768"/>
        <v>1.0000000000000002</v>
      </c>
      <c r="N655" s="42">
        <f t="shared" ca="1" si="768"/>
        <v>1.0000000000000002</v>
      </c>
      <c r="O655" s="42">
        <f t="shared" si="768"/>
        <v>0.99999999999999944</v>
      </c>
      <c r="P655" s="42">
        <f t="shared" ca="1" si="768"/>
        <v>0.99999999999999933</v>
      </c>
      <c r="Q655" s="42">
        <f t="shared" ca="1" si="768"/>
        <v>0.99999999999999933</v>
      </c>
      <c r="R655" s="42">
        <f t="shared" si="768"/>
        <v>1</v>
      </c>
      <c r="S655" s="42">
        <f t="shared" ca="1" si="768"/>
        <v>1</v>
      </c>
      <c r="T655" s="42">
        <f t="shared" ca="1" si="768"/>
        <v>1.0000000000000002</v>
      </c>
      <c r="U655" s="42">
        <f t="shared" si="768"/>
        <v>0.99999999999999978</v>
      </c>
      <c r="V655" s="42">
        <f t="shared" ca="1" si="768"/>
        <v>1</v>
      </c>
      <c r="W655" s="42">
        <f t="shared" ca="1" si="768"/>
        <v>1</v>
      </c>
      <c r="X655" s="42">
        <f t="shared" si="768"/>
        <v>0.99999999999999989</v>
      </c>
      <c r="Y655" s="42">
        <f t="shared" ca="1" si="768"/>
        <v>0.99999999999999989</v>
      </c>
      <c r="Z655" s="42">
        <f t="shared" ca="1" si="768"/>
        <v>0.99999999999999978</v>
      </c>
      <c r="AA655" s="42">
        <f t="shared" si="768"/>
        <v>0.99999999999999967</v>
      </c>
      <c r="AB655" s="42">
        <f t="shared" ca="1" si="768"/>
        <v>0.99999999999999978</v>
      </c>
      <c r="AC655" s="42">
        <f t="shared" ca="1" si="768"/>
        <v>0.99999999999999956</v>
      </c>
      <c r="AD655" s="42">
        <f t="shared" si="768"/>
        <v>1</v>
      </c>
      <c r="AE655" s="42">
        <f t="shared" ca="1" si="768"/>
        <v>1</v>
      </c>
      <c r="AF655" s="42">
        <f t="shared" ca="1" si="768"/>
        <v>0.99999999999999989</v>
      </c>
      <c r="AG655" s="42">
        <f t="shared" si="768"/>
        <v>1</v>
      </c>
      <c r="AH655" s="42">
        <f t="shared" ca="1" si="768"/>
        <v>0.99999999999999978</v>
      </c>
      <c r="AI655" s="42">
        <f t="shared" ca="1" si="768"/>
        <v>0.99999999999999956</v>
      </c>
      <c r="AJ655" s="42">
        <f t="shared" si="768"/>
        <v>1</v>
      </c>
      <c r="AK655" s="42">
        <f t="shared" ca="1" si="768"/>
        <v>0.99999999999999978</v>
      </c>
      <c r="AL655" s="42">
        <f t="shared" ca="1" si="768"/>
        <v>0.99999999999999978</v>
      </c>
      <c r="AM655" s="42">
        <f t="shared" si="768"/>
        <v>0.99999999999999922</v>
      </c>
      <c r="AN655" s="42">
        <f t="shared" ca="1" si="768"/>
        <v>0.99999999999999922</v>
      </c>
      <c r="AO655" s="42">
        <f t="shared" ca="1" si="768"/>
        <v>0.99999999999999911</v>
      </c>
      <c r="AP655" s="42">
        <f t="shared" si="768"/>
        <v>1</v>
      </c>
      <c r="AQ655" s="42">
        <f t="shared" ca="1" si="768"/>
        <v>0.99999999999999989</v>
      </c>
      <c r="AR655" s="42">
        <f t="shared" ca="1" si="768"/>
        <v>1</v>
      </c>
      <c r="AS655" s="42">
        <f t="shared" si="768"/>
        <v>0.99999999999999956</v>
      </c>
      <c r="AT655" s="42">
        <f t="shared" ca="1" si="768"/>
        <v>0.99999999999999956</v>
      </c>
      <c r="AU655" s="42">
        <f t="shared" ca="1" si="768"/>
        <v>0.99999999999999956</v>
      </c>
      <c r="AV655" s="42">
        <f t="shared" si="768"/>
        <v>0.99999999999999967</v>
      </c>
      <c r="AW655" s="42">
        <f t="shared" ca="1" si="768"/>
        <v>0.99999999999999967</v>
      </c>
      <c r="AX655" s="42">
        <f t="shared" ca="1" si="768"/>
        <v>0.99999999999999956</v>
      </c>
      <c r="AY655" s="42">
        <f t="shared" si="768"/>
        <v>0.99999999999999922</v>
      </c>
      <c r="AZ655" s="42">
        <f t="shared" ca="1" si="768"/>
        <v>0.99999999999999911</v>
      </c>
      <c r="BA655" s="42">
        <f t="shared" ca="1" si="768"/>
        <v>0.99999999999999911</v>
      </c>
      <c r="BB655" s="42">
        <f t="shared" si="768"/>
        <v>1.0000000000000002</v>
      </c>
      <c r="BC655" s="42">
        <f t="shared" ca="1" si="768"/>
        <v>1.0000000000000002</v>
      </c>
      <c r="BD655" s="42">
        <f t="shared" ca="1" si="768"/>
        <v>1.0000000000000004</v>
      </c>
      <c r="BE655" s="42">
        <f t="shared" si="768"/>
        <v>0.99999999999999967</v>
      </c>
      <c r="BF655" s="42">
        <f t="shared" ca="1" si="768"/>
        <v>0.99999999999999956</v>
      </c>
      <c r="BG655" s="42">
        <f t="shared" ca="1" si="768"/>
        <v>0.99999999999999956</v>
      </c>
      <c r="BH655" s="42">
        <f t="shared" si="768"/>
        <v>0.99999999999999889</v>
      </c>
      <c r="BI655" s="42">
        <f t="shared" ca="1" si="768"/>
        <v>0.99999999999999867</v>
      </c>
      <c r="BJ655" s="42">
        <f t="shared" ca="1" si="768"/>
        <v>0.99999999999999867</v>
      </c>
    </row>
    <row r="656" spans="2:62" hidden="1" outlineLevel="2">
      <c r="B656" s="81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M656" s="42"/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/>
      <c r="BJ656" s="42"/>
    </row>
    <row r="657" spans="2:62" ht="20.5" hidden="1" outlineLevel="2">
      <c r="B657" s="79" t="s">
        <v>136</v>
      </c>
      <c r="C657" s="42" cm="1">
        <f t="array" aca="1" ref="C657" ca="1">SUMPRODUCT(TRANSPOSE(C644:C653),OFFSET('Static Returns and Covariance'!$B$12,MATCH(C$16,'Static Returns and Covariance'!$B$13:$B$132),1,1,10))</f>
        <v>-1.0312937153036951E-3</v>
      </c>
      <c r="D657" s="42" cm="1">
        <f t="array" aca="1" ref="D657" ca="1">SUMPRODUCT(TRANSPOSE(D644:D653),OFFSET('Static Returns and Covariance'!$B$12,MATCH(D$16,'Static Returns and Covariance'!$B$13:$B$132),1,1,10))</f>
        <v>4.1934921545683429E-2</v>
      </c>
      <c r="E657" s="42" cm="1">
        <f t="array" aca="1" ref="E657" ca="1">SUMPRODUCT(TRANSPOSE(E644:E653),OFFSET('Static Returns and Covariance'!$B$12,MATCH(E$16,'Static Returns and Covariance'!$B$13:$B$132),1,1,10))</f>
        <v>1.0606585338330016E-3</v>
      </c>
      <c r="F657" s="42" cm="1">
        <f t="array" aca="1" ref="F657" ca="1">SUMPRODUCT(TRANSPOSE(F644:F653),OFFSET('Static Returns and Covariance'!$B$12,MATCH(F$16,'Static Returns and Covariance'!$B$13:$B$132),1,1,10))</f>
        <v>-3.3161039418464146E-3</v>
      </c>
      <c r="G657" s="42" cm="1">
        <f t="array" aca="1" ref="G657" ca="1">SUMPRODUCT(TRANSPOSE(G644:G653),OFFSET('Static Returns and Covariance'!$B$12,MATCH(G$16,'Static Returns and Covariance'!$B$13:$B$132),1,1,10))</f>
        <v>3.7816464080070826E-2</v>
      </c>
      <c r="H657" s="42" cm="1">
        <f t="array" aca="1" ref="H657" ca="1">SUMPRODUCT(TRANSPOSE(H644:H653),OFFSET('Static Returns and Covariance'!$B$12,MATCH(H$16,'Static Returns and Covariance'!$B$13:$B$132),1,1,10))</f>
        <v>-2.7179987179411953E-2</v>
      </c>
      <c r="I657" s="42" cm="1">
        <f t="array" aca="1" ref="I657" ca="1">SUMPRODUCT(TRANSPOSE(I644:I653),OFFSET('Static Returns and Covariance'!$B$12,MATCH(I$16,'Static Returns and Covariance'!$B$13:$B$132),1,1,10))</f>
        <v>-3.7847401452825854E-3</v>
      </c>
      <c r="J657" s="42" cm="1">
        <f t="array" aca="1" ref="J657" ca="1">SUMPRODUCT(TRANSPOSE(J644:J653),OFFSET('Static Returns and Covariance'!$B$12,MATCH(J$16,'Static Returns and Covariance'!$B$13:$B$132),1,1,10))</f>
        <v>2.6331725074304431E-2</v>
      </c>
      <c r="K657" s="42" cm="1">
        <f t="array" aca="1" ref="K657" ca="1">SUMPRODUCT(TRANSPOSE(K644:K653),OFFSET('Static Returns and Covariance'!$B$12,MATCH(K$16,'Static Returns and Covariance'!$B$13:$B$132),1,1,10))</f>
        <v>5.8124938406636257E-3</v>
      </c>
      <c r="L657" s="42" cm="1">
        <f t="array" aca="1" ref="L657" ca="1">SUMPRODUCT(TRANSPOSE(L644:L653),OFFSET('Static Returns and Covariance'!$B$12,MATCH(L$16,'Static Returns and Covariance'!$B$13:$B$132),1,1,10))</f>
        <v>6.8505584940858177E-2</v>
      </c>
      <c r="M657" s="42" cm="1">
        <f t="array" aca="1" ref="M657" ca="1">SUMPRODUCT(TRANSPOSE(M644:M653),OFFSET('Static Returns and Covariance'!$B$12,MATCH(M$16,'Static Returns and Covariance'!$B$13:$B$132),1,1,10))</f>
        <v>3.3727945341793159E-2</v>
      </c>
      <c r="N657" s="42" cm="1">
        <f t="array" aca="1" ref="N657" ca="1">SUMPRODUCT(TRANSPOSE(N644:N653),OFFSET('Static Returns and Covariance'!$B$12,MATCH(N$16,'Static Returns and Covariance'!$B$13:$B$132),1,1,10))</f>
        <v>-2.3317688895188923E-2</v>
      </c>
      <c r="O657" s="42" cm="1">
        <f t="array" aca="1" ref="O657" ca="1">SUMPRODUCT(TRANSPOSE(O644:O653),OFFSET('Static Returns and Covariance'!$B$12,MATCH(O$16,'Static Returns and Covariance'!$B$13:$B$132),1,1,10))</f>
        <v>-1.4343745919926068E-3</v>
      </c>
      <c r="P657" s="42" cm="1">
        <f t="array" aca="1" ref="P657" ca="1">SUMPRODUCT(TRANSPOSE(P644:P653),OFFSET('Static Returns and Covariance'!$B$12,MATCH(P$16,'Static Returns and Covariance'!$B$13:$B$132),1,1,10))</f>
        <v>-3.1525012557950607E-2</v>
      </c>
      <c r="Q657" s="42" cm="1">
        <f t="array" aca="1" ref="Q657" ca="1">SUMPRODUCT(TRANSPOSE(Q644:Q653),OFFSET('Static Returns and Covariance'!$B$12,MATCH(Q$16,'Static Returns and Covariance'!$B$13:$B$132),1,1,10))</f>
        <v>-2.0884492974946444E-2</v>
      </c>
      <c r="R657" s="42" cm="1">
        <f t="array" aca="1" ref="R657" ca="1">SUMPRODUCT(TRANSPOSE(R644:R653),OFFSET('Static Returns and Covariance'!$B$12,MATCH(R$16,'Static Returns and Covariance'!$B$13:$B$132),1,1,10))</f>
        <v>-2.2783772200993906E-2</v>
      </c>
      <c r="S657" s="42" cm="1">
        <f t="array" aca="1" ref="S657" ca="1">SUMPRODUCT(TRANSPOSE(S644:S653),OFFSET('Static Returns and Covariance'!$B$12,MATCH(S$16,'Static Returns and Covariance'!$B$13:$B$132),1,1,10))</f>
        <v>-1.4343541815071796E-4</v>
      </c>
      <c r="T657" s="42" cm="1">
        <f t="array" aca="1" ref="T657" ca="1">SUMPRODUCT(TRANSPOSE(T644:T653),OFFSET('Static Returns and Covariance'!$B$12,MATCH(T$16,'Static Returns and Covariance'!$B$13:$B$132),1,1,10))</f>
        <v>2.0592434700915492E-2</v>
      </c>
      <c r="U657" s="42" cm="1">
        <f t="array" aca="1" ref="U657" ca="1">SUMPRODUCT(TRANSPOSE(U644:U653),OFFSET('Static Returns and Covariance'!$B$12,MATCH(U$16,'Static Returns and Covariance'!$B$13:$B$132),1,1,10))</f>
        <v>4.013066656650318E-2</v>
      </c>
      <c r="V657" s="42" cm="1">
        <f t="array" aca="1" ref="V657" ca="1">SUMPRODUCT(TRANSPOSE(V644:V653),OFFSET('Static Returns and Covariance'!$B$12,MATCH(V$16,'Static Returns and Covariance'!$B$13:$B$132),1,1,10))</f>
        <v>-1.2948680836539869E-2</v>
      </c>
      <c r="W657" s="42" cm="1">
        <f t="array" aca="1" ref="W657" ca="1">SUMPRODUCT(TRANSPOSE(W644:W653),OFFSET('Static Returns and Covariance'!$B$12,MATCH(W$16,'Static Returns and Covariance'!$B$13:$B$132),1,1,10))</f>
        <v>2.5758739187261882E-3</v>
      </c>
      <c r="X657" s="42" cm="1">
        <f t="array" aca="1" ref="X657" ca="1">SUMPRODUCT(TRANSPOSE(X644:X653),OFFSET('Static Returns and Covariance'!$B$12,MATCH(X$16,'Static Returns and Covariance'!$B$13:$B$132),1,1,10))</f>
        <v>-4.0134991621495704E-2</v>
      </c>
      <c r="Y657" s="42" cm="1">
        <f t="array" aca="1" ref="Y657" ca="1">SUMPRODUCT(TRANSPOSE(Y644:Y653),OFFSET('Static Returns and Covariance'!$B$12,MATCH(Y$16,'Static Returns and Covariance'!$B$13:$B$132),1,1,10))</f>
        <v>6.206383005722256E-2</v>
      </c>
      <c r="Z657" s="42" cm="1">
        <f t="array" aca="1" ref="Z657" ca="1">SUMPRODUCT(TRANSPOSE(Z644:Z653),OFFSET('Static Returns and Covariance'!$B$12,MATCH(Z$16,'Static Returns and Covariance'!$B$13:$B$132),1,1,10))</f>
        <v>-6.3093719898656433E-2</v>
      </c>
      <c r="AA657" s="42" cm="1">
        <f t="array" aca="1" ref="AA657" ca="1">SUMPRODUCT(TRANSPOSE(AA644:AA653),OFFSET('Static Returns and Covariance'!$B$12,MATCH(AA$16,'Static Returns and Covariance'!$B$13:$B$132),1,1,10))</f>
        <v>5.7232785439384454E-2</v>
      </c>
      <c r="AB657" s="42" cm="1">
        <f t="array" aca="1" ref="AB657" ca="1">SUMPRODUCT(TRANSPOSE(AB644:AB653),OFFSET('Static Returns and Covariance'!$B$12,MATCH(AB$16,'Static Returns and Covariance'!$B$13:$B$132),1,1,10))</f>
        <v>4.910194130308955E-2</v>
      </c>
      <c r="AC657" s="42" cm="1">
        <f t="array" aca="1" ref="AC657" ca="1">SUMPRODUCT(TRANSPOSE(AC644:AC653),OFFSET('Static Returns and Covariance'!$B$12,MATCH(AC$16,'Static Returns and Covariance'!$B$13:$B$132),1,1,10))</f>
        <v>3.9790031776494705E-2</v>
      </c>
      <c r="AD657" s="42" cm="1">
        <f t="array" aca="1" ref="AD657" ca="1">SUMPRODUCT(TRANSPOSE(AD644:AD653),OFFSET('Static Returns and Covariance'!$B$12,MATCH(AD$16,'Static Returns and Covariance'!$B$13:$B$132),1,1,10))</f>
        <v>-4.4633923889155769E-3</v>
      </c>
      <c r="AE657" s="42" cm="1">
        <f t="array" aca="1" ref="AE657" ca="1">SUMPRODUCT(TRANSPOSE(AE644:AE653),OFFSET('Static Returns and Covariance'!$B$12,MATCH(AE$16,'Static Returns and Covariance'!$B$13:$B$132),1,1,10))</f>
        <v>-3.6013456515097866E-2</v>
      </c>
      <c r="AF657" s="42" cm="1">
        <f t="array" aca="1" ref="AF657" ca="1">SUMPRODUCT(TRANSPOSE(AF644:AF653),OFFSET('Static Returns and Covariance'!$B$12,MATCH(AF$16,'Static Returns and Covariance'!$B$13:$B$132),1,1,10))</f>
        <v>4.5308030687694886E-2</v>
      </c>
      <c r="AG657" s="42" cm="1">
        <f t="array" aca="1" ref="AG657" ca="1">SUMPRODUCT(TRANSPOSE(AG644:AG653),OFFSET('Static Returns and Covariance'!$B$12,MATCH(AG$16,'Static Returns and Covariance'!$B$13:$B$132),1,1,10))</f>
        <v>1.1103494290728793E-3</v>
      </c>
      <c r="AH657" s="42" cm="1">
        <f t="array" aca="1" ref="AH657" ca="1">SUMPRODUCT(TRANSPOSE(AH644:AH653),OFFSET('Static Returns and Covariance'!$B$12,MATCH(AH$16,'Static Returns and Covariance'!$B$13:$B$132),1,1,10))</f>
        <v>2.3788329369777289E-2</v>
      </c>
      <c r="AI657" s="42" cm="1">
        <f t="array" aca="1" ref="AI657" ca="1">SUMPRODUCT(TRANSPOSE(AI644:AI653),OFFSET('Static Returns and Covariance'!$B$12,MATCH(AI$16,'Static Returns and Covariance'!$B$13:$B$132),1,1,10))</f>
        <v>3.1755279196365463E-2</v>
      </c>
      <c r="AJ657" s="42" cm="1">
        <f t="array" aca="1" ref="AJ657" ca="1">SUMPRODUCT(TRANSPOSE(AJ644:AJ653),OFFSET('Static Returns and Covariance'!$B$12,MATCH(AJ$16,'Static Returns and Covariance'!$B$13:$B$132),1,1,10))</f>
        <v>7.6348142205835343E-3</v>
      </c>
      <c r="AK657" s="42" cm="1">
        <f t="array" aca="1" ref="AK657" ca="1">SUMPRODUCT(TRANSPOSE(AK644:AK653),OFFSET('Static Returns and Covariance'!$B$12,MATCH(AK$16,'Static Returns and Covariance'!$B$13:$B$132),1,1,10))</f>
        <v>-3.699990067156031E-4</v>
      </c>
      <c r="AL657" s="42" cm="1">
        <f t="array" aca="1" ref="AL657" ca="1">SUMPRODUCT(TRANSPOSE(AL644:AL653),OFFSET('Static Returns and Covariance'!$B$12,MATCH(AL$16,'Static Returns and Covariance'!$B$13:$B$132),1,1,10))</f>
        <v>3.0890376879689214E-2</v>
      </c>
      <c r="AM657" s="42" cm="1">
        <f t="array" aca="1" ref="AM657" ca="1">SUMPRODUCT(TRANSPOSE(AM644:AM653),OFFSET('Static Returns and Covariance'!$B$12,MATCH(AM$16,'Static Returns and Covariance'!$B$13:$B$132),1,1,10))</f>
        <v>3.1312995249330476E-2</v>
      </c>
      <c r="AN657" s="42" cm="1">
        <f t="array" aca="1" ref="AN657" ca="1">SUMPRODUCT(TRANSPOSE(AN644:AN653),OFFSET('Static Returns and Covariance'!$B$12,MATCH(AN$16,'Static Returns and Covariance'!$B$13:$B$132),1,1,10))</f>
        <v>-8.6642355447700964E-2</v>
      </c>
      <c r="AO657" s="42" cm="1">
        <f t="array" aca="1" ref="AO657" ca="1">SUMPRODUCT(TRANSPOSE(AO644:AO653),OFFSET('Static Returns and Covariance'!$B$12,MATCH(AO$16,'Static Returns and Covariance'!$B$13:$B$132),1,1,10))</f>
        <v>-6.9185295516757561E-2</v>
      </c>
      <c r="AP657" s="42" cm="1">
        <f t="array" aca="1" ref="AP657" ca="1">SUMPRODUCT(TRANSPOSE(AP644:AP653),OFFSET('Static Returns and Covariance'!$B$12,MATCH(AP$16,'Static Returns and Covariance'!$B$13:$B$132),1,1,10))</f>
        <v>8.5117966600849637E-2</v>
      </c>
      <c r="AQ657" s="42" cm="1">
        <f t="array" aca="1" ref="AQ657" ca="1">SUMPRODUCT(TRANSPOSE(AQ644:AQ653),OFFSET('Static Returns and Covariance'!$B$12,MATCH(AQ$16,'Static Returns and Covariance'!$B$13:$B$132),1,1,10))</f>
        <v>6.6353445853784623E-2</v>
      </c>
      <c r="AR657" s="42" cm="1">
        <f t="array" aca="1" ref="AR657" ca="1">SUMPRODUCT(TRANSPOSE(AR644:AR653),OFFSET('Static Returns and Covariance'!$B$12,MATCH(AR$16,'Static Returns and Covariance'!$B$13:$B$132),1,1,10))</f>
        <v>-4.1019370737295446E-2</v>
      </c>
      <c r="AS657" s="42" cm="1">
        <f t="array" aca="1" ref="AS657" ca="1">SUMPRODUCT(TRANSPOSE(AS644:AS653),OFFSET('Static Returns and Covariance'!$B$12,MATCH(AS$16,'Static Returns and Covariance'!$B$13:$B$132),1,1,10))</f>
        <v>-4.6243039057202503E-3</v>
      </c>
      <c r="AT657" s="42" cm="1">
        <f t="array" aca="1" ref="AT657" ca="1">SUMPRODUCT(TRANSPOSE(AT644:AT653),OFFSET('Static Returns and Covariance'!$B$12,MATCH(AT$16,'Static Returns and Covariance'!$B$13:$B$132),1,1,10))</f>
        <v>-2.0810066372621162E-2</v>
      </c>
      <c r="AU657" s="42" cm="1">
        <f t="array" aca="1" ref="AU657" ca="1">SUMPRODUCT(TRANSPOSE(AU644:AU653),OFFSET('Static Returns and Covariance'!$B$12,MATCH(AU$16,'Static Returns and Covariance'!$B$13:$B$132),1,1,10))</f>
        <v>2.1749455620559896E-2</v>
      </c>
      <c r="AV657" s="42" cm="1">
        <f t="array" aca="1" ref="AV657" ca="1">SUMPRODUCT(TRANSPOSE(AV644:AV653),OFFSET('Static Returns and Covariance'!$B$12,MATCH(AV$16,'Static Returns and Covariance'!$B$13:$B$132),1,1,10))</f>
        <v>-7.7761472009295392E-3</v>
      </c>
      <c r="AW657" s="42" cm="1">
        <f t="array" aca="1" ref="AW657" ca="1">SUMPRODUCT(TRANSPOSE(AW644:AW653),OFFSET('Static Returns and Covariance'!$B$12,MATCH(AW$16,'Static Returns and Covariance'!$B$13:$B$132),1,1,10))</f>
        <v>3.2316976999231653E-2</v>
      </c>
      <c r="AX657" s="42" cm="1">
        <f t="array" aca="1" ref="AX657" ca="1">SUMPRODUCT(TRANSPOSE(AX644:AX653),OFFSET('Static Returns and Covariance'!$B$12,MATCH(AX$16,'Static Returns and Covariance'!$B$13:$B$132),1,1,10))</f>
        <v>-1.8936822986525239E-2</v>
      </c>
      <c r="AY657" s="42" cm="1">
        <f t="array" aca="1" ref="AY657" ca="1">SUMPRODUCT(TRANSPOSE(AY644:AY653),OFFSET('Static Returns and Covariance'!$B$12,MATCH(AY$16,'Static Returns and Covariance'!$B$13:$B$132),1,1,10))</f>
        <v>-1.4301398265678248E-2</v>
      </c>
      <c r="AZ657" s="42" cm="1">
        <f t="array" aca="1" ref="AZ657" ca="1">SUMPRODUCT(TRANSPOSE(AZ644:AZ653),OFFSET('Static Returns and Covariance'!$B$12,MATCH(AZ$16,'Static Returns and Covariance'!$B$13:$B$132),1,1,10))</f>
        <v>-4.5498970806810604E-2</v>
      </c>
      <c r="BA657" s="42" cm="1">
        <f t="array" aca="1" ref="BA657" ca="1">SUMPRODUCT(TRANSPOSE(BA644:BA653),OFFSET('Static Returns and Covariance'!$B$12,MATCH(BA$16,'Static Returns and Covariance'!$B$13:$B$132),1,1,10))</f>
        <v>0.11625045842464238</v>
      </c>
      <c r="BB657" s="42" cm="1">
        <f t="array" aca="1" ref="BB657" ca="1">SUMPRODUCT(TRANSPOSE(BB644:BB653),OFFSET('Static Returns and Covariance'!$B$12,MATCH(BB$16,'Static Returns and Covariance'!$B$13:$B$132),1,1,10))</f>
        <v>5.6125703572006649E-2</v>
      </c>
      <c r="BC657" s="42" cm="1">
        <f t="array" aca="1" ref="BC657" ca="1">SUMPRODUCT(TRANSPOSE(BC644:BC653),OFFSET('Static Returns and Covariance'!$B$12,MATCH(BC$16,'Static Returns and Covariance'!$B$13:$B$132),1,1,10))</f>
        <v>-1.802445114672711E-2</v>
      </c>
      <c r="BD657" s="42" cm="1">
        <f t="array" aca="1" ref="BD657" ca="1">SUMPRODUCT(TRANSPOSE(BD644:BD653),OFFSET('Static Returns and Covariance'!$B$12,MATCH(BD$16,'Static Returns and Covariance'!$B$13:$B$132),1,1,10))</f>
        <v>-1.0626471213046745E-2</v>
      </c>
      <c r="BE657" s="42" cm="1">
        <f t="array" aca="1" ref="BE657" ca="1">SUMPRODUCT(TRANSPOSE(BE644:BE653),OFFSET('Static Returns and Covariance'!$B$12,MATCH(BE$16,'Static Returns and Covariance'!$B$13:$B$132),1,1,10))</f>
        <v>1.3265240451733835E-2</v>
      </c>
      <c r="BF657" s="42" cm="1">
        <f t="array" aca="1" ref="BF657" ca="1">SUMPRODUCT(TRANSPOSE(BF644:BF653),OFFSET('Static Returns and Covariance'!$B$12,MATCH(BF$16,'Static Returns and Covariance'!$B$13:$B$132),1,1,10))</f>
        <v>2.7312123830302574E-2</v>
      </c>
      <c r="BG657" s="42" cm="1">
        <f t="array" aca="1" ref="BG657" ca="1">SUMPRODUCT(TRANSPOSE(BG644:BG653),OFFSET('Static Returns and Covariance'!$B$12,MATCH(BG$16,'Static Returns and Covariance'!$B$13:$B$132),1,1,10))</f>
        <v>-7.0763061526218862E-2</v>
      </c>
      <c r="BH657" s="42" cm="1">
        <f t="array" aca="1" ref="BH657" ca="1">SUMPRODUCT(TRANSPOSE(BH644:BH653),OFFSET('Static Returns and Covariance'!$B$12,MATCH(BH$16,'Static Returns and Covariance'!$B$13:$B$132),1,1,10))</f>
        <v>1.6654524479614331E-2</v>
      </c>
      <c r="BI657" s="42" cm="1">
        <f t="array" aca="1" ref="BI657" ca="1">SUMPRODUCT(TRANSPOSE(BI644:BI653),OFFSET('Static Returns and Covariance'!$B$12,MATCH(BI$16,'Static Returns and Covariance'!$B$13:$B$132),1,1,10))</f>
        <v>-2.3350857892719554E-2</v>
      </c>
      <c r="BJ657" s="42" cm="1">
        <f t="array" aca="1" ref="BJ657" ca="1">SUMPRODUCT(TRANSPOSE(BJ644:BJ653),OFFSET('Static Returns and Covariance'!$B$12,MATCH(BJ$16,'Static Returns and Covariance'!$B$13:$B$132),1,1,10))</f>
        <v>0.12304034607206341</v>
      </c>
    </row>
    <row r="658" spans="2:62" ht="18.5" hidden="1" outlineLevel="2">
      <c r="B658" s="79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M658" s="42"/>
      <c r="AN658" s="42"/>
      <c r="AO658" s="42"/>
      <c r="AP658" s="42"/>
      <c r="AQ658" s="42"/>
      <c r="AR658" s="42"/>
      <c r="AS658" s="42"/>
      <c r="AT658" s="42"/>
      <c r="AU658" s="42"/>
      <c r="AV658" s="42"/>
      <c r="AW658" s="42"/>
      <c r="AX658" s="42"/>
      <c r="AY658" s="42"/>
      <c r="AZ658" s="42"/>
      <c r="BA658" s="42"/>
      <c r="BB658" s="42"/>
      <c r="BC658" s="42"/>
      <c r="BD658" s="42"/>
      <c r="BE658" s="42"/>
      <c r="BF658" s="42"/>
      <c r="BG658" s="42"/>
      <c r="BH658" s="42"/>
      <c r="BI658" s="42"/>
      <c r="BJ658" s="42"/>
    </row>
    <row r="659" spans="2:62" ht="20" hidden="1" outlineLevel="2">
      <c r="B659" s="87" t="s">
        <v>140</v>
      </c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M659" s="42"/>
      <c r="AN659" s="42"/>
      <c r="AO659" s="42"/>
      <c r="AP659" s="42"/>
      <c r="AQ659" s="42"/>
      <c r="AR659" s="42"/>
      <c r="AS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</row>
    <row r="660" spans="2:62" hidden="1" outlineLevel="2">
      <c r="B660" s="90" t="s">
        <v>5</v>
      </c>
      <c r="C660" s="15" cm="1">
        <f t="array" aca="1" ref="C660:C669" ca="1">TRANSPOSE(TRANSPOSE(C644:C653)*(1+(OFFSET('Static Returns and Covariance'!$B$12,MATCH(C$16,'Static Returns and Covariance'!$B$13:$B$132),1,1,10)))/(1+C657))</f>
        <v>9.4702224787419728E-2</v>
      </c>
      <c r="D660" s="15" cm="1">
        <f t="array" aca="1" ref="D660:D669" ca="1">TRANSPOSE(TRANSPOSE(D644:D653)*(1+(OFFSET('Static Returns and Covariance'!$B$12,MATCH(D$16,'Static Returns and Covariance'!$B$13:$B$132),1,1,10)))/(1+D657))</f>
        <v>9.4380118021081427E-2</v>
      </c>
      <c r="E660" s="15" cm="1">
        <f t="array" aca="1" ref="E660:E669" ca="1">TRANSPOSE(TRANSPOSE(E644:E653)*(1+(OFFSET('Static Returns and Covariance'!$B$12,MATCH(E$16,'Static Returns and Covariance'!$B$13:$B$132),1,1,10)))/(1+E657))</f>
        <v>9.1302075239857561E-2</v>
      </c>
      <c r="F660" s="15" cm="1">
        <f t="array" aca="1" ref="F660:F669" ca="1">TRANSPOSE(TRANSPOSE(F644:F653)*(1+(OFFSET('Static Returns and Covariance'!$B$12,MATCH(F$16,'Static Returns and Covariance'!$B$13:$B$132),1,1,10)))/(1+F657))</f>
        <v>8.1397271863146936E-2</v>
      </c>
      <c r="G660" s="15" cm="1">
        <f t="array" aca="1" ref="G660:G669" ca="1">TRANSPOSE(TRANSPOSE(G644:G653)*(1+(OFFSET('Static Returns and Covariance'!$B$12,MATCH(G$16,'Static Returns and Covariance'!$B$13:$B$132),1,1,10)))/(1+G657))</f>
        <v>7.5417142770032516E-2</v>
      </c>
      <c r="H660" s="15" cm="1">
        <f t="array" aca="1" ref="H660:H669" ca="1">TRANSPOSE(TRANSPOSE(H644:H653)*(1+(OFFSET('Static Returns and Covariance'!$B$12,MATCH(H$16,'Static Returns and Covariance'!$B$13:$B$132),1,1,10)))/(1+H657))</f>
        <v>7.8133756668832405E-2</v>
      </c>
      <c r="I660" s="15" cm="1">
        <f t="array" aca="1" ref="I660:I669" ca="1">TRANSPOSE(TRANSPOSE(I644:I653)*(1+(OFFSET('Static Returns and Covariance'!$B$12,MATCH(I$16,'Static Returns and Covariance'!$B$13:$B$132),1,1,10)))/(1+I657))</f>
        <v>7.8651262064376365E-2</v>
      </c>
      <c r="J660" s="15" cm="1">
        <f t="array" aca="1" ref="J660:J669" ca="1">TRANSPOSE(TRANSPOSE(J644:J653)*(1+(OFFSET('Static Returns and Covariance'!$B$12,MATCH(J$16,'Static Returns and Covariance'!$B$13:$B$132),1,1,10)))/(1+J657))</f>
        <v>7.6559213851141408E-2</v>
      </c>
      <c r="K660" s="15" cm="1">
        <f t="array" aca="1" ref="K660:K669" ca="1">TRANSPOSE(TRANSPOSE(K644:K653)*(1+(OFFSET('Static Returns and Covariance'!$B$12,MATCH(K$16,'Static Returns and Covariance'!$B$13:$B$132),1,1,10)))/(1+K657))</f>
        <v>7.7207742965008055E-2</v>
      </c>
      <c r="L660" s="15" cm="1">
        <f t="array" aca="1" ref="L660:L669" ca="1">TRANSPOSE(TRANSPOSE(L644:L653)*(1+(OFFSET('Static Returns and Covariance'!$B$12,MATCH(L$16,'Static Returns and Covariance'!$B$13:$B$132),1,1,10)))/(1+L657))</f>
        <v>8.2350297673306955E-2</v>
      </c>
      <c r="M660" s="15" cm="1">
        <f t="array" aca="1" ref="M660:M669" ca="1">TRANSPOSE(TRANSPOSE(M644:M653)*(1+(OFFSET('Static Returns and Covariance'!$B$12,MATCH(M$16,'Static Returns and Covariance'!$B$13:$B$132),1,1,10)))/(1+M657))</f>
        <v>8.0392518055244125E-2</v>
      </c>
      <c r="N660" s="15" cm="1">
        <f t="array" aca="1" ref="N660:N669" ca="1">TRANSPOSE(TRANSPOSE(N644:N653)*(1+(OFFSET('Static Returns and Covariance'!$B$12,MATCH(N$16,'Static Returns and Covariance'!$B$13:$B$132),1,1,10)))/(1+N657))</f>
        <v>8.2017810160264396E-2</v>
      </c>
      <c r="O660" s="15" cm="1">
        <f t="array" aca="1" ref="O660:O669" ca="1">TRANSPOSE(TRANSPOSE(O644:O653)*(1+(OFFSET('Static Returns and Covariance'!$B$12,MATCH(O$16,'Static Returns and Covariance'!$B$13:$B$132),1,1,10)))/(1+O657))</f>
        <v>9.2084764789150203E-2</v>
      </c>
      <c r="P660" s="15" cm="1">
        <f t="array" aca="1" ref="P660:P669" ca="1">TRANSPOSE(TRANSPOSE(P644:P653)*(1+(OFFSET('Static Returns and Covariance'!$B$12,MATCH(P$16,'Static Returns and Covariance'!$B$13:$B$132),1,1,10)))/(1+P657))</f>
        <v>9.1382334890756714E-2</v>
      </c>
      <c r="Q660" s="15" cm="1">
        <f t="array" aca="1" ref="Q660:Q669" ca="1">TRANSPOSE(TRANSPOSE(Q644:Q653)*(1+(OFFSET('Static Returns and Covariance'!$B$12,MATCH(Q$16,'Static Returns and Covariance'!$B$13:$B$132),1,1,10)))/(1+Q657))</f>
        <v>9.1894074911426343E-2</v>
      </c>
      <c r="R660" s="15" cm="1">
        <f t="array" aca="1" ref="R660:R669" ca="1">TRANSPOSE(TRANSPOSE(R644:R653)*(1+(OFFSET('Static Returns and Covariance'!$B$12,MATCH(R$16,'Static Returns and Covariance'!$B$13:$B$132),1,1,10)))/(1+R657))</f>
        <v>9.3336841316361829E-2</v>
      </c>
      <c r="S660" s="15" cm="1">
        <f t="array" aca="1" ref="S660:S669" ca="1">TRANSPOSE(TRANSPOSE(S644:S653)*(1+(OFFSET('Static Returns and Covariance'!$B$12,MATCH(S$16,'Static Returns and Covariance'!$B$13:$B$132),1,1,10)))/(1+S657))</f>
        <v>9.2010762789204101E-2</v>
      </c>
      <c r="T660" s="15" cm="1">
        <f t="array" aca="1" ref="T660:T669" ca="1">TRANSPOSE(TRANSPOSE(T644:T653)*(1+(OFFSET('Static Returns and Covariance'!$B$12,MATCH(T$16,'Static Returns and Covariance'!$B$13:$B$132),1,1,10)))/(1+T657))</f>
        <v>8.9127103737464852E-2</v>
      </c>
      <c r="U660" s="15" cm="1">
        <f t="array" aca="1" ref="U660:U669" ca="1">TRANSPOSE(TRANSPOSE(U644:U653)*(1+(OFFSET('Static Returns and Covariance'!$B$12,MATCH(U$16,'Static Returns and Covariance'!$B$13:$B$132),1,1,10)))/(1+U657))</f>
        <v>0.10100328357615557</v>
      </c>
      <c r="V660" s="15" cm="1">
        <f t="array" aca="1" ref="V660:V669" ca="1">TRANSPOSE(TRANSPOSE(V644:V653)*(1+(OFFSET('Static Returns and Covariance'!$B$12,MATCH(V$16,'Static Returns and Covariance'!$B$13:$B$132),1,1,10)))/(1+V657))</f>
        <v>0.10453118864895578</v>
      </c>
      <c r="W660" s="15" cm="1">
        <f t="array" aca="1" ref="W660:W669" ca="1">TRANSPOSE(TRANSPOSE(W644:W653)*(1+(OFFSET('Static Returns and Covariance'!$B$12,MATCH(W$16,'Static Returns and Covariance'!$B$13:$B$132),1,1,10)))/(1+W657))</f>
        <v>0.10762938372082979</v>
      </c>
      <c r="X660" s="15" cm="1">
        <f t="array" aca="1" ref="X660:X669" ca="1">TRANSPOSE(TRANSPOSE(X644:X653)*(1+(OFFSET('Static Returns and Covariance'!$B$12,MATCH(X$16,'Static Returns and Covariance'!$B$13:$B$132),1,1,10)))/(1+X657))</f>
        <v>8.0808444176549463E-2</v>
      </c>
      <c r="Y660" s="15" cm="1">
        <f t="array" aca="1" ref="Y660:Y669" ca="1">TRANSPOSE(TRANSPOSE(Y644:Y653)*(1+(OFFSET('Static Returns and Covariance'!$B$12,MATCH(Y$16,'Static Returns and Covariance'!$B$13:$B$132),1,1,10)))/(1+Y657))</f>
        <v>8.2948039845894689E-2</v>
      </c>
      <c r="Z660" s="15" cm="1">
        <f t="array" aca="1" ref="Z660:Z669" ca="1">TRANSPOSE(TRANSPOSE(Z644:Z653)*(1+(OFFSET('Static Returns and Covariance'!$B$12,MATCH(Z$16,'Static Returns and Covariance'!$B$13:$B$132),1,1,10)))/(1+Z657))</f>
        <v>8.098219523325359E-2</v>
      </c>
      <c r="AA660" s="15" cm="1">
        <f t="array" aca="1" ref="AA660:AA669" ca="1">TRANSPOSE(TRANSPOSE(AA644:AA653)*(1+(OFFSET('Static Returns and Covariance'!$B$12,MATCH(AA$16,'Static Returns and Covariance'!$B$13:$B$132),1,1,10)))/(1+AA657))</f>
        <v>5.0980416971095961E-2</v>
      </c>
      <c r="AB660" s="15" cm="1">
        <f t="array" aca="1" ref="AB660:AB669" ca="1">TRANSPOSE(TRANSPOSE(AB644:AB653)*(1+(OFFSET('Static Returns and Covariance'!$B$12,MATCH(AB$16,'Static Returns and Covariance'!$B$13:$B$132),1,1,10)))/(1+AB657))</f>
        <v>5.0503122280468361E-2</v>
      </c>
      <c r="AC660" s="15" cm="1">
        <f t="array" aca="1" ref="AC660:AC669" ca="1">TRANSPOSE(TRANSPOSE(AC644:AC653)*(1+(OFFSET('Static Returns and Covariance'!$B$12,MATCH(AC$16,'Static Returns and Covariance'!$B$13:$B$132),1,1,10)))/(1+AC657))</f>
        <v>4.9614838784152529E-2</v>
      </c>
      <c r="AD660" s="15" cm="1">
        <f t="array" aca="1" ref="AD660:AD669" ca="1">TRANSPOSE(TRANSPOSE(AD644:AD653)*(1+(OFFSET('Static Returns and Covariance'!$B$12,MATCH(AD$16,'Static Returns and Covariance'!$B$13:$B$132),1,1,10)))/(1+AD657))</f>
        <v>2.7704562802541671E-2</v>
      </c>
      <c r="AE660" s="15" cm="1">
        <f t="array" aca="1" ref="AE660:AE669" ca="1">TRANSPOSE(TRANSPOSE(AE644:AE653)*(1+(OFFSET('Static Returns and Covariance'!$B$12,MATCH(AE$16,'Static Returns and Covariance'!$B$13:$B$132),1,1,10)))/(1+AE657))</f>
        <v>2.6350584391927456E-2</v>
      </c>
      <c r="AF660" s="15" cm="1">
        <f t="array" aca="1" ref="AF660:AF669" ca="1">TRANSPOSE(TRANSPOSE(AF644:AF653)*(1+(OFFSET('Static Returns and Covariance'!$B$12,MATCH(AF$16,'Static Returns and Covariance'!$B$13:$B$132),1,1,10)))/(1+AF657))</f>
        <v>2.7374153402957076E-2</v>
      </c>
      <c r="AG660" s="15" cm="1">
        <f t="array" aca="1" ref="AG660:AG669" ca="1">TRANSPOSE(TRANSPOSE(AG644:AG653)*(1+(OFFSET('Static Returns and Covariance'!$B$12,MATCH(AG$16,'Static Returns and Covariance'!$B$13:$B$132),1,1,10)))/(1+AG657))</f>
        <v>2.5834573608915751E-2</v>
      </c>
      <c r="AH660" s="15" cm="1">
        <f t="array" aca="1" ref="AH660:AH669" ca="1">TRANSPOSE(TRANSPOSE(AH644:AH653)*(1+(OFFSET('Static Returns and Covariance'!$B$12,MATCH(AH$16,'Static Returns and Covariance'!$B$13:$B$132),1,1,10)))/(1+AH657))</f>
        <v>2.3346485292774576E-2</v>
      </c>
      <c r="AI660" s="15" cm="1">
        <f t="array" aca="1" ref="AI660:AI669" ca="1">TRANSPOSE(TRANSPOSE(AI644:AI653)*(1+(OFFSET('Static Returns and Covariance'!$B$12,MATCH(AI$16,'Static Returns and Covariance'!$B$13:$B$132),1,1,10)))/(1+AI657))</f>
        <v>2.4279151685184075E-2</v>
      </c>
      <c r="AJ660" s="15" cm="1">
        <f t="array" aca="1" ref="AJ660:AJ669" ca="1">TRANSPOSE(TRANSPOSE(AJ644:AJ653)*(1+(OFFSET('Static Returns and Covariance'!$B$12,MATCH(AJ$16,'Static Returns and Covariance'!$B$13:$B$132),1,1,10)))/(1+AJ657))</f>
        <v>1.8728781745190777E-2</v>
      </c>
      <c r="AK660" s="15" cm="1">
        <f t="array" aca="1" ref="AK660:AK669" ca="1">TRANSPOSE(TRANSPOSE(AK644:AK653)*(1+(OFFSET('Static Returns and Covariance'!$B$12,MATCH(AK$16,'Static Returns and Covariance'!$B$13:$B$132),1,1,10)))/(1+AK657))</f>
        <v>1.906355058321044E-2</v>
      </c>
      <c r="AL660" s="15" cm="1">
        <f t="array" aca="1" ref="AL660:AL669" ca="1">TRANSPOSE(TRANSPOSE(AL644:AL653)*(1+(OFFSET('Static Returns and Covariance'!$B$12,MATCH(AL$16,'Static Returns and Covariance'!$B$13:$B$132),1,1,10)))/(1+AL657))</f>
        <v>1.8435923874443011E-2</v>
      </c>
      <c r="AM660" s="15" cm="1">
        <f t="array" aca="1" ref="AM660:AM669" ca="1">TRANSPOSE(TRANSPOSE(AM644:AM653)*(1+(OFFSET('Static Returns and Covariance'!$B$12,MATCH(AM$16,'Static Returns and Covariance'!$B$13:$B$132),1,1,10)))/(1+AM657))</f>
        <v>2.0641102596498484E-2</v>
      </c>
      <c r="AN660" s="15" cm="1">
        <f t="array" aca="1" ref="AN660:AN669" ca="1">TRANSPOSE(TRANSPOSE(AN644:AN653)*(1+(OFFSET('Static Returns and Covariance'!$B$12,MATCH(AN$16,'Static Returns and Covariance'!$B$13:$B$132),1,1,10)))/(1+AN657))</f>
        <v>2.0718634889877699E-2</v>
      </c>
      <c r="AO660" s="15" cm="1">
        <f t="array" aca="1" ref="AO660:AO669" ca="1">TRANSPOSE(TRANSPOSE(AO644:AO653)*(1+(OFFSET('Static Returns and Covariance'!$B$12,MATCH(AO$16,'Static Returns and Covariance'!$B$13:$B$132),1,1,10)))/(1+AO657))</f>
        <v>1.8971547635910552E-2</v>
      </c>
      <c r="AP660" s="15" cm="1">
        <f t="array" aca="1" ref="AP660:AP669" ca="1">TRANSPOSE(TRANSPOSE(AP644:AP653)*(1+(OFFSET('Static Returns and Covariance'!$B$12,MATCH(AP$16,'Static Returns and Covariance'!$B$13:$B$132),1,1,10)))/(1+AP657))</f>
        <v>1.2847724520396694E-2</v>
      </c>
      <c r="AQ660" s="15" cm="1">
        <f t="array" aca="1" ref="AQ660:AQ669" ca="1">TRANSPOSE(TRANSPOSE(AQ644:AQ653)*(1+(OFFSET('Static Returns and Covariance'!$B$12,MATCH(AQ$16,'Static Returns and Covariance'!$B$13:$B$132),1,1,10)))/(1+AQ657))</f>
        <v>1.2141357691383702E-2</v>
      </c>
      <c r="AR660" s="15" cm="1">
        <f t="array" aca="1" ref="AR660:AR669" ca="1">TRANSPOSE(TRANSPOSE(AR644:AR653)*(1+(OFFSET('Static Returns and Covariance'!$B$12,MATCH(AR$16,'Static Returns and Covariance'!$B$13:$B$132),1,1,10)))/(1+AR657))</f>
        <v>1.2242046627189073E-2</v>
      </c>
      <c r="AS660" s="15" cm="1">
        <f t="array" aca="1" ref="AS660:AS669" ca="1">TRANSPOSE(TRANSPOSE(AS644:AS653)*(1+(OFFSET('Static Returns and Covariance'!$B$12,MATCH(AS$16,'Static Returns and Covariance'!$B$13:$B$132),1,1,10)))/(1+AS657))</f>
        <v>9.2276972493118073E-3</v>
      </c>
      <c r="AT660" s="15" cm="1">
        <f t="array" aca="1" ref="AT660:AT669" ca="1">TRANSPOSE(TRANSPOSE(AT644:AT653)*(1+(OFFSET('Static Returns and Covariance'!$B$12,MATCH(AT$16,'Static Returns and Covariance'!$B$13:$B$132),1,1,10)))/(1+AT657))</f>
        <v>9.5771143462546459E-3</v>
      </c>
      <c r="AU660" s="15" cm="1">
        <f t="array" aca="1" ref="AU660:AU669" ca="1">TRANSPOSE(TRANSPOSE(AU644:AU653)*(1+(OFFSET('Static Returns and Covariance'!$B$12,MATCH(AU$16,'Static Returns and Covariance'!$B$13:$B$132),1,1,10)))/(1+AU657))</f>
        <v>9.2485887849047422E-3</v>
      </c>
      <c r="AV660" s="15" cm="1">
        <f t="array" aca="1" ref="AV660:AV669" ca="1">TRANSPOSE(TRANSPOSE(AV644:AV653)*(1+(OFFSET('Static Returns and Covariance'!$B$12,MATCH(AV$16,'Static Returns and Covariance'!$B$13:$B$132),1,1,10)))/(1+AV657))</f>
        <v>1.7097360315706318E-2</v>
      </c>
      <c r="AW660" s="15" cm="1">
        <f t="array" aca="1" ref="AW660:AW669" ca="1">TRANSPOSE(TRANSPOSE(AW644:AW653)*(1+(OFFSET('Static Returns and Covariance'!$B$12,MATCH(AW$16,'Static Returns and Covariance'!$B$13:$B$132),1,1,10)))/(1+AW657))</f>
        <v>1.8563044224941393E-2</v>
      </c>
      <c r="AX660" s="15" cm="1">
        <f t="array" aca="1" ref="AX660:AX669" ca="1">TRANSPOSE(TRANSPOSE(AX644:AX653)*(1+(OFFSET('Static Returns and Covariance'!$B$12,MATCH(AX$16,'Static Returns and Covariance'!$B$13:$B$132),1,1,10)))/(1+AX657))</f>
        <v>1.9282870173932327E-2</v>
      </c>
      <c r="AY660" s="15" cm="1">
        <f t="array" aca="1" ref="AY660:AY669" ca="1">TRANSPOSE(TRANSPOSE(AY644:AY653)*(1+(OFFSET('Static Returns and Covariance'!$B$12,MATCH(AY$16,'Static Returns and Covariance'!$B$13:$B$132),1,1,10)))/(1+AY657))</f>
        <v>1.2530735038498712E-2</v>
      </c>
      <c r="AZ660" s="15" cm="1">
        <f t="array" aca="1" ref="AZ660:AZ669" ca="1">TRANSPOSE(TRANSPOSE(AZ644:AZ653)*(1+(OFFSET('Static Returns and Covariance'!$B$12,MATCH(AZ$16,'Static Returns and Covariance'!$B$13:$B$132),1,1,10)))/(1+AZ657))</f>
        <v>1.3287863537683268E-2</v>
      </c>
      <c r="BA660" s="15" cm="1">
        <f t="array" aca="1" ref="BA660:BA669" ca="1">TRANSPOSE(TRANSPOSE(BA644:BA653)*(1+(OFFSET('Static Returns and Covariance'!$B$12,MATCH(BA$16,'Static Returns and Covariance'!$B$13:$B$132),1,1,10)))/(1+BA657))</f>
        <v>1.3338342989828611E-2</v>
      </c>
      <c r="BB660" s="15" cm="1">
        <f t="array" aca="1" ref="BB660:BB669" ca="1">TRANSPOSE(TRANSPOSE(BB644:BB653)*(1+(OFFSET('Static Returns and Covariance'!$B$12,MATCH(BB$16,'Static Returns and Covariance'!$B$13:$B$132),1,1,10)))/(1+BB657))</f>
        <v>2.8007944542025164E-2</v>
      </c>
      <c r="BC660" s="15" cm="1">
        <f t="array" aca="1" ref="BC660:BC669" ca="1">TRANSPOSE(TRANSPOSE(BC644:BC653)*(1+(OFFSET('Static Returns and Covariance'!$B$12,MATCH(BC$16,'Static Returns and Covariance'!$B$13:$B$132),1,1,10)))/(1+BC657))</f>
        <v>2.9225641339291692E-2</v>
      </c>
      <c r="BD660" s="15" cm="1">
        <f t="array" aca="1" ref="BD660:BD669" ca="1">TRANSPOSE(TRANSPOSE(BD644:BD653)*(1+(OFFSET('Static Returns and Covariance'!$B$12,MATCH(BD$16,'Static Returns and Covariance'!$B$13:$B$132),1,1,10)))/(1+BD657))</f>
        <v>3.0125234797731843E-2</v>
      </c>
      <c r="BE660" s="15" cm="1">
        <f t="array" aca="1" ref="BE660:BE669" ca="1">TRANSPOSE(TRANSPOSE(BE644:BE653)*(1+(OFFSET('Static Returns and Covariance'!$B$12,MATCH(BE$16,'Static Returns and Covariance'!$B$13:$B$132),1,1,10)))/(1+BE657))</f>
        <v>2.5424089746729876E-2</v>
      </c>
      <c r="BF660" s="15" cm="1">
        <f t="array" aca="1" ref="BF660:BF669" ca="1">TRANSPOSE(TRANSPOSE(BF644:BF653)*(1+(OFFSET('Static Returns and Covariance'!$B$12,MATCH(BF$16,'Static Returns and Covariance'!$B$13:$B$132),1,1,10)))/(1+BF657))</f>
        <v>2.4927243047846871E-2</v>
      </c>
      <c r="BG660" s="15" cm="1">
        <f t="array" aca="1" ref="BG660:BG669" ca="1">TRANSPOSE(TRANSPOSE(BG644:BG653)*(1+(OFFSET('Static Returns and Covariance'!$B$12,MATCH(BG$16,'Static Returns and Covariance'!$B$13:$B$132),1,1,10)))/(1+BG657))</f>
        <v>2.6555980125184168E-2</v>
      </c>
      <c r="BH660" s="15" cm="1">
        <f t="array" aca="1" ref="BH660:BH669" ca="1">TRANSPOSE(TRANSPOSE(BH644:BH653)*(1+(OFFSET('Static Returns and Covariance'!$B$12,MATCH(BH$16,'Static Returns and Covariance'!$B$13:$B$132),1,1,10)))/(1+BH657))</f>
        <v>2.7551169152687613E-2</v>
      </c>
      <c r="BI660" s="15" cm="1">
        <f t="array" aca="1" ref="BI660:BI669" ca="1">TRANSPOSE(TRANSPOSE(BI644:BI653)*(1+(OFFSET('Static Returns and Covariance'!$B$12,MATCH(BI$16,'Static Returns and Covariance'!$B$13:$B$132),1,1,10)))/(1+BI657))</f>
        <v>2.794468139752191E-2</v>
      </c>
      <c r="BJ660" s="15" cm="1">
        <f t="array" aca="1" ref="BJ660:BJ669" ca="1">TRANSPOSE(TRANSPOSE(BJ644:BJ653)*(1+(OFFSET('Static Returns and Covariance'!$B$12,MATCH(BJ$16,'Static Returns and Covariance'!$B$13:$B$132),1,1,10)))/(1+BJ657))</f>
        <v>2.8401964659684163E-2</v>
      </c>
    </row>
    <row r="661" spans="2:62" hidden="1" outlineLevel="2">
      <c r="B661" s="90" t="s">
        <v>7</v>
      </c>
      <c r="C661" s="42">
        <f ca="1"/>
        <v>6.3969969433028379E-2</v>
      </c>
      <c r="D661" s="42">
        <f ca="1"/>
        <v>6.2624921989966734E-2</v>
      </c>
      <c r="E661" s="42">
        <f ca="1"/>
        <v>5.9705899560255286E-2</v>
      </c>
      <c r="F661" s="42">
        <f ca="1"/>
        <v>6.3261376473737141E-2</v>
      </c>
      <c r="G661" s="42">
        <f ca="1"/>
        <v>5.973367883011968E-2</v>
      </c>
      <c r="H661" s="42">
        <f ca="1"/>
        <v>6.1906969851135037E-2</v>
      </c>
      <c r="I661" s="42">
        <f ca="1"/>
        <v>7.7399159054445832E-2</v>
      </c>
      <c r="J661" s="42">
        <f ca="1"/>
        <v>7.5074970110784095E-2</v>
      </c>
      <c r="K661" s="42">
        <f ca="1"/>
        <v>8.1493507228657655E-2</v>
      </c>
      <c r="L661" s="42">
        <f ca="1"/>
        <v>6.0887595545027318E-2</v>
      </c>
      <c r="M661" s="42">
        <f ca="1"/>
        <v>6.1025466782074468E-2</v>
      </c>
      <c r="N661" s="42">
        <f ca="1"/>
        <v>6.5738074513597256E-2</v>
      </c>
      <c r="O661" s="42">
        <f ca="1"/>
        <v>7.0481648464409921E-2</v>
      </c>
      <c r="P661" s="42">
        <f ca="1"/>
        <v>6.5628949522893248E-2</v>
      </c>
      <c r="Q661" s="42">
        <f ca="1"/>
        <v>6.8298480557311123E-2</v>
      </c>
      <c r="R661" s="42">
        <f ca="1"/>
        <v>7.9931858528927799E-2</v>
      </c>
      <c r="S661" s="42">
        <f ca="1"/>
        <v>8.014141193213313E-2</v>
      </c>
      <c r="T661" s="42">
        <f ca="1"/>
        <v>7.9869992640668713E-2</v>
      </c>
      <c r="U661" s="42">
        <f ca="1"/>
        <v>5.9269163854412076E-2</v>
      </c>
      <c r="V661" s="42">
        <f ca="1"/>
        <v>5.6865314218348749E-2</v>
      </c>
      <c r="W661" s="42">
        <f ca="1"/>
        <v>5.8548246816917941E-2</v>
      </c>
      <c r="X661" s="42">
        <f ca="1"/>
        <v>6.0547592675426205E-2</v>
      </c>
      <c r="Y661" s="42">
        <f ca="1"/>
        <v>6.130358566137542E-2</v>
      </c>
      <c r="Z661" s="42">
        <f ca="1"/>
        <v>5.9848154812452807E-2</v>
      </c>
      <c r="AA661" s="42">
        <f ca="1"/>
        <v>5.4379611448075821E-2</v>
      </c>
      <c r="AB661" s="42">
        <f ca="1"/>
        <v>5.4601354569508792E-2</v>
      </c>
      <c r="AC661" s="42">
        <f ca="1"/>
        <v>5.409279380929069E-2</v>
      </c>
      <c r="AD661" s="42">
        <f ca="1"/>
        <v>6.400982330365626E-2</v>
      </c>
      <c r="AE661" s="42">
        <f ca="1"/>
        <v>6.3624765417145887E-2</v>
      </c>
      <c r="AF661" s="42">
        <f ca="1"/>
        <v>6.6528677114388785E-2</v>
      </c>
      <c r="AG661" s="42">
        <f ca="1"/>
        <v>6.6096136990110105E-2</v>
      </c>
      <c r="AH661" s="42">
        <f ca="1"/>
        <v>6.2357824294303171E-2</v>
      </c>
      <c r="AI661" s="42">
        <f ca="1"/>
        <v>6.0890379340387706E-2</v>
      </c>
      <c r="AJ661" s="42">
        <f ca="1"/>
        <v>7.4452289656956841E-2</v>
      </c>
      <c r="AK661" s="42">
        <f ca="1"/>
        <v>7.5877866039696332E-2</v>
      </c>
      <c r="AL661" s="42">
        <f ca="1"/>
        <v>7.5728191230846037E-2</v>
      </c>
      <c r="AM661" s="42">
        <f ca="1"/>
        <v>6.6560926545379248E-2</v>
      </c>
      <c r="AN661" s="42">
        <f ca="1"/>
        <v>6.4365874415507424E-2</v>
      </c>
      <c r="AO661" s="42">
        <f ca="1"/>
        <v>5.3681294729712427E-2</v>
      </c>
      <c r="AP661" s="42">
        <f ca="1"/>
        <v>3.5656375057393573E-2</v>
      </c>
      <c r="AQ661" s="42">
        <f ca="1"/>
        <v>3.3797487702304112E-2</v>
      </c>
      <c r="AR661" s="42">
        <f ca="1"/>
        <v>3.4293844330557127E-2</v>
      </c>
      <c r="AS661" s="42">
        <f ca="1"/>
        <v>-2.0801352179354044E-3</v>
      </c>
      <c r="AT661" s="42">
        <f ca="1"/>
        <v>-2.1567369576003205E-3</v>
      </c>
      <c r="AU661" s="42">
        <f ca="1"/>
        <v>-1.8107897870928672E-3</v>
      </c>
      <c r="AV661" s="42">
        <f ca="1"/>
        <v>-1.5308914988230028E-3</v>
      </c>
      <c r="AW661" s="42">
        <f ca="1"/>
        <v>-1.887741671962173E-3</v>
      </c>
      <c r="AX661" s="42">
        <f ca="1"/>
        <v>-1.8639246852941709E-3</v>
      </c>
      <c r="AY661" s="42">
        <f ca="1"/>
        <v>-1.7759366380290596E-2</v>
      </c>
      <c r="AZ661" s="42">
        <f ca="1"/>
        <v>-2.2119640151346119E-2</v>
      </c>
      <c r="BA661" s="42">
        <f ca="1"/>
        <v>-2.0765206373397592E-2</v>
      </c>
      <c r="BB661" s="42">
        <f ca="1"/>
        <v>-1.9343462867934848E-2</v>
      </c>
      <c r="BC661" s="42">
        <f ca="1"/>
        <v>-2.0092220855247967E-2</v>
      </c>
      <c r="BD661" s="42">
        <f ca="1"/>
        <v>-2.0493904203386211E-2</v>
      </c>
      <c r="BE661" s="42">
        <f ca="1"/>
        <v>-1.8857265554151664E-2</v>
      </c>
      <c r="BF661" s="42">
        <f ca="1"/>
        <v>-1.7688831210539102E-2</v>
      </c>
      <c r="BG661" s="42">
        <f ca="1"/>
        <v>-1.9956482042805642E-2</v>
      </c>
      <c r="BH661" s="42">
        <f ca="1"/>
        <v>-2.2940060389250141E-2</v>
      </c>
      <c r="BI661" s="42">
        <f ca="1"/>
        <v>-2.3431094670742808E-2</v>
      </c>
      <c r="BJ661" s="42">
        <f ca="1"/>
        <v>-2.1692108725720586E-2</v>
      </c>
    </row>
    <row r="662" spans="2:62" hidden="1" outlineLevel="2">
      <c r="B662" s="90" t="s">
        <v>9</v>
      </c>
      <c r="C662" s="42">
        <f ca="1"/>
        <v>0.24925916418737118</v>
      </c>
      <c r="D662" s="42">
        <f ca="1"/>
        <v>0.2486646349975907</v>
      </c>
      <c r="E662" s="42">
        <f ca="1"/>
        <v>0.24331778493534259</v>
      </c>
      <c r="F662" s="42">
        <f ca="1"/>
        <v>0.24124453158918291</v>
      </c>
      <c r="G662" s="42">
        <f ca="1"/>
        <v>0.23894212411130936</v>
      </c>
      <c r="H662" s="42">
        <f ca="1"/>
        <v>0.23236891658686762</v>
      </c>
      <c r="I662" s="42">
        <f ca="1"/>
        <v>0.21363851202220913</v>
      </c>
      <c r="J662" s="42">
        <f ca="1"/>
        <v>0.21210944089702455</v>
      </c>
      <c r="K662" s="42">
        <f ca="1"/>
        <v>0.2147290574872068</v>
      </c>
      <c r="L662" s="42">
        <f ca="1"/>
        <v>0.22706955184201869</v>
      </c>
      <c r="M662" s="42">
        <f ca="1"/>
        <v>0.21789345685166625</v>
      </c>
      <c r="N662" s="42">
        <f ca="1"/>
        <v>0.20954421587871291</v>
      </c>
      <c r="O662" s="42">
        <f ca="1"/>
        <v>0.2142995805540695</v>
      </c>
      <c r="P662" s="42">
        <f ca="1"/>
        <v>0.21406459079565121</v>
      </c>
      <c r="Q662" s="42">
        <f ca="1"/>
        <v>0.22675432707104048</v>
      </c>
      <c r="R662" s="42">
        <f ca="1"/>
        <v>0.23778098862206032</v>
      </c>
      <c r="S662" s="42">
        <f ca="1"/>
        <v>0.23461811908351365</v>
      </c>
      <c r="T662" s="42">
        <f ca="1"/>
        <v>0.23710332371470672</v>
      </c>
      <c r="U662" s="42">
        <f ca="1"/>
        <v>0.24258158397833315</v>
      </c>
      <c r="V662" s="42">
        <f ca="1"/>
        <v>0.22442391014759921</v>
      </c>
      <c r="W662" s="42">
        <f ca="1"/>
        <v>0.22292696544373478</v>
      </c>
      <c r="X662" s="42">
        <f ca="1"/>
        <v>0.22314962789286732</v>
      </c>
      <c r="Y662" s="42">
        <f ca="1"/>
        <v>0.22364081160081459</v>
      </c>
      <c r="Z662" s="42">
        <f ca="1"/>
        <v>0.22150355472348568</v>
      </c>
      <c r="AA662" s="42">
        <f ca="1"/>
        <v>0.23338835324178672</v>
      </c>
      <c r="AB662" s="42">
        <f ca="1"/>
        <v>0.23020081507218063</v>
      </c>
      <c r="AC662" s="42">
        <f ca="1"/>
        <v>0.23025800118923884</v>
      </c>
      <c r="AD662" s="42">
        <f ca="1"/>
        <v>0.21056858141575993</v>
      </c>
      <c r="AE662" s="42">
        <f ca="1"/>
        <v>0.22212912588044154</v>
      </c>
      <c r="AF662" s="42">
        <f ca="1"/>
        <v>0.21957124414062978</v>
      </c>
      <c r="AG662" s="42">
        <f ca="1"/>
        <v>0.23648775901549521</v>
      </c>
      <c r="AH662" s="42">
        <f ca="1"/>
        <v>0.24200813177561223</v>
      </c>
      <c r="AI662" s="42">
        <f ca="1"/>
        <v>0.24869118726496195</v>
      </c>
      <c r="AJ662" s="42">
        <f ca="1"/>
        <v>0.23427640777524206</v>
      </c>
      <c r="AK662" s="42">
        <f ca="1"/>
        <v>0.23417611700940513</v>
      </c>
      <c r="AL662" s="42">
        <f ca="1"/>
        <v>0.23342528833999257</v>
      </c>
      <c r="AM662" s="42">
        <f ca="1"/>
        <v>0.25824160249532874</v>
      </c>
      <c r="AN662" s="42">
        <f ca="1"/>
        <v>0.24490637922424016</v>
      </c>
      <c r="AO662" s="42">
        <f ca="1"/>
        <v>0.23599666814462178</v>
      </c>
      <c r="AP662" s="42">
        <f ca="1"/>
        <v>0.18614365762933438</v>
      </c>
      <c r="AQ662" s="42">
        <f ca="1"/>
        <v>0.1775764455748973</v>
      </c>
      <c r="AR662" s="42">
        <f ca="1"/>
        <v>0.16823501884621864</v>
      </c>
      <c r="AS662" s="42">
        <f ca="1"/>
        <v>0.21972883045924466</v>
      </c>
      <c r="AT662" s="42">
        <f ca="1"/>
        <v>0.21704326854358952</v>
      </c>
      <c r="AU662" s="42">
        <f ca="1"/>
        <v>0.22072796145383555</v>
      </c>
      <c r="AV662" s="42">
        <f ca="1"/>
        <v>0.21936595987636434</v>
      </c>
      <c r="AW662" s="42">
        <f ca="1"/>
        <v>0.22374312653740436</v>
      </c>
      <c r="AX662" s="42">
        <f ca="1"/>
        <v>0.23408258295372353</v>
      </c>
      <c r="AY662" s="42">
        <f ca="1"/>
        <v>0.20758375853159522</v>
      </c>
      <c r="AZ662" s="42">
        <f ca="1"/>
        <v>0.21172073685917195</v>
      </c>
      <c r="BA662" s="42">
        <f ca="1"/>
        <v>0.20786267902381753</v>
      </c>
      <c r="BB662" s="42">
        <f ca="1"/>
        <v>0.21253156577193891</v>
      </c>
      <c r="BC662" s="42">
        <f ca="1"/>
        <v>0.21123198180909411</v>
      </c>
      <c r="BD662" s="42">
        <f ca="1"/>
        <v>0.20211091782707524</v>
      </c>
      <c r="BE662" s="42">
        <f ca="1"/>
        <v>0.21076105911246001</v>
      </c>
      <c r="BF662" s="42">
        <f ca="1"/>
        <v>0.21325230807344703</v>
      </c>
      <c r="BG662" s="42">
        <f ca="1"/>
        <v>0.21636406194043437</v>
      </c>
      <c r="BH662" s="42">
        <f ca="1"/>
        <v>0.20035849793007973</v>
      </c>
      <c r="BI662" s="42">
        <f ca="1"/>
        <v>0.20330545356766269</v>
      </c>
      <c r="BJ662" s="42">
        <f ca="1"/>
        <v>0.20319357063201576</v>
      </c>
    </row>
    <row r="663" spans="2:62" hidden="1" outlineLevel="2">
      <c r="B663" s="90" t="s">
        <v>11</v>
      </c>
      <c r="C663" s="42">
        <f ca="1"/>
        <v>0.20051509997406552</v>
      </c>
      <c r="D663" s="42">
        <f ca="1"/>
        <v>0.20643082312653749</v>
      </c>
      <c r="E663" s="42">
        <f ca="1"/>
        <v>0.21172289043225531</v>
      </c>
      <c r="F663" s="42">
        <f ca="1"/>
        <v>0.19622507871602093</v>
      </c>
      <c r="G663" s="42">
        <f ca="1"/>
        <v>0.19855136891080355</v>
      </c>
      <c r="H663" s="42">
        <f ca="1"/>
        <v>0.20781201832859994</v>
      </c>
      <c r="I663" s="42">
        <f ca="1"/>
        <v>0.19304521241646949</v>
      </c>
      <c r="J663" s="42">
        <f ca="1"/>
        <v>0.19213626508130807</v>
      </c>
      <c r="K663" s="42">
        <f ca="1"/>
        <v>0.19624285269075728</v>
      </c>
      <c r="L663" s="42">
        <f ca="1"/>
        <v>0.19669415449808991</v>
      </c>
      <c r="M663" s="42">
        <f ca="1"/>
        <v>0.20195233039429261</v>
      </c>
      <c r="N663" s="42">
        <f ca="1"/>
        <v>0.20016596466724768</v>
      </c>
      <c r="O663" s="42">
        <f ca="1"/>
        <v>0.19708543542048071</v>
      </c>
      <c r="P663" s="42">
        <f ca="1"/>
        <v>0.1924280781655523</v>
      </c>
      <c r="Q663" s="42">
        <f ca="1"/>
        <v>0.18318895008577432</v>
      </c>
      <c r="R663" s="42">
        <f ca="1"/>
        <v>0.15303360692447784</v>
      </c>
      <c r="S663" s="42">
        <f ca="1"/>
        <v>0.15636248382121434</v>
      </c>
      <c r="T663" s="42">
        <f ca="1"/>
        <v>0.15281140506672256</v>
      </c>
      <c r="U663" s="42">
        <f ca="1"/>
        <v>0.13764287014555035</v>
      </c>
      <c r="V663" s="42">
        <f ca="1"/>
        <v>0.13942226745266861</v>
      </c>
      <c r="W663" s="42">
        <f ca="1"/>
        <v>0.13892560412554919</v>
      </c>
      <c r="X663" s="42">
        <f ca="1"/>
        <v>0.12491446538249737</v>
      </c>
      <c r="Y663" s="42">
        <f ca="1"/>
        <v>0.12937261529817445</v>
      </c>
      <c r="Z663" s="42">
        <f ca="1"/>
        <v>0.12654240679283349</v>
      </c>
      <c r="AA663" s="42">
        <f ca="1"/>
        <v>0.11867444974986405</v>
      </c>
      <c r="AB663" s="42">
        <f ca="1"/>
        <v>0.11793737789331817</v>
      </c>
      <c r="AC663" s="42">
        <f ca="1"/>
        <v>0.11363752001423548</v>
      </c>
      <c r="AD663" s="42">
        <f ca="1"/>
        <v>0.13284790253318249</v>
      </c>
      <c r="AE663" s="42">
        <f ca="1"/>
        <v>0.11721675916166091</v>
      </c>
      <c r="AF663" s="42">
        <f ca="1"/>
        <v>0.12167555608867428</v>
      </c>
      <c r="AG663" s="42">
        <f ca="1"/>
        <v>8.9565326078378957E-2</v>
      </c>
      <c r="AH663" s="42">
        <f ca="1"/>
        <v>8.1696003657336771E-2</v>
      </c>
      <c r="AI663" s="42">
        <f ca="1"/>
        <v>8.0493752458790105E-2</v>
      </c>
      <c r="AJ663" s="42">
        <f ca="1"/>
        <v>8.7516376984255517E-2</v>
      </c>
      <c r="AK663" s="42">
        <f ca="1"/>
        <v>9.0849292462356263E-2</v>
      </c>
      <c r="AL663" s="42">
        <f ca="1"/>
        <v>9.157900418561371E-2</v>
      </c>
      <c r="AM663" s="42">
        <f ca="1"/>
        <v>7.7031898890498704E-2</v>
      </c>
      <c r="AN663" s="42">
        <f ca="1"/>
        <v>8.0113252187079001E-2</v>
      </c>
      <c r="AO663" s="42">
        <f ca="1"/>
        <v>7.8726386777174709E-2</v>
      </c>
      <c r="AP663" s="42">
        <f ca="1"/>
        <v>9.0540568771780461E-2</v>
      </c>
      <c r="AQ663" s="42">
        <f ca="1"/>
        <v>8.8254474798222723E-2</v>
      </c>
      <c r="AR663" s="42">
        <f ca="1"/>
        <v>9.1764744402057397E-2</v>
      </c>
      <c r="AS663" s="42">
        <f ca="1"/>
        <v>9.2301845655526696E-2</v>
      </c>
      <c r="AT663" s="42">
        <f ca="1"/>
        <v>0.10304644964460485</v>
      </c>
      <c r="AU663" s="42">
        <f ca="1"/>
        <v>9.9095968764890949E-2</v>
      </c>
      <c r="AV663" s="42">
        <f ca="1"/>
        <v>9.0304312459597039E-2</v>
      </c>
      <c r="AW663" s="42">
        <f ca="1"/>
        <v>9.5264731263201605E-2</v>
      </c>
      <c r="AX663" s="42">
        <f ca="1"/>
        <v>9.8261632412332586E-2</v>
      </c>
      <c r="AY663" s="42">
        <f ca="1"/>
        <v>0.11050179079071479</v>
      </c>
      <c r="AZ663" s="42">
        <f ca="1"/>
        <v>0.11634913106055579</v>
      </c>
      <c r="BA663" s="42">
        <f ca="1"/>
        <v>0.11472318572165498</v>
      </c>
      <c r="BB663" s="42">
        <f ca="1"/>
        <v>0.1066711370087213</v>
      </c>
      <c r="BC663" s="42">
        <f ca="1"/>
        <v>0.11269568007838762</v>
      </c>
      <c r="BD663" s="42">
        <f ca="1"/>
        <v>0.11143208201328367</v>
      </c>
      <c r="BE663" s="42">
        <f ca="1"/>
        <v>0.10279635283734945</v>
      </c>
      <c r="BF663" s="42">
        <f ca="1"/>
        <v>9.9193908999372069E-2</v>
      </c>
      <c r="BG663" s="42">
        <f ca="1"/>
        <v>9.6157345407604178E-2</v>
      </c>
      <c r="BH663" s="42">
        <f ca="1"/>
        <v>9.8777323840996217E-2</v>
      </c>
      <c r="BI663" s="42">
        <f ca="1"/>
        <v>9.7086201289309546E-2</v>
      </c>
      <c r="BJ663" s="42">
        <f ca="1"/>
        <v>9.0308244116958633E-2</v>
      </c>
    </row>
    <row r="664" spans="2:62" hidden="1" outlineLevel="2">
      <c r="B664" s="90" t="s">
        <v>13</v>
      </c>
      <c r="C664" s="42">
        <f ca="1"/>
        <v>3.7771508685915119E-2</v>
      </c>
      <c r="D664" s="42">
        <f ca="1"/>
        <v>3.5896873983919331E-2</v>
      </c>
      <c r="E664" s="42">
        <f ca="1"/>
        <v>3.5730064105033349E-2</v>
      </c>
      <c r="F664" s="42">
        <f ca="1"/>
        <v>3.8992503115656406E-2</v>
      </c>
      <c r="G664" s="42">
        <f ca="1"/>
        <v>3.781331780474563E-2</v>
      </c>
      <c r="H664" s="42">
        <f ca="1"/>
        <v>3.6318666255827234E-2</v>
      </c>
      <c r="I664" s="42">
        <f ca="1"/>
        <v>4.6216153158272856E-2</v>
      </c>
      <c r="J664" s="42">
        <f ca="1"/>
        <v>4.4868556701982316E-2</v>
      </c>
      <c r="K664" s="42">
        <f ca="1"/>
        <v>4.8438007897285966E-2</v>
      </c>
      <c r="L664" s="42">
        <f ca="1"/>
        <v>5.1066293413152705E-2</v>
      </c>
      <c r="M664" s="42">
        <f ca="1"/>
        <v>4.8990178643385597E-2</v>
      </c>
      <c r="N664" s="42">
        <f ca="1"/>
        <v>5.1636392595184745E-2</v>
      </c>
      <c r="O664" s="42">
        <f ca="1"/>
        <v>3.7007244344759327E-2</v>
      </c>
      <c r="P664" s="42">
        <f ca="1"/>
        <v>3.9362835460694606E-2</v>
      </c>
      <c r="Q664" s="42">
        <f ca="1"/>
        <v>4.2478053721051359E-2</v>
      </c>
      <c r="R664" s="42">
        <f ca="1"/>
        <v>4.2036981855161006E-2</v>
      </c>
      <c r="S664" s="42">
        <f ca="1"/>
        <v>4.5203162951619413E-2</v>
      </c>
      <c r="T664" s="42">
        <f ca="1"/>
        <v>3.988606126251857E-2</v>
      </c>
      <c r="U664" s="42">
        <f ca="1"/>
        <v>3.0223295432554496E-2</v>
      </c>
      <c r="V664" s="42">
        <f ca="1"/>
        <v>3.1020831503722656E-2</v>
      </c>
      <c r="W664" s="42">
        <f ca="1"/>
        <v>3.0212804159491822E-2</v>
      </c>
      <c r="X664" s="42">
        <f ca="1"/>
        <v>3.8612199304321033E-2</v>
      </c>
      <c r="Y664" s="42">
        <f ca="1"/>
        <v>3.8472955204145995E-2</v>
      </c>
      <c r="Z664" s="42">
        <f ca="1"/>
        <v>3.9081834379763612E-2</v>
      </c>
      <c r="AA664" s="42">
        <f ca="1"/>
        <v>3.8875382960959978E-2</v>
      </c>
      <c r="AB664" s="42">
        <f ca="1"/>
        <v>4.1896251804579294E-2</v>
      </c>
      <c r="AC664" s="42">
        <f ca="1"/>
        <v>4.0855999942097952E-2</v>
      </c>
      <c r="AD664" s="42">
        <f ca="1"/>
        <v>3.4902354128120094E-2</v>
      </c>
      <c r="AE664" s="42">
        <f ca="1"/>
        <v>3.1464125487601427E-2</v>
      </c>
      <c r="AF664" s="42">
        <f ca="1"/>
        <v>3.2718055017645534E-2</v>
      </c>
      <c r="AG664" s="42">
        <f ca="1"/>
        <v>3.0753896832788171E-2</v>
      </c>
      <c r="AH664" s="42">
        <f ca="1"/>
        <v>2.8360557292275487E-2</v>
      </c>
      <c r="AI664" s="42">
        <f ca="1"/>
        <v>2.9876398282351654E-2</v>
      </c>
      <c r="AJ664" s="42">
        <f ca="1"/>
        <v>3.2965816097587593E-2</v>
      </c>
      <c r="AK664" s="42">
        <f ca="1"/>
        <v>3.404850578195822E-2</v>
      </c>
      <c r="AL664" s="42">
        <f ca="1"/>
        <v>3.4052382040351555E-2</v>
      </c>
      <c r="AM664" s="42">
        <f ca="1"/>
        <v>2.5715597246939403E-2</v>
      </c>
      <c r="AN664" s="42">
        <f ca="1"/>
        <v>2.4596551399738566E-2</v>
      </c>
      <c r="AO664" s="42">
        <f ca="1"/>
        <v>2.5758424918359064E-2</v>
      </c>
      <c r="AP664" s="42">
        <f ca="1"/>
        <v>3.1035000134234748E-2</v>
      </c>
      <c r="AQ664" s="42">
        <f ca="1"/>
        <v>3.0695400632626595E-2</v>
      </c>
      <c r="AR664" s="42">
        <f ca="1"/>
        <v>3.0431597658739502E-2</v>
      </c>
      <c r="AS664" s="42">
        <f ca="1"/>
        <v>3.5828325272056316E-2</v>
      </c>
      <c r="AT664" s="42">
        <f ca="1"/>
        <v>3.931118744266951E-2</v>
      </c>
      <c r="AU664" s="42">
        <f ca="1"/>
        <v>3.9101155188959638E-2</v>
      </c>
      <c r="AV664" s="42">
        <f ca="1"/>
        <v>1.3881445203320535E-2</v>
      </c>
      <c r="AW664" s="42">
        <f ca="1"/>
        <v>1.478306781008417E-2</v>
      </c>
      <c r="AX664" s="42">
        <f ca="1"/>
        <v>1.5526545817569097E-2</v>
      </c>
      <c r="AY664" s="42">
        <f ca="1"/>
        <v>1.2510551340900223E-2</v>
      </c>
      <c r="AZ664" s="42">
        <f ca="1"/>
        <v>1.4433294082102375E-2</v>
      </c>
      <c r="BA664" s="42">
        <f ca="1"/>
        <v>1.3615170920699559E-2</v>
      </c>
      <c r="BB664" s="42">
        <f ca="1"/>
        <v>1.2895567810149918E-2</v>
      </c>
      <c r="BC664" s="42">
        <f ca="1"/>
        <v>1.31180030367076E-2</v>
      </c>
      <c r="BD664" s="42">
        <f ca="1"/>
        <v>1.3031417351620809E-2</v>
      </c>
      <c r="BE664" s="42">
        <f ca="1"/>
        <v>9.5360564248716216E-3</v>
      </c>
      <c r="BF664" s="42">
        <f ca="1"/>
        <v>9.4013271636331653E-3</v>
      </c>
      <c r="BG664" s="42">
        <f ca="1"/>
        <v>9.9712786983647116E-3</v>
      </c>
      <c r="BH664" s="42">
        <f ca="1"/>
        <v>1.1862559928962072E-2</v>
      </c>
      <c r="BI664" s="42">
        <f ca="1"/>
        <v>1.2281898939360101E-2</v>
      </c>
      <c r="BJ664" s="42">
        <f ca="1"/>
        <v>1.1447542926667371E-2</v>
      </c>
    </row>
    <row r="665" spans="2:62" hidden="1" outlineLevel="2">
      <c r="B665" s="90" t="s">
        <v>15</v>
      </c>
      <c r="C665" s="42">
        <f ca="1"/>
        <v>0.24263091525290711</v>
      </c>
      <c r="D665" s="42">
        <f ca="1"/>
        <v>0.23701748638490464</v>
      </c>
      <c r="E665" s="42">
        <f ca="1"/>
        <v>0.23885529453752277</v>
      </c>
      <c r="F665" s="42">
        <f ca="1"/>
        <v>0.2594544908565809</v>
      </c>
      <c r="G665" s="42">
        <f ca="1"/>
        <v>0.26322198782303274</v>
      </c>
      <c r="H665" s="42">
        <f ca="1"/>
        <v>0.25670741498050492</v>
      </c>
      <c r="I665" s="42">
        <f ca="1"/>
        <v>0.22600182020881568</v>
      </c>
      <c r="J665" s="42">
        <f ca="1"/>
        <v>0.22689402886042156</v>
      </c>
      <c r="K665" s="42">
        <f ca="1"/>
        <v>0.22031341787925665</v>
      </c>
      <c r="L665" s="42">
        <f ca="1"/>
        <v>0.2199261413305609</v>
      </c>
      <c r="M665" s="42">
        <f ca="1"/>
        <v>0.22260928461985946</v>
      </c>
      <c r="N665" s="42">
        <f ca="1"/>
        <v>0.21960673951991103</v>
      </c>
      <c r="O665" s="42">
        <f ca="1"/>
        <v>0.20524755452473614</v>
      </c>
      <c r="P665" s="42">
        <f ca="1"/>
        <v>0.20535781438928888</v>
      </c>
      <c r="Q665" s="42">
        <f ca="1"/>
        <v>0.19330053642757086</v>
      </c>
      <c r="R665" s="42">
        <f ca="1"/>
        <v>0.1962887101786929</v>
      </c>
      <c r="S665" s="42">
        <f ca="1"/>
        <v>0.19178944333582321</v>
      </c>
      <c r="T665" s="42">
        <f ca="1"/>
        <v>0.19960065454424261</v>
      </c>
      <c r="U665" s="42">
        <f ca="1"/>
        <v>0.21165555374404257</v>
      </c>
      <c r="V665" s="42">
        <f ca="1"/>
        <v>0.21162130747886004</v>
      </c>
      <c r="W665" s="42">
        <f ca="1"/>
        <v>0.21210659669503976</v>
      </c>
      <c r="X665" s="42">
        <f ca="1"/>
        <v>0.23005433652541674</v>
      </c>
      <c r="Y665" s="42">
        <f ca="1"/>
        <v>0.22595202777963089</v>
      </c>
      <c r="Z665" s="42">
        <f ca="1"/>
        <v>0.23403029348660123</v>
      </c>
      <c r="AA665" s="42">
        <f ca="1"/>
        <v>0.24723947703203292</v>
      </c>
      <c r="AB665" s="42">
        <f ca="1"/>
        <v>0.2516635420128851</v>
      </c>
      <c r="AC665" s="42">
        <f ca="1"/>
        <v>0.25042859510763427</v>
      </c>
      <c r="AD665" s="42">
        <f ca="1"/>
        <v>0.28213049878082092</v>
      </c>
      <c r="AE665" s="42">
        <f ca="1"/>
        <v>0.28256033584608697</v>
      </c>
      <c r="AF665" s="42">
        <f ca="1"/>
        <v>0.28130636014621785</v>
      </c>
      <c r="AG665" s="42">
        <f ca="1"/>
        <v>0.29397252267361895</v>
      </c>
      <c r="AH665" s="42">
        <f ca="1"/>
        <v>0.30005147852797487</v>
      </c>
      <c r="AI665" s="42">
        <f ca="1"/>
        <v>0.30702815875217065</v>
      </c>
      <c r="AJ665" s="42">
        <f ca="1"/>
        <v>0.31290042762076398</v>
      </c>
      <c r="AK665" s="42">
        <f ca="1"/>
        <v>0.31513966344201905</v>
      </c>
      <c r="AL665" s="42">
        <f ca="1"/>
        <v>0.30800465842782665</v>
      </c>
      <c r="AM665" s="42">
        <f ca="1"/>
        <v>0.32270831390330834</v>
      </c>
      <c r="AN665" s="42">
        <f ca="1"/>
        <v>0.32600288035815311</v>
      </c>
      <c r="AO665" s="42">
        <f ca="1"/>
        <v>0.32339968440911299</v>
      </c>
      <c r="AP665" s="42">
        <f ca="1"/>
        <v>0.33794072174356787</v>
      </c>
      <c r="AQ665" s="42">
        <f ca="1"/>
        <v>0.34928992789576307</v>
      </c>
      <c r="AR665" s="42">
        <f ca="1"/>
        <v>0.35184804613931014</v>
      </c>
      <c r="AS665" s="42">
        <f ca="1"/>
        <v>0.35162016263678314</v>
      </c>
      <c r="AT665" s="42">
        <f ca="1"/>
        <v>0.34761507005017894</v>
      </c>
      <c r="AU665" s="42">
        <f ca="1"/>
        <v>0.34641785506082556</v>
      </c>
      <c r="AV665" s="42">
        <f ca="1"/>
        <v>0.36901251571392629</v>
      </c>
      <c r="AW665" s="42">
        <f ca="1"/>
        <v>0.34922918985347146</v>
      </c>
      <c r="AX665" s="42">
        <f ca="1"/>
        <v>0.34390641895796759</v>
      </c>
      <c r="AY665" s="42">
        <f ca="1"/>
        <v>0.38028401575922183</v>
      </c>
      <c r="AZ665" s="42">
        <f ca="1"/>
        <v>0.37343204279853454</v>
      </c>
      <c r="BA665" s="42">
        <f ca="1"/>
        <v>0.37503702044505172</v>
      </c>
      <c r="BB665" s="42">
        <f ca="1"/>
        <v>0.36234954009045423</v>
      </c>
      <c r="BC665" s="42">
        <f ca="1"/>
        <v>0.35163583008569782</v>
      </c>
      <c r="BD665" s="42">
        <f ca="1"/>
        <v>0.34635692028760623</v>
      </c>
      <c r="BE665" s="42">
        <f ca="1"/>
        <v>0.37587294211687156</v>
      </c>
      <c r="BF665" s="42">
        <f ca="1"/>
        <v>0.38039395566968981</v>
      </c>
      <c r="BG665" s="42">
        <f ca="1"/>
        <v>0.38732637033620249</v>
      </c>
      <c r="BH665" s="42">
        <f ca="1"/>
        <v>0.39573106044559486</v>
      </c>
      <c r="BI665" s="42">
        <f ca="1"/>
        <v>0.37995147851444927</v>
      </c>
      <c r="BJ665" s="42">
        <f ca="1"/>
        <v>0.37629039743345166</v>
      </c>
    </row>
    <row r="666" spans="2:62" hidden="1" outlineLevel="2">
      <c r="B666" s="90" t="s">
        <v>18</v>
      </c>
      <c r="C666" s="42">
        <f ca="1"/>
        <v>-2.2416029352496699E-2</v>
      </c>
      <c r="D666" s="42">
        <f ca="1"/>
        <v>-2.3123966842135805E-2</v>
      </c>
      <c r="E666" s="42">
        <f ca="1"/>
        <v>-2.1668079120623743E-2</v>
      </c>
      <c r="F666" s="42">
        <f ca="1"/>
        <v>-2.089435014884589E-2</v>
      </c>
      <c r="G666" s="42">
        <f ca="1"/>
        <v>-1.9376322852767417E-2</v>
      </c>
      <c r="H666" s="42">
        <f ca="1"/>
        <v>-2.1263345662891356E-2</v>
      </c>
      <c r="I666" s="42">
        <f ca="1"/>
        <v>-3.4688006588260655E-3</v>
      </c>
      <c r="J666" s="42">
        <f ca="1"/>
        <v>-3.2789147805312906E-3</v>
      </c>
      <c r="K666" s="42">
        <f ca="1"/>
        <v>-3.4512652370320657E-3</v>
      </c>
      <c r="L666" s="42">
        <f ca="1"/>
        <v>-2.4321911590081398E-3</v>
      </c>
      <c r="M666" s="42">
        <f ca="1"/>
        <v>-2.4285961849956398E-3</v>
      </c>
      <c r="N666" s="42">
        <f ca="1"/>
        <v>-2.5280123795769849E-3</v>
      </c>
      <c r="O666" s="42">
        <f ca="1"/>
        <v>-7.6509036959595276E-4</v>
      </c>
      <c r="P666" s="42">
        <f ca="1"/>
        <v>-7.8259096769255803E-4</v>
      </c>
      <c r="Q666" s="42">
        <f ca="1"/>
        <v>-7.6989186028376597E-4</v>
      </c>
      <c r="R666" s="42">
        <f ca="1"/>
        <v>1.1324745607508858E-2</v>
      </c>
      <c r="S666" s="42">
        <f ca="1"/>
        <v>1.1001631299607509E-2</v>
      </c>
      <c r="T666" s="42">
        <f ca="1"/>
        <v>1.0190576952223904E-2</v>
      </c>
      <c r="U666" s="42">
        <f ca="1"/>
        <v>1.5864948467274265E-2</v>
      </c>
      <c r="V666" s="42">
        <f ca="1"/>
        <v>1.5523105040711227E-2</v>
      </c>
      <c r="W666" s="42">
        <f ca="1"/>
        <v>1.4766611212662683E-2</v>
      </c>
      <c r="X666" s="42">
        <f ca="1"/>
        <v>2.2252415837381204E-2</v>
      </c>
      <c r="Y666" s="42">
        <f ca="1"/>
        <v>2.036928486569161E-2</v>
      </c>
      <c r="Z666" s="42">
        <f ca="1"/>
        <v>1.9419484673864958E-2</v>
      </c>
      <c r="AA666" s="42">
        <f ca="1"/>
        <v>1.6248207690311569E-2</v>
      </c>
      <c r="AB666" s="42">
        <f ca="1"/>
        <v>1.5370565325528329E-2</v>
      </c>
      <c r="AC666" s="42">
        <f ca="1"/>
        <v>1.4859842994394757E-2</v>
      </c>
      <c r="AD666" s="42">
        <f ca="1"/>
        <v>1.7752803385087782E-2</v>
      </c>
      <c r="AE666" s="42">
        <f ca="1"/>
        <v>1.5530531867992119E-2</v>
      </c>
      <c r="AF666" s="42">
        <f ca="1"/>
        <v>1.5996598148479795E-2</v>
      </c>
      <c r="AG666" s="42">
        <f ca="1"/>
        <v>-4.0334092301665403E-3</v>
      </c>
      <c r="AH666" s="42">
        <f ca="1"/>
        <v>-3.6682621970870895E-3</v>
      </c>
      <c r="AI666" s="42">
        <f ca="1"/>
        <v>-3.6564769667999548E-3</v>
      </c>
      <c r="AJ666" s="42">
        <f ca="1"/>
        <v>-1.9989899026458665E-3</v>
      </c>
      <c r="AK666" s="42">
        <f ca="1"/>
        <v>-2.1486782077696025E-3</v>
      </c>
      <c r="AL666" s="42">
        <f ca="1"/>
        <v>-2.1533768661286977E-3</v>
      </c>
      <c r="AM666" s="42">
        <f ca="1"/>
        <v>-9.0262230886888669E-3</v>
      </c>
      <c r="AN666" s="42">
        <f ca="1"/>
        <v>-8.5152566532942318E-3</v>
      </c>
      <c r="AO666" s="42">
        <f ca="1"/>
        <v>-6.9073504258761178E-3</v>
      </c>
      <c r="AP666" s="42">
        <f ca="1"/>
        <v>-2.8831518047082002E-2</v>
      </c>
      <c r="AQ666" s="42">
        <f ca="1"/>
        <v>-3.0308317493661488E-2</v>
      </c>
      <c r="AR666" s="42">
        <f ca="1"/>
        <v>-3.4536382100516801E-2</v>
      </c>
      <c r="AS666" s="42">
        <f ca="1"/>
        <v>-4.3477001626114883E-2</v>
      </c>
      <c r="AT666" s="42">
        <f ca="1"/>
        <v>-4.747126764094E-2</v>
      </c>
      <c r="AU666" s="42">
        <f ca="1"/>
        <v>-4.2984659135998853E-2</v>
      </c>
      <c r="AV666" s="42">
        <f ca="1"/>
        <v>-3.2465201048840514E-2</v>
      </c>
      <c r="AW666" s="42">
        <f ca="1"/>
        <v>-4.038387455054749E-2</v>
      </c>
      <c r="AX666" s="42">
        <f ca="1"/>
        <v>-4.562390713655963E-2</v>
      </c>
      <c r="AY666" s="42">
        <f ca="1"/>
        <v>-4.3312277955864932E-2</v>
      </c>
      <c r="AZ666" s="42">
        <f ca="1"/>
        <v>-5.202267947921372E-2</v>
      </c>
      <c r="BA666" s="42">
        <f ca="1"/>
        <v>-4.7083807672693524E-2</v>
      </c>
      <c r="BB666" s="42">
        <f ca="1"/>
        <v>-3.8847188004309502E-2</v>
      </c>
      <c r="BC666" s="42">
        <f ca="1"/>
        <v>-4.358574840921664E-2</v>
      </c>
      <c r="BD666" s="42">
        <f ca="1"/>
        <v>-4.4412325754052899E-2</v>
      </c>
      <c r="BE666" s="42">
        <f ca="1"/>
        <v>-3.9184184641704978E-2</v>
      </c>
      <c r="BF666" s="42">
        <f ca="1"/>
        <v>-4.150046073556149E-2</v>
      </c>
      <c r="BG666" s="42">
        <f ca="1"/>
        <v>-4.161583718996914E-2</v>
      </c>
      <c r="BH666" s="42">
        <f ca="1"/>
        <v>-3.9990346877190996E-2</v>
      </c>
      <c r="BI666" s="42">
        <f ca="1"/>
        <v>-3.7775301484564539E-2</v>
      </c>
      <c r="BJ666" s="42">
        <f ca="1"/>
        <v>-3.4821477716855981E-2</v>
      </c>
    </row>
    <row r="667" spans="2:62" hidden="1" outlineLevel="2">
      <c r="B667" s="90" t="s">
        <v>20</v>
      </c>
      <c r="C667" s="42">
        <f ca="1"/>
        <v>9.0151365938618052E-3</v>
      </c>
      <c r="D667" s="42">
        <f ca="1"/>
        <v>9.6268139115284201E-3</v>
      </c>
      <c r="E667" s="42">
        <f ca="1"/>
        <v>9.5096998803858423E-3</v>
      </c>
      <c r="F667" s="42">
        <f ca="1"/>
        <v>5.6959918140491459E-3</v>
      </c>
      <c r="G667" s="42">
        <f ca="1"/>
        <v>5.0792624107887669E-3</v>
      </c>
      <c r="H667" s="42">
        <f ca="1"/>
        <v>5.1830870250500006E-3</v>
      </c>
      <c r="I667" s="42">
        <f ca="1"/>
        <v>2.4312191414498509E-2</v>
      </c>
      <c r="J667" s="42">
        <f ca="1"/>
        <v>2.4260871903526712E-2</v>
      </c>
      <c r="K667" s="42">
        <f ca="1"/>
        <v>2.5184048563721955E-2</v>
      </c>
      <c r="L667" s="42">
        <f ca="1"/>
        <v>4.011914974067568E-2</v>
      </c>
      <c r="M667" s="42">
        <f ca="1"/>
        <v>4.2390013769791242E-2</v>
      </c>
      <c r="N667" s="42">
        <f ca="1"/>
        <v>4.4565643062337984E-2</v>
      </c>
      <c r="O667" s="42">
        <f ca="1"/>
        <v>5.9391873583397717E-2</v>
      </c>
      <c r="P667" s="42">
        <f ca="1"/>
        <v>6.6108330994204365E-2</v>
      </c>
      <c r="Q667" s="42">
        <f ca="1"/>
        <v>6.4668714379951128E-2</v>
      </c>
      <c r="R667" s="42">
        <f ca="1"/>
        <v>5.581515629329966E-2</v>
      </c>
      <c r="S667" s="42">
        <f ca="1"/>
        <v>5.3831727255312621E-2</v>
      </c>
      <c r="T667" s="42">
        <f ca="1"/>
        <v>5.3140757617899756E-2</v>
      </c>
      <c r="U667" s="42">
        <f ca="1"/>
        <v>5.8549721054004703E-2</v>
      </c>
      <c r="V667" s="42">
        <f ca="1"/>
        <v>6.7004296133495109E-2</v>
      </c>
      <c r="W667" s="42">
        <f ca="1"/>
        <v>6.8063301714686913E-2</v>
      </c>
      <c r="X667" s="42">
        <f ca="1"/>
        <v>6.1150017179205068E-2</v>
      </c>
      <c r="Y667" s="42">
        <f ca="1"/>
        <v>6.0244622037505968E-2</v>
      </c>
      <c r="Z667" s="42">
        <f ca="1"/>
        <v>5.8203275298092043E-2</v>
      </c>
      <c r="AA667" s="42">
        <f ca="1"/>
        <v>6.5201218886870124E-2</v>
      </c>
      <c r="AB667" s="42">
        <f ca="1"/>
        <v>6.8037268426249464E-2</v>
      </c>
      <c r="AC667" s="42">
        <f ca="1"/>
        <v>6.8239587415847611E-2</v>
      </c>
      <c r="AD667" s="42">
        <f ca="1"/>
        <v>5.7374551830831774E-2</v>
      </c>
      <c r="AE667" s="42">
        <f ca="1"/>
        <v>5.5348015321820147E-2</v>
      </c>
      <c r="AF667" s="42">
        <f ca="1"/>
        <v>5.5696691125688431E-2</v>
      </c>
      <c r="AG667" s="42">
        <f ca="1"/>
        <v>5.4752573924333636E-2</v>
      </c>
      <c r="AH667" s="42">
        <f ca="1"/>
        <v>4.5188012674951365E-2</v>
      </c>
      <c r="AI667" s="42">
        <f ca="1"/>
        <v>4.6229877338761549E-2</v>
      </c>
      <c r="AJ667" s="42">
        <f ca="1"/>
        <v>3.3014486155733616E-2</v>
      </c>
      <c r="AK667" s="42">
        <f ca="1"/>
        <v>3.1497372121875075E-2</v>
      </c>
      <c r="AL667" s="42">
        <f ca="1"/>
        <v>3.2340514621256082E-2</v>
      </c>
      <c r="AM667" s="42">
        <f ca="1"/>
        <v>3.0022256446520745E-2</v>
      </c>
      <c r="AN667" s="42">
        <f ca="1"/>
        <v>2.855139038341652E-2</v>
      </c>
      <c r="AO667" s="42">
        <f ca="1"/>
        <v>3.0197276260081424E-2</v>
      </c>
      <c r="AP667" s="42">
        <f ca="1"/>
        <v>4.2776362041920202E-2</v>
      </c>
      <c r="AQ667" s="42">
        <f ca="1"/>
        <v>4.5263827695967776E-2</v>
      </c>
      <c r="AR667" s="42">
        <f ca="1"/>
        <v>4.6035239751543916E-2</v>
      </c>
      <c r="AS667" s="42">
        <f ca="1"/>
        <v>4.173008024277719E-2</v>
      </c>
      <c r="AT667" s="42">
        <f ca="1"/>
        <v>3.8201430722588907E-2</v>
      </c>
      <c r="AU667" s="42">
        <f ca="1"/>
        <v>3.488212592838446E-2</v>
      </c>
      <c r="AV667" s="42">
        <f ca="1"/>
        <v>3.5400840885290684E-2</v>
      </c>
      <c r="AW667" s="42">
        <f ca="1"/>
        <v>4.1093814330822459E-2</v>
      </c>
      <c r="AX667" s="42">
        <f ca="1"/>
        <v>4.3571459501072947E-2</v>
      </c>
      <c r="AY667" s="42">
        <f ca="1"/>
        <v>2.4055995019285639E-2</v>
      </c>
      <c r="AZ667" s="42">
        <f ca="1"/>
        <v>2.5366637423834142E-2</v>
      </c>
      <c r="BA667" s="42">
        <f ca="1"/>
        <v>2.6189048482487508E-2</v>
      </c>
      <c r="BB667" s="42">
        <f ca="1"/>
        <v>3.2440748205451016E-2</v>
      </c>
      <c r="BC667" s="42">
        <f ca="1"/>
        <v>3.4327547544577036E-2</v>
      </c>
      <c r="BD667" s="42">
        <f ca="1"/>
        <v>3.4761833569024479E-2</v>
      </c>
      <c r="BE667" s="42">
        <f ca="1"/>
        <v>3.5935423017188273E-2</v>
      </c>
      <c r="BF667" s="42">
        <f ca="1"/>
        <v>3.7285935347250207E-2</v>
      </c>
      <c r="BG667" s="42">
        <f ca="1"/>
        <v>3.7004769701462971E-2</v>
      </c>
      <c r="BH667" s="42">
        <f ca="1"/>
        <v>3.2685141694033172E-2</v>
      </c>
      <c r="BI667" s="42">
        <f ca="1"/>
        <v>3.2790944778446178E-2</v>
      </c>
      <c r="BJ667" s="42">
        <f ca="1"/>
        <v>3.3739980076431399E-2</v>
      </c>
    </row>
    <row r="668" spans="2:62" hidden="1" outlineLevel="2">
      <c r="B668" s="90" t="s">
        <v>22</v>
      </c>
      <c r="C668" s="42">
        <f ca="1"/>
        <v>-1.3410856517695009E-2</v>
      </c>
      <c r="D668" s="42">
        <f ca="1"/>
        <v>-1.2521128333838838E-2</v>
      </c>
      <c r="E668" s="42">
        <f ca="1"/>
        <v>-1.2145828543766161E-2</v>
      </c>
      <c r="F668" s="42">
        <f ca="1"/>
        <v>-1.0001012766170509E-2</v>
      </c>
      <c r="G668" s="42">
        <f ca="1"/>
        <v>-9.1220766488903267E-3</v>
      </c>
      <c r="H668" s="42">
        <f ca="1"/>
        <v>-1.0303220000046997E-2</v>
      </c>
      <c r="I668" s="42">
        <f ca="1"/>
        <v>-5.0939603898218959E-3</v>
      </c>
      <c r="J668" s="42">
        <f ca="1"/>
        <v>-5.4603135891926049E-3</v>
      </c>
      <c r="K668" s="42">
        <f ca="1"/>
        <v>-5.2880300075975268E-3</v>
      </c>
      <c r="L668" s="42">
        <f ca="1"/>
        <v>-4.7260845717832832E-3</v>
      </c>
      <c r="M668" s="42">
        <f ca="1"/>
        <v>-4.5609059111112252E-3</v>
      </c>
      <c r="N668" s="42">
        <f ca="1"/>
        <v>-4.5061833450176269E-3</v>
      </c>
      <c r="O668" s="42">
        <f ca="1"/>
        <v>-8.3426106777004586E-3</v>
      </c>
      <c r="P668" s="42">
        <f ca="1"/>
        <v>-8.0930049014974938E-3</v>
      </c>
      <c r="Q668" s="42">
        <f ca="1"/>
        <v>-7.974813911193623E-3</v>
      </c>
      <c r="R668" s="42">
        <f ca="1"/>
        <v>-3.309161600527368E-3</v>
      </c>
      <c r="S668" s="42">
        <f ca="1"/>
        <v>-3.0883217889247023E-3</v>
      </c>
      <c r="T668" s="42">
        <f ca="1"/>
        <v>-3.2060427242005178E-3</v>
      </c>
      <c r="U668" s="42">
        <f ca="1"/>
        <v>-5.484606116400551E-3</v>
      </c>
      <c r="V668" s="42">
        <f ca="1"/>
        <v>-5.4066299449496624E-3</v>
      </c>
      <c r="W668" s="42">
        <f ca="1"/>
        <v>-5.5387192714261143E-3</v>
      </c>
      <c r="X668" s="42">
        <f ca="1"/>
        <v>4.7266564943342767E-3</v>
      </c>
      <c r="Y668" s="42">
        <f ca="1"/>
        <v>4.6958787280259092E-3</v>
      </c>
      <c r="Z668" s="42">
        <f ca="1"/>
        <v>4.3976155440227961E-3</v>
      </c>
      <c r="AA668" s="42">
        <f ca="1"/>
        <v>-6.8502455505656239E-3</v>
      </c>
      <c r="AB668" s="42">
        <f ca="1"/>
        <v>-6.0642249261787327E-3</v>
      </c>
      <c r="AC668" s="42">
        <f ca="1"/>
        <v>-5.8877762224371607E-3</v>
      </c>
      <c r="AD668" s="42">
        <f ca="1"/>
        <v>-7.4246785668059326E-3</v>
      </c>
      <c r="AE668" s="42">
        <f ca="1"/>
        <v>-7.3716635022643504E-3</v>
      </c>
      <c r="AF668" s="42">
        <f ca="1"/>
        <v>-7.7250719943403462E-3</v>
      </c>
      <c r="AG668" s="42">
        <f ca="1"/>
        <v>-7.3264195237717697E-3</v>
      </c>
      <c r="AH668" s="42">
        <f ca="1"/>
        <v>-6.9399279086048652E-3</v>
      </c>
      <c r="AI668" s="42">
        <f ca="1"/>
        <v>-6.776085494835939E-3</v>
      </c>
      <c r="AJ668" s="42">
        <f ca="1"/>
        <v>1.0510367700479903E-2</v>
      </c>
      <c r="AK668" s="42">
        <f ca="1"/>
        <v>1.109682457790461E-2</v>
      </c>
      <c r="AL668" s="42">
        <f ca="1"/>
        <v>1.0503368537432337E-2</v>
      </c>
      <c r="AM668" s="42">
        <f ca="1"/>
        <v>8.8926519073500385E-3</v>
      </c>
      <c r="AN668" s="42">
        <f ca="1"/>
        <v>1.0685194466763491E-2</v>
      </c>
      <c r="AO668" s="42">
        <f ca="1"/>
        <v>1.2485668465712472E-2</v>
      </c>
      <c r="AP668" s="42">
        <f ca="1"/>
        <v>1.5966069861740165E-2</v>
      </c>
      <c r="AQ668" s="42">
        <f ca="1"/>
        <v>1.3872815240737212E-2</v>
      </c>
      <c r="AR668" s="42">
        <f ca="1"/>
        <v>1.4427177632421732E-2</v>
      </c>
      <c r="AS668" s="42">
        <f ca="1"/>
        <v>1.6304070037623717E-2</v>
      </c>
      <c r="AT668" s="42">
        <f ca="1"/>
        <v>1.5984834353850407E-2</v>
      </c>
      <c r="AU668" s="42">
        <f ca="1"/>
        <v>1.4969571247155948E-2</v>
      </c>
      <c r="AV668" s="42">
        <f ca="1"/>
        <v>2.3387935317085842E-2</v>
      </c>
      <c r="AW668" s="42">
        <f ca="1"/>
        <v>2.3637582974371331E-2</v>
      </c>
      <c r="AX668" s="42">
        <f ca="1"/>
        <v>2.3406809940131897E-2</v>
      </c>
      <c r="AY668" s="42">
        <f ca="1"/>
        <v>4.0010482043777072E-2</v>
      </c>
      <c r="AZ668" s="42">
        <f ca="1"/>
        <v>3.9233941115797477E-2</v>
      </c>
      <c r="BA668" s="42">
        <f ca="1"/>
        <v>3.7403394311711982E-2</v>
      </c>
      <c r="BB668" s="42">
        <f ca="1"/>
        <v>4.6595776090842346E-2</v>
      </c>
      <c r="BC668" s="42">
        <f ca="1"/>
        <v>4.9424755486680322E-2</v>
      </c>
      <c r="BD668" s="42">
        <f ca="1"/>
        <v>5.257013458811996E-2</v>
      </c>
      <c r="BE668" s="42">
        <f ca="1"/>
        <v>4.5280672524495282E-2</v>
      </c>
      <c r="BF668" s="42">
        <f ca="1"/>
        <v>4.6974847793367691E-2</v>
      </c>
      <c r="BG668" s="42">
        <f ca="1"/>
        <v>4.9010082614982381E-2</v>
      </c>
      <c r="BH668" s="42">
        <f ca="1"/>
        <v>4.5081855906197045E-2</v>
      </c>
      <c r="BI668" s="42">
        <f ca="1"/>
        <v>4.9041152837547904E-2</v>
      </c>
      <c r="BJ668" s="42">
        <f ca="1"/>
        <v>4.6449333917907981E-2</v>
      </c>
    </row>
    <row r="669" spans="2:62" hidden="1" outlineLevel="2">
      <c r="B669" s="90" t="s">
        <v>24</v>
      </c>
      <c r="C669" s="42">
        <f ca="1"/>
        <v>0.13796286695562326</v>
      </c>
      <c r="D669" s="42">
        <f ca="1"/>
        <v>0.14100342276044625</v>
      </c>
      <c r="E669" s="42">
        <f ca="1"/>
        <v>0.14367019897373745</v>
      </c>
      <c r="F669" s="42">
        <f ca="1"/>
        <v>0.144624118486642</v>
      </c>
      <c r="G669" s="42">
        <f ca="1"/>
        <v>0.14973951684082543</v>
      </c>
      <c r="H669" s="42">
        <f ca="1"/>
        <v>0.15313573596612107</v>
      </c>
      <c r="I669" s="42">
        <f ca="1"/>
        <v>0.1492984507095598</v>
      </c>
      <c r="J669" s="42">
        <f ca="1"/>
        <v>0.15683588096353485</v>
      </c>
      <c r="K669" s="42">
        <f ca="1"/>
        <v>0.14513066053273488</v>
      </c>
      <c r="L669" s="42">
        <f ca="1"/>
        <v>0.1290450916879595</v>
      </c>
      <c r="M669" s="42">
        <f ca="1"/>
        <v>0.13173625297979338</v>
      </c>
      <c r="N669" s="42">
        <f ca="1"/>
        <v>0.13375935532733893</v>
      </c>
      <c r="O669" s="42">
        <f ca="1"/>
        <v>0.13350959936629217</v>
      </c>
      <c r="P669" s="42">
        <f ca="1"/>
        <v>0.13454266165014797</v>
      </c>
      <c r="Q669" s="42">
        <f ca="1"/>
        <v>0.13816156861735104</v>
      </c>
      <c r="R669" s="42">
        <f ca="1"/>
        <v>0.13376027227403728</v>
      </c>
      <c r="S669" s="42">
        <f ca="1"/>
        <v>0.13812957932049694</v>
      </c>
      <c r="T669" s="42">
        <f ca="1"/>
        <v>0.14147616718775313</v>
      </c>
      <c r="U669" s="42">
        <f ca="1"/>
        <v>0.1486941858640734</v>
      </c>
      <c r="V669" s="42">
        <f ca="1"/>
        <v>0.15499440932058831</v>
      </c>
      <c r="W669" s="42">
        <f ca="1"/>
        <v>0.15235920538251321</v>
      </c>
      <c r="X669" s="42">
        <f ca="1"/>
        <v>0.15378424453200115</v>
      </c>
      <c r="Y669" s="42">
        <f ca="1"/>
        <v>0.15300017897874038</v>
      </c>
      <c r="Z669" s="42">
        <f ca="1"/>
        <v>0.1559911850556297</v>
      </c>
      <c r="AA669" s="42">
        <f ca="1"/>
        <v>0.18186312756956827</v>
      </c>
      <c r="AB669" s="42">
        <f ca="1"/>
        <v>0.17585392754146037</v>
      </c>
      <c r="AC669" s="42">
        <f ca="1"/>
        <v>0.18390059696554475</v>
      </c>
      <c r="AD669" s="42">
        <f ca="1"/>
        <v>0.18013360038680498</v>
      </c>
      <c r="AE669" s="42">
        <f ca="1"/>
        <v>0.1931474201275879</v>
      </c>
      <c r="AF669" s="42">
        <f ca="1"/>
        <v>0.18685773680965875</v>
      </c>
      <c r="AG669" s="42">
        <f ca="1"/>
        <v>0.21389703963029724</v>
      </c>
      <c r="AH669" s="42">
        <f ca="1"/>
        <v>0.22759969659046306</v>
      </c>
      <c r="AI669" s="42">
        <f ca="1"/>
        <v>0.21294365733902768</v>
      </c>
      <c r="AJ669" s="42">
        <f ca="1"/>
        <v>0.19763403616643549</v>
      </c>
      <c r="AK669" s="42">
        <f ca="1"/>
        <v>0.19039948618934438</v>
      </c>
      <c r="AL669" s="42">
        <f ca="1"/>
        <v>0.19808404560836654</v>
      </c>
      <c r="AM669" s="42">
        <f ca="1"/>
        <v>0.19921187305686441</v>
      </c>
      <c r="AN669" s="42">
        <f ca="1"/>
        <v>0.20857509932851745</v>
      </c>
      <c r="AO669" s="42">
        <f ca="1"/>
        <v>0.22769039908518984</v>
      </c>
      <c r="AP669" s="42">
        <f ca="1"/>
        <v>0.27592503828671378</v>
      </c>
      <c r="AQ669" s="42">
        <f ca="1"/>
        <v>0.27941658026175881</v>
      </c>
      <c r="AR669" s="42">
        <f ca="1"/>
        <v>0.28525866671247918</v>
      </c>
      <c r="AS669" s="42">
        <f ca="1"/>
        <v>0.27881612529072636</v>
      </c>
      <c r="AT669" s="42">
        <f ca="1"/>
        <v>0.27884864949480315</v>
      </c>
      <c r="AU669" s="42">
        <f ca="1"/>
        <v>0.28035222249413438</v>
      </c>
      <c r="AV669" s="42">
        <f ca="1"/>
        <v>0.26554572277637212</v>
      </c>
      <c r="AW669" s="42">
        <f ca="1"/>
        <v>0.2759570592282124</v>
      </c>
      <c r="AX669" s="42">
        <f ca="1"/>
        <v>0.26944951206512335</v>
      </c>
      <c r="AY669" s="42">
        <f ca="1"/>
        <v>0.27359431581216115</v>
      </c>
      <c r="AZ669" s="42">
        <f ca="1"/>
        <v>0.28031867275287942</v>
      </c>
      <c r="BA669" s="42">
        <f ca="1"/>
        <v>0.2796801721508384</v>
      </c>
      <c r="BB669" s="42">
        <f ca="1"/>
        <v>0.25669837135266177</v>
      </c>
      <c r="BC669" s="42">
        <f ca="1"/>
        <v>0.26201852988402874</v>
      </c>
      <c r="BD669" s="42">
        <f ca="1"/>
        <v>0.27451768952297723</v>
      </c>
      <c r="BE669" s="42">
        <f ca="1"/>
        <v>0.2524348544158902</v>
      </c>
      <c r="BF669" s="42">
        <f ca="1"/>
        <v>0.24775976585149331</v>
      </c>
      <c r="BG669" s="42">
        <f ca="1"/>
        <v>0.23918243040853907</v>
      </c>
      <c r="BH669" s="42">
        <f ca="1"/>
        <v>0.25088279836788924</v>
      </c>
      <c r="BI669" s="42">
        <f ca="1"/>
        <v>0.25880458483100849</v>
      </c>
      <c r="BJ669" s="42">
        <f ca="1"/>
        <v>0.26668255267945834</v>
      </c>
    </row>
    <row r="670" spans="2:62" hidden="1" outlineLevel="2"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</row>
    <row r="671" spans="2:62" hidden="1" outlineLevel="2">
      <c r="B671" s="90" t="s">
        <v>56</v>
      </c>
      <c r="C671" s="42">
        <f ca="1">SUM(C660:C669)</f>
        <v>1.0000000000000004</v>
      </c>
      <c r="D671" s="42">
        <f t="shared" ref="D671:BJ671" ca="1" si="769">SUM(D660:D669)</f>
        <v>1.0000000000000002</v>
      </c>
      <c r="E671" s="42">
        <f t="shared" ca="1" si="769"/>
        <v>1.0000000000000004</v>
      </c>
      <c r="F671" s="42">
        <f t="shared" ca="1" si="769"/>
        <v>1</v>
      </c>
      <c r="G671" s="42">
        <f t="shared" ca="1" si="769"/>
        <v>0.99999999999999989</v>
      </c>
      <c r="H671" s="42">
        <f t="shared" ca="1" si="769"/>
        <v>0.99999999999999978</v>
      </c>
      <c r="I671" s="42">
        <f t="shared" ca="1" si="769"/>
        <v>0.99999999999999967</v>
      </c>
      <c r="J671" s="42">
        <f t="shared" ca="1" si="769"/>
        <v>0.99999999999999956</v>
      </c>
      <c r="K671" s="42">
        <f t="shared" ca="1" si="769"/>
        <v>0.99999999999999956</v>
      </c>
      <c r="L671" s="42">
        <f t="shared" ca="1" si="769"/>
        <v>1.0000000000000002</v>
      </c>
      <c r="M671" s="42">
        <f t="shared" ca="1" si="769"/>
        <v>1.0000000000000002</v>
      </c>
      <c r="N671" s="42">
        <f t="shared" ca="1" si="769"/>
        <v>1.0000000000000002</v>
      </c>
      <c r="O671" s="42">
        <f t="shared" ca="1" si="769"/>
        <v>0.99999999999999933</v>
      </c>
      <c r="P671" s="42">
        <f t="shared" ca="1" si="769"/>
        <v>0.99999999999999933</v>
      </c>
      <c r="Q671" s="42">
        <f t="shared" ca="1" si="769"/>
        <v>0.99999999999999933</v>
      </c>
      <c r="R671" s="42">
        <f t="shared" ca="1" si="769"/>
        <v>1</v>
      </c>
      <c r="S671" s="42">
        <f t="shared" ca="1" si="769"/>
        <v>1.0000000000000002</v>
      </c>
      <c r="T671" s="42">
        <f t="shared" ca="1" si="769"/>
        <v>1.0000000000000002</v>
      </c>
      <c r="U671" s="42">
        <f t="shared" ca="1" si="769"/>
        <v>1</v>
      </c>
      <c r="V671" s="42">
        <f t="shared" ca="1" si="769"/>
        <v>1</v>
      </c>
      <c r="W671" s="42">
        <f t="shared" ca="1" si="769"/>
        <v>0.99999999999999989</v>
      </c>
      <c r="X671" s="42">
        <f t="shared" ca="1" si="769"/>
        <v>0.99999999999999989</v>
      </c>
      <c r="Y671" s="42">
        <f t="shared" ca="1" si="769"/>
        <v>0.99999999999999978</v>
      </c>
      <c r="Z671" s="42">
        <f t="shared" ca="1" si="769"/>
        <v>1</v>
      </c>
      <c r="AA671" s="42">
        <f t="shared" ca="1" si="769"/>
        <v>0.99999999999999978</v>
      </c>
      <c r="AB671" s="42">
        <f t="shared" ca="1" si="769"/>
        <v>0.99999999999999956</v>
      </c>
      <c r="AC671" s="42">
        <f t="shared" ca="1" si="769"/>
        <v>0.99999999999999967</v>
      </c>
      <c r="AD671" s="42">
        <f t="shared" ca="1" si="769"/>
        <v>1</v>
      </c>
      <c r="AE671" s="42">
        <f t="shared" ca="1" si="769"/>
        <v>0.99999999999999989</v>
      </c>
      <c r="AF671" s="42">
        <f t="shared" ca="1" si="769"/>
        <v>0.99999999999999989</v>
      </c>
      <c r="AG671" s="42">
        <f t="shared" ca="1" si="769"/>
        <v>0.99999999999999978</v>
      </c>
      <c r="AH671" s="42">
        <f t="shared" ca="1" si="769"/>
        <v>0.99999999999999956</v>
      </c>
      <c r="AI671" s="42">
        <f t="shared" ca="1" si="769"/>
        <v>0.99999999999999944</v>
      </c>
      <c r="AJ671" s="42">
        <f t="shared" ca="1" si="769"/>
        <v>0.99999999999999978</v>
      </c>
      <c r="AK671" s="42">
        <f t="shared" ca="1" si="769"/>
        <v>0.99999999999999978</v>
      </c>
      <c r="AL671" s="42">
        <f t="shared" ca="1" si="769"/>
        <v>0.99999999999999989</v>
      </c>
      <c r="AM671" s="42">
        <f t="shared" ca="1" si="769"/>
        <v>0.99999999999999922</v>
      </c>
      <c r="AN671" s="42">
        <f t="shared" ca="1" si="769"/>
        <v>0.99999999999999911</v>
      </c>
      <c r="AO671" s="42">
        <f t="shared" ca="1" si="769"/>
        <v>0.99999999999999911</v>
      </c>
      <c r="AP671" s="42">
        <f t="shared" ca="1" si="769"/>
        <v>0.99999999999999989</v>
      </c>
      <c r="AQ671" s="42">
        <f t="shared" ca="1" si="769"/>
        <v>1</v>
      </c>
      <c r="AR671" s="42">
        <f t="shared" ca="1" si="769"/>
        <v>0.99999999999999978</v>
      </c>
      <c r="AS671" s="42">
        <f t="shared" ca="1" si="769"/>
        <v>0.99999999999999956</v>
      </c>
      <c r="AT671" s="42">
        <f t="shared" ca="1" si="769"/>
        <v>0.99999999999999956</v>
      </c>
      <c r="AU671" s="42">
        <f t="shared" ca="1" si="769"/>
        <v>0.99999999999999956</v>
      </c>
      <c r="AV671" s="42">
        <f t="shared" ca="1" si="769"/>
        <v>0.99999999999999967</v>
      </c>
      <c r="AW671" s="42">
        <f t="shared" ca="1" si="769"/>
        <v>0.99999999999999956</v>
      </c>
      <c r="AX671" s="42">
        <f t="shared" ca="1" si="769"/>
        <v>0.99999999999999956</v>
      </c>
      <c r="AY671" s="42">
        <f t="shared" ca="1" si="769"/>
        <v>0.99999999999999911</v>
      </c>
      <c r="AZ671" s="42">
        <f t="shared" ca="1" si="769"/>
        <v>0.99999999999999911</v>
      </c>
      <c r="BA671" s="42">
        <f t="shared" ca="1" si="769"/>
        <v>0.99999999999999922</v>
      </c>
      <c r="BB671" s="42">
        <f t="shared" ca="1" si="769"/>
        <v>1.0000000000000002</v>
      </c>
      <c r="BC671" s="42">
        <f t="shared" ca="1" si="769"/>
        <v>1.0000000000000004</v>
      </c>
      <c r="BD671" s="42">
        <f t="shared" ca="1" si="769"/>
        <v>1.0000000000000004</v>
      </c>
      <c r="BE671" s="42">
        <f t="shared" ca="1" si="769"/>
        <v>0.99999999999999956</v>
      </c>
      <c r="BF671" s="42">
        <f t="shared" ca="1" si="769"/>
        <v>0.99999999999999956</v>
      </c>
      <c r="BG671" s="42">
        <f t="shared" ca="1" si="769"/>
        <v>0.99999999999999944</v>
      </c>
      <c r="BH671" s="42">
        <f t="shared" ca="1" si="769"/>
        <v>0.99999999999999867</v>
      </c>
      <c r="BI671" s="42">
        <f t="shared" ca="1" si="769"/>
        <v>0.99999999999999867</v>
      </c>
      <c r="BJ671" s="42">
        <f t="shared" ca="1" si="769"/>
        <v>0.99999999999999867</v>
      </c>
    </row>
    <row r="672" spans="2:62" hidden="1" outlineLevel="2">
      <c r="B672" s="25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42"/>
      <c r="AQ672" s="42"/>
      <c r="AR672" s="42"/>
      <c r="AS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</row>
    <row r="673" spans="2:62" hidden="1" outlineLevel="2">
      <c r="B673" s="17" t="s">
        <v>137</v>
      </c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</row>
    <row r="674" spans="2:62" hidden="1" outlineLevel="2">
      <c r="B674" s="90" t="s">
        <v>5</v>
      </c>
      <c r="C674" s="15" cm="1">
        <f t="array" aca="1" ref="C674:C683" ca="1">D644:D653-C660:C669</f>
        <v>0</v>
      </c>
      <c r="D674" s="15" cm="1">
        <f t="array" aca="1" ref="D674:D683" ca="1">E644:E653-D660:D669</f>
        <v>0</v>
      </c>
      <c r="E674" s="15" cm="1">
        <f t="array" aca="1" ref="E674:E683" ca="1">F644:F653-E660:E669</f>
        <v>-3.1648412618736632E-3</v>
      </c>
      <c r="F674" s="15" cm="1">
        <f t="array" aca="1" ref="F674:F683" ca="1">G644:G653-F660:F669</f>
        <v>0</v>
      </c>
      <c r="G674" s="15" cm="1">
        <f t="array" aca="1" ref="G674:G683" ca="1">H644:H653-G660:G669</f>
        <v>0</v>
      </c>
      <c r="H674" s="15" cm="1">
        <f t="array" aca="1" ref="H674:H683" ca="1">I644:I653-H660:H669</f>
        <v>5.1809089580287931E-3</v>
      </c>
      <c r="I674" s="15" cm="1">
        <f t="array" aca="1" ref="I674:I683" ca="1">J644:J653-I660:I669</f>
        <v>0</v>
      </c>
      <c r="J674" s="15" cm="1">
        <f t="array" aca="1" ref="J674:J683" ca="1">K644:K653-J660:J669</f>
        <v>0</v>
      </c>
      <c r="K674" s="15" cm="1">
        <f t="array" aca="1" ref="K674:K683" ca="1">L644:L653-K660:K669</f>
        <v>5.6550630830001503E-3</v>
      </c>
      <c r="L674" s="15" cm="1">
        <f t="array" aca="1" ref="L674:L683" ca="1">M644:M653-L660:L669</f>
        <v>0</v>
      </c>
      <c r="M674" s="15" cm="1">
        <f t="array" aca="1" ref="M674:M683" ca="1">N644:N653-M660:M669</f>
        <v>0</v>
      </c>
      <c r="N674" s="15" cm="1">
        <f t="array" aca="1" ref="N674:N683" ca="1">O644:O653-N660:N669</f>
        <v>4.1604451328901976E-3</v>
      </c>
      <c r="O674" s="15" cm="1">
        <f t="array" aca="1" ref="O674:O683" ca="1">P644:P653-O660:O669</f>
        <v>0</v>
      </c>
      <c r="P674" s="15" cm="1">
        <f t="array" aca="1" ref="P674:P683" ca="1">Q644:Q653-P660:P669</f>
        <v>0</v>
      </c>
      <c r="Q674" s="15" cm="1">
        <f t="array" aca="1" ref="Q674:Q683" ca="1">R644:R653-Q660:Q669</f>
        <v>4.6456003560193526E-3</v>
      </c>
      <c r="R674" s="15" cm="1">
        <f t="array" aca="1" ref="R674:R683" ca="1">S644:S653-R660:R669</f>
        <v>0</v>
      </c>
      <c r="S674" s="15" cm="1">
        <f t="array" aca="1" ref="S674:S683" ca="1">T644:T653-S660:S669</f>
        <v>0</v>
      </c>
      <c r="T674" s="15" cm="1">
        <f t="array" aca="1" ref="T674:T683" ca="1">U644:U653-T660:T669</f>
        <v>1.213839843981615E-2</v>
      </c>
      <c r="U674" s="15" cm="1">
        <f t="array" aca="1" ref="U674:U683" ca="1">V644:V653-U660:U669</f>
        <v>0</v>
      </c>
      <c r="V674" s="15" cm="1">
        <f t="array" aca="1" ref="V674:V683" ca="1">W644:W653-V660:V669</f>
        <v>0</v>
      </c>
      <c r="W674" s="15" cm="1">
        <f t="array" aca="1" ref="W674:W683" ca="1">X644:X653-W660:W669</f>
        <v>-6.0211870269337997E-3</v>
      </c>
      <c r="X674" s="15" cm="1">
        <f t="array" aca="1" ref="X674:X683" ca="1">Y644:Y653-X660:X669</f>
        <v>0</v>
      </c>
      <c r="Y674" s="15" cm="1">
        <f t="array" aca="1" ref="Y674:Y683" ca="1">Z644:Z653-Y660:Y669</f>
        <v>0</v>
      </c>
      <c r="Z674" s="15" cm="1">
        <f t="array" aca="1" ref="Z674:Z683" ca="1">AA644:AA653-Z660:Z669</f>
        <v>-3.5404120990499589E-2</v>
      </c>
      <c r="AA674" s="15" cm="1">
        <f t="array" aca="1" ref="AA674:AA683" ca="1">AB644:AB653-AA660:AA669</f>
        <v>0</v>
      </c>
      <c r="AB674" s="15" cm="1">
        <f t="array" aca="1" ref="AB674:AB683" ca="1">AC644:AC653-AB660:AB669</f>
        <v>0</v>
      </c>
      <c r="AC674" s="15" cm="1">
        <f t="array" aca="1" ref="AC674:AC683" ca="1">AD644:AD653-AC660:AC669</f>
        <v>-2.187073133227763E-2</v>
      </c>
      <c r="AD674" s="15" cm="1">
        <f t="array" aca="1" ref="AD674:AD683" ca="1">AE644:AE653-AD660:AD669</f>
        <v>0</v>
      </c>
      <c r="AE674" s="15" cm="1">
        <f t="array" aca="1" ref="AE674:AE683" ca="1">AF644:AF653-AE660:AE669</f>
        <v>0</v>
      </c>
      <c r="AF674" s="15" cm="1">
        <f t="array" aca="1" ref="AF674:AF683" ca="1">AG644:AG653-AF660:AF669</f>
        <v>-3.3149040096612757E-3</v>
      </c>
      <c r="AG674" s="15" cm="1">
        <f t="array" aca="1" ref="AG674:AG683" ca="1">AH644:AH653-AG660:AG669</f>
        <v>0</v>
      </c>
      <c r="AH674" s="15" cm="1">
        <f t="array" aca="1" ref="AH674:AH683" ca="1">AI644:AI653-AH660:AH669</f>
        <v>0</v>
      </c>
      <c r="AI674" s="15" cm="1">
        <f t="array" aca="1" ref="AI674:AI683" ca="1">AJ644:AJ653-AI660:AI669</f>
        <v>-3.7577038871977747E-3</v>
      </c>
      <c r="AJ674" s="15" cm="1">
        <f t="array" aca="1" ref="AJ674:AJ683" ca="1">AK644:AK653-AJ660:AJ669</f>
        <v>0</v>
      </c>
      <c r="AK674" s="15" cm="1">
        <f t="array" aca="1" ref="AK674:AK683" ca="1">AL644:AL653-AK660:AK669</f>
        <v>0</v>
      </c>
      <c r="AL674" s="15" cm="1">
        <f t="array" aca="1" ref="AL674:AL683" ca="1">AM644:AM653-AL660:AL669</f>
        <v>1.4163550359960891E-3</v>
      </c>
      <c r="AM674" s="15" cm="1">
        <f t="array" aca="1" ref="AM674:AM683" ca="1">AN644:AN653-AM660:AM669</f>
        <v>0</v>
      </c>
      <c r="AN674" s="15" cm="1">
        <f t="array" aca="1" ref="AN674:AN683" ca="1">AO644:AO653-AN660:AN669</f>
        <v>0</v>
      </c>
      <c r="AO674" s="15" cm="1">
        <f t="array" aca="1" ref="AO674:AO683" ca="1">AP644:AP653-AO660:AO669</f>
        <v>-6.654662656736152E-3</v>
      </c>
      <c r="AP674" s="15" cm="1">
        <f t="array" aca="1" ref="AP674:AP683" ca="1">AQ644:AQ653-AP660:AP669</f>
        <v>0</v>
      </c>
      <c r="AQ674" s="15" cm="1">
        <f t="array" aca="1" ref="AQ674:AQ683" ca="1">AR644:AR653-AQ660:AQ669</f>
        <v>0</v>
      </c>
      <c r="AR674" s="15" cm="1">
        <f t="array" aca="1" ref="AR674:AR683" ca="1">AS644:AS653-AR660:AR669</f>
        <v>-3.2191453256085936E-3</v>
      </c>
      <c r="AS674" s="15" cm="1">
        <f t="array" aca="1" ref="AS674:AS683" ca="1">AT644:AT653-AS660:AS669</f>
        <v>0</v>
      </c>
      <c r="AT674" s="15" cm="1">
        <f t="array" aca="1" ref="AT674:AT683" ca="1">AU644:AU653-AT660:AT669</f>
        <v>0</v>
      </c>
      <c r="AU674" s="15" cm="1">
        <f t="array" aca="1" ref="AU674:AU683" ca="1">AV644:AV653-AU660:AU669</f>
        <v>9.2366297945746575E-3</v>
      </c>
      <c r="AV674" s="15" cm="1">
        <f t="array" aca="1" ref="AV674:AV683" ca="1">AW644:AW653-AV660:AV669</f>
        <v>0</v>
      </c>
      <c r="AW674" s="15" cm="1">
        <f t="array" aca="1" ref="AW674:AW683" ca="1">AX644:AX653-AW660:AW669</f>
        <v>0</v>
      </c>
      <c r="AX674" s="15" cm="1">
        <f t="array" aca="1" ref="AX674:AX683" ca="1">AY644:AY653-AX660:AX669</f>
        <v>-6.2293037022794276E-3</v>
      </c>
      <c r="AY674" s="15" cm="1">
        <f t="array" aca="1" ref="AY674:AY683" ca="1">AZ644:AZ653-AY660:AY669</f>
        <v>0</v>
      </c>
      <c r="AZ674" s="15" cm="1">
        <f t="array" aca="1" ref="AZ674:AZ683" ca="1">BA644:BA653-AZ660:AZ669</f>
        <v>0</v>
      </c>
      <c r="BA674" s="15" cm="1">
        <f t="array" aca="1" ref="BA674:BA683" ca="1">BB644:BB653-BA660:BA669</f>
        <v>1.444442079902819E-2</v>
      </c>
      <c r="BB674" s="15" cm="1">
        <f t="array" aca="1" ref="BB674:BB683" ca="1">BC644:BC653-BB660:BB669</f>
        <v>0</v>
      </c>
      <c r="BC674" s="15" cm="1">
        <f t="array" aca="1" ref="BC674:BC683" ca="1">BD644:BD653-BC660:BC669</f>
        <v>0</v>
      </c>
      <c r="BD674" s="15" cm="1">
        <f t="array" aca="1" ref="BD674:BD683" ca="1">BE644:BE653-BD660:BD669</f>
        <v>-3.3349716736412426E-3</v>
      </c>
      <c r="BE674" s="15" cm="1">
        <f t="array" aca="1" ref="BE674:BE683" ca="1">BF644:BF653-BE660:BE669</f>
        <v>0</v>
      </c>
      <c r="BF674" s="15" cm="1">
        <f t="array" aca="1" ref="BF674:BF683" ca="1">BG644:BG653-BF660:BF669</f>
        <v>0</v>
      </c>
      <c r="BG674" s="15" cm="1">
        <f t="array" aca="1" ref="BG674:BG683" ca="1">BH644:BH653-BG660:BG669</f>
        <v>4.550590907962733E-3</v>
      </c>
      <c r="BH674" s="15" cm="1">
        <f t="array" aca="1" ref="BH674:BH683" ca="1">BI644:BI653-BH660:BH669</f>
        <v>0</v>
      </c>
      <c r="BI674" s="15" cm="1">
        <f t="array" aca="1" ref="BI674:BI683" ca="1">BJ644:BJ653-BI660:BI669</f>
        <v>0</v>
      </c>
      <c r="BJ674" s="15" cm="1">
        <f t="array" aca="1" ref="BJ674:BJ683" ca="1">BK644:BK653-BJ660:BJ669</f>
        <v>-2.8401964659684163E-2</v>
      </c>
    </row>
    <row r="675" spans="2:62" hidden="1" outlineLevel="2">
      <c r="B675" s="90" t="s">
        <v>7</v>
      </c>
      <c r="C675" s="42">
        <f ca="1"/>
        <v>0</v>
      </c>
      <c r="D675" s="42">
        <f ca="1"/>
        <v>0</v>
      </c>
      <c r="E675" s="42">
        <f ca="1"/>
        <v>3.7416181706271187E-3</v>
      </c>
      <c r="F675" s="42">
        <f ca="1"/>
        <v>0</v>
      </c>
      <c r="G675" s="42">
        <f ca="1"/>
        <v>0</v>
      </c>
      <c r="H675" s="42">
        <f ca="1"/>
        <v>1.176728823685947E-2</v>
      </c>
      <c r="I675" s="42">
        <f ca="1"/>
        <v>0</v>
      </c>
      <c r="J675" s="42">
        <f ca="1"/>
        <v>0</v>
      </c>
      <c r="K675" s="42">
        <f ca="1"/>
        <v>-1.5530943531585462E-2</v>
      </c>
      <c r="L675" s="42">
        <f ca="1"/>
        <v>0</v>
      </c>
      <c r="M675" s="42">
        <f ca="1"/>
        <v>0</v>
      </c>
      <c r="N675" s="42">
        <f ca="1"/>
        <v>4.5526435223224443E-3</v>
      </c>
      <c r="O675" s="42">
        <f ca="1"/>
        <v>0</v>
      </c>
      <c r="P675" s="42">
        <f ca="1"/>
        <v>0</v>
      </c>
      <c r="Q675" s="42">
        <f ca="1"/>
        <v>2.9008264969871828E-3</v>
      </c>
      <c r="R675" s="42">
        <f ca="1"/>
        <v>0</v>
      </c>
      <c r="S675" s="42">
        <f ca="1"/>
        <v>0</v>
      </c>
      <c r="T675" s="42">
        <f ca="1"/>
        <v>-1.8144200569563111E-2</v>
      </c>
      <c r="U675" s="42">
        <f ca="1"/>
        <v>0</v>
      </c>
      <c r="V675" s="42">
        <f ca="1"/>
        <v>0</v>
      </c>
      <c r="W675" s="42">
        <f ca="1"/>
        <v>5.1025334523307556E-3</v>
      </c>
      <c r="X675" s="42">
        <f ca="1"/>
        <v>0</v>
      </c>
      <c r="Y675" s="42">
        <f ca="1"/>
        <v>0</v>
      </c>
      <c r="Z675" s="42">
        <f ca="1"/>
        <v>-5.2947780202603073E-3</v>
      </c>
      <c r="AA675" s="42">
        <f ca="1"/>
        <v>0</v>
      </c>
      <c r="AB675" s="42">
        <f ca="1"/>
        <v>0</v>
      </c>
      <c r="AC675" s="42">
        <f ca="1"/>
        <v>1.1287329210432712E-2</v>
      </c>
      <c r="AD675" s="42">
        <f ca="1"/>
        <v>0</v>
      </c>
      <c r="AE675" s="42">
        <f ca="1"/>
        <v>0</v>
      </c>
      <c r="AF675" s="42">
        <f ca="1"/>
        <v>3.5570298560391733E-4</v>
      </c>
      <c r="AG675" s="42">
        <f ca="1"/>
        <v>0</v>
      </c>
      <c r="AH675" s="42">
        <f ca="1"/>
        <v>0</v>
      </c>
      <c r="AI675" s="42">
        <f ca="1"/>
        <v>1.5719377952729589E-2</v>
      </c>
      <c r="AJ675" s="42">
        <f ca="1"/>
        <v>0</v>
      </c>
      <c r="AK675" s="42">
        <f ca="1"/>
        <v>0</v>
      </c>
      <c r="AL675" s="42">
        <f ca="1"/>
        <v>1.483186973403966E-3</v>
      </c>
      <c r="AM675" s="42">
        <f ca="1"/>
        <v>0</v>
      </c>
      <c r="AN675" s="42">
        <f ca="1"/>
        <v>0</v>
      </c>
      <c r="AO675" s="42">
        <f ca="1"/>
        <v>-2.3207633310277427E-2</v>
      </c>
      <c r="AP675" s="42">
        <f ca="1"/>
        <v>0</v>
      </c>
      <c r="AQ675" s="42">
        <f ca="1"/>
        <v>0</v>
      </c>
      <c r="AR675" s="42">
        <f ca="1"/>
        <v>-3.6494846811275079E-2</v>
      </c>
      <c r="AS675" s="42">
        <f ca="1"/>
        <v>0</v>
      </c>
      <c r="AT675" s="42">
        <f ca="1"/>
        <v>0</v>
      </c>
      <c r="AU675" s="42">
        <f ca="1"/>
        <v>2.3716290086962712E-4</v>
      </c>
      <c r="AV675" s="42">
        <f ca="1"/>
        <v>0</v>
      </c>
      <c r="AW675" s="42">
        <f ca="1"/>
        <v>0</v>
      </c>
      <c r="AX675" s="42">
        <f ca="1"/>
        <v>-1.548736123622033E-2</v>
      </c>
      <c r="AY675" s="42">
        <f ca="1"/>
        <v>0</v>
      </c>
      <c r="AZ675" s="42">
        <f ca="1"/>
        <v>0</v>
      </c>
      <c r="BA675" s="42">
        <f ca="1"/>
        <v>-4.8371125422087824E-6</v>
      </c>
      <c r="BB675" s="42">
        <f ca="1"/>
        <v>0</v>
      </c>
      <c r="BC675" s="42">
        <f ca="1"/>
        <v>0</v>
      </c>
      <c r="BD675" s="42">
        <f ca="1"/>
        <v>8.3659835046041159E-4</v>
      </c>
      <c r="BE675" s="42">
        <f ca="1"/>
        <v>0</v>
      </c>
      <c r="BF675" s="42">
        <f ca="1"/>
        <v>0</v>
      </c>
      <c r="BG675" s="42">
        <f ca="1"/>
        <v>-7.0932856663235774E-4</v>
      </c>
      <c r="BH675" s="42">
        <f ca="1"/>
        <v>0</v>
      </c>
      <c r="BI675" s="42">
        <f ca="1"/>
        <v>0</v>
      </c>
      <c r="BJ675" s="42">
        <f ca="1"/>
        <v>2.1692108725720586E-2</v>
      </c>
    </row>
    <row r="676" spans="2:62" hidden="1" outlineLevel="2">
      <c r="B676" s="90" t="s">
        <v>9</v>
      </c>
      <c r="C676" s="42">
        <f ca="1"/>
        <v>0</v>
      </c>
      <c r="D676" s="42">
        <f ca="1"/>
        <v>0</v>
      </c>
      <c r="E676" s="42">
        <f ca="1"/>
        <v>-2.9698115717926021E-3</v>
      </c>
      <c r="F676" s="42">
        <f ca="1"/>
        <v>0</v>
      </c>
      <c r="G676" s="42">
        <f ca="1"/>
        <v>0</v>
      </c>
      <c r="H676" s="42">
        <f ca="1"/>
        <v>-1.9760989066687606E-2</v>
      </c>
      <c r="I676" s="42">
        <f ca="1"/>
        <v>0</v>
      </c>
      <c r="J676" s="42">
        <f ca="1"/>
        <v>0</v>
      </c>
      <c r="K676" s="42">
        <f ca="1"/>
        <v>1.3673170645098209E-2</v>
      </c>
      <c r="L676" s="42">
        <f ca="1"/>
        <v>0</v>
      </c>
      <c r="M676" s="42">
        <f ca="1"/>
        <v>0</v>
      </c>
      <c r="N676" s="42">
        <f ca="1"/>
        <v>1.8584459080924098E-2</v>
      </c>
      <c r="O676" s="42">
        <f ca="1"/>
        <v>0</v>
      </c>
      <c r="P676" s="42">
        <f ca="1"/>
        <v>0</v>
      </c>
      <c r="Q676" s="42">
        <f ca="1"/>
        <v>-1.7467064363094753E-3</v>
      </c>
      <c r="R676" s="42">
        <f ca="1"/>
        <v>0</v>
      </c>
      <c r="S676" s="42">
        <f ca="1"/>
        <v>0</v>
      </c>
      <c r="T676" s="42">
        <f ca="1"/>
        <v>3.3242462435312814E-3</v>
      </c>
      <c r="U676" s="42">
        <f ca="1"/>
        <v>0</v>
      </c>
      <c r="V676" s="42">
        <f ca="1"/>
        <v>0</v>
      </c>
      <c r="W676" s="42">
        <f ca="1"/>
        <v>-1.553550728684977E-2</v>
      </c>
      <c r="X676" s="42">
        <f ca="1"/>
        <v>0</v>
      </c>
      <c r="Y676" s="42">
        <f ca="1"/>
        <v>0</v>
      </c>
      <c r="Z676" s="42">
        <f ca="1"/>
        <v>1.4815526587303174E-3</v>
      </c>
      <c r="AA676" s="42">
        <f ca="1"/>
        <v>0</v>
      </c>
      <c r="AB676" s="42">
        <f ca="1"/>
        <v>0</v>
      </c>
      <c r="AC676" s="42">
        <f ca="1"/>
        <v>-2.6695193233596842E-2</v>
      </c>
      <c r="AD676" s="42">
        <f ca="1"/>
        <v>0</v>
      </c>
      <c r="AE676" s="42">
        <f ca="1"/>
        <v>0</v>
      </c>
      <c r="AF676" s="42">
        <f ca="1"/>
        <v>1.3303462170307229E-2</v>
      </c>
      <c r="AG676" s="42">
        <f ca="1"/>
        <v>0</v>
      </c>
      <c r="AH676" s="42">
        <f ca="1"/>
        <v>0</v>
      </c>
      <c r="AI676" s="42">
        <f ca="1"/>
        <v>-1.5979103321169946E-2</v>
      </c>
      <c r="AJ676" s="42">
        <f ca="1"/>
        <v>0</v>
      </c>
      <c r="AK676" s="42">
        <f ca="1"/>
        <v>0</v>
      </c>
      <c r="AL676" s="42">
        <f ca="1"/>
        <v>7.5560801584094173E-3</v>
      </c>
      <c r="AM676" s="42">
        <f ca="1"/>
        <v>0</v>
      </c>
      <c r="AN676" s="42">
        <f ca="1"/>
        <v>0</v>
      </c>
      <c r="AO676" s="42">
        <f ca="1"/>
        <v>-4.3230567060523778E-2</v>
      </c>
      <c r="AP676" s="42">
        <f ca="1"/>
        <v>0</v>
      </c>
      <c r="AQ676" s="42">
        <f ca="1"/>
        <v>0</v>
      </c>
      <c r="AR676" s="42">
        <f ca="1"/>
        <v>3.9423925820321365E-2</v>
      </c>
      <c r="AS676" s="42">
        <f ca="1"/>
        <v>0</v>
      </c>
      <c r="AT676" s="42">
        <f ca="1"/>
        <v>0</v>
      </c>
      <c r="AU676" s="42">
        <f ca="1"/>
        <v>-1.5305284710178557E-2</v>
      </c>
      <c r="AV676" s="42">
        <f ca="1"/>
        <v>0</v>
      </c>
      <c r="AW676" s="42">
        <f ca="1"/>
        <v>0</v>
      </c>
      <c r="AX676" s="42">
        <f ca="1"/>
        <v>-2.0750926908930517E-2</v>
      </c>
      <c r="AY676" s="42">
        <f ca="1"/>
        <v>0</v>
      </c>
      <c r="AZ676" s="42">
        <f ca="1"/>
        <v>0</v>
      </c>
      <c r="BA676" s="42">
        <f ca="1"/>
        <v>2.9947644879974866E-3</v>
      </c>
      <c r="BB676" s="42">
        <f ca="1"/>
        <v>0</v>
      </c>
      <c r="BC676" s="42">
        <f ca="1"/>
        <v>0</v>
      </c>
      <c r="BD676" s="42">
        <f ca="1"/>
        <v>2.1138031922876555E-4</v>
      </c>
      <c r="BE676" s="42">
        <f ca="1"/>
        <v>0</v>
      </c>
      <c r="BF676" s="42">
        <f ca="1"/>
        <v>0</v>
      </c>
      <c r="BG676" s="42">
        <f ca="1"/>
        <v>-1.3812672280251376E-2</v>
      </c>
      <c r="BH676" s="42">
        <f ca="1"/>
        <v>0</v>
      </c>
      <c r="BI676" s="42">
        <f ca="1"/>
        <v>0</v>
      </c>
      <c r="BJ676" s="42">
        <f ca="1"/>
        <v>-0.20319357063201576</v>
      </c>
    </row>
    <row r="677" spans="2:62" hidden="1" outlineLevel="2">
      <c r="B677" s="90" t="s">
        <v>11</v>
      </c>
      <c r="C677" s="42">
        <f ca="1"/>
        <v>0</v>
      </c>
      <c r="D677" s="42">
        <f ca="1"/>
        <v>0</v>
      </c>
      <c r="E677" s="42">
        <f ca="1"/>
        <v>-2.0642640500484311E-2</v>
      </c>
      <c r="F677" s="42">
        <f ca="1"/>
        <v>0</v>
      </c>
      <c r="G677" s="42">
        <f ca="1"/>
        <v>0</v>
      </c>
      <c r="H677" s="42">
        <f ca="1"/>
        <v>-8.786444928112952E-3</v>
      </c>
      <c r="I677" s="42">
        <f ca="1"/>
        <v>0</v>
      </c>
      <c r="J677" s="42">
        <f ca="1"/>
        <v>0</v>
      </c>
      <c r="K677" s="42">
        <f ca="1"/>
        <v>-4.599297640025285E-3</v>
      </c>
      <c r="L677" s="42">
        <f ca="1"/>
        <v>0</v>
      </c>
      <c r="M677" s="42">
        <f ca="1"/>
        <v>0</v>
      </c>
      <c r="N677" s="42">
        <f ca="1"/>
        <v>-1.5249955898936685E-2</v>
      </c>
      <c r="O677" s="42">
        <f ca="1"/>
        <v>0</v>
      </c>
      <c r="P677" s="42">
        <f ca="1"/>
        <v>0</v>
      </c>
      <c r="Q677" s="42">
        <f ca="1"/>
        <v>-1.4309164532868318E-2</v>
      </c>
      <c r="R677" s="42">
        <f ca="1"/>
        <v>0</v>
      </c>
      <c r="S677" s="42">
        <f ca="1"/>
        <v>0</v>
      </c>
      <c r="T677" s="42">
        <f ca="1"/>
        <v>-2.0163859451592547E-2</v>
      </c>
      <c r="U677" s="42">
        <f ca="1"/>
        <v>0</v>
      </c>
      <c r="V677" s="42">
        <f ca="1"/>
        <v>0</v>
      </c>
      <c r="W677" s="42">
        <f ca="1"/>
        <v>-6.1370701613041867E-3</v>
      </c>
      <c r="X677" s="42">
        <f ca="1"/>
        <v>0</v>
      </c>
      <c r="Y677" s="42">
        <f ca="1"/>
        <v>0</v>
      </c>
      <c r="Z677" s="42">
        <f ca="1"/>
        <v>-7.1894895904184852E-3</v>
      </c>
      <c r="AA677" s="42">
        <f ca="1"/>
        <v>0</v>
      </c>
      <c r="AB677" s="42">
        <f ca="1"/>
        <v>0</v>
      </c>
      <c r="AC677" s="42">
        <f ca="1"/>
        <v>3.136767329912353E-2</v>
      </c>
      <c r="AD677" s="42">
        <f ca="1"/>
        <v>0</v>
      </c>
      <c r="AE677" s="42">
        <f ca="1"/>
        <v>0</v>
      </c>
      <c r="AF677" s="42">
        <f ca="1"/>
        <v>-3.2718987585951778E-2</v>
      </c>
      <c r="AG677" s="42">
        <f ca="1"/>
        <v>0</v>
      </c>
      <c r="AH677" s="42">
        <f ca="1"/>
        <v>0</v>
      </c>
      <c r="AI677" s="42">
        <f ca="1"/>
        <v>7.3754439309021008E-3</v>
      </c>
      <c r="AJ677" s="42">
        <f ca="1"/>
        <v>0</v>
      </c>
      <c r="AK677" s="42">
        <f ca="1"/>
        <v>0</v>
      </c>
      <c r="AL677" s="42">
        <f ca="1"/>
        <v>-3.2422483815256059E-3</v>
      </c>
      <c r="AM677" s="42">
        <f ca="1"/>
        <v>0</v>
      </c>
      <c r="AN677" s="42">
        <f ca="1"/>
        <v>0</v>
      </c>
      <c r="AO677" s="42">
        <f ca="1"/>
        <v>9.5551074210689924E-3</v>
      </c>
      <c r="AP677" s="42">
        <f ca="1"/>
        <v>0</v>
      </c>
      <c r="AQ677" s="42">
        <f ca="1"/>
        <v>0</v>
      </c>
      <c r="AR677" s="42">
        <f ca="1"/>
        <v>3.4807117380888097E-3</v>
      </c>
      <c r="AS677" s="42">
        <f ca="1"/>
        <v>0</v>
      </c>
      <c r="AT677" s="42">
        <f ca="1"/>
        <v>0</v>
      </c>
      <c r="AU677" s="42">
        <f ca="1"/>
        <v>-9.3706501161458511E-3</v>
      </c>
      <c r="AV677" s="42">
        <f ca="1"/>
        <v>0</v>
      </c>
      <c r="AW677" s="42">
        <f ca="1"/>
        <v>0</v>
      </c>
      <c r="AX677" s="42">
        <f ca="1"/>
        <v>1.0120361118663407E-2</v>
      </c>
      <c r="AY677" s="42">
        <f ca="1"/>
        <v>0</v>
      </c>
      <c r="AZ677" s="42">
        <f ca="1"/>
        <v>0</v>
      </c>
      <c r="BA677" s="42">
        <f ca="1"/>
        <v>-4.613783052433984E-3</v>
      </c>
      <c r="BB677" s="42">
        <f ca="1"/>
        <v>0</v>
      </c>
      <c r="BC677" s="42">
        <f ca="1"/>
        <v>0</v>
      </c>
      <c r="BD677" s="42">
        <f ca="1"/>
        <v>-6.9090178240716615E-3</v>
      </c>
      <c r="BE677" s="42">
        <f ca="1"/>
        <v>0</v>
      </c>
      <c r="BF677" s="42">
        <f ca="1"/>
        <v>0</v>
      </c>
      <c r="BG677" s="42">
        <f ca="1"/>
        <v>2.4328732334347181E-3</v>
      </c>
      <c r="BH677" s="42">
        <f ca="1"/>
        <v>0</v>
      </c>
      <c r="BI677" s="42">
        <f ca="1"/>
        <v>0</v>
      </c>
      <c r="BJ677" s="42">
        <f ca="1"/>
        <v>-9.0308244116958633E-2</v>
      </c>
    </row>
    <row r="678" spans="2:62" hidden="1" outlineLevel="2">
      <c r="B678" s="90" t="s">
        <v>13</v>
      </c>
      <c r="C678" s="42">
        <f ca="1"/>
        <v>0</v>
      </c>
      <c r="D678" s="42">
        <f ca="1"/>
        <v>0</v>
      </c>
      <c r="E678" s="42">
        <f ca="1"/>
        <v>3.0471295408563484E-3</v>
      </c>
      <c r="F678" s="42">
        <f ca="1"/>
        <v>0</v>
      </c>
      <c r="G678" s="42">
        <f ca="1"/>
        <v>0</v>
      </c>
      <c r="H678" s="42">
        <f ca="1"/>
        <v>7.476974112413666E-3</v>
      </c>
      <c r="I678" s="42">
        <f ca="1"/>
        <v>0</v>
      </c>
      <c r="J678" s="42">
        <f ca="1"/>
        <v>0</v>
      </c>
      <c r="K678" s="42">
        <f ca="1"/>
        <v>-2.761579469707065E-3</v>
      </c>
      <c r="L678" s="42">
        <f ca="1"/>
        <v>0</v>
      </c>
      <c r="M678" s="42">
        <f ca="1"/>
        <v>0</v>
      </c>
      <c r="N678" s="42">
        <f ca="1"/>
        <v>-1.6202156213632246E-2</v>
      </c>
      <c r="O678" s="42">
        <f ca="1"/>
        <v>0</v>
      </c>
      <c r="P678" s="42">
        <f ca="1"/>
        <v>0</v>
      </c>
      <c r="Q678" s="42">
        <f ca="1"/>
        <v>-1.0327623561473612E-3</v>
      </c>
      <c r="R678" s="42">
        <f ca="1"/>
        <v>0</v>
      </c>
      <c r="S678" s="42">
        <f ca="1"/>
        <v>0</v>
      </c>
      <c r="T678" s="42">
        <f ca="1"/>
        <v>-7.3976547518217681E-3</v>
      </c>
      <c r="U678" s="42">
        <f ca="1"/>
        <v>0</v>
      </c>
      <c r="V678" s="42">
        <f ca="1"/>
        <v>0</v>
      </c>
      <c r="W678" s="42">
        <f ca="1"/>
        <v>7.1738334593151772E-3</v>
      </c>
      <c r="X678" s="42">
        <f ca="1"/>
        <v>0</v>
      </c>
      <c r="Y678" s="42">
        <f ca="1"/>
        <v>0</v>
      </c>
      <c r="Z678" s="42">
        <f ca="1"/>
        <v>1.8527690902374883E-3</v>
      </c>
      <c r="AA678" s="42">
        <f ca="1"/>
        <v>0</v>
      </c>
      <c r="AB678" s="42">
        <f ca="1"/>
        <v>0</v>
      </c>
      <c r="AC678" s="42">
        <f ca="1"/>
        <v>-4.2985769669748528E-3</v>
      </c>
      <c r="AD678" s="42">
        <f ca="1"/>
        <v>0</v>
      </c>
      <c r="AE678" s="42">
        <f ca="1"/>
        <v>0</v>
      </c>
      <c r="AF678" s="42">
        <f ca="1"/>
        <v>-3.5622948671196336E-3</v>
      </c>
      <c r="AG678" s="42">
        <f ca="1"/>
        <v>0</v>
      </c>
      <c r="AH678" s="42">
        <f ca="1"/>
        <v>0</v>
      </c>
      <c r="AI678" s="42">
        <f ca="1"/>
        <v>4.0306359975234712E-4</v>
      </c>
      <c r="AJ678" s="42">
        <f ca="1"/>
        <v>0</v>
      </c>
      <c r="AK678" s="42">
        <f ca="1"/>
        <v>0</v>
      </c>
      <c r="AL678" s="42">
        <f ca="1"/>
        <v>-9.2241072825222543E-3</v>
      </c>
      <c r="AM678" s="42">
        <f ca="1"/>
        <v>0</v>
      </c>
      <c r="AN678" s="42">
        <f ca="1"/>
        <v>0</v>
      </c>
      <c r="AO678" s="42">
        <f ca="1"/>
        <v>4.628029350318235E-3</v>
      </c>
      <c r="AP678" s="42">
        <f ca="1"/>
        <v>0</v>
      </c>
      <c r="AQ678" s="42">
        <f ca="1"/>
        <v>0</v>
      </c>
      <c r="AR678" s="42">
        <f ca="1"/>
        <v>1.42718609183673E-2</v>
      </c>
      <c r="AS678" s="42">
        <f ca="1"/>
        <v>0</v>
      </c>
      <c r="AT678" s="42">
        <f ca="1"/>
        <v>0</v>
      </c>
      <c r="AU678" s="42">
        <f ca="1"/>
        <v>-2.2994743901888839E-2</v>
      </c>
      <c r="AV678" s="42">
        <f ca="1"/>
        <v>0</v>
      </c>
      <c r="AW678" s="42">
        <f ca="1"/>
        <v>0</v>
      </c>
      <c r="AX678" s="42">
        <f ca="1"/>
        <v>-4.4589549628619961E-3</v>
      </c>
      <c r="AY678" s="42">
        <f ca="1"/>
        <v>0</v>
      </c>
      <c r="AZ678" s="42">
        <f ca="1"/>
        <v>0</v>
      </c>
      <c r="BA678" s="42">
        <f ca="1"/>
        <v>1.5358427867229411E-3</v>
      </c>
      <c r="BB678" s="42">
        <f ca="1"/>
        <v>0</v>
      </c>
      <c r="BC678" s="42">
        <f ca="1"/>
        <v>0</v>
      </c>
      <c r="BD678" s="42">
        <f ca="1"/>
        <v>-2.9335805557222094E-3</v>
      </c>
      <c r="BE678" s="42">
        <f ca="1"/>
        <v>0</v>
      </c>
      <c r="BF678" s="42">
        <f ca="1"/>
        <v>0</v>
      </c>
      <c r="BG678" s="42">
        <f ca="1"/>
        <v>3.1422612870860879E-3</v>
      </c>
      <c r="BH678" s="42">
        <f ca="1"/>
        <v>0</v>
      </c>
      <c r="BI678" s="42">
        <f ca="1"/>
        <v>0</v>
      </c>
      <c r="BJ678" s="42">
        <f ca="1"/>
        <v>-1.1447542926667371E-2</v>
      </c>
    </row>
    <row r="679" spans="2:62" hidden="1" outlineLevel="2">
      <c r="B679" s="90" t="s">
        <v>15</v>
      </c>
      <c r="C679" s="42">
        <f ca="1"/>
        <v>0</v>
      </c>
      <c r="D679" s="42">
        <f ca="1"/>
        <v>0</v>
      </c>
      <c r="E679" s="42">
        <f ca="1"/>
        <v>2.0206376292745215E-2</v>
      </c>
      <c r="F679" s="42">
        <f ca="1"/>
        <v>0</v>
      </c>
      <c r="G679" s="42">
        <f ca="1"/>
        <v>0</v>
      </c>
      <c r="H679" s="42">
        <f ca="1"/>
        <v>-3.3165400253129917E-2</v>
      </c>
      <c r="I679" s="42">
        <f ca="1"/>
        <v>0</v>
      </c>
      <c r="J679" s="42">
        <f ca="1"/>
        <v>0</v>
      </c>
      <c r="K679" s="42">
        <f ca="1"/>
        <v>2.4861710656143565E-3</v>
      </c>
      <c r="L679" s="42">
        <f ca="1"/>
        <v>0</v>
      </c>
      <c r="M679" s="42">
        <f ca="1"/>
        <v>0</v>
      </c>
      <c r="N679" s="42">
        <f ca="1"/>
        <v>-2.266322268867027E-3</v>
      </c>
      <c r="O679" s="42">
        <f ca="1"/>
        <v>0</v>
      </c>
      <c r="P679" s="42">
        <f ca="1"/>
        <v>0</v>
      </c>
      <c r="Q679" s="42">
        <f ca="1"/>
        <v>1.0232016244351438E-3</v>
      </c>
      <c r="R679" s="42">
        <f ca="1"/>
        <v>0</v>
      </c>
      <c r="S679" s="42">
        <f ca="1"/>
        <v>0</v>
      </c>
      <c r="T679" s="42">
        <f ca="1"/>
        <v>9.711694513903385E-3</v>
      </c>
      <c r="U679" s="42">
        <f ca="1"/>
        <v>0</v>
      </c>
      <c r="V679" s="42">
        <f ca="1"/>
        <v>0</v>
      </c>
      <c r="W679" s="42">
        <f ca="1"/>
        <v>5.1897848332672358E-3</v>
      </c>
      <c r="X679" s="42">
        <f ca="1"/>
        <v>0</v>
      </c>
      <c r="Y679" s="42">
        <f ca="1"/>
        <v>0</v>
      </c>
      <c r="Z679" s="42">
        <f ca="1"/>
        <v>3.1899475122919768E-2</v>
      </c>
      <c r="AA679" s="42">
        <f ca="1"/>
        <v>0</v>
      </c>
      <c r="AB679" s="42">
        <f ca="1"/>
        <v>0</v>
      </c>
      <c r="AC679" s="42">
        <f ca="1"/>
        <v>2.6078268699113727E-2</v>
      </c>
      <c r="AD679" s="42">
        <f ca="1"/>
        <v>0</v>
      </c>
      <c r="AE679" s="42">
        <f ca="1"/>
        <v>0</v>
      </c>
      <c r="AF679" s="42">
        <f ca="1"/>
        <v>2.4995877639182151E-2</v>
      </c>
      <c r="AG679" s="42">
        <f ca="1"/>
        <v>0</v>
      </c>
      <c r="AH679" s="42">
        <f ca="1"/>
        <v>0</v>
      </c>
      <c r="AI679" s="42">
        <f ca="1"/>
        <v>2.4939422884923679E-3</v>
      </c>
      <c r="AJ679" s="42">
        <f ca="1"/>
        <v>0</v>
      </c>
      <c r="AK679" s="42">
        <f ca="1"/>
        <v>0</v>
      </c>
      <c r="AL679" s="42">
        <f ca="1"/>
        <v>1.3436689593107343E-2</v>
      </c>
      <c r="AM679" s="42">
        <f ca="1"/>
        <v>0</v>
      </c>
      <c r="AN679" s="42">
        <f ca="1"/>
        <v>0</v>
      </c>
      <c r="AO679" s="42">
        <f ca="1"/>
        <v>1.9819237885162988E-2</v>
      </c>
      <c r="AP679" s="42">
        <f ca="1"/>
        <v>0</v>
      </c>
      <c r="AQ679" s="42">
        <f ca="1"/>
        <v>0</v>
      </c>
      <c r="AR679" s="42">
        <f ca="1"/>
        <v>-1.2059779954131655E-3</v>
      </c>
      <c r="AS679" s="42">
        <f ca="1"/>
        <v>0</v>
      </c>
      <c r="AT679" s="42">
        <f ca="1"/>
        <v>0</v>
      </c>
      <c r="AU679" s="42">
        <f ca="1"/>
        <v>1.3299222668232413E-2</v>
      </c>
      <c r="AV679" s="42">
        <f ca="1"/>
        <v>0</v>
      </c>
      <c r="AW679" s="42">
        <f ca="1"/>
        <v>0</v>
      </c>
      <c r="AX679" s="42">
        <f ca="1"/>
        <v>4.2818438946772397E-2</v>
      </c>
      <c r="AY679" s="42">
        <f ca="1"/>
        <v>0</v>
      </c>
      <c r="AZ679" s="42">
        <f ca="1"/>
        <v>0</v>
      </c>
      <c r="BA679" s="42">
        <f ca="1"/>
        <v>-1.1221275382019724E-2</v>
      </c>
      <c r="BB679" s="42">
        <f ca="1"/>
        <v>0</v>
      </c>
      <c r="BC679" s="42">
        <f ca="1"/>
        <v>0</v>
      </c>
      <c r="BD679" s="42">
        <f ca="1"/>
        <v>2.7889033442360767E-2</v>
      </c>
      <c r="BE679" s="42">
        <f ca="1"/>
        <v>0</v>
      </c>
      <c r="BF679" s="42">
        <f ca="1"/>
        <v>0</v>
      </c>
      <c r="BG679" s="42">
        <f ca="1"/>
        <v>-4.2350668985846607E-4</v>
      </c>
      <c r="BH679" s="42">
        <f ca="1"/>
        <v>0</v>
      </c>
      <c r="BI679" s="42">
        <f ca="1"/>
        <v>0</v>
      </c>
      <c r="BJ679" s="42">
        <f ca="1"/>
        <v>-0.37629039743345166</v>
      </c>
    </row>
    <row r="680" spans="2:62" hidden="1" outlineLevel="2">
      <c r="B680" s="90" t="s">
        <v>18</v>
      </c>
      <c r="C680" s="42">
        <f ca="1"/>
        <v>0</v>
      </c>
      <c r="D680" s="42">
        <f ca="1"/>
        <v>0</v>
      </c>
      <c r="E680" s="42">
        <f ca="1"/>
        <v>1.1919328079377442E-3</v>
      </c>
      <c r="F680" s="42">
        <f ca="1"/>
        <v>0</v>
      </c>
      <c r="G680" s="42">
        <f ca="1"/>
        <v>0</v>
      </c>
      <c r="H680" s="42">
        <f ca="1"/>
        <v>1.7997497289312728E-2</v>
      </c>
      <c r="I680" s="42">
        <f ca="1"/>
        <v>0</v>
      </c>
      <c r="J680" s="42">
        <f ca="1"/>
        <v>0</v>
      </c>
      <c r="K680" s="42">
        <f ca="1"/>
        <v>9.6002812305104584E-4</v>
      </c>
      <c r="L680" s="42">
        <f ca="1"/>
        <v>0</v>
      </c>
      <c r="M680" s="42">
        <f ca="1"/>
        <v>0</v>
      </c>
      <c r="N680" s="42">
        <f ca="1"/>
        <v>1.822260422761679E-3</v>
      </c>
      <c r="O680" s="42">
        <f ca="1"/>
        <v>0</v>
      </c>
      <c r="P680" s="42">
        <f ca="1"/>
        <v>0</v>
      </c>
      <c r="Q680" s="42">
        <f ca="1"/>
        <v>1.2282529094491366E-2</v>
      </c>
      <c r="R680" s="42">
        <f ca="1"/>
        <v>0</v>
      </c>
      <c r="S680" s="42">
        <f ca="1"/>
        <v>0</v>
      </c>
      <c r="T680" s="42">
        <f ca="1"/>
        <v>5.1884392725134957E-3</v>
      </c>
      <c r="U680" s="42">
        <f ca="1"/>
        <v>0</v>
      </c>
      <c r="V680" s="42">
        <f ca="1"/>
        <v>0</v>
      </c>
      <c r="W680" s="42">
        <f ca="1"/>
        <v>6.8761936247110165E-3</v>
      </c>
      <c r="X680" s="42">
        <f ca="1"/>
        <v>0</v>
      </c>
      <c r="Y680" s="42">
        <f ca="1"/>
        <v>0</v>
      </c>
      <c r="Z680" s="42">
        <f ca="1"/>
        <v>-3.4309117571907563E-3</v>
      </c>
      <c r="AA680" s="42">
        <f ca="1"/>
        <v>0</v>
      </c>
      <c r="AB680" s="42">
        <f ca="1"/>
        <v>0</v>
      </c>
      <c r="AC680" s="42">
        <f ca="1"/>
        <v>5.0214439269914181E-4</v>
      </c>
      <c r="AD680" s="42">
        <f ca="1"/>
        <v>0</v>
      </c>
      <c r="AE680" s="42">
        <f ca="1"/>
        <v>0</v>
      </c>
      <c r="AF680" s="42">
        <f ca="1"/>
        <v>-1.9935584152508026E-2</v>
      </c>
      <c r="AG680" s="42">
        <f ca="1"/>
        <v>0</v>
      </c>
      <c r="AH680" s="42">
        <f ca="1"/>
        <v>0</v>
      </c>
      <c r="AI680" s="42">
        <f ca="1"/>
        <v>1.8041467369090648E-3</v>
      </c>
      <c r="AJ680" s="42">
        <f ca="1"/>
        <v>0</v>
      </c>
      <c r="AK680" s="42">
        <f ca="1"/>
        <v>0</v>
      </c>
      <c r="AL680" s="42">
        <f ca="1"/>
        <v>-6.8918424447063928E-3</v>
      </c>
      <c r="AM680" s="42">
        <f ca="1"/>
        <v>0</v>
      </c>
      <c r="AN680" s="42">
        <f ca="1"/>
        <v>0</v>
      </c>
      <c r="AO680" s="42">
        <f ca="1"/>
        <v>-1.9832477086474981E-2</v>
      </c>
      <c r="AP680" s="42">
        <f ca="1"/>
        <v>0</v>
      </c>
      <c r="AQ680" s="42">
        <f ca="1"/>
        <v>0</v>
      </c>
      <c r="AR680" s="42">
        <f ca="1"/>
        <v>-7.9220445748564017E-3</v>
      </c>
      <c r="AS680" s="42">
        <f ca="1"/>
        <v>0</v>
      </c>
      <c r="AT680" s="42">
        <f ca="1"/>
        <v>0</v>
      </c>
      <c r="AU680" s="42">
        <f ca="1"/>
        <v>1.0871541340408353E-2</v>
      </c>
      <c r="AV680" s="42">
        <f ca="1"/>
        <v>0</v>
      </c>
      <c r="AW680" s="42">
        <f ca="1"/>
        <v>0</v>
      </c>
      <c r="AX680" s="42">
        <f ca="1"/>
        <v>2.215287719022227E-3</v>
      </c>
      <c r="AY680" s="42">
        <f ca="1"/>
        <v>0</v>
      </c>
      <c r="AZ680" s="42">
        <f ca="1"/>
        <v>0</v>
      </c>
      <c r="BA680" s="42">
        <f ca="1"/>
        <v>8.6495886598641214E-3</v>
      </c>
      <c r="BB680" s="42">
        <f ca="1"/>
        <v>0</v>
      </c>
      <c r="BC680" s="42">
        <f ca="1"/>
        <v>0</v>
      </c>
      <c r="BD680" s="42">
        <f ca="1"/>
        <v>6.7576175929671967E-3</v>
      </c>
      <c r="BE680" s="42">
        <f ca="1"/>
        <v>0</v>
      </c>
      <c r="BF680" s="42">
        <f ca="1"/>
        <v>0</v>
      </c>
      <c r="BG680" s="42">
        <f ca="1"/>
        <v>3.3836084783305381E-3</v>
      </c>
      <c r="BH680" s="42">
        <f ca="1"/>
        <v>0</v>
      </c>
      <c r="BI680" s="42">
        <f ca="1"/>
        <v>0</v>
      </c>
      <c r="BJ680" s="42">
        <f ca="1"/>
        <v>3.4821477716855981E-2</v>
      </c>
    </row>
    <row r="681" spans="2:62" hidden="1" outlineLevel="2">
      <c r="B681" s="90" t="s">
        <v>20</v>
      </c>
      <c r="C681" s="42">
        <f ca="1"/>
        <v>0</v>
      </c>
      <c r="D681" s="42">
        <f ca="1"/>
        <v>0</v>
      </c>
      <c r="E681" s="42">
        <f ca="1"/>
        <v>-3.9251221908641123E-3</v>
      </c>
      <c r="F681" s="42">
        <f ca="1"/>
        <v>0</v>
      </c>
      <c r="G681" s="42">
        <f ca="1"/>
        <v>0</v>
      </c>
      <c r="H681" s="42">
        <f ca="1"/>
        <v>1.8701332471739999E-2</v>
      </c>
      <c r="I681" s="42">
        <f ca="1"/>
        <v>0</v>
      </c>
      <c r="J681" s="42">
        <f ca="1"/>
        <v>0</v>
      </c>
      <c r="K681" s="42">
        <f ca="1"/>
        <v>1.6675277901559548E-2</v>
      </c>
      <c r="L681" s="42">
        <f ca="1"/>
        <v>0</v>
      </c>
      <c r="M681" s="42">
        <f ca="1"/>
        <v>0</v>
      </c>
      <c r="N681" s="42">
        <f ca="1"/>
        <v>9.736194874100719E-3</v>
      </c>
      <c r="O681" s="42">
        <f ca="1"/>
        <v>0</v>
      </c>
      <c r="P681" s="42">
        <f ca="1"/>
        <v>0</v>
      </c>
      <c r="Q681" s="42">
        <f ca="1"/>
        <v>-1.2239991238177025E-2</v>
      </c>
      <c r="R681" s="42">
        <f ca="1"/>
        <v>0</v>
      </c>
      <c r="S681" s="42">
        <f ca="1"/>
        <v>0</v>
      </c>
      <c r="T681" s="42">
        <f ca="1"/>
        <v>8.3444452288471416E-3</v>
      </c>
      <c r="U681" s="42">
        <f ca="1"/>
        <v>0</v>
      </c>
      <c r="V681" s="42">
        <f ca="1"/>
        <v>0</v>
      </c>
      <c r="W681" s="42">
        <f ca="1"/>
        <v>-6.0939244950919125E-3</v>
      </c>
      <c r="X681" s="42">
        <f ca="1"/>
        <v>0</v>
      </c>
      <c r="Y681" s="42">
        <f ca="1"/>
        <v>0</v>
      </c>
      <c r="Z681" s="42">
        <f ca="1"/>
        <v>4.5195546298858538E-3</v>
      </c>
      <c r="AA681" s="42">
        <f ca="1"/>
        <v>0</v>
      </c>
      <c r="AB681" s="42">
        <f ca="1"/>
        <v>0</v>
      </c>
      <c r="AC681" s="42">
        <f ca="1"/>
        <v>-1.3464701559009008E-2</v>
      </c>
      <c r="AD681" s="42">
        <f ca="1"/>
        <v>0</v>
      </c>
      <c r="AE681" s="42">
        <f ca="1"/>
        <v>0</v>
      </c>
      <c r="AF681" s="42">
        <f ca="1"/>
        <v>-1.8861880371820322E-3</v>
      </c>
      <c r="AG681" s="42">
        <f ca="1"/>
        <v>0</v>
      </c>
      <c r="AH681" s="42">
        <f ca="1"/>
        <v>0</v>
      </c>
      <c r="AI681" s="42">
        <f ca="1"/>
        <v>-1.188595602685745E-2</v>
      </c>
      <c r="AJ681" s="42">
        <f ca="1"/>
        <v>0</v>
      </c>
      <c r="AK681" s="42">
        <f ca="1"/>
        <v>0</v>
      </c>
      <c r="AL681" s="42">
        <f ca="1"/>
        <v>-2.8192412754828033E-4</v>
      </c>
      <c r="AM681" s="42">
        <f ca="1"/>
        <v>0</v>
      </c>
      <c r="AN681" s="42">
        <f ca="1"/>
        <v>0</v>
      </c>
      <c r="AO681" s="42">
        <f ca="1"/>
        <v>1.2495001916010676E-2</v>
      </c>
      <c r="AP681" s="42">
        <f ca="1"/>
        <v>0</v>
      </c>
      <c r="AQ681" s="42">
        <f ca="1"/>
        <v>0</v>
      </c>
      <c r="AR681" s="42">
        <f ca="1"/>
        <v>-5.2157972893109167E-3</v>
      </c>
      <c r="AS681" s="42">
        <f ca="1"/>
        <v>0</v>
      </c>
      <c r="AT681" s="42">
        <f ca="1"/>
        <v>0</v>
      </c>
      <c r="AU681" s="42">
        <f ca="1"/>
        <v>3.2755044530432403E-3</v>
      </c>
      <c r="AV681" s="42">
        <f ca="1"/>
        <v>0</v>
      </c>
      <c r="AW681" s="42">
        <f ca="1"/>
        <v>0</v>
      </c>
      <c r="AX681" s="42">
        <f ca="1"/>
        <v>-1.9959750649335348E-2</v>
      </c>
      <c r="AY681" s="42">
        <f ca="1"/>
        <v>0</v>
      </c>
      <c r="AZ681" s="42">
        <f ca="1"/>
        <v>0</v>
      </c>
      <c r="BA681" s="42">
        <f ca="1"/>
        <v>8.3597532500359895E-3</v>
      </c>
      <c r="BB681" s="42">
        <f ca="1"/>
        <v>0</v>
      </c>
      <c r="BC681" s="42">
        <f ca="1"/>
        <v>0</v>
      </c>
      <c r="BD681" s="42">
        <f ca="1"/>
        <v>-1.3962087474357621E-4</v>
      </c>
      <c r="BE681" s="42">
        <f ca="1"/>
        <v>0</v>
      </c>
      <c r="BF681" s="42">
        <f ca="1"/>
        <v>0</v>
      </c>
      <c r="BG681" s="42">
        <f ca="1"/>
        <v>-4.9017966753562708E-3</v>
      </c>
      <c r="BH681" s="42">
        <f ca="1"/>
        <v>0</v>
      </c>
      <c r="BI681" s="42">
        <f ca="1"/>
        <v>0</v>
      </c>
      <c r="BJ681" s="42">
        <f ca="1"/>
        <v>-3.3739980076431399E-2</v>
      </c>
    </row>
    <row r="682" spans="2:62" hidden="1" outlineLevel="2">
      <c r="B682" s="90" t="s">
        <v>22</v>
      </c>
      <c r="C682" s="42">
        <f ca="1"/>
        <v>0</v>
      </c>
      <c r="D682" s="42">
        <f ca="1"/>
        <v>0</v>
      </c>
      <c r="E682" s="42">
        <f ca="1"/>
        <v>2.2695891171823322E-3</v>
      </c>
      <c r="F682" s="42">
        <f ca="1"/>
        <v>0</v>
      </c>
      <c r="G682" s="42">
        <f ca="1"/>
        <v>0</v>
      </c>
      <c r="H682" s="42">
        <f ca="1"/>
        <v>5.5826793727116672E-3</v>
      </c>
      <c r="I682" s="42">
        <f ca="1"/>
        <v>0</v>
      </c>
      <c r="J682" s="42">
        <f ca="1"/>
        <v>0</v>
      </c>
      <c r="K682" s="42">
        <f ca="1"/>
        <v>-1.7006301948397327E-4</v>
      </c>
      <c r="L682" s="42">
        <f ca="1"/>
        <v>0</v>
      </c>
      <c r="M682" s="42">
        <f ca="1"/>
        <v>0</v>
      </c>
      <c r="N682" s="42">
        <f ca="1"/>
        <v>-2.6156225123161935E-3</v>
      </c>
      <c r="O682" s="42">
        <f ca="1"/>
        <v>0</v>
      </c>
      <c r="P682" s="42">
        <f ca="1"/>
        <v>0</v>
      </c>
      <c r="Q682" s="42">
        <f ca="1"/>
        <v>4.5995732007669829E-3</v>
      </c>
      <c r="R682" s="42">
        <f ca="1"/>
        <v>0</v>
      </c>
      <c r="S682" s="42">
        <f ca="1"/>
        <v>0</v>
      </c>
      <c r="T682" s="42">
        <f ca="1"/>
        <v>-1.9863177298622419E-3</v>
      </c>
      <c r="U682" s="42">
        <f ca="1"/>
        <v>0</v>
      </c>
      <c r="V682" s="42">
        <f ca="1"/>
        <v>0</v>
      </c>
      <c r="W682" s="42">
        <f ca="1"/>
        <v>1.0676561318018574E-2</v>
      </c>
      <c r="X682" s="42">
        <f ca="1"/>
        <v>0</v>
      </c>
      <c r="Y682" s="42">
        <f ca="1"/>
        <v>0</v>
      </c>
      <c r="Z682" s="42">
        <f ca="1"/>
        <v>-1.0868207014806817E-2</v>
      </c>
      <c r="AA682" s="42">
        <f ca="1"/>
        <v>0</v>
      </c>
      <c r="AB682" s="42">
        <f ca="1"/>
        <v>0</v>
      </c>
      <c r="AC682" s="42">
        <f ca="1"/>
        <v>-1.5003538476767589E-3</v>
      </c>
      <c r="AD682" s="42">
        <f ca="1"/>
        <v>0</v>
      </c>
      <c r="AE682" s="42">
        <f ca="1"/>
        <v>0</v>
      </c>
      <c r="AF682" s="42">
        <f ca="1"/>
        <v>1.6215222449005636E-4</v>
      </c>
      <c r="AG682" s="42">
        <f ca="1"/>
        <v>0</v>
      </c>
      <c r="AH682" s="42">
        <f ca="1"/>
        <v>0</v>
      </c>
      <c r="AI682" s="42">
        <f ca="1"/>
        <v>1.7311841814849838E-2</v>
      </c>
      <c r="AJ682" s="42">
        <f ca="1"/>
        <v>0</v>
      </c>
      <c r="AK682" s="42">
        <f ca="1"/>
        <v>0</v>
      </c>
      <c r="AL682" s="42">
        <f ca="1"/>
        <v>-1.0739605144912973E-3</v>
      </c>
      <c r="AM682" s="42">
        <f ca="1"/>
        <v>0</v>
      </c>
      <c r="AN682" s="42">
        <f ca="1"/>
        <v>0</v>
      </c>
      <c r="AO682" s="42">
        <f ca="1"/>
        <v>2.9336435827260286E-3</v>
      </c>
      <c r="AP682" s="42">
        <f ca="1"/>
        <v>0</v>
      </c>
      <c r="AQ682" s="42">
        <f ca="1"/>
        <v>0</v>
      </c>
      <c r="AR682" s="42">
        <f ca="1"/>
        <v>3.5310320858145672E-3</v>
      </c>
      <c r="AS682" s="42">
        <f ca="1"/>
        <v>0</v>
      </c>
      <c r="AT682" s="42">
        <f ca="1"/>
        <v>0</v>
      </c>
      <c r="AU682" s="42">
        <f ca="1"/>
        <v>1.0247820356390451E-2</v>
      </c>
      <c r="AV682" s="42">
        <f ca="1"/>
        <v>0</v>
      </c>
      <c r="AW682" s="42">
        <f ca="1"/>
        <v>0</v>
      </c>
      <c r="AX682" s="42">
        <f ca="1"/>
        <v>1.1618707657611603E-2</v>
      </c>
      <c r="AY682" s="42">
        <f ca="1"/>
        <v>0</v>
      </c>
      <c r="AZ682" s="42">
        <f ca="1"/>
        <v>0</v>
      </c>
      <c r="BA682" s="42">
        <f ca="1"/>
        <v>1.2706996851613715E-2</v>
      </c>
      <c r="BB682" s="42">
        <f ca="1"/>
        <v>0</v>
      </c>
      <c r="BC682" s="42">
        <f ca="1"/>
        <v>0</v>
      </c>
      <c r="BD682" s="42">
        <f ca="1"/>
        <v>-6.3058429676888586E-3</v>
      </c>
      <c r="BE682" s="42">
        <f ca="1"/>
        <v>0</v>
      </c>
      <c r="BF682" s="42">
        <f ca="1"/>
        <v>0</v>
      </c>
      <c r="BG682" s="42">
        <f ca="1"/>
        <v>3.3350939939871815E-4</v>
      </c>
      <c r="BH682" s="42">
        <f ca="1"/>
        <v>0</v>
      </c>
      <c r="BI682" s="42">
        <f ca="1"/>
        <v>0</v>
      </c>
      <c r="BJ682" s="42">
        <f ca="1"/>
        <v>-4.6449333917907981E-2</v>
      </c>
    </row>
    <row r="683" spans="2:62" hidden="1" outlineLevel="2">
      <c r="B683" s="90" t="s">
        <v>24</v>
      </c>
      <c r="C683" s="42">
        <f ca="1"/>
        <v>0</v>
      </c>
      <c r="D683" s="42">
        <f ca="1"/>
        <v>0</v>
      </c>
      <c r="E683" s="42">
        <f ca="1"/>
        <v>2.4576959566555145E-4</v>
      </c>
      <c r="F683" s="42">
        <f ca="1"/>
        <v>0</v>
      </c>
      <c r="G683" s="42">
        <f ca="1"/>
        <v>0</v>
      </c>
      <c r="H683" s="42">
        <f ca="1"/>
        <v>-4.9938461931360589E-3</v>
      </c>
      <c r="I683" s="42">
        <f ca="1"/>
        <v>0</v>
      </c>
      <c r="J683" s="42">
        <f ca="1"/>
        <v>0</v>
      </c>
      <c r="K683" s="42">
        <f ca="1"/>
        <v>-1.6387827157520879E-2</v>
      </c>
      <c r="L683" s="42">
        <f ca="1"/>
        <v>0</v>
      </c>
      <c r="M683" s="42">
        <f ca="1"/>
        <v>0</v>
      </c>
      <c r="N683" s="42">
        <f ca="1"/>
        <v>-2.5219461392479436E-3</v>
      </c>
      <c r="O683" s="42">
        <f ca="1"/>
        <v>0</v>
      </c>
      <c r="P683" s="42">
        <f ca="1"/>
        <v>0</v>
      </c>
      <c r="Q683" s="42">
        <f ca="1"/>
        <v>3.8768937908029433E-3</v>
      </c>
      <c r="R683" s="42">
        <f ca="1"/>
        <v>0</v>
      </c>
      <c r="S683" s="42">
        <f ca="1"/>
        <v>0</v>
      </c>
      <c r="T683" s="42">
        <f ca="1"/>
        <v>8.9848088042278618E-3</v>
      </c>
      <c r="U683" s="42">
        <f ca="1"/>
        <v>0</v>
      </c>
      <c r="V683" s="42">
        <f ca="1"/>
        <v>0</v>
      </c>
      <c r="W683" s="42">
        <f ca="1"/>
        <v>-1.2312177174632066E-3</v>
      </c>
      <c r="X683" s="42">
        <f ca="1"/>
        <v>0</v>
      </c>
      <c r="Y683" s="42">
        <f ca="1"/>
        <v>0</v>
      </c>
      <c r="Z683" s="42">
        <f ca="1"/>
        <v>2.2434155871402295E-2</v>
      </c>
      <c r="AA683" s="42">
        <f ca="1"/>
        <v>0</v>
      </c>
      <c r="AB683" s="42">
        <f ca="1"/>
        <v>0</v>
      </c>
      <c r="AC683" s="42">
        <f ca="1"/>
        <v>-1.4058586618337643E-3</v>
      </c>
      <c r="AD683" s="42">
        <f ca="1"/>
        <v>0</v>
      </c>
      <c r="AE683" s="42">
        <f ca="1"/>
        <v>0</v>
      </c>
      <c r="AF683" s="42">
        <f ca="1"/>
        <v>2.2600763632839249E-2</v>
      </c>
      <c r="AG683" s="42">
        <f ca="1"/>
        <v>0</v>
      </c>
      <c r="AH683" s="42">
        <f ca="1"/>
        <v>0</v>
      </c>
      <c r="AI683" s="42">
        <f ca="1"/>
        <v>-1.3485053088409665E-2</v>
      </c>
      <c r="AJ683" s="42">
        <f ca="1"/>
        <v>0</v>
      </c>
      <c r="AK683" s="42">
        <f ca="1"/>
        <v>0</v>
      </c>
      <c r="AL683" s="42">
        <f ca="1"/>
        <v>-3.1782290101235455E-3</v>
      </c>
      <c r="AM683" s="42">
        <f ca="1"/>
        <v>0</v>
      </c>
      <c r="AN683" s="42">
        <f ca="1"/>
        <v>0</v>
      </c>
      <c r="AO683" s="42">
        <f ca="1"/>
        <v>4.3494319958726158E-2</v>
      </c>
      <c r="AP683" s="42">
        <f ca="1"/>
        <v>0</v>
      </c>
      <c r="AQ683" s="42">
        <f ca="1"/>
        <v>0</v>
      </c>
      <c r="AR683" s="42">
        <f ca="1"/>
        <v>-6.649718566128171E-3</v>
      </c>
      <c r="AS683" s="42">
        <f ca="1"/>
        <v>0</v>
      </c>
      <c r="AT683" s="42">
        <f ca="1"/>
        <v>0</v>
      </c>
      <c r="AU683" s="42">
        <f ca="1"/>
        <v>5.0279721469459471E-4</v>
      </c>
      <c r="AV683" s="42">
        <f ca="1"/>
        <v>0</v>
      </c>
      <c r="AW683" s="42">
        <f ca="1"/>
        <v>0</v>
      </c>
      <c r="AX683" s="42">
        <f ca="1"/>
        <v>1.1350201755766509E-4</v>
      </c>
      <c r="AY683" s="42">
        <f ca="1"/>
        <v>0</v>
      </c>
      <c r="AZ683" s="42">
        <f ca="1"/>
        <v>0</v>
      </c>
      <c r="BA683" s="42">
        <f ca="1"/>
        <v>-3.2851471288265405E-2</v>
      </c>
      <c r="BB683" s="42">
        <f ca="1"/>
        <v>0</v>
      </c>
      <c r="BC683" s="42">
        <f ca="1"/>
        <v>0</v>
      </c>
      <c r="BD683" s="42">
        <f ca="1"/>
        <v>-1.6071595809150241E-2</v>
      </c>
      <c r="BE683" s="42">
        <f ca="1"/>
        <v>0</v>
      </c>
      <c r="BF683" s="42">
        <f ca="1"/>
        <v>0</v>
      </c>
      <c r="BG683" s="42">
        <f ca="1"/>
        <v>6.0044609058849396E-3</v>
      </c>
      <c r="BH683" s="42">
        <f ca="1"/>
        <v>0</v>
      </c>
      <c r="BI683" s="42">
        <f ca="1"/>
        <v>0</v>
      </c>
      <c r="BJ683" s="42">
        <f ca="1"/>
        <v>-0.26668255267945834</v>
      </c>
    </row>
    <row r="684" spans="2:62" hidden="1" outlineLevel="2"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42"/>
      <c r="AY684" s="42"/>
      <c r="AZ684" s="42"/>
      <c r="BA684" s="42"/>
      <c r="BB684" s="42"/>
      <c r="BC684" s="42"/>
      <c r="BD684" s="42"/>
      <c r="BE684" s="42"/>
      <c r="BF684" s="42"/>
      <c r="BG684" s="42"/>
      <c r="BH684" s="42"/>
      <c r="BI684" s="42"/>
      <c r="BJ684" s="42"/>
    </row>
    <row r="685" spans="2:62" hidden="1" outlineLevel="2">
      <c r="B685" s="90" t="s">
        <v>56</v>
      </c>
      <c r="C685" s="42">
        <f ca="1">SUM(C674:C683)</f>
        <v>0</v>
      </c>
      <c r="D685" s="42">
        <f t="shared" ref="D685:BJ685" ca="1" si="770">SUM(D674:D683)</f>
        <v>0</v>
      </c>
      <c r="E685" s="42">
        <f t="shared" ca="1" si="770"/>
        <v>-3.7816971776294395E-16</v>
      </c>
      <c r="F685" s="42">
        <f t="shared" ca="1" si="770"/>
        <v>0</v>
      </c>
      <c r="G685" s="42">
        <f t="shared" ca="1" si="770"/>
        <v>0</v>
      </c>
      <c r="H685" s="42">
        <f t="shared" ca="1" si="770"/>
        <v>-2.1163626406917047E-16</v>
      </c>
      <c r="I685" s="42">
        <f t="shared" ca="1" si="770"/>
        <v>0</v>
      </c>
      <c r="J685" s="42">
        <f t="shared" ca="1" si="770"/>
        <v>0</v>
      </c>
      <c r="K685" s="42">
        <f t="shared" ca="1" si="770"/>
        <v>6.4531713306337224E-16</v>
      </c>
      <c r="L685" s="42">
        <f t="shared" ca="1" si="770"/>
        <v>0</v>
      </c>
      <c r="M685" s="42">
        <f t="shared" ca="1" si="770"/>
        <v>0</v>
      </c>
      <c r="N685" s="42">
        <f t="shared" ca="1" si="770"/>
        <v>-9.5669999700120911E-16</v>
      </c>
      <c r="O685" s="42">
        <f t="shared" ca="1" si="770"/>
        <v>0</v>
      </c>
      <c r="P685" s="42">
        <f t="shared" ca="1" si="770"/>
        <v>0</v>
      </c>
      <c r="Q685" s="42">
        <f t="shared" ca="1" si="770"/>
        <v>7.9190126678341244E-16</v>
      </c>
      <c r="R685" s="42">
        <f t="shared" ca="1" si="770"/>
        <v>0</v>
      </c>
      <c r="S685" s="42">
        <f t="shared" ca="1" si="770"/>
        <v>0</v>
      </c>
      <c r="T685" s="42">
        <f t="shared" ca="1" si="770"/>
        <v>-3.5214886562329184E-16</v>
      </c>
      <c r="U685" s="42">
        <f t="shared" ca="1" si="770"/>
        <v>0</v>
      </c>
      <c r="V685" s="42">
        <f t="shared" ca="1" si="770"/>
        <v>0</v>
      </c>
      <c r="W685" s="42">
        <f t="shared" ca="1" si="770"/>
        <v>-1.1622647289044608E-16</v>
      </c>
      <c r="X685" s="42">
        <f t="shared" ca="1" si="770"/>
        <v>0</v>
      </c>
      <c r="Y685" s="42">
        <f t="shared" ca="1" si="770"/>
        <v>0</v>
      </c>
      <c r="Z685" s="42">
        <f t="shared" ca="1" si="770"/>
        <v>-2.3245294578089215E-16</v>
      </c>
      <c r="AA685" s="42">
        <f t="shared" ca="1" si="770"/>
        <v>0</v>
      </c>
      <c r="AB685" s="42">
        <f t="shared" ca="1" si="770"/>
        <v>0</v>
      </c>
      <c r="AC685" s="42">
        <f t="shared" ca="1" si="770"/>
        <v>2.5587171270657905E-16</v>
      </c>
      <c r="AD685" s="42">
        <f t="shared" ca="1" si="770"/>
        <v>0</v>
      </c>
      <c r="AE685" s="42">
        <f t="shared" ca="1" si="770"/>
        <v>0</v>
      </c>
      <c r="AF685" s="42">
        <f t="shared" ca="1" si="770"/>
        <v>-1.4224732503009818E-16</v>
      </c>
      <c r="AG685" s="42">
        <f t="shared" ca="1" si="770"/>
        <v>0</v>
      </c>
      <c r="AH685" s="42">
        <f t="shared" ca="1" si="770"/>
        <v>0</v>
      </c>
      <c r="AI685" s="42">
        <f t="shared" ca="1" si="770"/>
        <v>4.7184478546569153E-16</v>
      </c>
      <c r="AJ685" s="42">
        <f t="shared" ca="1" si="770"/>
        <v>0</v>
      </c>
      <c r="AK685" s="42">
        <f t="shared" ca="1" si="770"/>
        <v>0</v>
      </c>
      <c r="AL685" s="42">
        <f t="shared" ca="1" si="770"/>
        <v>-5.611830444784971E-16</v>
      </c>
      <c r="AM685" s="42">
        <f t="shared" ca="1" si="770"/>
        <v>0</v>
      </c>
      <c r="AN685" s="42">
        <f t="shared" ca="1" si="770"/>
        <v>0</v>
      </c>
      <c r="AO685" s="42">
        <f t="shared" ca="1" si="770"/>
        <v>7.4246164771807344E-16</v>
      </c>
      <c r="AP685" s="42">
        <f t="shared" ca="1" si="770"/>
        <v>0</v>
      </c>
      <c r="AQ685" s="42">
        <f t="shared" ca="1" si="770"/>
        <v>0</v>
      </c>
      <c r="AR685" s="42">
        <f t="shared" ca="1" si="770"/>
        <v>-2.8796409701214998E-16</v>
      </c>
      <c r="AS685" s="42">
        <f t="shared" ca="1" si="770"/>
        <v>0</v>
      </c>
      <c r="AT685" s="42">
        <f t="shared" ca="1" si="770"/>
        <v>0</v>
      </c>
      <c r="AU685" s="42">
        <f t="shared" ca="1" si="770"/>
        <v>8.5001450322863548E-17</v>
      </c>
      <c r="AV685" s="42">
        <f t="shared" ca="1" si="770"/>
        <v>0</v>
      </c>
      <c r="AW685" s="42">
        <f t="shared" ca="1" si="770"/>
        <v>0</v>
      </c>
      <c r="AX685" s="42">
        <f t="shared" ca="1" si="770"/>
        <v>-3.2612801348363973E-16</v>
      </c>
      <c r="AY685" s="42">
        <f t="shared" ca="1" si="770"/>
        <v>0</v>
      </c>
      <c r="AZ685" s="42">
        <f t="shared" ca="1" si="770"/>
        <v>0</v>
      </c>
      <c r="BA685" s="42">
        <f t="shared" ca="1" si="770"/>
        <v>1.124100812432971E-15</v>
      </c>
      <c r="BB685" s="42">
        <f t="shared" ca="1" si="770"/>
        <v>0</v>
      </c>
      <c r="BC685" s="42">
        <f t="shared" ca="1" si="770"/>
        <v>0</v>
      </c>
      <c r="BD685" s="42">
        <f t="shared" ca="1" si="770"/>
        <v>-6.4878658001532585E-16</v>
      </c>
      <c r="BE685" s="42">
        <f t="shared" ca="1" si="770"/>
        <v>0</v>
      </c>
      <c r="BF685" s="42">
        <f t="shared" ca="1" si="770"/>
        <v>0</v>
      </c>
      <c r="BG685" s="42">
        <f t="shared" ca="1" si="770"/>
        <v>-7.3552275381416621E-16</v>
      </c>
      <c r="BH685" s="42">
        <f t="shared" ca="1" si="770"/>
        <v>0</v>
      </c>
      <c r="BI685" s="42">
        <f t="shared" ca="1" si="770"/>
        <v>0</v>
      </c>
      <c r="BJ685" s="42">
        <f t="shared" ca="1" si="770"/>
        <v>-0.99999999999999867</v>
      </c>
    </row>
    <row r="686" spans="2:62" hidden="1" outlineLevel="2">
      <c r="B686" s="90" t="s">
        <v>138</v>
      </c>
      <c r="C686" s="42" cm="1">
        <f t="array" aca="1" ref="C686" ca="1">SUM(ABS(C674:C683))</f>
        <v>0</v>
      </c>
      <c r="D686" s="42" cm="1">
        <f t="array" aca="1" ref="D686" ca="1">SUM(ABS(D674:D683))</f>
        <v>0</v>
      </c>
      <c r="E686" s="42" cm="1">
        <f t="array" aca="1" ref="E686" ca="1">SUM(ABS(E674:E683))</f>
        <v>6.1404831050029002E-2</v>
      </c>
      <c r="F686" s="42" cm="1">
        <f t="array" aca="1" ref="F686" ca="1">SUM(ABS(F674:F683))</f>
        <v>0</v>
      </c>
      <c r="G686" s="42" cm="1">
        <f t="array" aca="1" ref="G686" ca="1">SUM(ABS(G674:G683))</f>
        <v>0</v>
      </c>
      <c r="H686" s="42" cm="1">
        <f t="array" aca="1" ref="H686" ca="1">SUM(ABS(H674:H683))</f>
        <v>0.13341336088213285</v>
      </c>
      <c r="I686" s="42" cm="1">
        <f t="array" aca="1" ref="I686" ca="1">SUM(ABS(I674:I683))</f>
        <v>0</v>
      </c>
      <c r="J686" s="42" cm="1">
        <f t="array" aca="1" ref="J686" ca="1">SUM(ABS(J674:J683))</f>
        <v>0</v>
      </c>
      <c r="K686" s="42" cm="1">
        <f t="array" aca="1" ref="K686" ca="1">SUM(ABS(K674:K683))</f>
        <v>7.8899421636645969E-2</v>
      </c>
      <c r="L686" s="42" cm="1">
        <f t="array" aca="1" ref="L686" ca="1">SUM(ABS(L674:L683))</f>
        <v>0</v>
      </c>
      <c r="M686" s="42" cm="1">
        <f t="array" aca="1" ref="M686" ca="1">SUM(ABS(M674:M683))</f>
        <v>0</v>
      </c>
      <c r="N686" s="42" cm="1">
        <f t="array" aca="1" ref="N686" ca="1">SUM(ABS(N674:N683))</f>
        <v>7.771200606599922E-2</v>
      </c>
      <c r="O686" s="42" cm="1">
        <f t="array" aca="1" ref="O686" ca="1">SUM(ABS(O674:O683))</f>
        <v>0</v>
      </c>
      <c r="P686" s="42" cm="1">
        <f t="array" aca="1" ref="P686" ca="1">SUM(ABS(P674:P683))</f>
        <v>0</v>
      </c>
      <c r="Q686" s="42" cm="1">
        <f t="array" aca="1" ref="Q686" ca="1">SUM(ABS(Q674:Q683))</f>
        <v>5.8657249127005151E-2</v>
      </c>
      <c r="R686" s="42" cm="1">
        <f t="array" aca="1" ref="R686" ca="1">SUM(ABS(R674:R683))</f>
        <v>0</v>
      </c>
      <c r="S686" s="42" cm="1">
        <f t="array" aca="1" ref="S686" ca="1">SUM(ABS(S674:S683))</f>
        <v>0</v>
      </c>
      <c r="T686" s="42" cm="1">
        <f t="array" aca="1" ref="T686" ca="1">SUM(ABS(T674:T683))</f>
        <v>9.5384065005678989E-2</v>
      </c>
      <c r="U686" s="42" cm="1">
        <f t="array" aca="1" ref="U686" ca="1">SUM(ABS(U674:U683))</f>
        <v>0</v>
      </c>
      <c r="V686" s="42" cm="1">
        <f t="array" aca="1" ref="V686" ca="1">SUM(ABS(V674:V683))</f>
        <v>0</v>
      </c>
      <c r="W686" s="42" cm="1">
        <f t="array" aca="1" ref="W686" ca="1">SUM(ABS(W674:W683))</f>
        <v>7.003781337528564E-2</v>
      </c>
      <c r="X686" s="42" cm="1">
        <f t="array" aca="1" ref="X686" ca="1">SUM(ABS(X674:X683))</f>
        <v>0</v>
      </c>
      <c r="Y686" s="42" cm="1">
        <f t="array" aca="1" ref="Y686" ca="1">SUM(ABS(Y674:Y683))</f>
        <v>0</v>
      </c>
      <c r="Z686" s="42" cm="1">
        <f t="array" aca="1" ref="Z686" ca="1">SUM(ABS(Z674:Z683))</f>
        <v>0.12437501474635168</v>
      </c>
      <c r="AA686" s="42" cm="1">
        <f t="array" aca="1" ref="AA686" ca="1">SUM(ABS(AA674:AA683))</f>
        <v>0</v>
      </c>
      <c r="AB686" s="42" cm="1">
        <f t="array" aca="1" ref="AB686" ca="1">SUM(ABS(AB674:AB683))</f>
        <v>0</v>
      </c>
      <c r="AC686" s="42" cm="1">
        <f t="array" aca="1" ref="AC686" ca="1">SUM(ABS(AC674:AC683))</f>
        <v>0.13847083120273798</v>
      </c>
      <c r="AD686" s="42" cm="1">
        <f t="array" aca="1" ref="AD686" ca="1">SUM(ABS(AD674:AD683))</f>
        <v>0</v>
      </c>
      <c r="AE686" s="42" cm="1">
        <f t="array" aca="1" ref="AE686" ca="1">SUM(ABS(AE674:AE683))</f>
        <v>0</v>
      </c>
      <c r="AF686" s="42" cm="1">
        <f t="array" aca="1" ref="AF686" ca="1">SUM(ABS(AF674:AF683))</f>
        <v>0.12283591730484535</v>
      </c>
      <c r="AG686" s="42" cm="1">
        <f t="array" aca="1" ref="AG686" ca="1">SUM(ABS(AG674:AG683))</f>
        <v>0</v>
      </c>
      <c r="AH686" s="42" cm="1">
        <f t="array" aca="1" ref="AH686" ca="1">SUM(ABS(AH674:AH683))</f>
        <v>0</v>
      </c>
      <c r="AI686" s="42" cm="1">
        <f t="array" aca="1" ref="AI686" ca="1">SUM(ABS(AI674:AI683))</f>
        <v>9.0215632647270144E-2</v>
      </c>
      <c r="AJ686" s="42" cm="1">
        <f t="array" aca="1" ref="AJ686" ca="1">SUM(ABS(AJ674:AJ683))</f>
        <v>0</v>
      </c>
      <c r="AK686" s="42" cm="1">
        <f t="array" aca="1" ref="AK686" ca="1">SUM(ABS(AK674:AK683))</f>
        <v>0</v>
      </c>
      <c r="AL686" s="42" cm="1">
        <f t="array" aca="1" ref="AL686" ca="1">SUM(ABS(AL674:AL683))</f>
        <v>4.7784623521834185E-2</v>
      </c>
      <c r="AM686" s="42" cm="1">
        <f t="array" aca="1" ref="AM686" ca="1">SUM(ABS(AM674:AM683))</f>
        <v>0</v>
      </c>
      <c r="AN686" s="42" cm="1">
        <f t="array" aca="1" ref="AN686" ca="1">SUM(ABS(AN674:AN683))</f>
        <v>0</v>
      </c>
      <c r="AO686" s="42" cm="1">
        <f t="array" aca="1" ref="AO686" ca="1">SUM(ABS(AO674:AO683))</f>
        <v>0.18585068022802542</v>
      </c>
      <c r="AP686" s="42" cm="1">
        <f t="array" aca="1" ref="AP686" ca="1">SUM(ABS(AP674:AP683))</f>
        <v>0</v>
      </c>
      <c r="AQ686" s="42" cm="1">
        <f t="array" aca="1" ref="AQ686" ca="1">SUM(ABS(AQ674:AQ683))</f>
        <v>0</v>
      </c>
      <c r="AR686" s="42" cm="1">
        <f t="array" aca="1" ref="AR686" ca="1">SUM(ABS(AR674:AR683))</f>
        <v>0.12141506112518437</v>
      </c>
      <c r="AS686" s="42" cm="1">
        <f t="array" aca="1" ref="AS686" ca="1">SUM(ABS(AS674:AS683))</f>
        <v>0</v>
      </c>
      <c r="AT686" s="42" cm="1">
        <f t="array" aca="1" ref="AT686" ca="1">SUM(ABS(AT674:AT683))</f>
        <v>0</v>
      </c>
      <c r="AU686" s="42" cm="1">
        <f t="array" aca="1" ref="AU686" ca="1">SUM(ABS(AU674:AU683))</f>
        <v>9.5341357456426579E-2</v>
      </c>
      <c r="AV686" s="42" cm="1">
        <f t="array" aca="1" ref="AV686" ca="1">SUM(ABS(AV674:AV683))</f>
        <v>0</v>
      </c>
      <c r="AW686" s="42" cm="1">
        <f t="array" aca="1" ref="AW686" ca="1">SUM(ABS(AW674:AW683))</f>
        <v>0</v>
      </c>
      <c r="AX686" s="42" cm="1">
        <f t="array" aca="1" ref="AX686" ca="1">SUM(ABS(AX674:AX683))</f>
        <v>0.13377259491925492</v>
      </c>
      <c r="AY686" s="42" cm="1">
        <f t="array" aca="1" ref="AY686" ca="1">SUM(ABS(AY674:AY683))</f>
        <v>0</v>
      </c>
      <c r="AZ686" s="42" cm="1">
        <f t="array" aca="1" ref="AZ686" ca="1">SUM(ABS(AZ674:AZ683))</f>
        <v>0</v>
      </c>
      <c r="BA686" s="42" cm="1">
        <f t="array" aca="1" ref="BA686" ca="1">SUM(ABS(BA674:BA683))</f>
        <v>9.7382733670523774E-2</v>
      </c>
      <c r="BB686" s="42" cm="1">
        <f t="array" aca="1" ref="BB686" ca="1">SUM(ABS(BB674:BB683))</f>
        <v>0</v>
      </c>
      <c r="BC686" s="42" cm="1">
        <f t="array" aca="1" ref="BC686" ca="1">SUM(ABS(BC674:BC683))</f>
        <v>0</v>
      </c>
      <c r="BD686" s="42" cm="1">
        <f t="array" aca="1" ref="BD686" ca="1">SUM(ABS(BD674:BD683))</f>
        <v>7.1389259410034933E-2</v>
      </c>
      <c r="BE686" s="42" cm="1">
        <f t="array" aca="1" ref="BE686" ca="1">SUM(ABS(BE674:BE683))</f>
        <v>0</v>
      </c>
      <c r="BF686" s="42" cm="1">
        <f t="array" aca="1" ref="BF686" ca="1">SUM(ABS(BF674:BF683))</f>
        <v>0</v>
      </c>
      <c r="BG686" s="42" cm="1">
        <f t="array" aca="1" ref="BG686" ca="1">SUM(ABS(BG674:BG683))</f>
        <v>3.9694608424196205E-2</v>
      </c>
      <c r="BH686" s="42" cm="1">
        <f t="array" aca="1" ref="BH686" ca="1">SUM(ABS(BH674:BH683))</f>
        <v>0</v>
      </c>
      <c r="BI686" s="42" cm="1">
        <f t="array" aca="1" ref="BI686" ca="1">SUM(ABS(BI674:BI683))</f>
        <v>0</v>
      </c>
      <c r="BJ686" s="42" cm="1">
        <f t="array" aca="1" ref="BJ686" ca="1">SUM(ABS(BJ674:BJ683))</f>
        <v>1.113027172885152</v>
      </c>
    </row>
    <row r="687" spans="2:62" hidden="1" outlineLevel="2">
      <c r="B687" s="77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</row>
    <row r="688" spans="2:62" hidden="1" outlineLevel="2">
      <c r="B688" s="90" t="s">
        <v>157</v>
      </c>
      <c r="C688" s="109">
        <f ca="1">$C$5*(1+C657)</f>
        <v>99896870.628469631</v>
      </c>
      <c r="D688" s="109">
        <f ca="1">C688*(1+D657)</f>
        <v>104086038.0609338</v>
      </c>
      <c r="E688" s="109">
        <f t="shared" ref="E688:BJ688" ca="1" si="771">D688*(1+E657)</f>
        <v>104196437.805456</v>
      </c>
      <c r="F688" s="109">
        <f t="shared" ca="1" si="771"/>
        <v>103850911.58732297</v>
      </c>
      <c r="G688" s="109">
        <f t="shared" ca="1" si="771"/>
        <v>107778185.85504758</v>
      </c>
      <c r="H688" s="109">
        <f t="shared" ca="1" si="771"/>
        <v>104848776.14528711</v>
      </c>
      <c r="I688" s="109">
        <f t="shared" ca="1" si="771"/>
        <v>104451950.77302629</v>
      </c>
      <c r="J688" s="109">
        <f t="shared" ca="1" si="771"/>
        <v>107202350.82425641</v>
      </c>
      <c r="K688" s="109">
        <f t="shared" ca="1" si="771"/>
        <v>107825463.82812706</v>
      </c>
      <c r="L688" s="109">
        <f t="shared" ca="1" si="771"/>
        <v>115212110.29919225</v>
      </c>
      <c r="M688" s="109">
        <f t="shared" ca="1" si="771"/>
        <v>119097978.05807605</v>
      </c>
      <c r="N688" s="109">
        <f t="shared" ca="1" si="771"/>
        <v>116320888.45767181</v>
      </c>
      <c r="O688" s="109">
        <f t="shared" ca="1" si="771"/>
        <v>116154040.73075011</v>
      </c>
      <c r="P688" s="109">
        <f t="shared" ca="1" si="771"/>
        <v>112492283.13805652</v>
      </c>
      <c r="Q688" s="109">
        <f t="shared" ca="1" si="771"/>
        <v>110142938.84112409</v>
      </c>
      <c r="R688" s="109">
        <f t="shared" ca="1" si="771"/>
        <v>107633467.21301991</v>
      </c>
      <c r="S688" s="109">
        <f t="shared" ca="1" si="771"/>
        <v>107618028.76164319</v>
      </c>
      <c r="T688" s="109">
        <f t="shared" ca="1" si="771"/>
        <v>109834145.99155857</v>
      </c>
      <c r="U688" s="109">
        <f t="shared" ca="1" si="771"/>
        <v>114241863.48196243</v>
      </c>
      <c r="V688" s="109">
        <f t="shared" ca="1" si="771"/>
        <v>112762582.05356294</v>
      </c>
      <c r="W688" s="109">
        <f t="shared" ca="1" si="771"/>
        <v>113053044.24768294</v>
      </c>
      <c r="X688" s="109">
        <f t="shared" ca="1" si="771"/>
        <v>108515661.26401761</v>
      </c>
      <c r="Y688" s="109">
        <f t="shared" ca="1" si="771"/>
        <v>115250558.82325472</v>
      </c>
      <c r="Z688" s="109">
        <f t="shared" ca="1" si="771"/>
        <v>107978972.34669666</v>
      </c>
      <c r="AA688" s="109">
        <f t="shared" ca="1" si="771"/>
        <v>114158909.70298037</v>
      </c>
      <c r="AB688" s="109">
        <f t="shared" ca="1" si="771"/>
        <v>119764333.7864408</v>
      </c>
      <c r="AC688" s="109">
        <f t="shared" ca="1" si="771"/>
        <v>124529760.43349402</v>
      </c>
      <c r="AD688" s="109">
        <f t="shared" ca="1" si="771"/>
        <v>123973935.24858168</v>
      </c>
      <c r="AE688" s="109">
        <f t="shared" ca="1" si="771"/>
        <v>119509205.32250132</v>
      </c>
      <c r="AF688" s="109">
        <f t="shared" ca="1" si="771"/>
        <v>124923932.06471524</v>
      </c>
      <c r="AG688" s="109">
        <f t="shared" ca="1" si="771"/>
        <v>125062641.28136083</v>
      </c>
      <c r="AH688" s="109">
        <f t="shared" ca="1" si="771"/>
        <v>128037672.58401616</v>
      </c>
      <c r="AI688" s="109">
        <f t="shared" ca="1" si="771"/>
        <v>132103544.62457444</v>
      </c>
      <c r="AJ688" s="109">
        <f t="shared" ca="1" si="771"/>
        <v>133112130.64566363</v>
      </c>
      <c r="AK688" s="109">
        <f t="shared" ca="1" si="771"/>
        <v>133062879.28954294</v>
      </c>
      <c r="AL688" s="109">
        <f t="shared" ca="1" si="771"/>
        <v>137173241.77949354</v>
      </c>
      <c r="AM688" s="109">
        <f t="shared" ca="1" si="771"/>
        <v>141468546.84767008</v>
      </c>
      <c r="AN688" s="109">
        <f t="shared" ca="1" si="771"/>
        <v>129211378.72702451</v>
      </c>
      <c r="AO688" s="109">
        <f t="shared" ca="1" si="771"/>
        <v>120271851.30566764</v>
      </c>
      <c r="AP688" s="109">
        <f t="shared" ca="1" si="771"/>
        <v>130509146.72812581</v>
      </c>
      <c r="AQ688" s="109">
        <f t="shared" ca="1" si="771"/>
        <v>139168878.32897416</v>
      </c>
      <c r="AR688" s="109">
        <f t="shared" ca="1" si="771"/>
        <v>133460258.5137044</v>
      </c>
      <c r="AS688" s="109">
        <f t="shared" ca="1" si="771"/>
        <v>132843097.71900105</v>
      </c>
      <c r="AT688" s="109">
        <f t="shared" ca="1" si="771"/>
        <v>130078624.03832404</v>
      </c>
      <c r="AU688" s="109">
        <f t="shared" ca="1" si="771"/>
        <v>132907763.29902908</v>
      </c>
      <c r="AV688" s="109">
        <f t="shared" ca="1" si="771"/>
        <v>131874252.96746953</v>
      </c>
      <c r="AW688" s="109">
        <f t="shared" ca="1" si="771"/>
        <v>136136030.16741011</v>
      </c>
      <c r="AX688" s="109">
        <f t="shared" ca="1" si="771"/>
        <v>133558046.2620416</v>
      </c>
      <c r="AY688" s="109">
        <f t="shared" ca="1" si="771"/>
        <v>131647979.45086226</v>
      </c>
      <c r="AZ688" s="109">
        <f t="shared" ca="1" si="771"/>
        <v>125658131.87705187</v>
      </c>
      <c r="BA688" s="109">
        <f t="shared" ca="1" si="771"/>
        <v>140265947.31254333</v>
      </c>
      <c r="BB688" s="109">
        <f t="shared" ca="1" si="771"/>
        <v>148138472.29265383</v>
      </c>
      <c r="BC688" s="109">
        <f t="shared" ca="1" si="771"/>
        <v>145468357.63586411</v>
      </c>
      <c r="BD688" s="109">
        <f t="shared" ca="1" si="771"/>
        <v>143922542.32103741</v>
      </c>
      <c r="BE688" s="109">
        <f t="shared" ca="1" si="771"/>
        <v>145831709.45135084</v>
      </c>
      <c r="BF688" s="109">
        <f t="shared" ca="1" si="771"/>
        <v>149814683.15827087</v>
      </c>
      <c r="BG688" s="109">
        <f t="shared" ca="1" si="771"/>
        <v>139213337.51641116</v>
      </c>
      <c r="BH688" s="109">
        <f t="shared" ca="1" si="771"/>
        <v>141531869.45396703</v>
      </c>
      <c r="BI688" s="109">
        <f t="shared" ca="1" si="771"/>
        <v>138226978.88305652</v>
      </c>
      <c r="BJ688" s="109">
        <f t="shared" ca="1" si="771"/>
        <v>155234474.2013236</v>
      </c>
    </row>
    <row r="689" spans="2:62" hidden="1" outlineLevel="2">
      <c r="B689" s="90" t="s">
        <v>156</v>
      </c>
      <c r="C689" s="109">
        <f ca="1">C686*C688*$C$6+($C$5*$C$6)</f>
        <v>29999.999999999996</v>
      </c>
      <c r="D689" s="109">
        <f ca="1">D686*D688*$C$6</f>
        <v>0</v>
      </c>
      <c r="E689" s="109">
        <f t="shared" ref="E689" ca="1" si="772">E686*E688*$C$6</f>
        <v>1919.449397837664</v>
      </c>
      <c r="F689" s="109">
        <f t="shared" ref="F689" ca="1" si="773">F686*F688*$C$6</f>
        <v>0</v>
      </c>
      <c r="G689" s="109">
        <f t="shared" ref="G689" ca="1" si="774">G686*G688*$C$6</f>
        <v>0</v>
      </c>
      <c r="H689" s="109">
        <f t="shared" ref="H689" ca="1" si="775">H686*H688*$C$6</f>
        <v>4196.4682829763451</v>
      </c>
      <c r="I689" s="109">
        <f t="shared" ref="I689" ca="1" si="776">I686*I688*$C$6</f>
        <v>0</v>
      </c>
      <c r="J689" s="109">
        <f t="shared" ref="J689" ca="1" si="777">J686*J688*$C$6</f>
        <v>0</v>
      </c>
      <c r="K689" s="109">
        <f t="shared" ref="K689" ca="1" si="778">K686*K688*$C$6</f>
        <v>2552.2100201226945</v>
      </c>
      <c r="L689" s="109">
        <f t="shared" ref="L689" ca="1" si="779">L686*L688*$C$6</f>
        <v>0</v>
      </c>
      <c r="M689" s="109">
        <f t="shared" ref="M689" ca="1" si="780">M686*M688*$C$6</f>
        <v>0</v>
      </c>
      <c r="N689" s="109">
        <f t="shared" ref="N689" ca="1" si="781">N686*N688*$C$6</f>
        <v>2711.8588768275031</v>
      </c>
      <c r="O689" s="109">
        <f t="shared" ref="O689" ca="1" si="782">O686*O688*$C$6</f>
        <v>0</v>
      </c>
      <c r="P689" s="109">
        <f t="shared" ref="P689" ca="1" si="783">P686*P688*$C$6</f>
        <v>0</v>
      </c>
      <c r="Q689" s="109">
        <f t="shared" ref="Q689" ca="1" si="784">Q686*Q688*$C$6</f>
        <v>1938.204540955292</v>
      </c>
      <c r="R689" s="109">
        <f t="shared" ref="R689" ca="1" si="785">R686*R688*$C$6</f>
        <v>0</v>
      </c>
      <c r="S689" s="109">
        <f t="shared" ref="S689" ca="1" si="786">S686*S688*$C$6</f>
        <v>0</v>
      </c>
      <c r="T689" s="109">
        <f t="shared" ref="T689" ca="1" si="787">T686*T688*$C$6</f>
        <v>3142.9281963306171</v>
      </c>
      <c r="U689" s="109">
        <f t="shared" ref="U689" ca="1" si="788">U686*U688*$C$6</f>
        <v>0</v>
      </c>
      <c r="V689" s="109">
        <f t="shared" ref="V689" ca="1" si="789">V686*V688*$C$6</f>
        <v>0</v>
      </c>
      <c r="W689" s="109">
        <f t="shared" ref="W689" ca="1" si="790">W686*W688*$C$6</f>
        <v>2375.3964043581382</v>
      </c>
      <c r="X689" s="109">
        <f t="shared" ref="X689" ca="1" si="791">X686*X688*$C$6</f>
        <v>0</v>
      </c>
      <c r="Y689" s="109">
        <f t="shared" ref="Y689" ca="1" si="792">Y686*Y688*$C$6</f>
        <v>0</v>
      </c>
      <c r="Z689" s="109">
        <f t="shared" ref="Z689" ca="1" si="793">Z686*Z688*$C$6</f>
        <v>4028.965883374889</v>
      </c>
      <c r="AA689" s="109">
        <f t="shared" ref="AA689" ca="1" si="794">AA686*AA688*$C$6</f>
        <v>0</v>
      </c>
      <c r="AB689" s="109">
        <f t="shared" ref="AB689" ca="1" si="795">AB686*AB688*$C$6</f>
        <v>0</v>
      </c>
      <c r="AC689" s="109">
        <f t="shared" ref="AC689" ca="1" si="796">AC686*AC688*$C$6</f>
        <v>5173.1218310111244</v>
      </c>
      <c r="AD689" s="109">
        <f t="shared" ref="AD689" ca="1" si="797">AD686*AD688*$C$6</f>
        <v>0</v>
      </c>
      <c r="AE689" s="109">
        <f t="shared" ref="AE689" ca="1" si="798">AE686*AE688*$C$6</f>
        <v>0</v>
      </c>
      <c r="AF689" s="109">
        <f t="shared" ref="AF689" ca="1" si="799">AF686*AF688*$C$6</f>
        <v>4603.5437365492435</v>
      </c>
      <c r="AG689" s="109">
        <f t="shared" ref="AG689" ca="1" si="800">AG686*AG688*$C$6</f>
        <v>0</v>
      </c>
      <c r="AH689" s="109">
        <f t="shared" ref="AH689" ca="1" si="801">AH686*AH688*$C$6</f>
        <v>0</v>
      </c>
      <c r="AI689" s="109">
        <f t="shared" ref="AI689" ca="1" si="802">AI686*AI688*$C$6</f>
        <v>3575.3414559758594</v>
      </c>
      <c r="AJ689" s="109">
        <f t="shared" ref="AJ689" ca="1" si="803">AJ686*AJ688*$C$6</f>
        <v>0</v>
      </c>
      <c r="AK689" s="109">
        <f t="shared" ref="AK689" ca="1" si="804">AK686*AK688*$C$6</f>
        <v>0</v>
      </c>
      <c r="AL689" s="109">
        <f t="shared" ref="AL689" ca="1" si="805">AL686*AL688*$C$6</f>
        <v>1966.4315147107905</v>
      </c>
      <c r="AM689" s="109">
        <f t="shared" ref="AM689" ca="1" si="806">AM686*AM688*$C$6</f>
        <v>0</v>
      </c>
      <c r="AN689" s="109">
        <f t="shared" ref="AN689" ca="1" si="807">AN686*AN688*$C$6</f>
        <v>0</v>
      </c>
      <c r="AO689" s="109">
        <f t="shared" ref="AO689" ca="1" si="808">AO686*AO688*$C$6</f>
        <v>6705.781613232677</v>
      </c>
      <c r="AP689" s="109">
        <f t="shared" ref="AP689" ca="1" si="809">AP686*AP688*$C$6</f>
        <v>0</v>
      </c>
      <c r="AQ689" s="109">
        <f t="shared" ref="AQ689" ca="1" si="810">AQ686*AQ688*$C$6</f>
        <v>0</v>
      </c>
      <c r="AR689" s="109">
        <f t="shared" ref="AR689" ca="1" si="811">AR686*AR688*$C$6</f>
        <v>4861.2256335672982</v>
      </c>
      <c r="AS689" s="109">
        <f t="shared" ref="AS689" ca="1" si="812">AS686*AS688*$C$6</f>
        <v>0</v>
      </c>
      <c r="AT689" s="109">
        <f t="shared" ref="AT689" ca="1" si="813">AT686*AT688*$C$6</f>
        <v>0</v>
      </c>
      <c r="AU689" s="109">
        <f t="shared" ref="AU689" ca="1" si="814">AU686*AU688*$C$6</f>
        <v>3801.4819708280588</v>
      </c>
      <c r="AV689" s="109">
        <f t="shared" ref="AV689" ca="1" si="815">AV686*AV688*$C$6</f>
        <v>0</v>
      </c>
      <c r="AW689" s="109">
        <f t="shared" ref="AW689" ca="1" si="816">AW686*AW688*$C$6</f>
        <v>0</v>
      </c>
      <c r="AX689" s="109">
        <f t="shared" ref="AX689" ca="1" si="817">AX686*AX688*$C$6</f>
        <v>5359.92192624576</v>
      </c>
      <c r="AY689" s="109">
        <f t="shared" ref="AY689" ca="1" si="818">AY686*AY688*$C$6</f>
        <v>0</v>
      </c>
      <c r="AZ689" s="109">
        <f t="shared" ref="AZ689" ca="1" si="819">AZ686*AZ688*$C$6</f>
        <v>0</v>
      </c>
      <c r="BA689" s="109">
        <f t="shared" ref="BA689" ca="1" si="820">BA686*BA688*$C$6</f>
        <v>4097.844417054338</v>
      </c>
      <c r="BB689" s="109">
        <f t="shared" ref="BB689" ca="1" si="821">BB686*BB688*$C$6</f>
        <v>0</v>
      </c>
      <c r="BC689" s="109">
        <f t="shared" ref="BC689" ca="1" si="822">BC686*BC688*$C$6</f>
        <v>0</v>
      </c>
      <c r="BD689" s="109">
        <f t="shared" ref="BD689" ca="1" si="823">BD686*BD688*$C$6</f>
        <v>3082.3571126124812</v>
      </c>
      <c r="BE689" s="109">
        <f t="shared" ref="BE689" ca="1" si="824">BE686*BE688*$C$6</f>
        <v>0</v>
      </c>
      <c r="BF689" s="109">
        <f t="shared" ref="BF689" ca="1" si="825">BF686*BF688*$C$6</f>
        <v>0</v>
      </c>
      <c r="BG689" s="109">
        <f t="shared" ref="BG689" ca="1" si="826">BG686*BG688*$C$6</f>
        <v>1657.805676041821</v>
      </c>
      <c r="BH689" s="109">
        <f t="shared" ref="BH689" ca="1" si="827">BH686*BH688*$C$6</f>
        <v>0</v>
      </c>
      <c r="BI689" s="109">
        <f t="shared" ref="BI689" ca="1" si="828">BI686*BI688*$C$6</f>
        <v>0</v>
      </c>
      <c r="BJ689" s="109">
        <f t="shared" ref="BJ689" ca="1" si="829">BJ686*BJ688*$C$6</f>
        <v>51834.056386383672</v>
      </c>
    </row>
    <row r="690" spans="2:62" hidden="1" outlineLevel="2">
      <c r="B690" s="90" t="s">
        <v>158</v>
      </c>
      <c r="C690" s="109">
        <f>-SUMIF(C644:C653,"&lt;0",C644:C653)*$C$7*$C$5/12</f>
        <v>737.57935637528965</v>
      </c>
      <c r="D690" s="109">
        <f>C690</f>
        <v>737.57935637528965</v>
      </c>
      <c r="E690" s="109">
        <f>C690</f>
        <v>737.57935637528965</v>
      </c>
      <c r="F690" s="109">
        <f ca="1">-SUMIF(F644:F653,"&lt;0",F644:F653)*$C$7*E688/12</f>
        <v>658.8771818602163</v>
      </c>
      <c r="G690" s="109">
        <f ca="1">F690</f>
        <v>658.8771818602163</v>
      </c>
      <c r="H690" s="109">
        <f ca="1">F690</f>
        <v>658.8771818602163</v>
      </c>
      <c r="I690" s="109">
        <f t="shared" ref="I690" ca="1" si="830">-SUMIF(I644:I653,"&lt;0",I644:I653)*$C$7*H688/12</f>
        <v>174.45064845125231</v>
      </c>
      <c r="J690" s="109">
        <f t="shared" ref="J690" ca="1" si="831">I690</f>
        <v>174.45064845125231</v>
      </c>
      <c r="K690" s="109">
        <f t="shared" ref="K690" ca="1" si="832">I690</f>
        <v>174.45064845125231</v>
      </c>
      <c r="L690" s="109">
        <f t="shared" ref="L690" ca="1" si="833">-SUMIF(L644:L653,"&lt;0",L644:L653)*$C$7*K688/12</f>
        <v>178.57087699645353</v>
      </c>
      <c r="M690" s="109">
        <f t="shared" ref="M690" ca="1" si="834">L690</f>
        <v>178.57087699645353</v>
      </c>
      <c r="N690" s="109">
        <f t="shared" ref="N690" ca="1" si="835">L690</f>
        <v>178.57087699645353</v>
      </c>
      <c r="O690" s="109">
        <f t="shared" ref="O690" ca="1" si="836">-SUMIF(O644:O653,"&lt;0",O644:O653)*$C$7*N688/12</f>
        <v>189.68926654075372</v>
      </c>
      <c r="P690" s="109">
        <f t="shared" ref="P690" ca="1" si="837">O690</f>
        <v>189.68926654075372</v>
      </c>
      <c r="Q690" s="109">
        <f t="shared" ref="Q690" ca="1" si="838">O690</f>
        <v>189.68926654075372</v>
      </c>
      <c r="R690" s="109">
        <f t="shared" ref="R690" ca="1" si="839">-SUMIF(R644:R653,"&lt;0",R644:R653)*$C$7*Q688/12</f>
        <v>77.449777321373674</v>
      </c>
      <c r="S690" s="109">
        <f t="shared" ref="S690" ca="1" si="840">R690</f>
        <v>77.449777321373674</v>
      </c>
      <c r="T690" s="109">
        <f t="shared" ref="T690" ca="1" si="841">R690</f>
        <v>77.449777321373674</v>
      </c>
      <c r="U690" s="109">
        <f t="shared" ref="U690" ca="1" si="842">-SUMIF(U644:U653,"&lt;0",U644:U653)*$C$7*T688/12</f>
        <v>118.81218253173427</v>
      </c>
      <c r="V690" s="109">
        <f t="shared" ref="V690" ca="1" si="843">U690</f>
        <v>118.81218253173427</v>
      </c>
      <c r="W690" s="109">
        <f t="shared" ref="W690" ca="1" si="844">U690</f>
        <v>118.81218253173427</v>
      </c>
      <c r="X690" s="109">
        <f t="shared" ref="X690" ca="1" si="845">-SUMIF(X644:X653,"&lt;0",X644:X653)*$C$7*W688/12</f>
        <v>0</v>
      </c>
      <c r="Y690" s="109">
        <f t="shared" ref="Y690" ca="1" si="846">X690</f>
        <v>0</v>
      </c>
      <c r="Z690" s="109">
        <f t="shared" ref="Z690" ca="1" si="847">X690</f>
        <v>0</v>
      </c>
      <c r="AA690" s="109">
        <f t="shared" ref="AA690" ca="1" si="848">-SUMIF(AA644:AA653,"&lt;0",AA644:AA653)*$C$7*Z688/12</f>
        <v>145.55996197719978</v>
      </c>
      <c r="AB690" s="109">
        <f t="shared" ref="AB690" ca="1" si="849">AA690</f>
        <v>145.55996197719978</v>
      </c>
      <c r="AC690" s="109">
        <f t="shared" ref="AC690" ca="1" si="850">AA690</f>
        <v>145.55996197719978</v>
      </c>
      <c r="AD690" s="109">
        <f t="shared" ref="AD690" ca="1" si="851">-SUMIF(AD644:AD653,"&lt;0",AD644:AD653)*$C$7*AC688/12</f>
        <v>191.67543076724576</v>
      </c>
      <c r="AE690" s="109">
        <f t="shared" ref="AE690" ca="1" si="852">AD690</f>
        <v>191.67543076724576</v>
      </c>
      <c r="AF690" s="109">
        <f t="shared" ref="AF690" ca="1" si="853">AD690</f>
        <v>191.67543076724576</v>
      </c>
      <c r="AG690" s="109">
        <f t="shared" ref="AG690" ca="1" si="854">-SUMIF(AG644:AG653,"&lt;0",AG644:AG653)*$C$7*AF688/12</f>
        <v>299.34651989807423</v>
      </c>
      <c r="AH690" s="109">
        <f t="shared" ref="AH690" ca="1" si="855">AG690</f>
        <v>299.34651989807423</v>
      </c>
      <c r="AI690" s="109">
        <f t="shared" ref="AI690" ca="1" si="856">AG690</f>
        <v>299.34651989807423</v>
      </c>
      <c r="AJ690" s="109">
        <f t="shared" ref="AJ690" ca="1" si="857">-SUMIF(AJ644:AJ653,"&lt;0",AJ644:AJ653)*$C$7*AI688/12</f>
        <v>50.979039413299887</v>
      </c>
      <c r="AK690" s="109">
        <f t="shared" ref="AK690" ca="1" si="858">AJ690</f>
        <v>50.979039413299887</v>
      </c>
      <c r="AL690" s="109">
        <f t="shared" ref="AL690" ca="1" si="859">AJ690</f>
        <v>50.979039413299887</v>
      </c>
      <c r="AM690" s="109">
        <f t="shared" ref="AM690" ca="1" si="860">-SUMIF(AM644:AM653,"&lt;0",AM644:AM653)*$C$7*AL688/12</f>
        <v>258.49209489035951</v>
      </c>
      <c r="AN690" s="109">
        <f t="shared" ref="AN690" ca="1" si="861">AM690</f>
        <v>258.49209489035951</v>
      </c>
      <c r="AO690" s="109">
        <f t="shared" ref="AO690" ca="1" si="862">AM690</f>
        <v>258.49209489035951</v>
      </c>
      <c r="AP690" s="109">
        <f t="shared" ref="AP690" ca="1" si="863">-SUMIF(AP644:AP653,"&lt;0",AP644:AP653)*$C$7*AO688/12</f>
        <v>670.01011635514419</v>
      </c>
      <c r="AQ690" s="109">
        <f t="shared" ref="AQ690" ca="1" si="864">AP690</f>
        <v>670.01011635514419</v>
      </c>
      <c r="AR690" s="109">
        <f t="shared" ref="AR690" ca="1" si="865">AP690</f>
        <v>670.01011635514419</v>
      </c>
      <c r="AS690" s="109">
        <f t="shared" ref="AS690" ca="1" si="866">-SUMIF(AS644:AS653,"&lt;0",AS644:AS653)*$C$7*AR688/12</f>
        <v>1241.7206167179986</v>
      </c>
      <c r="AT690" s="109">
        <f t="shared" ref="AT690" ca="1" si="867">AS690</f>
        <v>1241.7206167179986</v>
      </c>
      <c r="AU690" s="109">
        <f t="shared" ref="AU690" ca="1" si="868">AS690</f>
        <v>1241.7206167179986</v>
      </c>
      <c r="AV690" s="109">
        <f t="shared" ref="AV690" ca="1" si="869">-SUMIF(AV644:AV653,"&lt;0",AV644:AV653)*$C$7*AU688/12</f>
        <v>932.75622676777664</v>
      </c>
      <c r="AW690" s="109">
        <f t="shared" ref="AW690" ca="1" si="870">AV690</f>
        <v>932.75622676777664</v>
      </c>
      <c r="AX690" s="109">
        <f t="shared" ref="AX690" ca="1" si="871">AV690</f>
        <v>932.75622676777664</v>
      </c>
      <c r="AY690" s="109">
        <f t="shared" ref="AY690" ca="1" si="872">-SUMIF(AY644:AY653,"&lt;0",AY644:AY653)*$C$7*AX688/12</f>
        <v>1690.6196350313255</v>
      </c>
      <c r="AZ690" s="109">
        <f t="shared" ref="AZ690" ca="1" si="873">AY690</f>
        <v>1690.6196350313255</v>
      </c>
      <c r="BA690" s="109">
        <f t="shared" ref="BA690" ca="1" si="874">AY690</f>
        <v>1690.6196350313255</v>
      </c>
      <c r="BB690" s="109">
        <f t="shared" ref="BB690" ca="1" si="875">-SUMIF(BB644:BB653,"&lt;0",BB644:BB653)*$C$7*BA688/12</f>
        <v>1730.0712425688218</v>
      </c>
      <c r="BC690" s="109">
        <f t="shared" ref="BC690" ca="1" si="876">BB690</f>
        <v>1730.0712425688218</v>
      </c>
      <c r="BD690" s="109">
        <f t="shared" ref="BD690" ca="1" si="877">BB690</f>
        <v>1730.0712425688218</v>
      </c>
      <c r="BE690" s="109">
        <f t="shared" ref="BE690" ca="1" si="878">-SUMIF(BE644:BE653,"&lt;0",BE644:BE653)*$C$7*BD688/12</f>
        <v>1718.4355755073873</v>
      </c>
      <c r="BF690" s="109">
        <f t="shared" ref="BF690" ca="1" si="879">BE690</f>
        <v>1718.4355755073873</v>
      </c>
      <c r="BG690" s="109">
        <f t="shared" ref="BG690" ca="1" si="880">BE690</f>
        <v>1718.4355755073873</v>
      </c>
      <c r="BH690" s="109">
        <f t="shared" ref="BH690" ca="1" si="881">-SUMIF(BH644:BH653,"&lt;0",BH644:BH653)*$C$7*BG688/12</f>
        <v>1708.2067973041442</v>
      </c>
      <c r="BI690" s="109">
        <f t="shared" ref="BI690" ca="1" si="882">BH690</f>
        <v>1708.2067973041442</v>
      </c>
      <c r="BJ690" s="109">
        <f t="shared" ref="BJ690" ca="1" si="883">BH690</f>
        <v>1708.2067973041442</v>
      </c>
    </row>
    <row r="691" spans="2:62" hidden="1" outlineLevel="2">
      <c r="B691" s="81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</row>
    <row r="692" spans="2:62" hidden="1" outlineLevel="2">
      <c r="B692" s="91" t="s">
        <v>131</v>
      </c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  <c r="AF692" s="93"/>
      <c r="AG692" s="93"/>
      <c r="AH692" s="93"/>
      <c r="AI692" s="93"/>
      <c r="AJ692" s="93"/>
      <c r="AK692" s="93"/>
      <c r="AL692" s="93"/>
      <c r="AM692" s="93"/>
      <c r="AN692" s="93"/>
      <c r="AO692" s="93"/>
      <c r="AP692" s="93"/>
      <c r="AQ692" s="93"/>
      <c r="AR692" s="93"/>
      <c r="AS692" s="93"/>
      <c r="AT692" s="93"/>
      <c r="AU692" s="93"/>
      <c r="AV692" s="93"/>
      <c r="AW692" s="93"/>
      <c r="AX692" s="93"/>
      <c r="AY692" s="93"/>
      <c r="AZ692" s="93"/>
      <c r="BA692" s="93"/>
      <c r="BB692" s="93"/>
      <c r="BC692" s="93"/>
      <c r="BD692" s="93"/>
      <c r="BE692" s="93"/>
      <c r="BF692" s="93"/>
      <c r="BG692" s="93"/>
      <c r="BH692" s="93"/>
      <c r="BI692" s="93"/>
      <c r="BJ692" s="93" t="s">
        <v>27</v>
      </c>
    </row>
    <row r="693" spans="2:62" hidden="1" outlineLevel="2">
      <c r="B693" s="81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42"/>
      <c r="AQ693" s="42"/>
      <c r="AR693" s="42"/>
      <c r="AS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</row>
    <row r="694" spans="2:62" ht="21.5" hidden="1" outlineLevel="2">
      <c r="B694" s="86" t="s">
        <v>139</v>
      </c>
      <c r="C694" s="67">
        <v>42766</v>
      </c>
      <c r="D694" s="67">
        <v>42794</v>
      </c>
      <c r="E694" s="67">
        <v>42825</v>
      </c>
      <c r="F694" s="67">
        <v>42853</v>
      </c>
      <c r="G694" s="67">
        <v>42886</v>
      </c>
      <c r="H694" s="67">
        <v>42916</v>
      </c>
      <c r="I694" s="67">
        <v>42947</v>
      </c>
      <c r="J694" s="67">
        <v>42978</v>
      </c>
      <c r="K694" s="67">
        <v>43007</v>
      </c>
      <c r="L694" s="67">
        <v>43039</v>
      </c>
      <c r="M694" s="67">
        <v>43069</v>
      </c>
      <c r="N694" s="67">
        <v>43098</v>
      </c>
      <c r="O694" s="67">
        <v>43131</v>
      </c>
      <c r="P694" s="67">
        <v>43159</v>
      </c>
      <c r="Q694" s="67">
        <v>43188</v>
      </c>
      <c r="R694" s="67">
        <v>43220</v>
      </c>
      <c r="S694" s="67">
        <v>43251</v>
      </c>
      <c r="T694" s="67">
        <v>43280</v>
      </c>
      <c r="U694" s="67">
        <v>43312</v>
      </c>
      <c r="V694" s="67">
        <v>43343</v>
      </c>
      <c r="W694" s="67">
        <v>43371</v>
      </c>
      <c r="X694" s="67">
        <v>43404</v>
      </c>
      <c r="Y694" s="67">
        <v>43434</v>
      </c>
      <c r="Z694" s="67">
        <v>43465</v>
      </c>
      <c r="AA694" s="67">
        <v>43496</v>
      </c>
      <c r="AB694" s="67">
        <v>43524</v>
      </c>
      <c r="AC694" s="67">
        <v>43553</v>
      </c>
      <c r="AD694" s="67">
        <v>43585</v>
      </c>
      <c r="AE694" s="67">
        <v>43616</v>
      </c>
      <c r="AF694" s="67">
        <v>43644</v>
      </c>
      <c r="AG694" s="67">
        <v>43677</v>
      </c>
      <c r="AH694" s="67">
        <v>43707</v>
      </c>
      <c r="AI694" s="67">
        <v>43738</v>
      </c>
      <c r="AJ694" s="67">
        <v>43769</v>
      </c>
      <c r="AK694" s="67">
        <v>43798</v>
      </c>
      <c r="AL694" s="67">
        <v>43830</v>
      </c>
      <c r="AM694" s="67">
        <v>43861</v>
      </c>
      <c r="AN694" s="67">
        <v>43889</v>
      </c>
      <c r="AO694" s="67">
        <v>43921</v>
      </c>
      <c r="AP694" s="67">
        <v>43951</v>
      </c>
      <c r="AQ694" s="67">
        <v>43980</v>
      </c>
      <c r="AR694" s="67">
        <v>44012</v>
      </c>
      <c r="AS694" s="67">
        <v>44043</v>
      </c>
      <c r="AT694" s="67">
        <v>44074</v>
      </c>
      <c r="AU694" s="67">
        <v>44104</v>
      </c>
      <c r="AV694" s="67">
        <v>44134</v>
      </c>
      <c r="AW694" s="67">
        <v>44165</v>
      </c>
      <c r="AX694" s="67">
        <v>44196</v>
      </c>
      <c r="AY694" s="67">
        <v>44225</v>
      </c>
      <c r="AZ694" s="67">
        <v>44253</v>
      </c>
      <c r="BA694" s="67">
        <v>44286</v>
      </c>
      <c r="BB694" s="67">
        <v>44316</v>
      </c>
      <c r="BC694" s="67">
        <v>44344</v>
      </c>
      <c r="BD694" s="67">
        <v>44377</v>
      </c>
      <c r="BE694" s="67">
        <v>44407</v>
      </c>
      <c r="BF694" s="67">
        <v>44439</v>
      </c>
      <c r="BG694" s="67">
        <v>44469</v>
      </c>
      <c r="BH694" s="67">
        <v>44498</v>
      </c>
      <c r="BI694" s="67">
        <v>44530</v>
      </c>
      <c r="BJ694" s="67">
        <v>44561</v>
      </c>
    </row>
    <row r="695" spans="2:62" hidden="1" outlineLevel="2">
      <c r="B695" s="78" t="s">
        <v>5</v>
      </c>
      <c r="C695" s="15">
        <f t="shared" ref="C695:C704" ca="1" si="884">C172</f>
        <v>8.5573085296899443E-2</v>
      </c>
      <c r="D695" s="15" cm="1">
        <f t="array" aca="1" ref="D695:D704" ca="1">C711:C720</f>
        <v>9.0038250832689404E-2</v>
      </c>
      <c r="E695" s="15" cm="1">
        <f t="array" aca="1" ref="E695:E704" ca="1">D711:D720</f>
        <v>8.9755323226427791E-2</v>
      </c>
      <c r="F695" s="15">
        <f t="shared" ref="F695:F704" ca="1" si="885">F172</f>
        <v>8.439673423324906E-2</v>
      </c>
      <c r="G695" s="15" cm="1">
        <f t="array" aca="1" ref="G695:G704" ca="1">F711:F720</f>
        <v>7.7895585994029085E-2</v>
      </c>
      <c r="H695" s="15" cm="1">
        <f t="array" aca="1" ref="H695:H704" ca="1">G711:G720</f>
        <v>7.2296144790421554E-2</v>
      </c>
      <c r="I695" s="15">
        <f t="shared" ref="I695" ca="1" si="886">I172</f>
        <v>8.2370790651241657E-2</v>
      </c>
      <c r="J695" s="15" cm="1">
        <f t="array" aca="1" ref="J695:J704" ca="1">I711:I720</f>
        <v>7.7718274981483301E-2</v>
      </c>
      <c r="K695" s="15" cm="1">
        <f t="array" aca="1" ref="K695:K704" ca="1">J711:J720</f>
        <v>7.5634619665321576E-2</v>
      </c>
      <c r="L695" s="15">
        <f t="shared" ref="L695" ca="1" si="887">L172</f>
        <v>8.1874712710330644E-2</v>
      </c>
      <c r="M695" s="15" cm="1">
        <f t="array" aca="1" ref="M695:M704" ca="1">L711:L720</f>
        <v>8.1432652935165495E-2</v>
      </c>
      <c r="N695" s="15" cm="1">
        <f t="array" aca="1" ref="N695:N704" ca="1">M711:M720</f>
        <v>7.9510383044862395E-2</v>
      </c>
      <c r="O695" s="15">
        <f t="shared" ref="O695" ca="1" si="888">O172</f>
        <v>8.5258048546739462E-2</v>
      </c>
      <c r="P695" s="15" cm="1">
        <f t="array" aca="1" ref="P695:P704" ca="1">O711:O720</f>
        <v>9.0999570406948907E-2</v>
      </c>
      <c r="Q695" s="15" cm="1">
        <f t="array" aca="1" ref="Q695:Q704" ca="1">P711:P720</f>
        <v>9.0332192018897223E-2</v>
      </c>
      <c r="R695" s="15">
        <f t="shared" ref="R695" ca="1" si="889">R172</f>
        <v>9.6150774540674222E-2</v>
      </c>
      <c r="S695" s="15" cm="1">
        <f t="array" aca="1" ref="S695:S704" ca="1">R711:R720</f>
        <v>9.296987830847199E-2</v>
      </c>
      <c r="T695" s="15" cm="1">
        <f t="array" aca="1" ref="T695:T704" ca="1">S711:S720</f>
        <v>9.167019928188512E-2</v>
      </c>
      <c r="U695" s="15">
        <f t="shared" ref="U695" ca="1" si="890">U172</f>
        <v>0.10070590015559702</v>
      </c>
      <c r="V695" s="15" cm="1">
        <f t="array" aca="1" ref="V695:V704" ca="1">U711:U720</f>
        <v>0.10041271455874548</v>
      </c>
      <c r="W695" s="15" cm="1">
        <f t="array" aca="1" ref="W695:W704" ca="1">V711:V720</f>
        <v>0.10393242012281283</v>
      </c>
      <c r="X695" s="15">
        <f t="shared" ref="X695" ca="1" si="891">X172</f>
        <v>0.10160981004395066</v>
      </c>
      <c r="Y695" s="15" cm="1">
        <f t="array" aca="1" ref="Y695:Y704" ca="1">X711:X720</f>
        <v>8.0808630851147673E-2</v>
      </c>
      <c r="Z695" s="15" cm="1">
        <f t="array" aca="1" ref="Z695:Z704" ca="1">Y711:Y720</f>
        <v>8.2948752063038741E-2</v>
      </c>
      <c r="AA695" s="15">
        <f t="shared" ref="AA695" ca="1" si="892">AA172</f>
        <v>4.4940069617705476E-2</v>
      </c>
      <c r="AB695" s="15" cm="1">
        <f t="array" aca="1" ref="AB695:AB704" ca="1">AA711:AA720</f>
        <v>5.0250060835620863E-2</v>
      </c>
      <c r="AC695" s="15" cm="1">
        <f t="array" aca="1" ref="AC695:AC704" ca="1">AB711:AB720</f>
        <v>4.9819513855166662E-2</v>
      </c>
      <c r="AD695" s="15">
        <f t="shared" ref="AD695" ca="1" si="893">AD172</f>
        <v>2.7060764328323154E-2</v>
      </c>
      <c r="AE695" s="15" cm="1">
        <f t="array" aca="1" ref="AE695:AE704" ca="1">AD711:AD720</f>
        <v>2.7022766513839037E-2</v>
      </c>
      <c r="AF695" s="15" cm="1">
        <f t="array" aca="1" ref="AF695:AF704" ca="1">AE711:AE720</f>
        <v>2.5699168156287342E-2</v>
      </c>
      <c r="AG695" s="15">
        <f t="shared" ref="AG695" ca="1" si="894">AG172</f>
        <v>2.2914776165385453E-2</v>
      </c>
      <c r="AH695" s="15" cm="1">
        <f t="array" aca="1" ref="AH695:AH704" ca="1">AG711:AG720</f>
        <v>2.4612793035872896E-2</v>
      </c>
      <c r="AI695" s="15" cm="1">
        <f t="array" aca="1" ref="AI695:AI704" ca="1">AH711:AH720</f>
        <v>2.2248975959617806E-2</v>
      </c>
      <c r="AJ695" s="15">
        <f t="shared" ref="AJ695" ca="1" si="895">AJ172</f>
        <v>2.0344538099420991E-2</v>
      </c>
      <c r="AK695" s="15" cm="1">
        <f t="array" aca="1" ref="AK695:AK704" ca="1">AJ711:AJ720</f>
        <v>1.8564172792797935E-2</v>
      </c>
      <c r="AL695" s="15" cm="1">
        <f t="array" aca="1" ref="AL695:AL704" ca="1">AK711:AK720</f>
        <v>1.8893363097529287E-2</v>
      </c>
      <c r="AM695" s="15">
        <f t="shared" ref="AM695:AM704" ca="1" si="896">AM172</f>
        <v>1.9003427342674999E-2</v>
      </c>
      <c r="AN695" s="15" cm="1">
        <f t="array" aca="1" ref="AN695:AN704" ca="1">AM711:AM720</f>
        <v>1.9755080261204191E-2</v>
      </c>
      <c r="AO695" s="15" cm="1">
        <f t="array" aca="1" ref="AO695:AO704" ca="1">AN711:AN720</f>
        <v>1.9841140034415491E-2</v>
      </c>
      <c r="AP695" s="15">
        <f t="shared" ref="AP695" ca="1" si="897">AP172</f>
        <v>9.6109005440630814E-3</v>
      </c>
      <c r="AQ695" s="15" cm="1">
        <f t="array" aca="1" ref="AQ695:AQ704" ca="1">AP711:AP720</f>
        <v>1.0011263933843389E-2</v>
      </c>
      <c r="AR695" s="15" cm="1">
        <f t="array" aca="1" ref="AR695:AR704" ca="1">AQ711:AQ720</f>
        <v>9.4408704692433808E-3</v>
      </c>
      <c r="AS695" s="15">
        <f t="shared" ref="AS695" ca="1" si="898">AS172</f>
        <v>3.7323765971867149E-3</v>
      </c>
      <c r="AT695" s="15" cm="1">
        <f t="array" aca="1" ref="AT695:AT704" ca="1">AS711:AS720</f>
        <v>3.8092680859177276E-3</v>
      </c>
      <c r="AU695" s="15" cm="1">
        <f t="array" aca="1" ref="AU695:AU704" ca="1">AT711:AT720</f>
        <v>3.9396557281022142E-3</v>
      </c>
      <c r="AV695" s="15">
        <f t="shared" ref="AV695" ca="1" si="899">AV172</f>
        <v>1.4752006676446671E-2</v>
      </c>
      <c r="AW695" s="15" cm="1">
        <f t="array" aca="1" ref="AW695:AW704" ca="1">AV711:AV720</f>
        <v>1.3623832770822158E-2</v>
      </c>
      <c r="AX695" s="15" cm="1">
        <f t="array" aca="1" ref="AX695:AX704" ca="1">AW711:AW720</f>
        <v>1.4691189597601732E-2</v>
      </c>
      <c r="AY695" s="15">
        <f t="shared" ref="AY695" ca="1" si="900">AY172</f>
        <v>5.7763050422400047E-3</v>
      </c>
      <c r="AZ695" s="15" cm="1">
        <f t="array" aca="1" ref="AZ695:AZ704" ca="1">AY711:AY720</f>
        <v>5.5532141445830945E-3</v>
      </c>
      <c r="BA695" s="15" cm="1">
        <f t="array" aca="1" ref="BA695:BA704" ca="1">AZ711:AZ720</f>
        <v>5.8275168697632324E-3</v>
      </c>
      <c r="BB695" s="15">
        <f t="shared" ref="BB695" ca="1" si="901">BB172</f>
        <v>2.0826424268207903E-2</v>
      </c>
      <c r="BC695" s="15" cm="1">
        <f t="array" aca="1" ref="BC695:BC704" ca="1">BB711:BB720</f>
        <v>2.0978999686952389E-2</v>
      </c>
      <c r="BD695" s="15" cm="1">
        <f t="array" aca="1" ref="BD695:BD704" ca="1">BC711:BC720</f>
        <v>2.1804289749875822E-2</v>
      </c>
      <c r="BE695" s="15">
        <f t="shared" ref="BE695" ca="1" si="902">BE172</f>
        <v>2.0041697435828884E-2</v>
      </c>
      <c r="BF695" s="15" cm="1">
        <f t="array" aca="1" ref="BF695:BF704" ca="1">BE711:BE720</f>
        <v>1.8995086765818341E-2</v>
      </c>
      <c r="BG695" s="15" cm="1">
        <f t="array" aca="1" ref="BG695:BG704" ca="1">BF711:BF720</f>
        <v>1.8604286660515171E-2</v>
      </c>
      <c r="BH695" s="15">
        <f t="shared" ref="BH695" ca="1" si="903">BH172</f>
        <v>2.406559089155148E-2</v>
      </c>
      <c r="BI695" s="15" cm="1">
        <f t="array" aca="1" ref="BI695:BI704" ca="1">BH711:BH720</f>
        <v>2.1194514741137593E-2</v>
      </c>
      <c r="BJ695" s="15" cm="1">
        <f t="array" aca="1" ref="BJ695:BJ704" ca="1">BI711:BI720</f>
        <v>2.1551738540635128E-2</v>
      </c>
    </row>
    <row r="696" spans="2:62" hidden="1" outlineLevel="2">
      <c r="B696" s="78" t="s">
        <v>7</v>
      </c>
      <c r="C696" s="15">
        <f t="shared" ca="1" si="884"/>
        <v>6.314329097880815E-2</v>
      </c>
      <c r="D696" s="15">
        <f ca="1"/>
        <v>5.9781603476854905E-2</v>
      </c>
      <c r="E696" s="15">
        <f ca="1"/>
        <v>5.8539828505582335E-2</v>
      </c>
      <c r="F696" s="15">
        <f t="shared" ca="1" si="885"/>
        <v>5.9730123669753533E-2</v>
      </c>
      <c r="G696" s="15">
        <f ca="1"/>
        <v>5.9518803242762694E-2</v>
      </c>
      <c r="H696" s="15">
        <f ca="1"/>
        <v>5.629591471070429E-2</v>
      </c>
      <c r="I696" s="15">
        <f t="shared" ref="I696:I704" ca="1" si="904">I173</f>
        <v>7.2689047673804852E-2</v>
      </c>
      <c r="J696" s="15">
        <f ca="1"/>
        <v>7.6322946398619695E-2</v>
      </c>
      <c r="K696" s="15">
        <f ca="1"/>
        <v>7.4015002648068443E-2</v>
      </c>
      <c r="L696" s="15">
        <f t="shared" ref="L696:L704" ca="1" si="905">L173</f>
        <v>6.5091649825661305E-2</v>
      </c>
      <c r="M696" s="15">
        <f ca="1"/>
        <v>6.013119490729945E-2</v>
      </c>
      <c r="N696" s="15">
        <f ca="1"/>
        <v>6.0277734828795768E-2</v>
      </c>
      <c r="O696" s="15">
        <f t="shared" ref="O696:O704" ca="1" si="906">O173</f>
        <v>6.9507409560589206E-2</v>
      </c>
      <c r="P696" s="15">
        <f ca="1"/>
        <v>6.9618240834308925E-2</v>
      </c>
      <c r="Q696" s="15">
        <f ca="1"/>
        <v>6.4844207143553531E-2</v>
      </c>
      <c r="R696" s="15">
        <f t="shared" ref="R696:R704" ca="1" si="907">R173</f>
        <v>7.0892853970111511E-2</v>
      </c>
      <c r="S696" s="15">
        <f ca="1"/>
        <v>7.9595554770964222E-2</v>
      </c>
      <c r="T696" s="15">
        <f ca="1"/>
        <v>7.9822674314649497E-2</v>
      </c>
      <c r="U696" s="15">
        <f t="shared" ref="U696:U704" ca="1" si="908">U173</f>
        <v>6.1222091422652024E-2</v>
      </c>
      <c r="V696" s="15">
        <f ca="1"/>
        <v>5.8766538530199475E-2</v>
      </c>
      <c r="W696" s="15">
        <f ca="1"/>
        <v>5.6389817565198647E-2</v>
      </c>
      <c r="X696" s="15">
        <f t="shared" ref="X696:X704" ca="1" si="909">X173</f>
        <v>6.3581413839184628E-2</v>
      </c>
      <c r="Y696" s="15">
        <f ca="1"/>
        <v>6.0480787484812053E-2</v>
      </c>
      <c r="Z696" s="15">
        <f ca="1"/>
        <v>6.1236330675042722E-2</v>
      </c>
      <c r="AA696" s="15">
        <f t="shared" ref="AA696:AA704" ca="1" si="910">AA173</f>
        <v>5.3955825435512889E-2</v>
      </c>
      <c r="AB696" s="15">
        <f ca="1"/>
        <v>5.3766063697576347E-2</v>
      </c>
      <c r="AC696" s="15">
        <f ca="1"/>
        <v>5.4028586692571892E-2</v>
      </c>
      <c r="AD696" s="15">
        <f t="shared" ref="AD696:AD704" ca="1" si="911">AD173</f>
        <v>6.4679785874648371E-2</v>
      </c>
      <c r="AE696" s="15">
        <f ca="1"/>
        <v>6.3325506905680604E-2</v>
      </c>
      <c r="AF696" s="15">
        <f ca="1"/>
        <v>6.2937363761791501E-2</v>
      </c>
      <c r="AG696" s="15">
        <f t="shared" ref="AG696:AG704" ca="1" si="912">AG173</f>
        <v>6.5529612373225521E-2</v>
      </c>
      <c r="AH696" s="15">
        <f ca="1"/>
        <v>6.4776134322627507E-2</v>
      </c>
      <c r="AI696" s="15">
        <f ca="1"/>
        <v>6.1130622642182379E-2</v>
      </c>
      <c r="AJ696" s="15">
        <f t="shared" ref="AJ696:AJ704" ca="1" si="913">AJ173</f>
        <v>7.6535028995775994E-2</v>
      </c>
      <c r="AK696" s="15">
        <f ca="1"/>
        <v>7.4367033780317379E-2</v>
      </c>
      <c r="AL696" s="15">
        <f ca="1"/>
        <v>7.5780403969475704E-2</v>
      </c>
      <c r="AM696" s="15">
        <f t="shared" ca="1" si="896"/>
        <v>7.6207396093352905E-2</v>
      </c>
      <c r="AN696" s="15">
        <f ca="1"/>
        <v>6.5683988470078697E-2</v>
      </c>
      <c r="AO696" s="15">
        <f ca="1"/>
        <v>6.3555832240710416E-2</v>
      </c>
      <c r="AP696" s="15">
        <f t="shared" ref="AP696:AP704" ca="1" si="914">AP173</f>
        <v>2.7773773880396743E-2</v>
      </c>
      <c r="AQ696" s="15">
        <f ca="1"/>
        <v>3.2452409286250553E-2</v>
      </c>
      <c r="AR696" s="15">
        <f ca="1"/>
        <v>3.0695609693971358E-2</v>
      </c>
      <c r="AS696" s="15">
        <f t="shared" ref="AS696:AS704" ca="1" si="915">AS173</f>
        <v>0</v>
      </c>
      <c r="AT696" s="15">
        <f ca="1"/>
        <v>0</v>
      </c>
      <c r="AU696" s="15">
        <f ca="1"/>
        <v>0</v>
      </c>
      <c r="AV696" s="15">
        <f t="shared" ref="AV696:AV704" ca="1" si="916">AV173</f>
        <v>0</v>
      </c>
      <c r="AW696" s="15">
        <f ca="1"/>
        <v>0</v>
      </c>
      <c r="AX696" s="15">
        <f ca="1"/>
        <v>0</v>
      </c>
      <c r="AY696" s="15">
        <f t="shared" ref="AY696:AY704" ca="1" si="917">AY173</f>
        <v>0</v>
      </c>
      <c r="AZ696" s="15">
        <f ca="1"/>
        <v>0</v>
      </c>
      <c r="BA696" s="15">
        <f ca="1"/>
        <v>0</v>
      </c>
      <c r="BB696" s="15">
        <f t="shared" ref="BB696:BB704" ca="1" si="918">BB173</f>
        <v>0</v>
      </c>
      <c r="BC696" s="15">
        <f ca="1"/>
        <v>0</v>
      </c>
      <c r="BD696" s="15">
        <f ca="1"/>
        <v>0</v>
      </c>
      <c r="BE696" s="15">
        <f t="shared" ref="BE696:BE704" ca="1" si="919">BE173</f>
        <v>0</v>
      </c>
      <c r="BF696" s="15">
        <f ca="1"/>
        <v>0</v>
      </c>
      <c r="BG696" s="15">
        <f ca="1"/>
        <v>0</v>
      </c>
      <c r="BH696" s="15">
        <f t="shared" ref="BH696:BH704" ca="1" si="920">BH173</f>
        <v>0</v>
      </c>
      <c r="BI696" s="15">
        <f ca="1"/>
        <v>0</v>
      </c>
      <c r="BJ696" s="15">
        <f ca="1"/>
        <v>0</v>
      </c>
    </row>
    <row r="697" spans="2:62" hidden="1" outlineLevel="2">
      <c r="B697" s="78" t="s">
        <v>9</v>
      </c>
      <c r="C697" s="15">
        <f t="shared" ca="1" si="884"/>
        <v>0.2428210872505272</v>
      </c>
      <c r="D697" s="15">
        <f ca="1"/>
        <v>0.24418938734978518</v>
      </c>
      <c r="E697" s="15">
        <f ca="1"/>
        <v>0.24367024883810168</v>
      </c>
      <c r="F697" s="15">
        <f t="shared" ca="1" si="885"/>
        <v>0.23639309502755712</v>
      </c>
      <c r="G697" s="15">
        <f ca="1"/>
        <v>0.23713113215320777</v>
      </c>
      <c r="H697" s="15">
        <f ca="1"/>
        <v>0.23526963664403386</v>
      </c>
      <c r="I697" s="15">
        <f t="shared" ca="1" si="904"/>
        <v>0.21142612725852389</v>
      </c>
      <c r="J697" s="15">
        <f ca="1"/>
        <v>0.21233638677790545</v>
      </c>
      <c r="K697" s="15">
        <f ca="1"/>
        <v>0.21077086752977725</v>
      </c>
      <c r="L697" s="15">
        <f t="shared" ca="1" si="905"/>
        <v>0.22719228179932327</v>
      </c>
      <c r="M697" s="15">
        <f ca="1"/>
        <v>0.2260452560845134</v>
      </c>
      <c r="N697" s="15">
        <f ca="1"/>
        <v>0.21694791811277586</v>
      </c>
      <c r="O697" s="15">
        <f t="shared" ca="1" si="906"/>
        <v>0.22735782100645557</v>
      </c>
      <c r="P697" s="15">
        <f ca="1"/>
        <v>0.21333652162237809</v>
      </c>
      <c r="Q697" s="15">
        <f ca="1"/>
        <v>0.21316576811337382</v>
      </c>
      <c r="R697" s="15">
        <f t="shared" ca="1" si="907"/>
        <v>0.22435838029036487</v>
      </c>
      <c r="S697" s="15">
        <f ca="1"/>
        <v>0.23711793646230409</v>
      </c>
      <c r="T697" s="15">
        <f ca="1"/>
        <v>0.23401797045687811</v>
      </c>
      <c r="U697" s="15">
        <f t="shared" ca="1" si="908"/>
        <v>0.2395374464463057</v>
      </c>
      <c r="V697" s="15">
        <f ca="1"/>
        <v>0.24160548873960999</v>
      </c>
      <c r="W697" s="15">
        <f ca="1"/>
        <v>0.22354760926573966</v>
      </c>
      <c r="X697" s="15">
        <f t="shared" ca="1" si="909"/>
        <v>0.2075121643872784</v>
      </c>
      <c r="Y697" s="15">
        <f ca="1"/>
        <v>0.22327647629066982</v>
      </c>
      <c r="Z697" s="15">
        <f ca="1"/>
        <v>0.22376934362266107</v>
      </c>
      <c r="AA697" s="15">
        <f t="shared" ca="1" si="910"/>
        <v>0.22227693546660934</v>
      </c>
      <c r="AB697" s="15">
        <f ca="1"/>
        <v>0.23256971512066907</v>
      </c>
      <c r="AC697" s="15">
        <f ca="1"/>
        <v>0.22957726955623375</v>
      </c>
      <c r="AD697" s="15">
        <f t="shared" ca="1" si="911"/>
        <v>0.20256006914173363</v>
      </c>
      <c r="AE697" s="15">
        <f ca="1"/>
        <v>0.20953577440293042</v>
      </c>
      <c r="AF697" s="15">
        <f ca="1"/>
        <v>0.22101432578423094</v>
      </c>
      <c r="AG697" s="15">
        <f t="shared" ca="1" si="912"/>
        <v>0.23141604668454163</v>
      </c>
      <c r="AH697" s="15">
        <f ca="1"/>
        <v>0.23507469011036461</v>
      </c>
      <c r="AI697" s="15">
        <f ca="1"/>
        <v>0.24063349656304825</v>
      </c>
      <c r="AJ697" s="15">
        <f t="shared" ca="1" si="913"/>
        <v>0.23225047926441025</v>
      </c>
      <c r="AK697" s="15">
        <f ca="1"/>
        <v>0.23377199136988963</v>
      </c>
      <c r="AL697" s="15">
        <f ca="1"/>
        <v>0.23363931648815317</v>
      </c>
      <c r="AM697" s="15">
        <f t="shared" ca="1" si="896"/>
        <v>0.23984416305666767</v>
      </c>
      <c r="AN697" s="15">
        <f ca="1"/>
        <v>0.25697817159879716</v>
      </c>
      <c r="AO697" s="15">
        <f ca="1"/>
        <v>0.24385389872259114</v>
      </c>
      <c r="AP697" s="15">
        <f t="shared" ca="1" si="914"/>
        <v>0.18928568701832207</v>
      </c>
      <c r="AQ697" s="15">
        <f ca="1"/>
        <v>0.18253025208161217</v>
      </c>
      <c r="AR697" s="15">
        <f ca="1"/>
        <v>0.17376170086497947</v>
      </c>
      <c r="AS697" s="15">
        <f t="shared" ca="1" si="915"/>
        <v>0.20174143864310617</v>
      </c>
      <c r="AT697" s="15">
        <f ca="1"/>
        <v>0.21302985170812136</v>
      </c>
      <c r="AU697" s="15">
        <f ca="1"/>
        <v>0.20968875468541973</v>
      </c>
      <c r="AV697" s="15">
        <f t="shared" ca="1" si="916"/>
        <v>0.20079219487226879</v>
      </c>
      <c r="AW697" s="15">
        <f ca="1"/>
        <v>0.21409740814454004</v>
      </c>
      <c r="AX697" s="15">
        <f ca="1"/>
        <v>0.21688494161132715</v>
      </c>
      <c r="AY697" s="15">
        <f t="shared" ca="1" si="917"/>
        <v>0.20518121935978606</v>
      </c>
      <c r="AZ697" s="15">
        <f ca="1"/>
        <v>0.19995055416672955</v>
      </c>
      <c r="BA697" s="15">
        <f ca="1"/>
        <v>0.20181486124793477</v>
      </c>
      <c r="BB697" s="15">
        <f t="shared" ca="1" si="918"/>
        <v>0.20302906114457772</v>
      </c>
      <c r="BC697" s="15">
        <f ca="1"/>
        <v>0.20448289502559186</v>
      </c>
      <c r="BD697" s="15">
        <f ca="1"/>
        <v>0.20242659629122495</v>
      </c>
      <c r="BE697" s="15">
        <f t="shared" ca="1" si="919"/>
        <v>0.19488415239042395</v>
      </c>
      <c r="BF697" s="15">
        <f ca="1"/>
        <v>0.20275029457076663</v>
      </c>
      <c r="BG697" s="15">
        <f ca="1"/>
        <v>0.20493105108703999</v>
      </c>
      <c r="BH697" s="15">
        <f t="shared" ca="1" si="920"/>
        <v>0.1950929395950505</v>
      </c>
      <c r="BI697" s="15">
        <f ca="1"/>
        <v>0.19189035564248605</v>
      </c>
      <c r="BJ697" s="15">
        <f ca="1"/>
        <v>0.19520642677303199</v>
      </c>
    </row>
    <row r="698" spans="2:62" hidden="1" outlineLevel="2">
      <c r="B698" s="78" t="s">
        <v>11</v>
      </c>
      <c r="C698" s="15">
        <f t="shared" ca="1" si="884"/>
        <v>0.19996337874552536</v>
      </c>
      <c r="D698" s="15">
        <f ca="1"/>
        <v>0.19591138149710513</v>
      </c>
      <c r="E698" s="15">
        <f ca="1"/>
        <v>0.20174368988190536</v>
      </c>
      <c r="F698" s="15">
        <f t="shared" ca="1" si="885"/>
        <v>0.18692856198170218</v>
      </c>
      <c r="G698" s="15">
        <f ca="1"/>
        <v>0.19184529430960007</v>
      </c>
      <c r="H698" s="15">
        <f ca="1"/>
        <v>0.19445163060125051</v>
      </c>
      <c r="I698" s="15">
        <f t="shared" ca="1" si="904"/>
        <v>0.19770397750501875</v>
      </c>
      <c r="J698" s="15">
        <f ca="1"/>
        <v>0.19165989067050335</v>
      </c>
      <c r="K698" s="15">
        <f ca="1"/>
        <v>0.1907160530775252</v>
      </c>
      <c r="L698" s="15">
        <f t="shared" ca="1" si="905"/>
        <v>0.19054671512157359</v>
      </c>
      <c r="M698" s="15">
        <f ca="1"/>
        <v>0.19572304254428377</v>
      </c>
      <c r="N698" s="15">
        <f ca="1"/>
        <v>0.20098987380218783</v>
      </c>
      <c r="O698" s="15">
        <f t="shared" ca="1" si="906"/>
        <v>0.18350820136322313</v>
      </c>
      <c r="P698" s="15">
        <f ca="1"/>
        <v>0.19536617203521819</v>
      </c>
      <c r="Q698" s="15">
        <f ca="1"/>
        <v>0.19080599596218978</v>
      </c>
      <c r="R698" s="15">
        <f t="shared" ca="1" si="907"/>
        <v>0.16839512512037655</v>
      </c>
      <c r="S698" s="15">
        <f ca="1"/>
        <v>0.15260925427293373</v>
      </c>
      <c r="T698" s="15">
        <f ca="1"/>
        <v>0.15596494544674455</v>
      </c>
      <c r="U698" s="15">
        <f t="shared" ca="1" si="908"/>
        <v>0.13204113974216608</v>
      </c>
      <c r="V698" s="15">
        <f ca="1"/>
        <v>0.13696941029495291</v>
      </c>
      <c r="W698" s="15">
        <f ca="1"/>
        <v>0.13875669389768763</v>
      </c>
      <c r="X698" s="15">
        <f t="shared" ca="1" si="909"/>
        <v>0.13272969299927759</v>
      </c>
      <c r="Y698" s="15">
        <f ca="1"/>
        <v>0.1248574194884311</v>
      </c>
      <c r="Z698" s="15">
        <f ca="1"/>
        <v>0.1293143450556877</v>
      </c>
      <c r="AA698" s="15">
        <f t="shared" ca="1" si="910"/>
        <v>0.11834385468222038</v>
      </c>
      <c r="AB698" s="15">
        <f ca="1"/>
        <v>0.11763196139849542</v>
      </c>
      <c r="AC698" s="15">
        <f ca="1"/>
        <v>0.11699508783333856</v>
      </c>
      <c r="AD698" s="15">
        <f t="shared" ca="1" si="911"/>
        <v>0.14424654155017474</v>
      </c>
      <c r="AE698" s="15">
        <f ca="1"/>
        <v>0.13215565792433503</v>
      </c>
      <c r="AF698" s="15">
        <f ca="1"/>
        <v>0.11659262387155941</v>
      </c>
      <c r="AG698" s="15">
        <f t="shared" ca="1" si="912"/>
        <v>8.7562122338612949E-2</v>
      </c>
      <c r="AH698" s="15">
        <f ca="1"/>
        <v>8.8186930316580481E-2</v>
      </c>
      <c r="AI698" s="15">
        <f ca="1"/>
        <v>8.0462596505785994E-2</v>
      </c>
      <c r="AJ698" s="15">
        <f t="shared" ca="1" si="913"/>
        <v>8.7547070522655868E-2</v>
      </c>
      <c r="AK698" s="15">
        <f ca="1"/>
        <v>8.7180735932264233E-2</v>
      </c>
      <c r="AL698" s="15">
        <f ca="1"/>
        <v>9.0488243117260156E-2</v>
      </c>
      <c r="AM698" s="15">
        <f t="shared" ca="1" si="896"/>
        <v>8.7307655350311902E-2</v>
      </c>
      <c r="AN698" s="15">
        <f ca="1"/>
        <v>7.6121234483295011E-2</v>
      </c>
      <c r="AO698" s="15">
        <f ca="1"/>
        <v>7.9213492281814055E-2</v>
      </c>
      <c r="AP698" s="15">
        <f t="shared" ca="1" si="914"/>
        <v>8.5237021725731013E-2</v>
      </c>
      <c r="AQ698" s="15">
        <f ca="1"/>
        <v>8.7297399703061856E-2</v>
      </c>
      <c r="AR698" s="15">
        <f ca="1"/>
        <v>8.4913533622402587E-2</v>
      </c>
      <c r="AS698" s="15">
        <f t="shared" ca="1" si="915"/>
        <v>8.9615438210544796E-2</v>
      </c>
      <c r="AT698" s="15">
        <f ca="1"/>
        <v>8.6667825846993368E-2</v>
      </c>
      <c r="AU698" s="15">
        <f ca="1"/>
        <v>9.6417518204674896E-2</v>
      </c>
      <c r="AV698" s="15">
        <f t="shared" ca="1" si="916"/>
        <v>8.5377041496513401E-2</v>
      </c>
      <c r="AW698" s="15">
        <f ca="1"/>
        <v>8.5798226817633799E-2</v>
      </c>
      <c r="AX698" s="15">
        <f ca="1"/>
        <v>8.9895818917642839E-2</v>
      </c>
      <c r="AY698" s="15">
        <f t="shared" ca="1" si="917"/>
        <v>0.10079485445058309</v>
      </c>
      <c r="AZ698" s="15">
        <f ca="1"/>
        <v>0.10291945615910397</v>
      </c>
      <c r="BA698" s="15">
        <f ca="1"/>
        <v>0.10723876809251917</v>
      </c>
      <c r="BB698" s="15">
        <f t="shared" ca="1" si="918"/>
        <v>0.1026341628312742</v>
      </c>
      <c r="BC698" s="15">
        <f ca="1"/>
        <v>9.9352485330512663E-2</v>
      </c>
      <c r="BD698" s="15">
        <f ca="1"/>
        <v>0.1045474478845021</v>
      </c>
      <c r="BE698" s="15">
        <f t="shared" ca="1" si="919"/>
        <v>9.7031399204626251E-2</v>
      </c>
      <c r="BF698" s="15">
        <f ca="1"/>
        <v>9.5305115902964227E-2</v>
      </c>
      <c r="BG698" s="15">
        <f ca="1"/>
        <v>9.1868456182601518E-2</v>
      </c>
      <c r="BH698" s="15">
        <f t="shared" ca="1" si="920"/>
        <v>9.1307392681379593E-2</v>
      </c>
      <c r="BI698" s="15">
        <f ca="1"/>
        <v>9.0963763969007599E-2</v>
      </c>
      <c r="BJ698" s="15">
        <f ca="1"/>
        <v>8.9633092025387301E-2</v>
      </c>
    </row>
    <row r="699" spans="2:62" hidden="1" outlineLevel="2">
      <c r="B699" s="78" t="s">
        <v>13</v>
      </c>
      <c r="C699" s="15">
        <f t="shared" ca="1" si="884"/>
        <v>3.3281524729081885E-2</v>
      </c>
      <c r="D699" s="15">
        <f ca="1"/>
        <v>3.3811622935222434E-2</v>
      </c>
      <c r="E699" s="15">
        <f ca="1"/>
        <v>3.2141870510847936E-2</v>
      </c>
      <c r="F699" s="15">
        <f t="shared" ca="1" si="885"/>
        <v>3.55499514780886E-2</v>
      </c>
      <c r="G699" s="15">
        <f ca="1"/>
        <v>3.5725681911309058E-2</v>
      </c>
      <c r="H699" s="15">
        <f ca="1"/>
        <v>3.4704537495047171E-2</v>
      </c>
      <c r="I699" s="15">
        <f t="shared" ca="1" si="904"/>
        <v>4.306040795391726E-2</v>
      </c>
      <c r="J699" s="15">
        <f ca="1"/>
        <v>4.5415775101609178E-2</v>
      </c>
      <c r="K699" s="15">
        <f ca="1"/>
        <v>4.4081944350981436E-2</v>
      </c>
      <c r="L699" s="15">
        <f t="shared" ca="1" si="905"/>
        <v>4.4851160024930788E-2</v>
      </c>
      <c r="M699" s="15">
        <f ca="1"/>
        <v>5.0183290641978046E-2</v>
      </c>
      <c r="N699" s="15">
        <f ca="1"/>
        <v>4.8151367561620737E-2</v>
      </c>
      <c r="O699" s="15">
        <f t="shared" ca="1" si="906"/>
        <v>3.4501884608641266E-2</v>
      </c>
      <c r="P699" s="15">
        <f ca="1"/>
        <v>3.5993191442153211E-2</v>
      </c>
      <c r="Q699" s="15">
        <f ca="1"/>
        <v>3.8295586328467399E-2</v>
      </c>
      <c r="R699" s="15">
        <f t="shared" ca="1" si="907"/>
        <v>4.0982067464298076E-2</v>
      </c>
      <c r="S699" s="15">
        <f ca="1"/>
        <v>4.1571184930432603E-2</v>
      </c>
      <c r="T699" s="15">
        <f ca="1"/>
        <v>4.4712616223149308E-2</v>
      </c>
      <c r="U699" s="15">
        <f t="shared" ca="1" si="908"/>
        <v>3.2110970809442571E-2</v>
      </c>
      <c r="V699" s="15">
        <f ca="1"/>
        <v>2.9862534310426722E-2</v>
      </c>
      <c r="W699" s="15">
        <f ca="1"/>
        <v>3.0654216207001848E-2</v>
      </c>
      <c r="X699" s="15">
        <f t="shared" ca="1" si="909"/>
        <v>3.7392170915079549E-2</v>
      </c>
      <c r="Y699" s="15">
        <f ca="1"/>
        <v>3.8617390024255703E-2</v>
      </c>
      <c r="Z699" s="15">
        <f ca="1"/>
        <v>3.8478368701716184E-2</v>
      </c>
      <c r="AA699" s="15">
        <f t="shared" ca="1" si="910"/>
        <v>4.0292078901454975E-2</v>
      </c>
      <c r="AB699" s="15">
        <f ca="1"/>
        <v>3.8252445713904681E-2</v>
      </c>
      <c r="AC699" s="15">
        <f ca="1"/>
        <v>4.1257959617743964E-2</v>
      </c>
      <c r="AD699" s="15">
        <f t="shared" ca="1" si="911"/>
        <v>3.5838040871354282E-2</v>
      </c>
      <c r="AE699" s="15">
        <f ca="1"/>
        <v>3.4216266034856418E-2</v>
      </c>
      <c r="AF699" s="15">
        <f ca="1"/>
        <v>3.0842094669740128E-2</v>
      </c>
      <c r="AG699" s="15">
        <f t="shared" ca="1" si="912"/>
        <v>2.791394424521975E-2</v>
      </c>
      <c r="AH699" s="15">
        <f ca="1"/>
        <v>2.9452559864040023E-2</v>
      </c>
      <c r="AI699" s="15">
        <f ca="1"/>
        <v>2.7168556917122999E-2</v>
      </c>
      <c r="AJ699" s="15">
        <f t="shared" ca="1" si="913"/>
        <v>3.0198261953606885E-2</v>
      </c>
      <c r="AK699" s="15">
        <f ca="1"/>
        <v>3.2871828574772187E-2</v>
      </c>
      <c r="AL699" s="15">
        <f ca="1"/>
        <v>3.3946694811683963E-2</v>
      </c>
      <c r="AM699" s="15">
        <f t="shared" ca="1" si="896"/>
        <v>2.3993436727655786E-2</v>
      </c>
      <c r="AN699" s="15">
        <f ca="1"/>
        <v>2.4846594422862328E-2</v>
      </c>
      <c r="AO699" s="15">
        <f ca="1"/>
        <v>2.3779573177143611E-2</v>
      </c>
      <c r="AP699" s="15">
        <f t="shared" ca="1" si="914"/>
        <v>2.7487884760630278E-2</v>
      </c>
      <c r="AQ699" s="15">
        <f ca="1"/>
        <v>2.8035773637478487E-2</v>
      </c>
      <c r="AR699" s="15">
        <f ca="1"/>
        <v>2.7670447914133801E-2</v>
      </c>
      <c r="AS699" s="15">
        <f t="shared" ca="1" si="915"/>
        <v>3.9222163462169252E-2</v>
      </c>
      <c r="AT699" s="15">
        <f ca="1"/>
        <v>3.1370820598957933E-2</v>
      </c>
      <c r="AU699" s="15">
        <f ca="1"/>
        <v>3.4299748191778848E-2</v>
      </c>
      <c r="AV699" s="15">
        <f t="shared" ca="1" si="916"/>
        <v>1.212790952385577E-2</v>
      </c>
      <c r="AW699" s="15">
        <f ca="1"/>
        <v>1.0436757110526074E-2</v>
      </c>
      <c r="AX699" s="15">
        <f ca="1"/>
        <v>1.1039082697146423E-2</v>
      </c>
      <c r="AY699" s="15">
        <f t="shared" ca="1" si="917"/>
        <v>3.6701029193353394E-3</v>
      </c>
      <c r="AZ699" s="15">
        <f ca="1"/>
        <v>4.1547848199118701E-3</v>
      </c>
      <c r="BA699" s="15">
        <f ca="1"/>
        <v>4.7434906957508852E-3</v>
      </c>
      <c r="BB699" s="15">
        <f t="shared" ca="1" si="918"/>
        <v>8.2605111579761546E-3</v>
      </c>
      <c r="BC699" s="15">
        <f ca="1"/>
        <v>7.0253824958127695E-3</v>
      </c>
      <c r="BD699" s="15">
        <f ca="1"/>
        <v>7.1182229687965712E-3</v>
      </c>
      <c r="BE699" s="15">
        <f t="shared" ca="1" si="919"/>
        <v>3.4870577214329967E-3</v>
      </c>
      <c r="BF699" s="15">
        <f ca="1"/>
        <v>3.2888036644512877E-3</v>
      </c>
      <c r="BG699" s="15">
        <f ca="1"/>
        <v>3.2389273553966851E-3</v>
      </c>
      <c r="BH699" s="15">
        <f t="shared" ca="1" si="920"/>
        <v>6.3410429909551832E-3</v>
      </c>
      <c r="BI699" s="15">
        <f ca="1"/>
        <v>5.7037203926396402E-3</v>
      </c>
      <c r="BJ699" s="15">
        <f ca="1"/>
        <v>5.9203179371802124E-3</v>
      </c>
    </row>
    <row r="700" spans="2:62" hidden="1" outlineLevel="2">
      <c r="B700" s="78" t="s">
        <v>15</v>
      </c>
      <c r="C700" s="15">
        <f t="shared" ca="1" si="884"/>
        <v>0.2387347149132604</v>
      </c>
      <c r="D700" s="15">
        <f ca="1"/>
        <v>0.23794730330506861</v>
      </c>
      <c r="E700" s="15">
        <f ca="1"/>
        <v>0.23250263024511769</v>
      </c>
      <c r="F700" s="15">
        <f t="shared" ca="1" si="885"/>
        <v>0.2546220708094224</v>
      </c>
      <c r="G700" s="15">
        <f ca="1"/>
        <v>0.25485364572933694</v>
      </c>
      <c r="H700" s="15">
        <f ca="1"/>
        <v>0.25899649544747083</v>
      </c>
      <c r="I700" s="15">
        <f t="shared" ca="1" si="904"/>
        <v>0.22239967074051478</v>
      </c>
      <c r="J700" s="15">
        <f ca="1"/>
        <v>0.22472562336258814</v>
      </c>
      <c r="K700" s="15">
        <f ca="1"/>
        <v>0.22556381383943208</v>
      </c>
      <c r="L700" s="15">
        <f t="shared" ca="1" si="905"/>
        <v>0.22171848724351206</v>
      </c>
      <c r="M700" s="15">
        <f ca="1"/>
        <v>0.2190320324977649</v>
      </c>
      <c r="N700" s="15">
        <f ca="1"/>
        <v>0.22174245748733323</v>
      </c>
      <c r="O700" s="15">
        <f t="shared" ca="1" si="906"/>
        <v>0.21594255603435342</v>
      </c>
      <c r="P700" s="15">
        <f ca="1"/>
        <v>0.20369933017285466</v>
      </c>
      <c r="Q700" s="15">
        <f ca="1"/>
        <v>0.20386918311867244</v>
      </c>
      <c r="R700" s="15">
        <f t="shared" ca="1" si="907"/>
        <v>0.1939429377969826</v>
      </c>
      <c r="S700" s="15">
        <f ca="1"/>
        <v>0.19592310040044356</v>
      </c>
      <c r="T700" s="15">
        <f ca="1"/>
        <v>0.19147646605728383</v>
      </c>
      <c r="U700" s="15">
        <f t="shared" ca="1" si="908"/>
        <v>0.20867729292663825</v>
      </c>
      <c r="V700" s="15">
        <f ca="1"/>
        <v>0.2109452892501372</v>
      </c>
      <c r="W700" s="15">
        <f ca="1"/>
        <v>0.21093638170369605</v>
      </c>
      <c r="X700" s="15">
        <f t="shared" ca="1" si="909"/>
        <v>0.21730742200707923</v>
      </c>
      <c r="Y700" s="15">
        <f ca="1"/>
        <v>0.23006290371502924</v>
      </c>
      <c r="Z700" s="15">
        <f ca="1"/>
        <v>0.22596186037334678</v>
      </c>
      <c r="AA700" s="15">
        <f t="shared" ca="1" si="910"/>
        <v>0.2649464470392689</v>
      </c>
      <c r="AB700" s="15">
        <f ca="1"/>
        <v>0.24624328703620441</v>
      </c>
      <c r="AC700" s="15">
        <f ca="1"/>
        <v>0.25085048001769611</v>
      </c>
      <c r="AD700" s="15">
        <f t="shared" ca="1" si="911"/>
        <v>0.27522393383189764</v>
      </c>
      <c r="AE700" s="15">
        <f ca="1"/>
        <v>0.28082742951641287</v>
      </c>
      <c r="AF700" s="15">
        <f ca="1"/>
        <v>0.28122310133396206</v>
      </c>
      <c r="AG700" s="15">
        <f t="shared" ca="1" si="912"/>
        <v>0.30434876817867934</v>
      </c>
      <c r="AH700" s="15">
        <f ca="1"/>
        <v>0.29218248219998505</v>
      </c>
      <c r="AI700" s="15">
        <f ca="1"/>
        <v>0.29831296068749735</v>
      </c>
      <c r="AJ700" s="15">
        <f t="shared" ca="1" si="913"/>
        <v>0.30969411995514984</v>
      </c>
      <c r="AK700" s="15">
        <f ca="1"/>
        <v>0.31302115396356139</v>
      </c>
      <c r="AL700" s="15">
        <f ca="1"/>
        <v>0.31521727100236685</v>
      </c>
      <c r="AM700" s="15">
        <f t="shared" ca="1" si="896"/>
        <v>0.3201285740461593</v>
      </c>
      <c r="AN700" s="15">
        <f ca="1"/>
        <v>0.32133437942765486</v>
      </c>
      <c r="AO700" s="15">
        <f ca="1"/>
        <v>0.3248090005220754</v>
      </c>
      <c r="AP700" s="15">
        <f t="shared" ca="1" si="914"/>
        <v>0.34016537847206924</v>
      </c>
      <c r="AQ700" s="15">
        <f ca="1"/>
        <v>0.33447134111329185</v>
      </c>
      <c r="AR700" s="15">
        <f ca="1"/>
        <v>0.34497413695374285</v>
      </c>
      <c r="AS700" s="15">
        <f t="shared" ca="1" si="915"/>
        <v>0.34491914646889082</v>
      </c>
      <c r="AT700" s="15">
        <f ca="1"/>
        <v>0.34517235372883959</v>
      </c>
      <c r="AU700" s="15">
        <f ca="1"/>
        <v>0.34004487057139748</v>
      </c>
      <c r="AV700" s="15">
        <f t="shared" ca="1" si="916"/>
        <v>0.35529856057807024</v>
      </c>
      <c r="AW700" s="15">
        <f ca="1"/>
        <v>0.36392946378898672</v>
      </c>
      <c r="AX700" s="15">
        <f ca="1"/>
        <v>0.34207724206369056</v>
      </c>
      <c r="AY700" s="15">
        <f t="shared" ca="1" si="917"/>
        <v>0.37916875121402388</v>
      </c>
      <c r="AZ700" s="15">
        <f ca="1"/>
        <v>0.37340958393989315</v>
      </c>
      <c r="BA700" s="15">
        <f ca="1"/>
        <v>0.36286867188184146</v>
      </c>
      <c r="BB700" s="15">
        <f t="shared" ca="1" si="918"/>
        <v>0.35604429381377234</v>
      </c>
      <c r="BC700" s="15">
        <f ca="1"/>
        <v>0.35433538767461747</v>
      </c>
      <c r="BD700" s="15">
        <f ca="1"/>
        <v>0.34249504299929151</v>
      </c>
      <c r="BE700" s="15">
        <f t="shared" ca="1" si="919"/>
        <v>0.36650669673648156</v>
      </c>
      <c r="BF700" s="15">
        <f ca="1"/>
        <v>0.36762430008610364</v>
      </c>
      <c r="BG700" s="15">
        <f ca="1"/>
        <v>0.37165472667889754</v>
      </c>
      <c r="BH700" s="15">
        <f t="shared" ca="1" si="920"/>
        <v>0.37876105848182401</v>
      </c>
      <c r="BI700" s="15">
        <f ca="1"/>
        <v>0.38521445139541893</v>
      </c>
      <c r="BJ700" s="15">
        <f ca="1"/>
        <v>0.37079193050682296</v>
      </c>
    </row>
    <row r="701" spans="2:62" hidden="1" outlineLevel="2">
      <c r="B701" s="78" t="s">
        <v>18</v>
      </c>
      <c r="C701" s="15">
        <f t="shared" ca="1" si="884"/>
        <v>0</v>
      </c>
      <c r="D701" s="15">
        <f ca="1"/>
        <v>0</v>
      </c>
      <c r="E701" s="15">
        <f ca="1"/>
        <v>0</v>
      </c>
      <c r="F701" s="15">
        <f t="shared" ca="1" si="885"/>
        <v>0</v>
      </c>
      <c r="G701" s="15">
        <f ca="1"/>
        <v>0</v>
      </c>
      <c r="H701" s="15">
        <f ca="1"/>
        <v>0</v>
      </c>
      <c r="I701" s="15">
        <f t="shared" ca="1" si="904"/>
        <v>0</v>
      </c>
      <c r="J701" s="15">
        <f ca="1"/>
        <v>0</v>
      </c>
      <c r="K701" s="15">
        <f ca="1"/>
        <v>0</v>
      </c>
      <c r="L701" s="15">
        <f t="shared" ca="1" si="905"/>
        <v>0</v>
      </c>
      <c r="M701" s="15">
        <f ca="1"/>
        <v>0</v>
      </c>
      <c r="N701" s="15">
        <f ca="1"/>
        <v>0</v>
      </c>
      <c r="O701" s="15">
        <f t="shared" ca="1" si="906"/>
        <v>0</v>
      </c>
      <c r="P701" s="15">
        <f ca="1"/>
        <v>0</v>
      </c>
      <c r="Q701" s="15">
        <f ca="1"/>
        <v>0</v>
      </c>
      <c r="R701" s="15">
        <f t="shared" ca="1" si="907"/>
        <v>1.1272660707667937E-2</v>
      </c>
      <c r="S701" s="15">
        <f ca="1"/>
        <v>1.1089763384937125E-2</v>
      </c>
      <c r="T701" s="15">
        <f ca="1"/>
        <v>1.0775843925002507E-2</v>
      </c>
      <c r="U701" s="15">
        <f t="shared" ca="1" si="908"/>
        <v>1.5000098946453631E-2</v>
      </c>
      <c r="V701" s="15">
        <f ca="1"/>
        <v>1.5469064655965278E-2</v>
      </c>
      <c r="W701" s="15">
        <f ca="1"/>
        <v>1.5137561523704412E-2</v>
      </c>
      <c r="X701" s="15">
        <f t="shared" ca="1" si="909"/>
        <v>2.1695769508290972E-2</v>
      </c>
      <c r="Y701" s="15">
        <f ca="1"/>
        <v>2.2306569703376546E-2</v>
      </c>
      <c r="Z701" s="15">
        <f ca="1"/>
        <v>2.041898406429294E-2</v>
      </c>
      <c r="AA701" s="15">
        <f t="shared" ca="1" si="910"/>
        <v>1.5399755110158755E-2</v>
      </c>
      <c r="AB701" s="15">
        <f ca="1"/>
        <v>1.5644619817624508E-2</v>
      </c>
      <c r="AC701" s="15">
        <f ca="1"/>
        <v>1.4811445374356523E-2</v>
      </c>
      <c r="AD701" s="15">
        <f t="shared" ca="1" si="911"/>
        <v>1.4804307129957086E-2</v>
      </c>
      <c r="AE701" s="15">
        <f ca="1"/>
        <v>1.7108692942560393E-2</v>
      </c>
      <c r="AF701" s="15">
        <f ca="1"/>
        <v>1.496533782212257E-2</v>
      </c>
      <c r="AG701" s="15">
        <f t="shared" ca="1" si="912"/>
        <v>0</v>
      </c>
      <c r="AH701" s="15">
        <f ca="1"/>
        <v>0</v>
      </c>
      <c r="AI701" s="15">
        <f ca="1"/>
        <v>0</v>
      </c>
      <c r="AJ701" s="15">
        <f t="shared" ca="1" si="913"/>
        <v>0</v>
      </c>
      <c r="AK701" s="15">
        <f ca="1"/>
        <v>0</v>
      </c>
      <c r="AL701" s="15">
        <f ca="1"/>
        <v>0</v>
      </c>
      <c r="AM701" s="15">
        <f t="shared" ca="1" si="896"/>
        <v>0</v>
      </c>
      <c r="AN701" s="15">
        <f ca="1"/>
        <v>0</v>
      </c>
      <c r="AO701" s="15">
        <f ca="1"/>
        <v>0</v>
      </c>
      <c r="AP701" s="15">
        <f t="shared" ca="1" si="914"/>
        <v>0</v>
      </c>
      <c r="AQ701" s="15">
        <f ca="1"/>
        <v>0</v>
      </c>
      <c r="AR701" s="15">
        <f ca="1"/>
        <v>0</v>
      </c>
      <c r="AS701" s="15">
        <f t="shared" ca="1" si="915"/>
        <v>0</v>
      </c>
      <c r="AT701" s="15">
        <f ca="1"/>
        <v>0</v>
      </c>
      <c r="AU701" s="15">
        <f ca="1"/>
        <v>0</v>
      </c>
      <c r="AV701" s="15">
        <f t="shared" ca="1" si="916"/>
        <v>0</v>
      </c>
      <c r="AW701" s="15">
        <f ca="1"/>
        <v>0</v>
      </c>
      <c r="AX701" s="15">
        <f ca="1"/>
        <v>0</v>
      </c>
      <c r="AY701" s="15">
        <f t="shared" ca="1" si="917"/>
        <v>0</v>
      </c>
      <c r="AZ701" s="15">
        <f ca="1"/>
        <v>0</v>
      </c>
      <c r="BA701" s="15">
        <f ca="1"/>
        <v>0</v>
      </c>
      <c r="BB701" s="15">
        <f t="shared" ca="1" si="918"/>
        <v>0</v>
      </c>
      <c r="BC701" s="15">
        <f ca="1"/>
        <v>0</v>
      </c>
      <c r="BD701" s="15">
        <f ca="1"/>
        <v>0</v>
      </c>
      <c r="BE701" s="15">
        <f t="shared" ca="1" si="919"/>
        <v>0</v>
      </c>
      <c r="BF701" s="15">
        <f ca="1"/>
        <v>0</v>
      </c>
      <c r="BG701" s="15">
        <f ca="1"/>
        <v>0</v>
      </c>
      <c r="BH701" s="15">
        <f t="shared" ca="1" si="920"/>
        <v>0</v>
      </c>
      <c r="BI701" s="15">
        <f ca="1"/>
        <v>0</v>
      </c>
      <c r="BJ701" s="15">
        <f ca="1"/>
        <v>0</v>
      </c>
    </row>
    <row r="702" spans="2:62" hidden="1" outlineLevel="2">
      <c r="B702" s="78" t="s">
        <v>20</v>
      </c>
      <c r="C702" s="15">
        <f t="shared" ca="1" si="884"/>
        <v>5.1231494764958051E-3</v>
      </c>
      <c r="D702" s="15">
        <f ca="1"/>
        <v>5.2559419969757954E-3</v>
      </c>
      <c r="E702" s="15">
        <f ca="1"/>
        <v>5.6140161915897314E-3</v>
      </c>
      <c r="F702" s="15">
        <f t="shared" ca="1" si="885"/>
        <v>2.4300018078889356E-3</v>
      </c>
      <c r="G702" s="15">
        <f ca="1"/>
        <v>2.4769793782284427E-3</v>
      </c>
      <c r="H702" s="15">
        <f ca="1"/>
        <v>2.2125635296355514E-3</v>
      </c>
      <c r="I702" s="15">
        <f t="shared" ca="1" si="904"/>
        <v>2.3153250848398584E-2</v>
      </c>
      <c r="J702" s="15">
        <f ca="1"/>
        <v>2.3555214899251792E-2</v>
      </c>
      <c r="K702" s="15">
        <f ca="1"/>
        <v>2.3500390268075034E-2</v>
      </c>
      <c r="L702" s="15">
        <f t="shared" ca="1" si="905"/>
        <v>4.100271969625998E-2</v>
      </c>
      <c r="M702" s="15">
        <f ca="1"/>
        <v>3.9329226553087758E-2</v>
      </c>
      <c r="N702" s="15">
        <f ca="1"/>
        <v>4.156253674945172E-2</v>
      </c>
      <c r="O702" s="15">
        <f t="shared" ca="1" si="906"/>
        <v>5.3550091242890348E-2</v>
      </c>
      <c r="P702" s="15">
        <f ca="1"/>
        <v>5.8504137365451833E-2</v>
      </c>
      <c r="Q702" s="15">
        <f ca="1"/>
        <v>6.5139509923519162E-2</v>
      </c>
      <c r="R702" s="15">
        <f t="shared" ca="1" si="907"/>
        <v>5.2139869532885685E-2</v>
      </c>
      <c r="S702" s="15">
        <f ca="1"/>
        <v>5.5513040404119425E-2</v>
      </c>
      <c r="T702" s="15">
        <f ca="1"/>
        <v>5.3552723822427067E-2</v>
      </c>
      <c r="U702" s="15">
        <f t="shared" ca="1" si="908"/>
        <v>6.0982037960929082E-2</v>
      </c>
      <c r="V702" s="15">
        <f ca="1"/>
        <v>5.805183795782734E-2</v>
      </c>
      <c r="W702" s="15">
        <f ca="1"/>
        <v>6.6442463955120656E-2</v>
      </c>
      <c r="X702" s="15">
        <f t="shared" ca="1" si="909"/>
        <v>6.1883571045151339E-2</v>
      </c>
      <c r="Y702" s="15">
        <f ca="1"/>
        <v>6.106451701012143E-2</v>
      </c>
      <c r="Z702" s="15">
        <f ca="1"/>
        <v>6.0160765373865915E-2</v>
      </c>
      <c r="AA702" s="15">
        <f t="shared" ca="1" si="910"/>
        <v>6.2109763286651423E-2</v>
      </c>
      <c r="AB702" s="15">
        <f ca="1"/>
        <v>6.4542440536069848E-2</v>
      </c>
      <c r="AC702" s="15">
        <f ca="1"/>
        <v>6.7403831770937353E-2</v>
      </c>
      <c r="AD702" s="15">
        <f t="shared" ca="1" si="911"/>
        <v>5.4046906430793094E-2</v>
      </c>
      <c r="AE702" s="15">
        <f ca="1"/>
        <v>5.6613221953149211E-2</v>
      </c>
      <c r="AF702" s="15">
        <f ca="1"/>
        <v>5.4607327868115355E-2</v>
      </c>
      <c r="AG702" s="15">
        <f t="shared" ca="1" si="912"/>
        <v>5.2567524898321123E-2</v>
      </c>
      <c r="AH702" s="15">
        <f ca="1"/>
        <v>5.3503362070723814E-2</v>
      </c>
      <c r="AI702" s="15">
        <f ca="1"/>
        <v>4.4170131398065346E-2</v>
      </c>
      <c r="AJ702" s="15">
        <f t="shared" ca="1" si="913"/>
        <v>3.4126011062928445E-2</v>
      </c>
      <c r="AK702" s="15">
        <f ca="1"/>
        <v>3.2799439751116544E-2</v>
      </c>
      <c r="AL702" s="15">
        <f ca="1"/>
        <v>3.1287842100136555E-2</v>
      </c>
      <c r="AM702" s="15">
        <f t="shared" ca="1" si="896"/>
        <v>3.1165983901449583E-2</v>
      </c>
      <c r="AN702" s="15">
        <f ca="1"/>
        <v>2.9181263195957881E-2</v>
      </c>
      <c r="AO702" s="15">
        <f ca="1"/>
        <v>2.7768191684694722E-2</v>
      </c>
      <c r="AP702" s="15">
        <f t="shared" ca="1" si="914"/>
        <v>3.9825462358341342E-2</v>
      </c>
      <c r="AQ702" s="15">
        <f ca="1"/>
        <v>3.9848762654060302E-2</v>
      </c>
      <c r="AR702" s="15">
        <f ca="1"/>
        <v>4.2076960544580412E-2</v>
      </c>
      <c r="AS702" s="15">
        <f t="shared" ca="1" si="915"/>
        <v>3.5245104951017452E-2</v>
      </c>
      <c r="AT702" s="15">
        <f ca="1"/>
        <v>3.5957534795781197E-2</v>
      </c>
      <c r="AU702" s="15">
        <f ca="1"/>
        <v>3.2801651982730995E-2</v>
      </c>
      <c r="AV702" s="15">
        <f t="shared" ca="1" si="916"/>
        <v>3.415191594446023E-2</v>
      </c>
      <c r="AW702" s="15">
        <f ca="1"/>
        <v>3.1636685994231625E-2</v>
      </c>
      <c r="AX702" s="15">
        <f ca="1"/>
        <v>3.647467111901783E-2</v>
      </c>
      <c r="AY702" s="15">
        <f t="shared" ca="1" si="917"/>
        <v>1.6314043637367163E-2</v>
      </c>
      <c r="AZ702" s="15">
        <f ca="1"/>
        <v>1.6645792044700701E-2</v>
      </c>
      <c r="BA702" s="15">
        <f ca="1"/>
        <v>1.7370189112478743E-2</v>
      </c>
      <c r="BB702" s="15">
        <f t="shared" ca="1" si="918"/>
        <v>2.7530275387778948E-2</v>
      </c>
      <c r="BC702" s="15">
        <f ca="1"/>
        <v>2.5830493428311018E-2</v>
      </c>
      <c r="BD702" s="15">
        <f ca="1"/>
        <v>2.7224441132380057E-2</v>
      </c>
      <c r="BE702" s="15">
        <f t="shared" ca="1" si="919"/>
        <v>2.795162360755956E-2</v>
      </c>
      <c r="BF702" s="15">
        <f ca="1"/>
        <v>2.8974325018104197E-2</v>
      </c>
      <c r="BG702" s="15">
        <f ca="1"/>
        <v>3.0031602971852086E-2</v>
      </c>
      <c r="BH702" s="15">
        <f t="shared" ca="1" si="920"/>
        <v>2.5063497844165259E-2</v>
      </c>
      <c r="BI702" s="15">
        <f ca="1"/>
        <v>2.5373819960991924E-2</v>
      </c>
      <c r="BJ702" s="15">
        <f ca="1"/>
        <v>2.552049621820493E-2</v>
      </c>
    </row>
    <row r="703" spans="2:62" hidden="1" outlineLevel="2">
      <c r="B703" s="78" t="s">
        <v>22</v>
      </c>
      <c r="C703" s="15">
        <f t="shared" ca="1" si="884"/>
        <v>0</v>
      </c>
      <c r="D703" s="15">
        <f ca="1"/>
        <v>0</v>
      </c>
      <c r="E703" s="15">
        <f ca="1"/>
        <v>0</v>
      </c>
      <c r="F703" s="15">
        <f t="shared" ca="1" si="885"/>
        <v>0</v>
      </c>
      <c r="G703" s="15">
        <f ca="1"/>
        <v>0</v>
      </c>
      <c r="H703" s="15">
        <f ca="1"/>
        <v>0</v>
      </c>
      <c r="I703" s="15">
        <f t="shared" ca="1" si="904"/>
        <v>0</v>
      </c>
      <c r="J703" s="15">
        <f ca="1"/>
        <v>0</v>
      </c>
      <c r="K703" s="15">
        <f ca="1"/>
        <v>0</v>
      </c>
      <c r="L703" s="15">
        <f t="shared" ca="1" si="905"/>
        <v>0</v>
      </c>
      <c r="M703" s="15">
        <f ca="1"/>
        <v>0</v>
      </c>
      <c r="N703" s="15">
        <f ca="1"/>
        <v>0</v>
      </c>
      <c r="O703" s="15">
        <f t="shared" ca="1" si="906"/>
        <v>0</v>
      </c>
      <c r="P703" s="15">
        <f ca="1"/>
        <v>0</v>
      </c>
      <c r="Q703" s="15">
        <f ca="1"/>
        <v>0</v>
      </c>
      <c r="R703" s="15">
        <f t="shared" ca="1" si="907"/>
        <v>0</v>
      </c>
      <c r="S703" s="15">
        <f ca="1"/>
        <v>0</v>
      </c>
      <c r="T703" s="15">
        <f ca="1"/>
        <v>0</v>
      </c>
      <c r="U703" s="15">
        <f t="shared" ca="1" si="908"/>
        <v>0</v>
      </c>
      <c r="V703" s="15">
        <f ca="1"/>
        <v>0</v>
      </c>
      <c r="W703" s="15">
        <f ca="1"/>
        <v>0</v>
      </c>
      <c r="X703" s="15">
        <f t="shared" ca="1" si="909"/>
        <v>5.1994237864918646E-3</v>
      </c>
      <c r="Y703" s="15">
        <f ca="1"/>
        <v>4.7832448997991196E-3</v>
      </c>
      <c r="Z703" s="15">
        <f ca="1"/>
        <v>4.752128481515132E-3</v>
      </c>
      <c r="AA703" s="15">
        <f t="shared" ca="1" si="910"/>
        <v>0</v>
      </c>
      <c r="AB703" s="15">
        <f ca="1"/>
        <v>0</v>
      </c>
      <c r="AC703" s="15">
        <f ca="1"/>
        <v>0</v>
      </c>
      <c r="AD703" s="15">
        <f t="shared" ca="1" si="911"/>
        <v>0</v>
      </c>
      <c r="AE703" s="15">
        <f ca="1"/>
        <v>0</v>
      </c>
      <c r="AF703" s="15">
        <f ca="1"/>
        <v>0</v>
      </c>
      <c r="AG703" s="15">
        <f t="shared" ca="1" si="912"/>
        <v>0</v>
      </c>
      <c r="AH703" s="15">
        <f ca="1"/>
        <v>0</v>
      </c>
      <c r="AI703" s="15">
        <f ca="1"/>
        <v>0</v>
      </c>
      <c r="AJ703" s="15">
        <f t="shared" ca="1" si="913"/>
        <v>1.0243609255916572E-2</v>
      </c>
      <c r="AK703" s="15">
        <f ca="1"/>
        <v>1.021718913764174E-2</v>
      </c>
      <c r="AL703" s="15">
        <f ca="1"/>
        <v>1.0785782298243687E-2</v>
      </c>
      <c r="AM703" s="15">
        <f t="shared" ca="1" si="896"/>
        <v>8.6643482327604382E-3</v>
      </c>
      <c r="AN703" s="15">
        <f ca="1"/>
        <v>8.1697186836790052E-3</v>
      </c>
      <c r="AO703" s="15">
        <f ca="1"/>
        <v>9.8224045965141244E-3</v>
      </c>
      <c r="AP703" s="15">
        <f t="shared" ca="1" si="914"/>
        <v>1.2719148500761149E-2</v>
      </c>
      <c r="AQ703" s="15">
        <f ca="1"/>
        <v>1.3151962548221808E-2</v>
      </c>
      <c r="AR703" s="15">
        <f ca="1"/>
        <v>1.140352792987011E-2</v>
      </c>
      <c r="AS703" s="15">
        <f t="shared" ca="1" si="915"/>
        <v>1.2503903439490097E-2</v>
      </c>
      <c r="AT703" s="15">
        <f ca="1"/>
        <v>1.1328895074526902E-2</v>
      </c>
      <c r="AU703" s="15">
        <f ca="1"/>
        <v>1.1068150628676681E-2</v>
      </c>
      <c r="AV703" s="15">
        <f t="shared" ca="1" si="916"/>
        <v>2.1178656809546524E-2</v>
      </c>
      <c r="AW703" s="15">
        <f ca="1"/>
        <v>1.9612540983023473E-2</v>
      </c>
      <c r="AX703" s="15">
        <f ca="1"/>
        <v>1.9687137329463769E-2</v>
      </c>
      <c r="AY703" s="15">
        <f t="shared" ca="1" si="917"/>
        <v>2.7525232533383431E-2</v>
      </c>
      <c r="AZ703" s="15">
        <f ca="1"/>
        <v>3.1489600999522381E-2</v>
      </c>
      <c r="BA703" s="15">
        <f ca="1"/>
        <v>3.0557358948356945E-2</v>
      </c>
      <c r="BB703" s="15">
        <f t="shared" ca="1" si="918"/>
        <v>4.2871552392675517E-2</v>
      </c>
      <c r="BC703" s="15">
        <f ca="1"/>
        <v>3.9833846023923876E-2</v>
      </c>
      <c r="BD703" s="15">
        <f ca="1"/>
        <v>4.2084732954581532E-2</v>
      </c>
      <c r="BE703" s="15">
        <f t="shared" ca="1" si="919"/>
        <v>3.9244540457364224E-2</v>
      </c>
      <c r="BF703" s="15">
        <f ca="1"/>
        <v>3.8360525340655191E-2</v>
      </c>
      <c r="BG703" s="15">
        <f ca="1"/>
        <v>3.9753920498889983E-2</v>
      </c>
      <c r="BH703" s="15">
        <f t="shared" ca="1" si="920"/>
        <v>4.2060849209029194E-2</v>
      </c>
      <c r="BI703" s="15">
        <f ca="1"/>
        <v>3.8210974821105775E-2</v>
      </c>
      <c r="BJ703" s="15">
        <f ca="1"/>
        <v>4.167222644188847E-2</v>
      </c>
    </row>
    <row r="704" spans="2:62" hidden="1" outlineLevel="2">
      <c r="B704" s="78" t="s">
        <v>24</v>
      </c>
      <c r="C704" s="15">
        <f t="shared" ca="1" si="884"/>
        <v>0.1313588965101502</v>
      </c>
      <c r="D704" s="15">
        <f ca="1"/>
        <v>0.13306363585099423</v>
      </c>
      <c r="E704" s="15">
        <f ca="1"/>
        <v>0.13603155475339779</v>
      </c>
      <c r="F704" s="15">
        <f t="shared" ca="1" si="885"/>
        <v>0.13994858889308665</v>
      </c>
      <c r="G704" s="15">
        <f ca="1"/>
        <v>0.14055200281085675</v>
      </c>
      <c r="H704" s="15">
        <f ca="1"/>
        <v>0.14577223273419307</v>
      </c>
      <c r="I704" s="15">
        <f t="shared" ca="1" si="904"/>
        <v>0.14719585526932866</v>
      </c>
      <c r="J704" s="15">
        <f ca="1"/>
        <v>0.14826501286777768</v>
      </c>
      <c r="K704" s="15">
        <f ca="1"/>
        <v>0.15571645631323397</v>
      </c>
      <c r="L704" s="15">
        <f t="shared" ca="1" si="905"/>
        <v>0.12772140147915692</v>
      </c>
      <c r="M704" s="15">
        <f ca="1"/>
        <v>0.12812248700460083</v>
      </c>
      <c r="N704" s="15">
        <f ca="1"/>
        <v>0.13081693809670542</v>
      </c>
      <c r="O704" s="15">
        <f t="shared" ca="1" si="906"/>
        <v>0.13037311553785619</v>
      </c>
      <c r="P704" s="15">
        <f ca="1"/>
        <v>0.13248196374576859</v>
      </c>
      <c r="Q704" s="15">
        <f ca="1"/>
        <v>0.13354665635250909</v>
      </c>
      <c r="R704" s="15">
        <f t="shared" ca="1" si="907"/>
        <v>0.14186445847738713</v>
      </c>
      <c r="S704" s="15">
        <f ca="1"/>
        <v>0.13360939454642851</v>
      </c>
      <c r="T704" s="15">
        <f ca="1"/>
        <v>0.13800566761863087</v>
      </c>
      <c r="U704" s="15">
        <f t="shared" ca="1" si="908"/>
        <v>0.14972214949056417</v>
      </c>
      <c r="V704" s="15">
        <f ca="1"/>
        <v>0.14791628352109526</v>
      </c>
      <c r="W704" s="15">
        <f ca="1"/>
        <v>0.15420198648072234</v>
      </c>
      <c r="X704" s="15">
        <f t="shared" ca="1" si="909"/>
        <v>0.15108768936896436</v>
      </c>
      <c r="Y704" s="15">
        <f ca="1"/>
        <v>0.15374115198020538</v>
      </c>
      <c r="Z704" s="15">
        <f ca="1"/>
        <v>0.1529582661243791</v>
      </c>
      <c r="AA704" s="15">
        <f t="shared" ca="1" si="910"/>
        <v>0.17773439836116653</v>
      </c>
      <c r="AB704" s="15">
        <f ca="1"/>
        <v>0.18109858122978426</v>
      </c>
      <c r="AC704" s="15">
        <f ca="1"/>
        <v>0.17525503863278677</v>
      </c>
      <c r="AD704" s="15">
        <f t="shared" ca="1" si="911"/>
        <v>0.18153877874186683</v>
      </c>
      <c r="AE704" s="15">
        <f ca="1"/>
        <v>0.17919380777844146</v>
      </c>
      <c r="AF704" s="15">
        <f ca="1"/>
        <v>0.19211774808095555</v>
      </c>
      <c r="AG704" s="15">
        <f t="shared" ca="1" si="912"/>
        <v>0.20774633301676293</v>
      </c>
      <c r="AH704" s="15">
        <f ca="1"/>
        <v>0.21221017669492764</v>
      </c>
      <c r="AI704" s="15">
        <f ca="1"/>
        <v>0.22587180793625689</v>
      </c>
      <c r="AJ704" s="15">
        <f t="shared" ca="1" si="913"/>
        <v>0.19906000879088381</v>
      </c>
      <c r="AK704" s="15">
        <f ca="1"/>
        <v>0.19720558935324176</v>
      </c>
      <c r="AL704" s="15">
        <f ca="1"/>
        <v>0.189960217571229</v>
      </c>
      <c r="AM704" s="15">
        <f t="shared" ca="1" si="896"/>
        <v>0.19368414314971605</v>
      </c>
      <c r="AN704" s="15">
        <f ca="1"/>
        <v>0.19792872398343228</v>
      </c>
      <c r="AO704" s="15">
        <f ca="1"/>
        <v>0.20735554051082902</v>
      </c>
      <c r="AP704" s="15">
        <f t="shared" ca="1" si="914"/>
        <v>0.26789387064043368</v>
      </c>
      <c r="AQ704" s="15">
        <f ca="1"/>
        <v>0.27220003246195001</v>
      </c>
      <c r="AR704" s="15">
        <f ca="1"/>
        <v>0.27506246095617659</v>
      </c>
      <c r="AS704" s="15">
        <f t="shared" ca="1" si="915"/>
        <v>0.27301955612834333</v>
      </c>
      <c r="AT704" s="15">
        <f ca="1"/>
        <v>0.27266257580579484</v>
      </c>
      <c r="AU704" s="15">
        <f ca="1"/>
        <v>0.27173876019925286</v>
      </c>
      <c r="AV704" s="15">
        <f t="shared" ca="1" si="916"/>
        <v>0.27632084199958695</v>
      </c>
      <c r="AW704" s="15">
        <f ca="1"/>
        <v>0.26086420678343458</v>
      </c>
      <c r="AX704" s="15">
        <f ca="1"/>
        <v>0.26924907231036249</v>
      </c>
      <c r="AY704" s="15">
        <f t="shared" ca="1" si="917"/>
        <v>0.2615686187440297</v>
      </c>
      <c r="AZ704" s="15">
        <f ca="1"/>
        <v>0.26587612765416846</v>
      </c>
      <c r="BA704" s="15">
        <f ca="1"/>
        <v>0.2695782244955634</v>
      </c>
      <c r="BB704" s="15">
        <f t="shared" ca="1" si="918"/>
        <v>0.23880284690448592</v>
      </c>
      <c r="BC704" s="15">
        <f ca="1"/>
        <v>0.24815968521910189</v>
      </c>
      <c r="BD704" s="15">
        <f ca="1"/>
        <v>0.25229838909104113</v>
      </c>
      <c r="BE704" s="15">
        <f t="shared" ca="1" si="919"/>
        <v>0.25085196034703139</v>
      </c>
      <c r="BF704" s="15">
        <f ca="1"/>
        <v>0.24470068908140238</v>
      </c>
      <c r="BG704" s="15">
        <f ca="1"/>
        <v>0.23991619272777739</v>
      </c>
      <c r="BH704" s="15">
        <f t="shared" ca="1" si="920"/>
        <v>0.23730675620679362</v>
      </c>
      <c r="BI704" s="15">
        <f ca="1"/>
        <v>0.24144754611150548</v>
      </c>
      <c r="BJ704" s="15">
        <f ca="1"/>
        <v>0.24970289598316373</v>
      </c>
    </row>
    <row r="705" spans="2:62" hidden="1" outlineLevel="2">
      <c r="D705" s="65"/>
    </row>
    <row r="706" spans="2:62" hidden="1" outlineLevel="2">
      <c r="B706" s="78" t="s">
        <v>56</v>
      </c>
      <c r="C706" s="42">
        <f t="shared" ref="C706:BJ706" ca="1" si="921">SUM(C695:C704)</f>
        <v>0.99999912790074841</v>
      </c>
      <c r="D706" s="42">
        <f t="shared" ca="1" si="921"/>
        <v>0.99999912724469575</v>
      </c>
      <c r="E706" s="42">
        <f t="shared" ca="1" si="921"/>
        <v>0.99999916215297024</v>
      </c>
      <c r="F706" s="42">
        <f t="shared" ca="1" si="921"/>
        <v>0.99999912790074852</v>
      </c>
      <c r="G706" s="42">
        <f t="shared" ca="1" si="921"/>
        <v>0.9999991255293309</v>
      </c>
      <c r="H706" s="42">
        <f t="shared" ca="1" si="921"/>
        <v>0.99999915595275679</v>
      </c>
      <c r="I706" s="42">
        <f t="shared" ca="1" si="921"/>
        <v>0.99999912790074852</v>
      </c>
      <c r="J706" s="42">
        <f t="shared" ca="1" si="921"/>
        <v>0.99999912505973876</v>
      </c>
      <c r="K706" s="42">
        <f t="shared" ca="1" si="921"/>
        <v>0.99999914769241494</v>
      </c>
      <c r="L706" s="42">
        <f t="shared" ca="1" si="921"/>
        <v>0.99999912790074863</v>
      </c>
      <c r="M706" s="42">
        <f t="shared" ca="1" si="921"/>
        <v>0.99999918316869363</v>
      </c>
      <c r="N706" s="42">
        <f t="shared" ca="1" si="921"/>
        <v>0.9999992096837329</v>
      </c>
      <c r="O706" s="42">
        <f t="shared" ca="1" si="921"/>
        <v>0.99999912790074852</v>
      </c>
      <c r="P706" s="42">
        <f t="shared" ca="1" si="921"/>
        <v>0.99999912762508236</v>
      </c>
      <c r="Q706" s="42">
        <f t="shared" ca="1" si="921"/>
        <v>0.99999909896118244</v>
      </c>
      <c r="R706" s="42">
        <f t="shared" ca="1" si="921"/>
        <v>0.99999912790074874</v>
      </c>
      <c r="S706" s="42">
        <f t="shared" ca="1" si="921"/>
        <v>0.99999910748103538</v>
      </c>
      <c r="T706" s="42">
        <f t="shared" ca="1" si="921"/>
        <v>0.99999910714665086</v>
      </c>
      <c r="U706" s="42">
        <f t="shared" ca="1" si="921"/>
        <v>0.99999912790074852</v>
      </c>
      <c r="V706" s="42">
        <f t="shared" ca="1" si="921"/>
        <v>0.99999916181895965</v>
      </c>
      <c r="W706" s="42">
        <f t="shared" ca="1" si="921"/>
        <v>0.99999915072168399</v>
      </c>
      <c r="X706" s="42">
        <f t="shared" ca="1" si="921"/>
        <v>0.99999912790074852</v>
      </c>
      <c r="Y706" s="42">
        <f t="shared" ca="1" si="921"/>
        <v>0.99999909144784804</v>
      </c>
      <c r="Z706" s="42">
        <f t="shared" ca="1" si="921"/>
        <v>0.99999914453554639</v>
      </c>
      <c r="AA706" s="42">
        <f t="shared" ca="1" si="921"/>
        <v>0.99999912790074874</v>
      </c>
      <c r="AB706" s="42">
        <f t="shared" ca="1" si="921"/>
        <v>0.99999917538594951</v>
      </c>
      <c r="AC706" s="42">
        <f t="shared" ca="1" si="921"/>
        <v>0.99999921335083164</v>
      </c>
      <c r="AD706" s="42">
        <f t="shared" ca="1" si="921"/>
        <v>0.99999912790074885</v>
      </c>
      <c r="AE706" s="42">
        <f t="shared" ca="1" si="921"/>
        <v>0.99999912397220525</v>
      </c>
      <c r="AF706" s="42">
        <f t="shared" ca="1" si="921"/>
        <v>0.99999909134876486</v>
      </c>
      <c r="AG706" s="42">
        <f t="shared" ca="1" si="921"/>
        <v>0.99999912790074874</v>
      </c>
      <c r="AH706" s="42">
        <f t="shared" ca="1" si="921"/>
        <v>0.99999912861512197</v>
      </c>
      <c r="AI706" s="42">
        <f t="shared" ca="1" si="921"/>
        <v>0.99999914860957717</v>
      </c>
      <c r="AJ706" s="42">
        <f t="shared" ca="1" si="921"/>
        <v>0.99999912790074874</v>
      </c>
      <c r="AK706" s="42">
        <f t="shared" ca="1" si="921"/>
        <v>0.99999913465560275</v>
      </c>
      <c r="AL706" s="42">
        <f t="shared" ca="1" si="921"/>
        <v>0.99999913445607835</v>
      </c>
      <c r="AM706" s="42">
        <f t="shared" ca="1" si="921"/>
        <v>0.99999912790074863</v>
      </c>
      <c r="AN706" s="42">
        <f t="shared" ca="1" si="921"/>
        <v>0.99999915452696142</v>
      </c>
      <c r="AO706" s="42">
        <f t="shared" ca="1" si="921"/>
        <v>0.99999907377078812</v>
      </c>
      <c r="AP706" s="42">
        <f t="shared" ca="1" si="921"/>
        <v>0.99999912790074874</v>
      </c>
      <c r="AQ706" s="42">
        <f t="shared" ca="1" si="921"/>
        <v>0.9999991974197705</v>
      </c>
      <c r="AR706" s="42">
        <f t="shared" ca="1" si="921"/>
        <v>0.99999924894910053</v>
      </c>
      <c r="AS706" s="42">
        <f t="shared" ca="1" si="921"/>
        <v>0.99999912790074874</v>
      </c>
      <c r="AT706" s="42">
        <f t="shared" ca="1" si="921"/>
        <v>0.99999912564493298</v>
      </c>
      <c r="AU706" s="42">
        <f t="shared" ca="1" si="921"/>
        <v>0.9999991101920338</v>
      </c>
      <c r="AV706" s="42">
        <f t="shared" ca="1" si="921"/>
        <v>0.99999912790074863</v>
      </c>
      <c r="AW706" s="42">
        <f t="shared" ca="1" si="921"/>
        <v>0.99999912239319844</v>
      </c>
      <c r="AX706" s="42">
        <f t="shared" ca="1" si="921"/>
        <v>0.99999915564625286</v>
      </c>
      <c r="AY706" s="42">
        <f t="shared" ca="1" si="921"/>
        <v>0.99999912790074874</v>
      </c>
      <c r="AZ706" s="42">
        <f t="shared" ca="1" si="921"/>
        <v>0.99999911392861318</v>
      </c>
      <c r="BA706" s="42">
        <f t="shared" ca="1" si="921"/>
        <v>0.99999908134420878</v>
      </c>
      <c r="BB706" s="42">
        <f t="shared" ca="1" si="921"/>
        <v>0.99999912790074874</v>
      </c>
      <c r="BC706" s="42">
        <f t="shared" ca="1" si="921"/>
        <v>0.99999917488482404</v>
      </c>
      <c r="BD706" s="42">
        <f t="shared" ca="1" si="921"/>
        <v>0.99999916307169356</v>
      </c>
      <c r="BE706" s="42">
        <f t="shared" ca="1" si="921"/>
        <v>0.99999912790074885</v>
      </c>
      <c r="BF706" s="42">
        <f t="shared" ca="1" si="921"/>
        <v>0.99999914043026583</v>
      </c>
      <c r="BG706" s="42">
        <f t="shared" ca="1" si="921"/>
        <v>0.9999991641629703</v>
      </c>
      <c r="BH706" s="42">
        <f t="shared" ca="1" si="921"/>
        <v>0.99999912790074885</v>
      </c>
      <c r="BI706" s="42">
        <f t="shared" ca="1" si="921"/>
        <v>0.99999914703429305</v>
      </c>
      <c r="BJ706" s="42">
        <f t="shared" ca="1" si="921"/>
        <v>0.99999912442631489</v>
      </c>
    </row>
    <row r="707" spans="2:62" hidden="1" outlineLevel="2">
      <c r="B707" s="81"/>
    </row>
    <row r="708" spans="2:62" ht="20.5" hidden="1" outlineLevel="2">
      <c r="B708" s="79" t="s">
        <v>136</v>
      </c>
      <c r="C708" s="42" cm="1">
        <f t="array" aca="1" ref="C708" ca="1">SUMPRODUCT(TRANSPOSE(C695:C704),OFFSET('Static Returns and Covariance'!$B$12,MATCH(C$16,'Static Returns and Covariance'!$B$13:$B$132),1,1,10))</f>
        <v>-7.5170298412448062E-4</v>
      </c>
      <c r="D708" s="42" cm="1">
        <f t="array" aca="1" ref="D708" ca="1">SUMPRODUCT(TRANSPOSE(D695:D704),OFFSET('Static Returns and Covariance'!$B$12,MATCH(D$16,'Static Returns and Covariance'!$B$13:$B$132),1,1,10))</f>
        <v>4.166425767284436E-2</v>
      </c>
      <c r="E708" s="42" cm="1">
        <f t="array" aca="1" ref="E708" ca="1">SUMPRODUCT(TRANSPOSE(E695:E704),OFFSET('Static Returns and Covariance'!$B$12,MATCH(E$16,'Static Returns and Covariance'!$B$13:$B$132),1,1,10))</f>
        <v>-5.064919698140203E-4</v>
      </c>
      <c r="F708" s="42" cm="1">
        <f t="array" aca="1" ref="F708" ca="1">SUMPRODUCT(TRANSPOSE(F695:F704),OFFSET('Static Returns and Covariance'!$B$12,MATCH(F$16,'Static Returns and Covariance'!$B$13:$B$132),1,1,10))</f>
        <v>-2.7118321218065834E-3</v>
      </c>
      <c r="G708" s="42" cm="1">
        <f t="array" aca="1" ref="G708" ca="1">SUMPRODUCT(TRANSPOSE(G695:G704),OFFSET('Static Returns and Covariance'!$B$12,MATCH(G$16,'Static Returns and Covariance'!$B$13:$B$132),1,1,10))</f>
        <v>3.6044695528484834E-2</v>
      </c>
      <c r="H708" s="42" cm="1">
        <f t="array" aca="1" ref="H708" ca="1">SUMPRODUCT(TRANSPOSE(H695:H704),OFFSET('Static Returns and Covariance'!$B$12,MATCH(H$16,'Static Returns and Covariance'!$B$13:$B$132),1,1,10))</f>
        <v>-2.4437233842648662E-2</v>
      </c>
      <c r="I708" s="42" cm="1">
        <f t="array" aca="1" ref="I708" ca="1">SUMPRODUCT(TRANSPOSE(I695:I704),OFFSET('Static Returns and Covariance'!$B$12,MATCH(I$16,'Static Returns and Covariance'!$B$13:$B$132),1,1,10))</f>
        <v>-3.2470900970985313E-3</v>
      </c>
      <c r="J708" s="42" cm="1">
        <f t="array" aca="1" ref="J708" ca="1">SUMPRODUCT(TRANSPOSE(J695:J704),OFFSET('Static Returns and Covariance'!$B$12,MATCH(J$16,'Static Returns and Covariance'!$B$13:$B$132),1,1,10))</f>
        <v>2.6554587685780617E-2</v>
      </c>
      <c r="K708" s="42" cm="1">
        <f t="array" aca="1" ref="K708" ca="1">SUMPRODUCT(TRANSPOSE(K695:K704),OFFSET('Static Returns and Covariance'!$B$12,MATCH(K$16,'Static Returns and Covariance'!$B$13:$B$132),1,1,10))</f>
        <v>5.6971599359589304E-3</v>
      </c>
      <c r="L708" s="42" cm="1">
        <f t="array" aca="1" ref="L708" ca="1">SUMPRODUCT(TRANSPOSE(L695:L704),OFFSET('Static Returns and Covariance'!$B$12,MATCH(L$16,'Static Returns and Covariance'!$B$13:$B$132),1,1,10))</f>
        <v>6.766139436467436E-2</v>
      </c>
      <c r="M708" s="42" cm="1">
        <f t="array" aca="1" ref="M708" ca="1">SUMPRODUCT(TRANSPOSE(M695:M704),OFFSET('Static Returns and Covariance'!$B$12,MATCH(M$16,'Static Returns and Covariance'!$B$13:$B$132),1,1,10))</f>
        <v>3.3549909618012456E-2</v>
      </c>
      <c r="N708" s="42" cm="1">
        <f t="array" aca="1" ref="N708" ca="1">SUMPRODUCT(TRANSPOSE(N695:N704),OFFSET('Static Returns and Covariance'!$B$12,MATCH(N$16,'Static Returns and Covariance'!$B$13:$B$132),1,1,10))</f>
        <v>-2.339223325624723E-2</v>
      </c>
      <c r="O708" s="42" cm="1">
        <f t="array" aca="1" ref="O708" ca="1">SUMPRODUCT(TRANSPOSE(O695:O704),OFFSET('Static Returns and Covariance'!$B$12,MATCH(O$16,'Static Returns and Covariance'!$B$13:$B$132),1,1,10))</f>
        <v>-3.1599504773421189E-4</v>
      </c>
      <c r="P708" s="42" cm="1">
        <f t="array" aca="1" ref="P708" ca="1">SUMPRODUCT(TRANSPOSE(P695:P704),OFFSET('Static Returns and Covariance'!$B$12,MATCH(P$16,'Static Returns and Covariance'!$B$13:$B$132),1,1,10))</f>
        <v>-3.1812058891911119E-2</v>
      </c>
      <c r="Q708" s="42" cm="1">
        <f t="array" aca="1" ref="Q708" ca="1">SUMPRODUCT(TRANSPOSE(Q695:Q704),OFFSET('Static Returns and Covariance'!$B$12,MATCH(Q$16,'Static Returns and Covariance'!$B$13:$B$132),1,1,10))</f>
        <v>-2.102825223870769E-2</v>
      </c>
      <c r="R708" s="42" cm="1">
        <f t="array" aca="1" ref="R708" ca="1">SUMPRODUCT(TRANSPOSE(R695:R704),OFFSET('Static Returns and Covariance'!$B$12,MATCH(R$16,'Static Returns and Covariance'!$B$13:$B$132),1,1,10))</f>
        <v>-2.287874437964349E-2</v>
      </c>
      <c r="S708" s="42" cm="1">
        <f t="array" aca="1" ref="S708" ca="1">SUMPRODUCT(TRANSPOSE(S695:S704),OFFSET('Static Returns and Covariance'!$B$12,MATCH(S$16,'Static Returns and Covariance'!$B$13:$B$132),1,1,10))</f>
        <v>-3.7451218312497397E-4</v>
      </c>
      <c r="T708" s="42" cm="1">
        <f t="array" aca="1" ref="T708" ca="1">SUMPRODUCT(TRANSPOSE(T695:T704),OFFSET('Static Returns and Covariance'!$B$12,MATCH(T$16,'Static Returns and Covariance'!$B$13:$B$132),1,1,10))</f>
        <v>2.0790741861802745E-2</v>
      </c>
      <c r="U708" s="42" cm="1">
        <f t="array" aca="1" ref="U708" ca="1">SUMPRODUCT(TRANSPOSE(U695:U704),OFFSET('Static Returns and Covariance'!$B$12,MATCH(U$16,'Static Returns and Covariance'!$B$13:$B$132),1,1,10))</f>
        <v>4.0466449898684725E-2</v>
      </c>
      <c r="V708" s="42" cm="1">
        <f t="array" aca="1" ref="V708" ca="1">SUMPRODUCT(TRANSPOSE(V695:V704),OFFSET('Static Returns and Covariance'!$B$12,MATCH(V$16,'Static Returns and Covariance'!$B$13:$B$132),1,1,10))</f>
        <v>-1.3066712546017628E-2</v>
      </c>
      <c r="W708" s="42" cm="1">
        <f t="array" aca="1" ref="W708" ca="1">SUMPRODUCT(TRANSPOSE(W695:W704),OFFSET('Static Returns and Covariance'!$B$12,MATCH(W$16,'Static Returns and Covariance'!$B$13:$B$132),1,1,10))</f>
        <v>2.7160787747991105E-3</v>
      </c>
      <c r="X708" s="42" cm="1">
        <f t="array" aca="1" ref="X708" ca="1">SUMPRODUCT(TRANSPOSE(X695:X704),OFFSET('Static Returns and Covariance'!$B$12,MATCH(X$16,'Static Returns and Covariance'!$B$13:$B$132),1,1,10))</f>
        <v>-4.0121968144673073E-2</v>
      </c>
      <c r="Y708" s="42" cm="1">
        <f t="array" aca="1" ref="Y708" ca="1">SUMPRODUCT(TRANSPOSE(Y695:Y704),OFFSET('Static Returns and Covariance'!$B$12,MATCH(Y$16,'Static Returns and Covariance'!$B$13:$B$132),1,1,10))</f>
        <v>6.205716437146426E-2</v>
      </c>
      <c r="Z708" s="42" cm="1">
        <f t="array" aca="1" ref="Z708" ca="1">SUMPRODUCT(TRANSPOSE(Z695:Z704),OFFSET('Static Returns and Covariance'!$B$12,MATCH(Z$16,'Static Returns and Covariance'!$B$13:$B$132),1,1,10))</f>
        <v>-6.3095356711003386E-2</v>
      </c>
      <c r="AA708" s="42" cm="1">
        <f t="array" aca="1" ref="AA708" ca="1">SUMPRODUCT(TRANSPOSE(AA695:AA704),OFFSET('Static Returns and Covariance'!$B$12,MATCH(AA$16,'Static Returns and Covariance'!$B$13:$B$132),1,1,10))</f>
        <v>5.7584758151252372E-2</v>
      </c>
      <c r="AB708" s="42" cm="1">
        <f t="array" aca="1" ref="AB708" ca="1">SUMPRODUCT(TRANSPOSE(AB695:AB704),OFFSET('Static Returns and Covariance'!$B$12,MATCH(AB$16,'Static Returns and Covariance'!$B$13:$B$132),1,1,10))</f>
        <v>4.826151681700918E-2</v>
      </c>
      <c r="AC708" s="42" cm="1">
        <f t="array" aca="1" ref="AC708" ca="1">SUMPRODUCT(TRANSPOSE(AC695:AC704),OFFSET('Static Returns and Covariance'!$B$12,MATCH(AC$16,'Static Returns and Covariance'!$B$13:$B$132),1,1,10))</f>
        <v>3.9669632840949341E-2</v>
      </c>
      <c r="AD708" s="42" cm="1">
        <f t="array" aca="1" ref="AD708" ca="1">SUMPRODUCT(TRANSPOSE(AD695:AD704),OFFSET('Static Returns and Covariance'!$B$12,MATCH(AD$16,'Static Returns and Covariance'!$B$13:$B$132),1,1,10))</f>
        <v>-4.4844962648551319E-3</v>
      </c>
      <c r="AE708" s="42" cm="1">
        <f t="array" aca="1" ref="AE708" ca="1">SUMPRODUCT(TRANSPOSE(AE695:AE704),OFFSET('Static Returns and Covariance'!$B$12,MATCH(AE$16,'Static Returns and Covariance'!$B$13:$B$132),1,1,10))</f>
        <v>-3.5903148870942717E-2</v>
      </c>
      <c r="AF708" s="42" cm="1">
        <f t="array" aca="1" ref="AF708" ca="1">SUMPRODUCT(TRANSPOSE(AF695:AF704),OFFSET('Static Returns and Covariance'!$B$12,MATCH(AF$16,'Static Returns and Covariance'!$B$13:$B$132),1,1,10))</f>
        <v>4.5599499398443905E-2</v>
      </c>
      <c r="AG708" s="42" cm="1">
        <f t="array" aca="1" ref="AG708" ca="1">SUMPRODUCT(TRANSPOSE(AG695:AG704),OFFSET('Static Returns and Covariance'!$B$12,MATCH(AG$16,'Static Returns and Covariance'!$B$13:$B$132),1,1,10))</f>
        <v>8.1981374587877017E-4</v>
      </c>
      <c r="AH708" s="42" cm="1">
        <f t="array" aca="1" ref="AH708" ca="1">SUMPRODUCT(TRANSPOSE(AH695:AH704),OFFSET('Static Returns and Covariance'!$B$12,MATCH(AH$16,'Static Returns and Covariance'!$B$13:$B$132),1,1,10))</f>
        <v>2.3484472519447862E-2</v>
      </c>
      <c r="AI708" s="42" cm="1">
        <f t="array" aca="1" ref="AI708" ca="1">SUMPRODUCT(TRANSPOSE(AI695:AI704),OFFSET('Static Returns and Covariance'!$B$12,MATCH(AI$16,'Static Returns and Covariance'!$B$13:$B$132),1,1,10))</f>
        <v>3.1521312397760036E-2</v>
      </c>
      <c r="AJ708" s="42" cm="1">
        <f t="array" aca="1" ref="AJ708" ca="1">SUMPRODUCT(TRANSPOSE(AJ695:AJ704),OFFSET('Static Returns and Covariance'!$B$12,MATCH(AJ$16,'Static Returns and Covariance'!$B$13:$B$132),1,1,10))</f>
        <v>7.8059721175391047E-3</v>
      </c>
      <c r="AK708" s="42" cm="1">
        <f t="array" aca="1" ref="AK708" ca="1">SUMPRODUCT(TRANSPOSE(AK695:AK704),OFFSET('Static Returns and Covariance'!$B$12,MATCH(AK$16,'Static Returns and Covariance'!$B$13:$B$132),1,1,10))</f>
        <v>-2.3051910802452443E-4</v>
      </c>
      <c r="AL708" s="42" cm="1">
        <f t="array" aca="1" ref="AL708" ca="1">SUMPRODUCT(TRANSPOSE(AL695:AL704),OFFSET('Static Returns and Covariance'!$B$12,MATCH(AL$16,'Static Returns and Covariance'!$B$13:$B$132),1,1,10))</f>
        <v>3.0891219279043806E-2</v>
      </c>
      <c r="AM708" s="42" cm="1">
        <f t="array" aca="1" ref="AM708" ca="1">SUMPRODUCT(TRANSPOSE(AM695:AM704),OFFSET('Static Returns and Covariance'!$B$12,MATCH(AM$16,'Static Returns and Covariance'!$B$13:$B$132),1,1,10))</f>
        <v>3.1492681213184097E-2</v>
      </c>
      <c r="AN708" s="42" cm="1">
        <f t="array" aca="1" ref="AN708" ca="1">SUMPRODUCT(TRANSPOSE(AN695:AN704),OFFSET('Static Returns and Covariance'!$B$12,MATCH(AN$16,'Static Returns and Covariance'!$B$13:$B$132),1,1,10))</f>
        <v>-8.7188108904310058E-2</v>
      </c>
      <c r="AO708" s="42" cm="1">
        <f t="array" aca="1" ref="AO708" ca="1">SUMPRODUCT(TRANSPOSE(AO695:AO704),OFFSET('Static Returns and Covariance'!$B$12,MATCH(AO$16,'Static Returns and Covariance'!$B$13:$B$132),1,1,10))</f>
        <v>-7.0746151156541592E-2</v>
      </c>
      <c r="AP708" s="42" cm="1">
        <f t="array" aca="1" ref="AP708" ca="1">SUMPRODUCT(TRANSPOSE(AP695:AP704),OFFSET('Static Returns and Covariance'!$B$12,MATCH(AP$16,'Static Returns and Covariance'!$B$13:$B$132),1,1,10))</f>
        <v>8.6619404787920518E-2</v>
      </c>
      <c r="AQ708" s="42" cm="1">
        <f t="array" aca="1" ref="AQ708" ca="1">SUMPRODUCT(TRANSPOSE(AQ695:AQ704),OFFSET('Static Returns and Covariance'!$B$12,MATCH(AQ$16,'Static Returns and Covariance'!$B$13:$B$132),1,1,10))</f>
        <v>6.8609637575229962E-2</v>
      </c>
      <c r="AR708" s="42" cm="1">
        <f t="array" aca="1" ref="AR708" ca="1">SUMPRODUCT(TRANSPOSE(AR695:AR704),OFFSET('Static Returns and Covariance'!$B$12,MATCH(AR$16,'Static Returns and Covariance'!$B$13:$B$132),1,1,10))</f>
        <v>-3.7204253902374036E-2</v>
      </c>
      <c r="AS708" s="42" cm="1">
        <f t="array" aca="1" ref="AS708" ca="1">SUMPRODUCT(TRANSPOSE(AS695:AS704),OFFSET('Static Returns and Covariance'!$B$12,MATCH(AS$16,'Static Returns and Covariance'!$B$13:$B$132),1,1,10))</f>
        <v>-2.5799767472997857E-3</v>
      </c>
      <c r="AT708" s="42" cm="1">
        <f t="array" aca="1" ref="AT708" ca="1">SUMPRODUCT(TRANSPOSE(AT695:AT704),OFFSET('Static Returns and Covariance'!$B$12,MATCH(AT$16,'Static Returns and Covariance'!$B$13:$B$132),1,1,10))</f>
        <v>-1.7366555279069711E-2</v>
      </c>
      <c r="AU708" s="42" cm="1">
        <f t="array" aca="1" ref="AU708" ca="1">SUMPRODUCT(TRANSPOSE(AU695:AU704),OFFSET('Static Returns and Covariance'!$B$12,MATCH(AU$16,'Static Returns and Covariance'!$B$13:$B$132),1,1,10))</f>
        <v>1.7954738163960086E-2</v>
      </c>
      <c r="AV708" s="42" cm="1">
        <f t="array" aca="1" ref="AV708" ca="1">SUMPRODUCT(TRANSPOSE(AV695:AV704),OFFSET('Static Returns and Covariance'!$B$12,MATCH(AV$16,'Static Returns and Covariance'!$B$13:$B$132),1,1,10))</f>
        <v>-6.2756466571959029E-3</v>
      </c>
      <c r="AW708" s="42" cm="1">
        <f t="array" aca="1" ref="AW708" ca="1">SUMPRODUCT(TRANSPOSE(AW695:AW704),OFFSET('Static Returns and Covariance'!$B$12,MATCH(AW$16,'Static Returns and Covariance'!$B$13:$B$132),1,1,10))</f>
        <v>3.938284671623235E-2</v>
      </c>
      <c r="AX708" s="42" cm="1">
        <f t="array" aca="1" ref="AX708" ca="1">SUMPRODUCT(TRANSPOSE(AX695:AX704),OFFSET('Static Returns and Covariance'!$B$12,MATCH(AX$16,'Static Returns and Covariance'!$B$13:$B$132),1,1,10))</f>
        <v>-1.4601275404450793E-2</v>
      </c>
      <c r="AY708" s="42" cm="1">
        <f t="array" aca="1" ref="AY708" ca="1">SUMPRODUCT(TRANSPOSE(AY695:AY704),OFFSET('Static Returns and Covariance'!$B$12,MATCH(AY$16,'Static Returns and Covariance'!$B$13:$B$132),1,1,10))</f>
        <v>-1.576863420227876E-2</v>
      </c>
      <c r="AZ708" s="42" cm="1">
        <f t="array" aca="1" ref="AZ708" ca="1">SUMPRODUCT(TRANSPOSE(AZ695:AZ704),OFFSET('Static Returns and Covariance'!$B$12,MATCH(AZ$16,'Static Returns and Covariance'!$B$13:$B$132),1,1,10))</f>
        <v>-3.5469655614248981E-2</v>
      </c>
      <c r="BA708" s="42" cm="1">
        <f t="array" aca="1" ref="BA708" ca="1">SUMPRODUCT(TRANSPOSE(BA695:BA704),OFFSET('Static Returns and Covariance'!$B$12,MATCH(BA$16,'Static Returns and Covariance'!$B$13:$B$132),1,1,10))</f>
        <v>0.11028964189329463</v>
      </c>
      <c r="BB708" s="42" cm="1">
        <f t="array" aca="1" ref="BB708" ca="1">SUMPRODUCT(TRANSPOSE(BB695:BB704),OFFSET('Static Returns and Covariance'!$B$12,MATCH(BB$16,'Static Returns and Covariance'!$B$13:$B$132),1,1,10))</f>
        <v>5.6942444766305278E-2</v>
      </c>
      <c r="BC708" s="42" cm="1">
        <f t="array" aca="1" ref="BC708" ca="1">SUMPRODUCT(TRANSPOSE(BC695:BC704),OFFSET('Static Returns and Covariance'!$B$12,MATCH(BC$16,'Static Returns and Covariance'!$B$13:$B$132),1,1,10))</f>
        <v>-1.4114865217547179E-2</v>
      </c>
      <c r="BD708" s="42" cm="1">
        <f t="array" aca="1" ref="BD708" ca="1">SUMPRODUCT(TRANSPOSE(BD695:BD704),OFFSET('Static Returns and Covariance'!$B$12,MATCH(BD$16,'Static Returns and Covariance'!$B$13:$B$132),1,1,10))</f>
        <v>-1.0005561961195909E-2</v>
      </c>
      <c r="BE708" s="42" cm="1">
        <f t="array" aca="1" ref="BE708" ca="1">SUMPRODUCT(TRANSPOSE(BE695:BE704),OFFSET('Static Returns and Covariance'!$B$12,MATCH(BE$16,'Static Returns and Covariance'!$B$13:$B$132),1,1,10))</f>
        <v>1.4576498620099151E-2</v>
      </c>
      <c r="BF708" s="42" cm="1">
        <f t="array" aca="1" ref="BF708" ca="1">SUMPRODUCT(TRANSPOSE(BF695:BF704),OFFSET('Static Returns and Covariance'!$B$12,MATCH(BF$16,'Static Returns and Covariance'!$B$13:$B$132),1,1,10))</f>
        <v>2.8393937573369554E-2</v>
      </c>
      <c r="BG708" s="42" cm="1">
        <f t="array" aca="1" ref="BG708" ca="1">SUMPRODUCT(TRANSPOSE(BG695:BG704),OFFSET('Static Returns and Covariance'!$B$12,MATCH(BG$16,'Static Returns and Covariance'!$B$13:$B$132),1,1,10))</f>
        <v>-6.931966937382375E-2</v>
      </c>
      <c r="BH708" s="42" cm="1">
        <f t="array" aca="1" ref="BH708" ca="1">SUMPRODUCT(TRANSPOSE(BH695:BH704),OFFSET('Static Returns and Covariance'!$B$12,MATCH(BH$16,'Static Returns and Covariance'!$B$13:$B$132),1,1,10))</f>
        <v>2.2431785929334834E-2</v>
      </c>
      <c r="BI708" s="42" cm="1">
        <f t="array" aca="1" ref="BI708" ca="1">SUMPRODUCT(TRANSPOSE(BI695:BI704),OFFSET('Static Returns and Covariance'!$B$12,MATCH(BI$16,'Static Returns and Covariance'!$B$13:$B$132),1,1,10))</f>
        <v>-2.582076043621824E-2</v>
      </c>
      <c r="BJ708" s="42" cm="1">
        <f t="array" aca="1" ref="BJ708" ca="1">SUMPRODUCT(TRANSPOSE(BJ695:BJ704),OFFSET('Static Returns and Covariance'!$B$12,MATCH(BJ$16,'Static Returns and Covariance'!$B$13:$B$132),1,1,10))</f>
        <v>0.11871626374806335</v>
      </c>
    </row>
    <row r="709" spans="2:62" ht="18.5" hidden="1" outlineLevel="2">
      <c r="B709" s="79"/>
    </row>
    <row r="710" spans="2:62" ht="20" hidden="1" outlineLevel="2">
      <c r="B710" s="87" t="s">
        <v>140</v>
      </c>
    </row>
    <row r="711" spans="2:62" hidden="1" outlineLevel="2">
      <c r="B711" s="78" t="s">
        <v>5</v>
      </c>
      <c r="C711" s="42" cm="1">
        <f t="array" aca="1" ref="C711:C720" ca="1">TRANSPOSE(TRANSPOSE(C695:C704)*(1+(OFFSET('Static Returns and Covariance'!$B$12,MATCH(C$16,'Static Returns and Covariance'!$B$13:$B$132),1,1,10)))/(1+C708))</f>
        <v>9.0038250832689404E-2</v>
      </c>
      <c r="D711" s="42" cm="1">
        <f t="array" aca="1" ref="D711:D720" ca="1">TRANSPOSE(TRANSPOSE(D695:D704)*(1+(OFFSET('Static Returns and Covariance'!$B$12,MATCH(D$16,'Static Returns and Covariance'!$B$13:$B$132),1,1,10)))/(1+D708))</f>
        <v>8.9755323226427791E-2</v>
      </c>
      <c r="E711" s="42" cm="1">
        <f t="array" aca="1" ref="E711:E720" ca="1">TRANSPOSE(TRANSPOSE(E695:E704)*(1+(OFFSET('Static Returns and Covariance'!$B$12,MATCH(E$16,'Static Returns and Covariance'!$B$13:$B$132),1,1,10)))/(1+E708))</f>
        <v>8.6964251724567065E-2</v>
      </c>
      <c r="F711" s="42" cm="1">
        <f t="array" aca="1" ref="F711:F720" ca="1">TRANSPOSE(TRANSPOSE(F695:F704)*(1+(OFFSET('Static Returns and Covariance'!$B$12,MATCH(F$16,'Static Returns and Covariance'!$B$13:$B$132),1,1,10)))/(1+F708))</f>
        <v>7.7895585994029085E-2</v>
      </c>
      <c r="G711" s="42" cm="1">
        <f t="array" aca="1" ref="G711:G720" ca="1">TRANSPOSE(TRANSPOSE(G695:G704)*(1+(OFFSET('Static Returns and Covariance'!$B$12,MATCH(G$16,'Static Returns and Covariance'!$B$13:$B$132),1,1,10)))/(1+G708))</f>
        <v>7.2296144790421554E-2</v>
      </c>
      <c r="H711" s="42" cm="1">
        <f t="array" aca="1" ref="H711:H720" ca="1">TRANSPOSE(TRANSPOSE(H695:H704)*(1+(OFFSET('Static Returns and Covariance'!$B$12,MATCH(H$16,'Static Returns and Covariance'!$B$13:$B$132),1,1,10)))/(1+H708))</f>
        <v>7.4689757563506209E-2</v>
      </c>
      <c r="I711" s="42" cm="1">
        <f t="array" aca="1" ref="I711:I720" ca="1">TRANSPOSE(TRANSPOSE(I695:I704)*(1+(OFFSET('Static Returns and Covariance'!$B$12,MATCH(I$16,'Static Returns and Covariance'!$B$13:$B$132),1,1,10)))/(1+I708))</f>
        <v>7.7718274981483301E-2</v>
      </c>
      <c r="J711" s="42" cm="1">
        <f t="array" aca="1" ref="J711:J720" ca="1">TRANSPOSE(TRANSPOSE(J695:J704)*(1+(OFFSET('Static Returns and Covariance'!$B$12,MATCH(J$16,'Static Returns and Covariance'!$B$13:$B$132),1,1,10)))/(1+J708))</f>
        <v>7.5634619665321576E-2</v>
      </c>
      <c r="K711" s="42" cm="1">
        <f t="array" aca="1" ref="K711:K720" ca="1">TRANSPOSE(TRANSPOSE(K695:K704)*(1+(OFFSET('Static Returns and Covariance'!$B$12,MATCH(K$16,'Static Returns and Covariance'!$B$13:$B$132),1,1,10)))/(1+K708))</f>
        <v>7.6284063885340786E-2</v>
      </c>
      <c r="L711" s="42" cm="1">
        <f t="array" aca="1" ref="L711:L720" ca="1">TRANSPOSE(TRANSPOSE(L695:L704)*(1+(OFFSET('Static Returns and Covariance'!$B$12,MATCH(L$16,'Static Returns and Covariance'!$B$13:$B$132),1,1,10)))/(1+L708))</f>
        <v>8.1432652935165495E-2</v>
      </c>
      <c r="M711" s="42" cm="1">
        <f t="array" aca="1" ref="M711:M720" ca="1">TRANSPOSE(TRANSPOSE(M695:M704)*(1+(OFFSET('Static Returns and Covariance'!$B$12,MATCH(M$16,'Static Returns and Covariance'!$B$13:$B$132),1,1,10)))/(1+M708))</f>
        <v>7.9510383044862395E-2</v>
      </c>
      <c r="N711" s="42" cm="1">
        <f t="array" aca="1" ref="N711:N720" ca="1">TRANSPOSE(TRANSPOSE(N695:N704)*(1+(OFFSET('Static Returns and Covariance'!$B$12,MATCH(N$16,'Static Returns and Covariance'!$B$13:$B$132),1,1,10)))/(1+N708))</f>
        <v>8.1124032779732361E-2</v>
      </c>
      <c r="O711" s="42" cm="1">
        <f t="array" aca="1" ref="O711:O720" ca="1">TRANSPOSE(TRANSPOSE(O695:O704)*(1+(OFFSET('Static Returns and Covariance'!$B$12,MATCH(O$16,'Static Returns and Covariance'!$B$13:$B$132),1,1,10)))/(1+O708))</f>
        <v>9.0999570406948907E-2</v>
      </c>
      <c r="P711" s="42" cm="1">
        <f t="array" aca="1" ref="P711:P720" ca="1">TRANSPOSE(TRANSPOSE(P695:P704)*(1+(OFFSET('Static Returns and Covariance'!$B$12,MATCH(P$16,'Static Returns and Covariance'!$B$13:$B$132),1,1,10)))/(1+P708))</f>
        <v>9.0332192018897223E-2</v>
      </c>
      <c r="Q711" s="42" cm="1">
        <f t="array" aca="1" ref="Q711:Q720" ca="1">TRANSPOSE(TRANSPOSE(Q695:Q704)*(1+(OFFSET('Static Returns and Covariance'!$B$12,MATCH(Q$16,'Static Returns and Covariance'!$B$13:$B$132),1,1,10)))/(1+Q708))</f>
        <v>9.0851390565430235E-2</v>
      </c>
      <c r="R711" s="42" cm="1">
        <f t="array" aca="1" ref="R711:R720" ca="1">TRANSPOSE(TRANSPOSE(R695:R704)*(1+(OFFSET('Static Returns and Covariance'!$B$12,MATCH(R$16,'Static Returns and Covariance'!$B$13:$B$132),1,1,10)))/(1+R708))</f>
        <v>9.296987830847199E-2</v>
      </c>
      <c r="S711" s="42" cm="1">
        <f t="array" aca="1" ref="S711:S720" ca="1">TRANSPOSE(TRANSPOSE(S695:S704)*(1+(OFFSET('Static Returns and Covariance'!$B$12,MATCH(S$16,'Static Returns and Covariance'!$B$13:$B$132),1,1,10)))/(1+S708))</f>
        <v>9.167019928188512E-2</v>
      </c>
      <c r="T711" s="42" cm="1">
        <f t="array" aca="1" ref="T711:T720" ca="1">TRANSPOSE(TRANSPOSE(T695:T704)*(1+(OFFSET('Static Returns and Covariance'!$B$12,MATCH(T$16,'Static Returns and Covariance'!$B$13:$B$132),1,1,10)))/(1+T708))</f>
        <v>8.8779963171783882E-2</v>
      </c>
      <c r="U711" s="42" cm="1">
        <f t="array" aca="1" ref="U711:U720" ca="1">TRANSPOSE(TRANSPOSE(U695:U704)*(1+(OFFSET('Static Returns and Covariance'!$B$12,MATCH(U$16,'Static Returns and Covariance'!$B$13:$B$132),1,1,10)))/(1+U708))</f>
        <v>0.10041271455874548</v>
      </c>
      <c r="V711" s="42" cm="1">
        <f t="array" aca="1" ref="V711:V720" ca="1">TRANSPOSE(TRANSPOSE(V695:V704)*(1+(OFFSET('Static Returns and Covariance'!$B$12,MATCH(V$16,'Static Returns and Covariance'!$B$13:$B$132),1,1,10)))/(1+V708))</f>
        <v>0.10393242012281283</v>
      </c>
      <c r="W711" s="42" cm="1">
        <f t="array" aca="1" ref="W711:W720" ca="1">TRANSPOSE(TRANSPOSE(W695:W704)*(1+(OFFSET('Static Returns and Covariance'!$B$12,MATCH(W$16,'Static Returns and Covariance'!$B$13:$B$132),1,1,10)))/(1+W708))</f>
        <v>0.10699790523910957</v>
      </c>
      <c r="X711" s="42" cm="1">
        <f t="array" aca="1" ref="X711:X720" ca="1">TRANSPOSE(TRANSPOSE(X695:X704)*(1+(OFFSET('Static Returns and Covariance'!$B$12,MATCH(X$16,'Static Returns and Covariance'!$B$13:$B$132),1,1,10)))/(1+X708))</f>
        <v>8.0808630851147673E-2</v>
      </c>
      <c r="Y711" s="42" cm="1">
        <f t="array" aca="1" ref="Y711:Y720" ca="1">TRANSPOSE(TRANSPOSE(Y695:Y704)*(1+(OFFSET('Static Returns and Covariance'!$B$12,MATCH(Y$16,'Static Returns and Covariance'!$B$13:$B$132),1,1,10)))/(1+Y708))</f>
        <v>8.2948752063038741E-2</v>
      </c>
      <c r="Z711" s="42" cm="1">
        <f t="array" aca="1" ref="Z711:Z720" ca="1">TRANSPOSE(TRANSPOSE(Z695:Z704)*(1+(OFFSET('Static Returns and Covariance'!$B$12,MATCH(Z$16,'Static Returns and Covariance'!$B$13:$B$132),1,1,10)))/(1+Z708))</f>
        <v>8.0983032051618511E-2</v>
      </c>
      <c r="AA711" s="42" cm="1">
        <f t="array" aca="1" ref="AA711:AA720" ca="1">TRANSPOSE(TRANSPOSE(AA695:AA704)*(1+(OFFSET('Static Returns and Covariance'!$B$12,MATCH(AA$16,'Static Returns and Covariance'!$B$13:$B$132),1,1,10)))/(1+AA708))</f>
        <v>5.0250060835620863E-2</v>
      </c>
      <c r="AB711" s="42" cm="1">
        <f t="array" aca="1" ref="AB711:AB720" ca="1">TRANSPOSE(TRANSPOSE(AB695:AB704)*(1+(OFFSET('Static Returns and Covariance'!$B$12,MATCH(AB$16,'Static Returns and Covariance'!$B$13:$B$132),1,1,10)))/(1+AB708))</f>
        <v>4.9819513855166662E-2</v>
      </c>
      <c r="AC711" s="42" cm="1">
        <f t="array" aca="1" ref="AC711:AC720" ca="1">TRANSPOSE(TRANSPOSE(AC695:AC704)*(1+(OFFSET('Static Returns and Covariance'!$B$12,MATCH(AC$16,'Static Returns and Covariance'!$B$13:$B$132),1,1,10)))/(1+AC708))</f>
        <v>4.8948922005179786E-2</v>
      </c>
      <c r="AD711" s="42" cm="1">
        <f t="array" aca="1" ref="AD711:AD720" ca="1">TRANSPOSE(TRANSPOSE(AD695:AD704)*(1+(OFFSET('Static Returns and Covariance'!$B$12,MATCH(AD$16,'Static Returns and Covariance'!$B$13:$B$132),1,1,10)))/(1+AD708))</f>
        <v>2.7022766513839037E-2</v>
      </c>
      <c r="AE711" s="42" cm="1">
        <f t="array" aca="1" ref="AE711:AE720" ca="1">TRANSPOSE(TRANSPOSE(AE695:AE704)*(1+(OFFSET('Static Returns and Covariance'!$B$12,MATCH(AE$16,'Static Returns and Covariance'!$B$13:$B$132),1,1,10)))/(1+AE708))</f>
        <v>2.5699168156287342E-2</v>
      </c>
      <c r="AF711" s="42" cm="1">
        <f t="array" aca="1" ref="AF711:AF720" ca="1">TRANSPOSE(TRANSPOSE(AF695:AF704)*(1+(OFFSET('Static Returns and Covariance'!$B$12,MATCH(AF$16,'Static Returns and Covariance'!$B$13:$B$132),1,1,10)))/(1+AF708))</f>
        <v>2.6689991274215851E-2</v>
      </c>
      <c r="AG711" s="42" cm="1">
        <f t="array" aca="1" ref="AG711:AG720" ca="1">TRANSPOSE(TRANSPOSE(AG695:AG704)*(1+(OFFSET('Static Returns and Covariance'!$B$12,MATCH(AG$16,'Static Returns and Covariance'!$B$13:$B$132),1,1,10)))/(1+AG708))</f>
        <v>2.4612793035872896E-2</v>
      </c>
      <c r="AH711" s="42" cm="1">
        <f t="array" aca="1" ref="AH711:AH720" ca="1">TRANSPOSE(TRANSPOSE(AH695:AH704)*(1+(OFFSET('Static Returns and Covariance'!$B$12,MATCH(AH$16,'Static Returns and Covariance'!$B$13:$B$132),1,1,10)))/(1+AH708))</f>
        <v>2.2248975959617806E-2</v>
      </c>
      <c r="AI711" s="42" cm="1">
        <f t="array" aca="1" ref="AI711:AI720" ca="1">TRANSPOSE(TRANSPOSE(AI695:AI704)*(1+(OFFSET('Static Returns and Covariance'!$B$12,MATCH(AI$16,'Static Returns and Covariance'!$B$13:$B$132),1,1,10)))/(1+AI708))</f>
        <v>2.3143046113163274E-2</v>
      </c>
      <c r="AJ711" s="42" cm="1">
        <f t="array" aca="1" ref="AJ711:AJ720" ca="1">TRANSPOSE(TRANSPOSE(AJ695:AJ704)*(1+(OFFSET('Static Returns and Covariance'!$B$12,MATCH(AJ$16,'Static Returns and Covariance'!$B$13:$B$132),1,1,10)))/(1+AJ708))</f>
        <v>1.8564172792797935E-2</v>
      </c>
      <c r="AK711" s="42" cm="1">
        <f t="array" aca="1" ref="AK711:AK720" ca="1">TRANSPOSE(TRANSPOSE(AK695:AK704)*(1+(OFFSET('Static Returns and Covariance'!$B$12,MATCH(AK$16,'Static Returns and Covariance'!$B$13:$B$132),1,1,10)))/(1+AK708))</f>
        <v>1.8893363097529287E-2</v>
      </c>
      <c r="AL711" s="42" cm="1">
        <f t="array" aca="1" ref="AL711:AL720" ca="1">TRANSPOSE(TRANSPOSE(AL695:AL704)*(1+(OFFSET('Static Returns and Covariance'!$B$12,MATCH(AL$16,'Static Returns and Covariance'!$B$13:$B$132),1,1,10)))/(1+AL708))</f>
        <v>1.8271324517893706E-2</v>
      </c>
      <c r="AM711" s="42" cm="1">
        <f t="array" aca="1" ref="AM711:AM720" ca="1">TRANSPOSE(TRANSPOSE(AM695:AM704)*(1+(OFFSET('Static Returns and Covariance'!$B$12,MATCH(AM$16,'Static Returns and Covariance'!$B$13:$B$132),1,1,10)))/(1+AM708))</f>
        <v>1.9755080261204191E-2</v>
      </c>
      <c r="AN711" s="42" cm="1">
        <f t="array" aca="1" ref="AN711:AN720" ca="1">TRANSPOSE(TRANSPOSE(AN695:AN704)*(1+(OFFSET('Static Returns and Covariance'!$B$12,MATCH(AN$16,'Static Returns and Covariance'!$B$13:$B$132),1,1,10)))/(1+AN708))</f>
        <v>1.9841140034415491E-2</v>
      </c>
      <c r="AO711" s="42" cm="1">
        <f t="array" aca="1" ref="AO711:AO720" ca="1">TRANSPOSE(TRANSPOSE(AO695:AO704)*(1+(OFFSET('Static Returns and Covariance'!$B$12,MATCH(AO$16,'Static Returns and Covariance'!$B$13:$B$132),1,1,10)))/(1+AO708))</f>
        <v>1.8198563674459406E-2</v>
      </c>
      <c r="AP711" s="42" cm="1">
        <f t="array" aca="1" ref="AP711:AP720" ca="1">TRANSPOSE(TRANSPOSE(AP695:AP704)*(1+(OFFSET('Static Returns and Covariance'!$B$12,MATCH(AP$16,'Static Returns and Covariance'!$B$13:$B$132),1,1,10)))/(1+AP708))</f>
        <v>1.0011263933843389E-2</v>
      </c>
      <c r="AQ711" s="42" cm="1">
        <f t="array" aca="1" ref="AQ711:AQ720" ca="1">TRANSPOSE(TRANSPOSE(AQ695:AQ704)*(1+(OFFSET('Static Returns and Covariance'!$B$12,MATCH(AQ$16,'Static Returns and Covariance'!$B$13:$B$132),1,1,10)))/(1+AQ708))</f>
        <v>9.4408704692433808E-3</v>
      </c>
      <c r="AR711" s="42" cm="1">
        <f t="array" aca="1" ref="AR711:AR720" ca="1">TRANSPOSE(TRANSPOSE(AR695:AR704)*(1+(OFFSET('Static Returns and Covariance'!$B$12,MATCH(AR$16,'Static Returns and Covariance'!$B$13:$B$132),1,1,10)))/(1+AR708))</f>
        <v>9.4814440481452902E-3</v>
      </c>
      <c r="AS711" s="42" cm="1">
        <f t="array" aca="1" ref="AS711:AS720" ca="1">TRANSPOSE(TRANSPOSE(AS695:AS704)*(1+(OFFSET('Static Returns and Covariance'!$B$12,MATCH(AS$16,'Static Returns and Covariance'!$B$13:$B$132),1,1,10)))/(1+AS708))</f>
        <v>3.8092680859177276E-3</v>
      </c>
      <c r="AT711" s="42" cm="1">
        <f t="array" aca="1" ref="AT711:AT720" ca="1">TRANSPOSE(TRANSPOSE(AT695:AT704)*(1+(OFFSET('Static Returns and Covariance'!$B$12,MATCH(AT$16,'Static Returns and Covariance'!$B$13:$B$132),1,1,10)))/(1+AT708))</f>
        <v>3.9396557281022142E-3</v>
      </c>
      <c r="AU711" s="42" cm="1">
        <f t="array" aca="1" ref="AU711:AU720" ca="1">TRANSPOSE(TRANSPOSE(AU695:AU704)*(1+(OFFSET('Static Returns and Covariance'!$B$12,MATCH(AU$16,'Static Returns and Covariance'!$B$13:$B$132),1,1,10)))/(1+AU708))</f>
        <v>3.818695384280322E-3</v>
      </c>
      <c r="AV711" s="42" cm="1">
        <f t="array" aca="1" ref="AV711:AV720" ca="1">TRANSPOSE(TRANSPOSE(AV695:AV704)*(1+(OFFSET('Static Returns and Covariance'!$B$12,MATCH(AV$16,'Static Returns and Covariance'!$B$13:$B$132),1,1,10)))/(1+AV708))</f>
        <v>1.3623832770822158E-2</v>
      </c>
      <c r="AW711" s="42" cm="1">
        <f t="array" aca="1" ref="AW711:AW720" ca="1">TRANSPOSE(TRANSPOSE(AW695:AW704)*(1+(OFFSET('Static Returns and Covariance'!$B$12,MATCH(AW$16,'Static Returns and Covariance'!$B$13:$B$132),1,1,10)))/(1+AW708))</f>
        <v>1.4691189597601732E-2</v>
      </c>
      <c r="AX711" s="42" cm="1">
        <f t="array" aca="1" ref="AX711:AX720" ca="1">TRANSPOSE(TRANSPOSE(AX695:AX704)*(1+(OFFSET('Static Returns and Covariance'!$B$12,MATCH(AX$16,'Static Returns and Covariance'!$B$13:$B$132),1,1,10)))/(1+AX708))</f>
        <v>1.5193730576720892E-2</v>
      </c>
      <c r="AY711" s="42" cm="1">
        <f t="array" aca="1" ref="AY711:AY720" ca="1">TRANSPOSE(TRANSPOSE(AY695:AY704)*(1+(OFFSET('Static Returns and Covariance'!$B$12,MATCH(AY$16,'Static Returns and Covariance'!$B$13:$B$132),1,1,10)))/(1+AY708))</f>
        <v>5.5532141445830945E-3</v>
      </c>
      <c r="AZ711" s="42" cm="1">
        <f t="array" aca="1" ref="AZ711:AZ720" ca="1">TRANSPOSE(TRANSPOSE(AZ695:AZ704)*(1+(OFFSET('Static Returns and Covariance'!$B$12,MATCH(AZ$16,'Static Returns and Covariance'!$B$13:$B$132),1,1,10)))/(1+AZ708))</f>
        <v>5.8275168697632324E-3</v>
      </c>
      <c r="BA711" s="42" cm="1">
        <f t="array" aca="1" ref="BA711:BA720" ca="1">TRANSPOSE(TRANSPOSE(BA695:BA704)*(1+(OFFSET('Static Returns and Covariance'!$B$12,MATCH(BA$16,'Static Returns and Covariance'!$B$13:$B$132),1,1,10)))/(1+BA708))</f>
        <v>5.8810601730025953E-3</v>
      </c>
      <c r="BB711" s="42" cm="1">
        <f t="array" aca="1" ref="BB711:BB720" ca="1">TRANSPOSE(TRANSPOSE(BB695:BB704)*(1+(OFFSET('Static Returns and Covariance'!$B$12,MATCH(BB$16,'Static Returns and Covariance'!$B$13:$B$132),1,1,10)))/(1+BB708))</f>
        <v>2.0978999686952389E-2</v>
      </c>
      <c r="BC711" s="42" cm="1">
        <f t="array" aca="1" ref="BC711:BC720" ca="1">TRANSPOSE(TRANSPOSE(BC695:BC704)*(1+(OFFSET('Static Returns and Covariance'!$B$12,MATCH(BC$16,'Static Returns and Covariance'!$B$13:$B$132),1,1,10)))/(1+BC708))</f>
        <v>2.1804289749875822E-2</v>
      </c>
      <c r="BD711" s="42" cm="1">
        <f t="array" aca="1" ref="BD711:BD720" ca="1">TRANSPOSE(TRANSPOSE(BD695:BD704)*(1+(OFFSET('Static Returns and Covariance'!$B$12,MATCH(BD$16,'Static Returns and Covariance'!$B$13:$B$132),1,1,10)))/(1+BD708))</f>
        <v>2.2461350587087127E-2</v>
      </c>
      <c r="BE711" s="42" cm="1">
        <f t="array" aca="1" ref="BE711:BE720" ca="1">TRANSPOSE(TRANSPOSE(BE695:BE704)*(1+(OFFSET('Static Returns and Covariance'!$B$12,MATCH(BE$16,'Static Returns and Covariance'!$B$13:$B$132),1,1,10)))/(1+BE708))</f>
        <v>1.8995086765818341E-2</v>
      </c>
      <c r="BF711" s="42" cm="1">
        <f t="array" aca="1" ref="BF711:BF720" ca="1">TRANSPOSE(TRANSPOSE(BF695:BF704)*(1+(OFFSET('Static Returns and Covariance'!$B$12,MATCH(BF$16,'Static Returns and Covariance'!$B$13:$B$132),1,1,10)))/(1+BF708))</f>
        <v>1.8604286660515171E-2</v>
      </c>
      <c r="BG711" s="42" cm="1">
        <f t="array" aca="1" ref="BG711:BG720" ca="1">TRANSPOSE(TRANSPOSE(BG695:BG704)*(1+(OFFSET('Static Returns and Covariance'!$B$12,MATCH(BG$16,'Static Returns and Covariance'!$B$13:$B$132),1,1,10)))/(1+BG708))</f>
        <v>1.9789145387448397E-2</v>
      </c>
      <c r="BH711" s="42" cm="1">
        <f t="array" aca="1" ref="BH711:BH720" ca="1">TRANSPOSE(TRANSPOSE(BH695:BH704)*(1+(OFFSET('Static Returns and Covariance'!$B$12,MATCH(BH$16,'Static Returns and Covariance'!$B$13:$B$132),1,1,10)))/(1+BH708))</f>
        <v>2.1194514741137593E-2</v>
      </c>
      <c r="BI711" s="42" cm="1">
        <f t="array" aca="1" ref="BI711:BI720" ca="1">TRANSPOSE(TRANSPOSE(BI695:BI704)*(1+(OFFSET('Static Returns and Covariance'!$B$12,MATCH(BI$16,'Static Returns and Covariance'!$B$13:$B$132),1,1,10)))/(1+BI708))</f>
        <v>2.1551738540635128E-2</v>
      </c>
      <c r="BJ711" s="42" cm="1">
        <f t="array" aca="1" ref="BJ711:BJ720" ca="1">TRANSPOSE(TRANSPOSE(BJ695:BJ704)*(1+(OFFSET('Static Returns and Covariance'!$B$12,MATCH(BJ$16,'Static Returns and Covariance'!$B$13:$B$132),1,1,10)))/(1+BJ708))</f>
        <v>2.1989073803173359E-2</v>
      </c>
    </row>
    <row r="712" spans="2:62" hidden="1" outlineLevel="2">
      <c r="B712" s="78" t="s">
        <v>7</v>
      </c>
      <c r="C712" s="42">
        <f ca="1"/>
        <v>5.9781603476854905E-2</v>
      </c>
      <c r="D712" s="42">
        <f ca="1"/>
        <v>5.8539828505582335E-2</v>
      </c>
      <c r="E712" s="42">
        <f ca="1"/>
        <v>5.5898726063135305E-2</v>
      </c>
      <c r="F712" s="42">
        <f ca="1"/>
        <v>5.9518803242762694E-2</v>
      </c>
      <c r="G712" s="42">
        <f ca="1"/>
        <v>5.629591471070429E-2</v>
      </c>
      <c r="H712" s="42">
        <f ca="1"/>
        <v>5.8180097480755616E-2</v>
      </c>
      <c r="I712" s="42">
        <f ca="1"/>
        <v>7.6322946398619695E-2</v>
      </c>
      <c r="J712" s="42">
        <f ca="1"/>
        <v>7.4015002648068443E-2</v>
      </c>
      <c r="K712" s="42">
        <f ca="1"/>
        <v>8.0352131581843594E-2</v>
      </c>
      <c r="L712" s="42">
        <f ca="1"/>
        <v>6.013119490729945E-2</v>
      </c>
      <c r="M712" s="42">
        <f ca="1"/>
        <v>6.0277734828795768E-2</v>
      </c>
      <c r="N712" s="42">
        <f ca="1"/>
        <v>6.4937556286792569E-2</v>
      </c>
      <c r="O712" s="42">
        <f ca="1"/>
        <v>6.9618240834308925E-2</v>
      </c>
      <c r="P712" s="42">
        <f ca="1"/>
        <v>6.4844207143553531E-2</v>
      </c>
      <c r="Q712" s="42">
        <f ca="1"/>
        <v>6.7491727418949418E-2</v>
      </c>
      <c r="R712" s="42">
        <f ca="1"/>
        <v>7.9595554770964222E-2</v>
      </c>
      <c r="S712" s="42">
        <f ca="1"/>
        <v>7.9822674314649497E-2</v>
      </c>
      <c r="T712" s="42">
        <f ca="1"/>
        <v>7.9536880021919623E-2</v>
      </c>
      <c r="U712" s="42">
        <f ca="1"/>
        <v>5.8766538530199475E-2</v>
      </c>
      <c r="V712" s="42">
        <f ca="1"/>
        <v>5.6389817565198647E-2</v>
      </c>
      <c r="W712" s="42">
        <f ca="1"/>
        <v>5.8050559750734726E-2</v>
      </c>
      <c r="X712" s="42">
        <f ca="1"/>
        <v>6.0480787484812053E-2</v>
      </c>
      <c r="Y712" s="42">
        <f ca="1"/>
        <v>6.1236330675042722E-2</v>
      </c>
      <c r="Z712" s="42">
        <f ca="1"/>
        <v>5.9782600993918765E-2</v>
      </c>
      <c r="AA712" s="42">
        <f ca="1"/>
        <v>5.3766063697576347E-2</v>
      </c>
      <c r="AB712" s="42">
        <f ca="1"/>
        <v>5.4028586692571892E-2</v>
      </c>
      <c r="AC712" s="42">
        <f ca="1"/>
        <v>5.3531559235707495E-2</v>
      </c>
      <c r="AD712" s="42">
        <f ca="1"/>
        <v>6.3325506905680604E-2</v>
      </c>
      <c r="AE712" s="42">
        <f ca="1"/>
        <v>6.2937363761791501E-2</v>
      </c>
      <c r="AF712" s="42">
        <f ca="1"/>
        <v>6.5791556607045359E-2</v>
      </c>
      <c r="AG712" s="42">
        <f ca="1"/>
        <v>6.4776134322627507E-2</v>
      </c>
      <c r="AH712" s="42">
        <f ca="1"/>
        <v>6.1130622642182379E-2</v>
      </c>
      <c r="AI712" s="42">
        <f ca="1"/>
        <v>5.9705596183743395E-2</v>
      </c>
      <c r="AJ712" s="42">
        <f ca="1"/>
        <v>7.4367033780317379E-2</v>
      </c>
      <c r="AK712" s="42">
        <f ca="1"/>
        <v>7.5780403969475704E-2</v>
      </c>
      <c r="AL712" s="42">
        <f ca="1"/>
        <v>7.5630859609612328E-2</v>
      </c>
      <c r="AM712" s="42">
        <f ca="1"/>
        <v>6.5683988470078697E-2</v>
      </c>
      <c r="AN712" s="42">
        <f ca="1"/>
        <v>6.3555832240710416E-2</v>
      </c>
      <c r="AO712" s="42">
        <f ca="1"/>
        <v>5.3094750615881911E-2</v>
      </c>
      <c r="AP712" s="42">
        <f ca="1"/>
        <v>3.2452409286250553E-2</v>
      </c>
      <c r="AQ712" s="42">
        <f ca="1"/>
        <v>3.0695609693971358E-2</v>
      </c>
      <c r="AR712" s="42">
        <f ca="1"/>
        <v>3.1022992617369929E-2</v>
      </c>
      <c r="AS712" s="42">
        <f ca="1"/>
        <v>0</v>
      </c>
      <c r="AT712" s="42">
        <f ca="1"/>
        <v>0</v>
      </c>
      <c r="AU712" s="42">
        <f ca="1"/>
        <v>0</v>
      </c>
      <c r="AV712" s="42">
        <f ca="1"/>
        <v>0</v>
      </c>
      <c r="AW712" s="42">
        <f ca="1"/>
        <v>0</v>
      </c>
      <c r="AX712" s="42">
        <f ca="1"/>
        <v>0</v>
      </c>
      <c r="AY712" s="42">
        <f ca="1"/>
        <v>0</v>
      </c>
      <c r="AZ712" s="42">
        <f ca="1"/>
        <v>0</v>
      </c>
      <c r="BA712" s="42">
        <f ca="1"/>
        <v>0</v>
      </c>
      <c r="BB712" s="42">
        <f ca="1"/>
        <v>0</v>
      </c>
      <c r="BC712" s="42">
        <f ca="1"/>
        <v>0</v>
      </c>
      <c r="BD712" s="42">
        <f ca="1"/>
        <v>0</v>
      </c>
      <c r="BE712" s="42">
        <f ca="1"/>
        <v>0</v>
      </c>
      <c r="BF712" s="42">
        <f ca="1"/>
        <v>0</v>
      </c>
      <c r="BG712" s="42">
        <f ca="1"/>
        <v>0</v>
      </c>
      <c r="BH712" s="42">
        <f ca="1"/>
        <v>0</v>
      </c>
      <c r="BI712" s="42">
        <f ca="1"/>
        <v>0</v>
      </c>
      <c r="BJ712" s="42">
        <f ca="1"/>
        <v>0</v>
      </c>
    </row>
    <row r="713" spans="2:62" hidden="1" outlineLevel="2">
      <c r="B713" s="78" t="s">
        <v>9</v>
      </c>
      <c r="C713" s="42">
        <f ca="1"/>
        <v>0.24418938734978518</v>
      </c>
      <c r="D713" s="42">
        <f ca="1"/>
        <v>0.24367024883810168</v>
      </c>
      <c r="E713" s="42">
        <f ca="1"/>
        <v>0.23880463561574586</v>
      </c>
      <c r="F713" s="42">
        <f ca="1"/>
        <v>0.23713113215320777</v>
      </c>
      <c r="G713" s="42">
        <f ca="1"/>
        <v>0.23526963664403386</v>
      </c>
      <c r="H713" s="42">
        <f ca="1"/>
        <v>0.2281542035138607</v>
      </c>
      <c r="I713" s="42">
        <f ca="1"/>
        <v>0.21233638677790545</v>
      </c>
      <c r="J713" s="42">
        <f ca="1"/>
        <v>0.21077086752977725</v>
      </c>
      <c r="K713" s="42">
        <f ca="1"/>
        <v>0.21339842217118313</v>
      </c>
      <c r="L713" s="42">
        <f ca="1"/>
        <v>0.2260452560845134</v>
      </c>
      <c r="M713" s="42">
        <f ca="1"/>
        <v>0.21694791811277586</v>
      </c>
      <c r="N713" s="42">
        <f ca="1"/>
        <v>0.20865083337011847</v>
      </c>
      <c r="O713" s="42">
        <f ca="1"/>
        <v>0.21333652162237809</v>
      </c>
      <c r="P713" s="42">
        <f ca="1"/>
        <v>0.21316576811337382</v>
      </c>
      <c r="Q713" s="42">
        <f ca="1"/>
        <v>0.22583538065829184</v>
      </c>
      <c r="R713" s="42">
        <f ca="1"/>
        <v>0.23711793646230409</v>
      </c>
      <c r="S713" s="42">
        <f ca="1"/>
        <v>0.23401797045687811</v>
      </c>
      <c r="T713" s="42">
        <f ca="1"/>
        <v>0.23645087417581631</v>
      </c>
      <c r="U713" s="42">
        <f ca="1"/>
        <v>0.24160548873960999</v>
      </c>
      <c r="V713" s="42">
        <f ca="1"/>
        <v>0.22354760926573966</v>
      </c>
      <c r="W713" s="42">
        <f ca="1"/>
        <v>0.22202546056484609</v>
      </c>
      <c r="X713" s="42">
        <f ca="1"/>
        <v>0.22327647629066982</v>
      </c>
      <c r="Y713" s="42">
        <f ca="1"/>
        <v>0.22376934362266107</v>
      </c>
      <c r="Z713" s="42">
        <f ca="1"/>
        <v>0.2216312456083909</v>
      </c>
      <c r="AA713" s="42">
        <f ca="1"/>
        <v>0.23256971512066907</v>
      </c>
      <c r="AB713" s="42">
        <f ca="1"/>
        <v>0.22957726955623375</v>
      </c>
      <c r="AC713" s="42">
        <f ca="1"/>
        <v>0.22966089357192823</v>
      </c>
      <c r="AD713" s="42">
        <f ca="1"/>
        <v>0.20953577440293042</v>
      </c>
      <c r="AE713" s="42">
        <f ca="1"/>
        <v>0.22101432578423094</v>
      </c>
      <c r="AF713" s="42">
        <f ca="1"/>
        <v>0.21840838134060325</v>
      </c>
      <c r="AG713" s="42">
        <f ca="1"/>
        <v>0.23507469011036461</v>
      </c>
      <c r="AH713" s="42">
        <f ca="1"/>
        <v>0.24063349656304825</v>
      </c>
      <c r="AI713" s="42">
        <f ca="1"/>
        <v>0.24733467853892402</v>
      </c>
      <c r="AJ713" s="42">
        <f ca="1"/>
        <v>0.23377199136988963</v>
      </c>
      <c r="AK713" s="42">
        <f ca="1"/>
        <v>0.23363931648815317</v>
      </c>
      <c r="AL713" s="42">
        <f ca="1"/>
        <v>0.23289001863111311</v>
      </c>
      <c r="AM713" s="42">
        <f ca="1"/>
        <v>0.25697817159879716</v>
      </c>
      <c r="AN713" s="42">
        <f ca="1"/>
        <v>0.24385389872259114</v>
      </c>
      <c r="AO713" s="42">
        <f ca="1"/>
        <v>0.23537717397609878</v>
      </c>
      <c r="AP713" s="42">
        <f ca="1"/>
        <v>0.18253025208161217</v>
      </c>
      <c r="AQ713" s="42">
        <f ca="1"/>
        <v>0.17376170086497947</v>
      </c>
      <c r="AR713" s="42">
        <f ca="1"/>
        <v>0.16396863203781001</v>
      </c>
      <c r="AS713" s="42">
        <f ca="1"/>
        <v>0.21302985170812136</v>
      </c>
      <c r="AT713" s="42">
        <f ca="1"/>
        <v>0.20968875468541973</v>
      </c>
      <c r="AU713" s="42">
        <f ca="1"/>
        <v>0.21404353685261704</v>
      </c>
      <c r="AV713" s="42">
        <f ca="1"/>
        <v>0.21409740814454004</v>
      </c>
      <c r="AW713" s="42">
        <f ca="1"/>
        <v>0.21688494161132715</v>
      </c>
      <c r="AX713" s="42">
        <f ca="1"/>
        <v>0.22590912726130996</v>
      </c>
      <c r="AY713" s="42">
        <f ca="1"/>
        <v>0.19995055416672955</v>
      </c>
      <c r="AZ713" s="42">
        <f ca="1"/>
        <v>0.20181486124793477</v>
      </c>
      <c r="BA713" s="42">
        <f ca="1"/>
        <v>0.19920105273738861</v>
      </c>
      <c r="BB713" s="42">
        <f ca="1"/>
        <v>0.20448289502559186</v>
      </c>
      <c r="BC713" s="42">
        <f ca="1"/>
        <v>0.20242659629122495</v>
      </c>
      <c r="BD713" s="42">
        <f ca="1"/>
        <v>0.19356427493115341</v>
      </c>
      <c r="BE713" s="42">
        <f ca="1"/>
        <v>0.20275029457076663</v>
      </c>
      <c r="BF713" s="42">
        <f ca="1"/>
        <v>0.20493105108703999</v>
      </c>
      <c r="BG713" s="42">
        <f ca="1"/>
        <v>0.20759891682358633</v>
      </c>
      <c r="BH713" s="42">
        <f ca="1"/>
        <v>0.19189035564248605</v>
      </c>
      <c r="BI713" s="42">
        <f ca="1"/>
        <v>0.19520642677303199</v>
      </c>
      <c r="BJ713" s="42">
        <f ca="1"/>
        <v>0.19585310107371706</v>
      </c>
    </row>
    <row r="714" spans="2:62" hidden="1" outlineLevel="2">
      <c r="B714" s="78" t="s">
        <v>11</v>
      </c>
      <c r="C714" s="42">
        <f ca="1"/>
        <v>0.19591138149710513</v>
      </c>
      <c r="D714" s="42">
        <f ca="1"/>
        <v>0.20174368988190536</v>
      </c>
      <c r="E714" s="42">
        <f ca="1"/>
        <v>0.20724002989252494</v>
      </c>
      <c r="F714" s="42">
        <f ca="1"/>
        <v>0.19184529430960007</v>
      </c>
      <c r="G714" s="42">
        <f ca="1"/>
        <v>0.19445163060125051</v>
      </c>
      <c r="H714" s="42">
        <f ca="1"/>
        <v>0.20294887297621136</v>
      </c>
      <c r="I714" s="42">
        <f ca="1"/>
        <v>0.19165989067050335</v>
      </c>
      <c r="J714" s="42">
        <f ca="1"/>
        <v>0.1907160530775252</v>
      </c>
      <c r="K714" s="42">
        <f ca="1"/>
        <v>0.19481462494485899</v>
      </c>
      <c r="L714" s="42">
        <f ca="1"/>
        <v>0.19572304254428377</v>
      </c>
      <c r="M714" s="42">
        <f ca="1"/>
        <v>0.20098987380218783</v>
      </c>
      <c r="N714" s="42">
        <f ca="1"/>
        <v>0.19922722729892287</v>
      </c>
      <c r="O714" s="42">
        <f ca="1"/>
        <v>0.19536617203521819</v>
      </c>
      <c r="P714" s="42">
        <f ca="1"/>
        <v>0.19080599596218978</v>
      </c>
      <c r="Q714" s="42">
        <f ca="1"/>
        <v>0.18167142360273825</v>
      </c>
      <c r="R714" s="42">
        <f ca="1"/>
        <v>0.15260925427293373</v>
      </c>
      <c r="S714" s="42">
        <f ca="1"/>
        <v>0.15596494544674455</v>
      </c>
      <c r="T714" s="42">
        <f ca="1"/>
        <v>0.15239328409068501</v>
      </c>
      <c r="U714" s="42">
        <f ca="1"/>
        <v>0.13696941029495291</v>
      </c>
      <c r="V714" s="42">
        <f ca="1"/>
        <v>0.13875669389768763</v>
      </c>
      <c r="W714" s="42">
        <f ca="1"/>
        <v>0.13824306898892558</v>
      </c>
      <c r="X714" s="42">
        <f ca="1"/>
        <v>0.1248574194884311</v>
      </c>
      <c r="Y714" s="42">
        <f ca="1"/>
        <v>0.1293143450556877</v>
      </c>
      <c r="Z714" s="42">
        <f ca="1"/>
        <v>0.12648563226952578</v>
      </c>
      <c r="AA714" s="42">
        <f ca="1"/>
        <v>0.11763196139849542</v>
      </c>
      <c r="AB714" s="42">
        <f ca="1"/>
        <v>0.11699508783333856</v>
      </c>
      <c r="AC714" s="42">
        <f ca="1"/>
        <v>0.11274263938879477</v>
      </c>
      <c r="AD714" s="42">
        <f ca="1"/>
        <v>0.13215565792433503</v>
      </c>
      <c r="AE714" s="42">
        <f ca="1"/>
        <v>0.11659262387155941</v>
      </c>
      <c r="AF714" s="42">
        <f ca="1"/>
        <v>0.12099394200254474</v>
      </c>
      <c r="AG714" s="42">
        <f ca="1"/>
        <v>8.8186930316580481E-2</v>
      </c>
      <c r="AH714" s="42">
        <f ca="1"/>
        <v>8.0462596505785994E-2</v>
      </c>
      <c r="AI714" s="42">
        <f ca="1"/>
        <v>7.9296478048568445E-2</v>
      </c>
      <c r="AJ714" s="42">
        <f ca="1"/>
        <v>8.7180735932264233E-2</v>
      </c>
      <c r="AK714" s="42">
        <f ca="1"/>
        <v>9.0488243117260156E-2</v>
      </c>
      <c r="AL714" s="42">
        <f ca="1"/>
        <v>9.1214980314651167E-2</v>
      </c>
      <c r="AM714" s="42">
        <f ca="1"/>
        <v>7.6121234483295011E-2</v>
      </c>
      <c r="AN714" s="42">
        <f ca="1"/>
        <v>7.9213492281814055E-2</v>
      </c>
      <c r="AO714" s="42">
        <f ca="1"/>
        <v>7.7972953434081588E-2</v>
      </c>
      <c r="AP714" s="42">
        <f ca="1"/>
        <v>8.7297399703061856E-2</v>
      </c>
      <c r="AQ714" s="42">
        <f ca="1"/>
        <v>8.4913533622402587E-2</v>
      </c>
      <c r="AR714" s="42">
        <f ca="1"/>
        <v>8.7941062948784857E-2</v>
      </c>
      <c r="AS714" s="42">
        <f ca="1"/>
        <v>8.6667825846993368E-2</v>
      </c>
      <c r="AT714" s="42">
        <f ca="1"/>
        <v>9.6417518204674896E-2</v>
      </c>
      <c r="AU714" s="42">
        <f ca="1"/>
        <v>9.3066814653447474E-2</v>
      </c>
      <c r="AV714" s="42">
        <f ca="1"/>
        <v>8.5798226817633799E-2</v>
      </c>
      <c r="AW714" s="42">
        <f ca="1"/>
        <v>8.9895818917642839E-2</v>
      </c>
      <c r="AX714" s="42">
        <f ca="1"/>
        <v>9.231585590498971E-2</v>
      </c>
      <c r="AY714" s="42">
        <f ca="1"/>
        <v>0.10291945615910397</v>
      </c>
      <c r="AZ714" s="42">
        <f ca="1"/>
        <v>0.10723876809251917</v>
      </c>
      <c r="BA714" s="42">
        <f ca="1"/>
        <v>0.10630782493936246</v>
      </c>
      <c r="BB714" s="42">
        <f ca="1"/>
        <v>9.9352485330512663E-2</v>
      </c>
      <c r="BC714" s="42">
        <f ca="1"/>
        <v>0.1045474478845021</v>
      </c>
      <c r="BD714" s="42">
        <f ca="1"/>
        <v>0.10331037637098298</v>
      </c>
      <c r="BE714" s="42">
        <f ca="1"/>
        <v>9.5305115902964227E-2</v>
      </c>
      <c r="BF714" s="42">
        <f ca="1"/>
        <v>9.1868456182601518E-2</v>
      </c>
      <c r="BG714" s="42">
        <f ca="1"/>
        <v>8.8918025106861143E-2</v>
      </c>
      <c r="BH714" s="42">
        <f ca="1"/>
        <v>9.0963763969007599E-2</v>
      </c>
      <c r="BI714" s="42">
        <f ca="1"/>
        <v>8.9633092025387301E-2</v>
      </c>
      <c r="BJ714" s="42">
        <f ca="1"/>
        <v>8.3697729126962397E-2</v>
      </c>
    </row>
    <row r="715" spans="2:62" hidden="1" outlineLevel="2">
      <c r="B715" s="78" t="s">
        <v>13</v>
      </c>
      <c r="C715" s="42">
        <f ca="1"/>
        <v>3.3811622935222434E-2</v>
      </c>
      <c r="D715" s="42">
        <f ca="1"/>
        <v>3.2141870510847936E-2</v>
      </c>
      <c r="E715" s="42">
        <f ca="1"/>
        <v>3.2042672315108704E-2</v>
      </c>
      <c r="F715" s="42">
        <f ca="1"/>
        <v>3.5725681911309058E-2</v>
      </c>
      <c r="G715" s="42">
        <f ca="1"/>
        <v>3.4704537495047171E-2</v>
      </c>
      <c r="H715" s="42">
        <f ca="1"/>
        <v>3.3239053417586387E-2</v>
      </c>
      <c r="I715" s="42">
        <f ca="1"/>
        <v>4.5415775101609178E-2</v>
      </c>
      <c r="J715" s="42">
        <f ca="1"/>
        <v>4.4081944350981436E-2</v>
      </c>
      <c r="K715" s="42">
        <f ca="1"/>
        <v>4.7594275284241053E-2</v>
      </c>
      <c r="L715" s="42">
        <f ca="1"/>
        <v>5.0183290641978046E-2</v>
      </c>
      <c r="M715" s="42">
        <f ca="1"/>
        <v>4.8151367561620737E-2</v>
      </c>
      <c r="N715" s="42">
        <f ca="1"/>
        <v>5.0756146886285505E-2</v>
      </c>
      <c r="O715" s="42">
        <f ca="1"/>
        <v>3.5993191442153211E-2</v>
      </c>
      <c r="P715" s="42">
        <f ca="1"/>
        <v>3.8295586328467399E-2</v>
      </c>
      <c r="Q715" s="42">
        <f ca="1"/>
        <v>4.1332409971774918E-2</v>
      </c>
      <c r="R715" s="42">
        <f ca="1"/>
        <v>4.1571184930432603E-2</v>
      </c>
      <c r="S715" s="42">
        <f ca="1"/>
        <v>4.4712616223149308E-2</v>
      </c>
      <c r="T715" s="42">
        <f ca="1"/>
        <v>3.9445551452807023E-2</v>
      </c>
      <c r="U715" s="42">
        <f ca="1"/>
        <v>2.9862534310426722E-2</v>
      </c>
      <c r="V715" s="42">
        <f ca="1"/>
        <v>3.0654216207001848E-2</v>
      </c>
      <c r="W715" s="42">
        <f ca="1"/>
        <v>2.9851563838300364E-2</v>
      </c>
      <c r="X715" s="42">
        <f ca="1"/>
        <v>3.8617390024255703E-2</v>
      </c>
      <c r="Y715" s="42">
        <f ca="1"/>
        <v>3.8478368701716184E-2</v>
      </c>
      <c r="Z715" s="42">
        <f ca="1"/>
        <v>3.9087401839454645E-2</v>
      </c>
      <c r="AA715" s="42">
        <f ca="1"/>
        <v>3.8252445713904681E-2</v>
      </c>
      <c r="AB715" s="42">
        <f ca="1"/>
        <v>4.1257959617743964E-2</v>
      </c>
      <c r="AC715" s="42">
        <f ca="1"/>
        <v>4.0238215308392271E-2</v>
      </c>
      <c r="AD715" s="42">
        <f ca="1"/>
        <v>3.4216266034856418E-2</v>
      </c>
      <c r="AE715" s="42">
        <f ca="1"/>
        <v>3.0842094669740128E-2</v>
      </c>
      <c r="AF715" s="42">
        <f ca="1"/>
        <v>3.2062294511059089E-2</v>
      </c>
      <c r="AG715" s="42">
        <f ca="1"/>
        <v>2.9452559864040023E-2</v>
      </c>
      <c r="AH715" s="42">
        <f ca="1"/>
        <v>2.7168556917122999E-2</v>
      </c>
      <c r="AI715" s="42">
        <f ca="1"/>
        <v>2.8627178446230219E-2</v>
      </c>
      <c r="AJ715" s="42">
        <f ca="1"/>
        <v>3.2871828574772187E-2</v>
      </c>
      <c r="AK715" s="42">
        <f ca="1"/>
        <v>3.3946694811683963E-2</v>
      </c>
      <c r="AL715" s="42">
        <f ca="1"/>
        <v>3.3950531736471834E-2</v>
      </c>
      <c r="AM715" s="42">
        <f ca="1"/>
        <v>2.4846594422862328E-2</v>
      </c>
      <c r="AN715" s="42">
        <f ca="1"/>
        <v>2.3779573177143611E-2</v>
      </c>
      <c r="AO715" s="42">
        <f ca="1"/>
        <v>2.4944683891288656E-2</v>
      </c>
      <c r="AP715" s="42">
        <f ca="1"/>
        <v>2.8035773637478487E-2</v>
      </c>
      <c r="AQ715" s="42">
        <f ca="1"/>
        <v>2.7670447914133801E-2</v>
      </c>
      <c r="AR715" s="42">
        <f ca="1"/>
        <v>2.7323939097749605E-2</v>
      </c>
      <c r="AS715" s="42">
        <f ca="1"/>
        <v>3.1370820598957933E-2</v>
      </c>
      <c r="AT715" s="42">
        <f ca="1"/>
        <v>3.4299748191778848E-2</v>
      </c>
      <c r="AU715" s="42">
        <f ca="1"/>
        <v>3.4243670091084755E-2</v>
      </c>
      <c r="AV715" s="42">
        <f ca="1"/>
        <v>1.0436757110526074E-2</v>
      </c>
      <c r="AW715" s="42">
        <f ca="1"/>
        <v>1.1039082697146423E-2</v>
      </c>
      <c r="AX715" s="42">
        <f ca="1"/>
        <v>1.1543253851132146E-2</v>
      </c>
      <c r="AY715" s="42">
        <f ca="1"/>
        <v>4.1547848199118701E-3</v>
      </c>
      <c r="AZ715" s="42">
        <f ca="1"/>
        <v>4.7434906957508852E-3</v>
      </c>
      <c r="BA715" s="42">
        <f ca="1"/>
        <v>4.498638049885738E-3</v>
      </c>
      <c r="BB715" s="42">
        <f ca="1"/>
        <v>7.0253824958127695E-3</v>
      </c>
      <c r="BC715" s="42">
        <f ca="1"/>
        <v>7.1182229687965712E-3</v>
      </c>
      <c r="BD715" s="42">
        <f ca="1"/>
        <v>7.0668039999350948E-3</v>
      </c>
      <c r="BE715" s="42">
        <f ca="1"/>
        <v>3.2888036644512877E-3</v>
      </c>
      <c r="BF715" s="42">
        <f ca="1"/>
        <v>3.2389273553966851E-3</v>
      </c>
      <c r="BG715" s="42">
        <f ca="1"/>
        <v>3.4299581891149662E-3</v>
      </c>
      <c r="BH715" s="42">
        <f ca="1"/>
        <v>5.7037203926396402E-3</v>
      </c>
      <c r="BI715" s="42">
        <f ca="1"/>
        <v>5.9203179371802124E-3</v>
      </c>
      <c r="BJ715" s="42">
        <f ca="1"/>
        <v>5.5394570374012733E-3</v>
      </c>
    </row>
    <row r="716" spans="2:62" hidden="1" outlineLevel="2">
      <c r="B716" s="78" t="s">
        <v>15</v>
      </c>
      <c r="C716" s="42">
        <f ca="1"/>
        <v>0.23794730330506861</v>
      </c>
      <c r="D716" s="42">
        <f ca="1"/>
        <v>0.23250263024511769</v>
      </c>
      <c r="E716" s="42">
        <f ca="1"/>
        <v>0.23467280863545403</v>
      </c>
      <c r="F716" s="42">
        <f ca="1"/>
        <v>0.25485364572933694</v>
      </c>
      <c r="G716" s="42">
        <f ca="1"/>
        <v>0.25899649544747083</v>
      </c>
      <c r="H716" s="42">
        <f ca="1"/>
        <v>0.25187636455741386</v>
      </c>
      <c r="I716" s="42">
        <f ca="1"/>
        <v>0.22472562336258814</v>
      </c>
      <c r="J716" s="42">
        <f ca="1"/>
        <v>0.22556381383943208</v>
      </c>
      <c r="K716" s="42">
        <f ca="1"/>
        <v>0.21904690064364335</v>
      </c>
      <c r="L716" s="42">
        <f ca="1"/>
        <v>0.2190320324977649</v>
      </c>
      <c r="M716" s="42">
        <f ca="1"/>
        <v>0.22174245748733323</v>
      </c>
      <c r="N716" s="42">
        <f ca="1"/>
        <v>0.21876830140232464</v>
      </c>
      <c r="O716" s="42">
        <f ca="1"/>
        <v>0.20369933017285466</v>
      </c>
      <c r="P716" s="42">
        <f ca="1"/>
        <v>0.20386918311867244</v>
      </c>
      <c r="Q716" s="42">
        <f ca="1"/>
        <v>0.19192748779980773</v>
      </c>
      <c r="R716" s="42">
        <f ca="1"/>
        <v>0.19592310040044356</v>
      </c>
      <c r="S716" s="42">
        <f ca="1"/>
        <v>0.19147646605728383</v>
      </c>
      <c r="T716" s="42">
        <f ca="1"/>
        <v>0.19923621753125786</v>
      </c>
      <c r="U716" s="42">
        <f ca="1"/>
        <v>0.2109452892501372</v>
      </c>
      <c r="V716" s="42">
        <f ca="1"/>
        <v>0.21093638170369605</v>
      </c>
      <c r="W716" s="42">
        <f ca="1"/>
        <v>0.21139053841810693</v>
      </c>
      <c r="X716" s="42">
        <f ca="1"/>
        <v>0.23006290371502924</v>
      </c>
      <c r="Y716" s="42">
        <f ca="1"/>
        <v>0.22596186037334678</v>
      </c>
      <c r="Z716" s="42">
        <f ca="1"/>
        <v>0.23404088649515162</v>
      </c>
      <c r="AA716" s="42">
        <f ca="1"/>
        <v>0.24624328703620441</v>
      </c>
      <c r="AB716" s="42">
        <f ca="1"/>
        <v>0.25085048001769611</v>
      </c>
      <c r="AC716" s="42">
        <f ca="1"/>
        <v>0.24964843010453516</v>
      </c>
      <c r="AD716" s="42">
        <f ca="1"/>
        <v>0.28082742951641287</v>
      </c>
      <c r="AE716" s="42">
        <f ca="1"/>
        <v>0.28122310133396206</v>
      </c>
      <c r="AF716" s="42">
        <f ca="1"/>
        <v>0.27989701500269265</v>
      </c>
      <c r="AG716" s="42">
        <f ca="1"/>
        <v>0.29218248219998505</v>
      </c>
      <c r="AH716" s="42">
        <f ca="1"/>
        <v>0.29831296068749735</v>
      </c>
      <c r="AI716" s="42">
        <f ca="1"/>
        <v>0.30531845335092467</v>
      </c>
      <c r="AJ716" s="42">
        <f ca="1"/>
        <v>0.31302115396356139</v>
      </c>
      <c r="AK716" s="42">
        <f ca="1"/>
        <v>0.31521727100236685</v>
      </c>
      <c r="AL716" s="42">
        <f ca="1"/>
        <v>0.30808025714319903</v>
      </c>
      <c r="AM716" s="42">
        <f ca="1"/>
        <v>0.32133437942765486</v>
      </c>
      <c r="AN716" s="42">
        <f ca="1"/>
        <v>0.3248090005220754</v>
      </c>
      <c r="AO716" s="42">
        <f ca="1"/>
        <v>0.32275655885885191</v>
      </c>
      <c r="AP716" s="42">
        <f ca="1"/>
        <v>0.33447134111329185</v>
      </c>
      <c r="AQ716" s="42">
        <f ca="1"/>
        <v>0.34497413695374285</v>
      </c>
      <c r="AR716" s="42">
        <f ca="1"/>
        <v>0.34612366206777384</v>
      </c>
      <c r="AS716" s="42">
        <f ca="1"/>
        <v>0.34517235372883959</v>
      </c>
      <c r="AT716" s="42">
        <f ca="1"/>
        <v>0.34004487057139748</v>
      </c>
      <c r="AU716" s="42">
        <f ca="1"/>
        <v>0.34013697672437798</v>
      </c>
      <c r="AV716" s="42">
        <f ca="1"/>
        <v>0.36392946378898672</v>
      </c>
      <c r="AW716" s="42">
        <f ca="1"/>
        <v>0.34207724206369056</v>
      </c>
      <c r="AX716" s="42">
        <f ca="1"/>
        <v>0.33538134885849447</v>
      </c>
      <c r="AY716" s="42">
        <f ca="1"/>
        <v>0.37340958393989315</v>
      </c>
      <c r="AZ716" s="42">
        <f ca="1"/>
        <v>0.36286867188184146</v>
      </c>
      <c r="BA716" s="42">
        <f ca="1"/>
        <v>0.36638475652949731</v>
      </c>
      <c r="BB716" s="42">
        <f ca="1"/>
        <v>0.35433538767461747</v>
      </c>
      <c r="BC716" s="42">
        <f ca="1"/>
        <v>0.34249504299929151</v>
      </c>
      <c r="BD716" s="42">
        <f ca="1"/>
        <v>0.33714177584020055</v>
      </c>
      <c r="BE716" s="42">
        <f ca="1"/>
        <v>0.36762430008610364</v>
      </c>
      <c r="BF716" s="42">
        <f ca="1"/>
        <v>0.37165472667889754</v>
      </c>
      <c r="BG716" s="42">
        <f ca="1"/>
        <v>0.37784097118668281</v>
      </c>
      <c r="BH716" s="42">
        <f ca="1"/>
        <v>0.38521445139541893</v>
      </c>
      <c r="BI716" s="42">
        <f ca="1"/>
        <v>0.37079193050682296</v>
      </c>
      <c r="BJ716" s="42">
        <f ca="1"/>
        <v>0.3686384895961794</v>
      </c>
    </row>
    <row r="717" spans="2:62" hidden="1" outlineLevel="2">
      <c r="B717" s="78" t="s">
        <v>18</v>
      </c>
      <c r="C717" s="42">
        <f ca="1"/>
        <v>0</v>
      </c>
      <c r="D717" s="42">
        <f ca="1"/>
        <v>0</v>
      </c>
      <c r="E717" s="42">
        <f ca="1"/>
        <v>0</v>
      </c>
      <c r="F717" s="42">
        <f ca="1"/>
        <v>0</v>
      </c>
      <c r="G717" s="42">
        <f ca="1"/>
        <v>0</v>
      </c>
      <c r="H717" s="42">
        <f ca="1"/>
        <v>0</v>
      </c>
      <c r="I717" s="42">
        <f ca="1"/>
        <v>0</v>
      </c>
      <c r="J717" s="42">
        <f ca="1"/>
        <v>0</v>
      </c>
      <c r="K717" s="42">
        <f ca="1"/>
        <v>0</v>
      </c>
      <c r="L717" s="42">
        <f ca="1"/>
        <v>0</v>
      </c>
      <c r="M717" s="42">
        <f ca="1"/>
        <v>0</v>
      </c>
      <c r="N717" s="42">
        <f ca="1"/>
        <v>0</v>
      </c>
      <c r="O717" s="42">
        <f ca="1"/>
        <v>0</v>
      </c>
      <c r="P717" s="42">
        <f ca="1"/>
        <v>0</v>
      </c>
      <c r="Q717" s="42">
        <f ca="1"/>
        <v>0</v>
      </c>
      <c r="R717" s="42">
        <f ca="1"/>
        <v>1.1089763384937125E-2</v>
      </c>
      <c r="S717" s="42">
        <f ca="1"/>
        <v>1.0775843925002507E-2</v>
      </c>
      <c r="T717" s="42">
        <f ca="1"/>
        <v>9.9794958367965675E-3</v>
      </c>
      <c r="U717" s="42">
        <f ca="1"/>
        <v>1.5469064655965278E-2</v>
      </c>
      <c r="V717" s="42">
        <f ca="1"/>
        <v>1.5137561523704412E-2</v>
      </c>
      <c r="W717" s="42">
        <f ca="1"/>
        <v>1.4397843084490517E-2</v>
      </c>
      <c r="X717" s="42">
        <f ca="1"/>
        <v>2.2306569703376546E-2</v>
      </c>
      <c r="Y717" s="42">
        <f ca="1"/>
        <v>2.041898406429294E-2</v>
      </c>
      <c r="Z717" s="42">
        <f ca="1"/>
        <v>1.9466900456009135E-2</v>
      </c>
      <c r="AA717" s="42">
        <f ca="1"/>
        <v>1.5644619817624508E-2</v>
      </c>
      <c r="AB717" s="42">
        <f ca="1"/>
        <v>1.4811445374356523E-2</v>
      </c>
      <c r="AC717" s="42">
        <f ca="1"/>
        <v>1.4320959334184188E-2</v>
      </c>
      <c r="AD717" s="42">
        <f ca="1"/>
        <v>1.7108692942560393E-2</v>
      </c>
      <c r="AE717" s="42">
        <f ca="1"/>
        <v>1.496533782212257E-2</v>
      </c>
      <c r="AF717" s="42">
        <f ca="1"/>
        <v>1.5410145918895715E-2</v>
      </c>
      <c r="AG717" s="42">
        <f ca="1"/>
        <v>0</v>
      </c>
      <c r="AH717" s="42">
        <f ca="1"/>
        <v>0</v>
      </c>
      <c r="AI717" s="42">
        <f ca="1"/>
        <v>0</v>
      </c>
      <c r="AJ717" s="42">
        <f ca="1"/>
        <v>0</v>
      </c>
      <c r="AK717" s="42">
        <f ca="1"/>
        <v>0</v>
      </c>
      <c r="AL717" s="42">
        <f ca="1"/>
        <v>0</v>
      </c>
      <c r="AM717" s="42">
        <f ca="1"/>
        <v>0</v>
      </c>
      <c r="AN717" s="42">
        <f ca="1"/>
        <v>0</v>
      </c>
      <c r="AO717" s="42">
        <f ca="1"/>
        <v>0</v>
      </c>
      <c r="AP717" s="42">
        <f ca="1"/>
        <v>0</v>
      </c>
      <c r="AQ717" s="42">
        <f ca="1"/>
        <v>0</v>
      </c>
      <c r="AR717" s="42">
        <f ca="1"/>
        <v>0</v>
      </c>
      <c r="AS717" s="42">
        <f ca="1"/>
        <v>0</v>
      </c>
      <c r="AT717" s="42">
        <f ca="1"/>
        <v>0</v>
      </c>
      <c r="AU717" s="42">
        <f ca="1"/>
        <v>0</v>
      </c>
      <c r="AV717" s="42">
        <f ca="1"/>
        <v>0</v>
      </c>
      <c r="AW717" s="42">
        <f ca="1"/>
        <v>0</v>
      </c>
      <c r="AX717" s="42">
        <f ca="1"/>
        <v>0</v>
      </c>
      <c r="AY717" s="42">
        <f ca="1"/>
        <v>0</v>
      </c>
      <c r="AZ717" s="42">
        <f ca="1"/>
        <v>0</v>
      </c>
      <c r="BA717" s="42">
        <f ca="1"/>
        <v>0</v>
      </c>
      <c r="BB717" s="42">
        <f ca="1"/>
        <v>0</v>
      </c>
      <c r="BC717" s="42">
        <f ca="1"/>
        <v>0</v>
      </c>
      <c r="BD717" s="42">
        <f ca="1"/>
        <v>0</v>
      </c>
      <c r="BE717" s="42">
        <f ca="1"/>
        <v>0</v>
      </c>
      <c r="BF717" s="42">
        <f ca="1"/>
        <v>0</v>
      </c>
      <c r="BG717" s="42">
        <f ca="1"/>
        <v>0</v>
      </c>
      <c r="BH717" s="42">
        <f ca="1"/>
        <v>0</v>
      </c>
      <c r="BI717" s="42">
        <f ca="1"/>
        <v>0</v>
      </c>
      <c r="BJ717" s="42">
        <f ca="1"/>
        <v>0</v>
      </c>
    </row>
    <row r="718" spans="2:62" hidden="1" outlineLevel="2">
      <c r="B718" s="78" t="s">
        <v>20</v>
      </c>
      <c r="C718" s="42">
        <f ca="1"/>
        <v>5.2559419969757954E-3</v>
      </c>
      <c r="D718" s="42">
        <f ca="1"/>
        <v>5.6140161915897314E-3</v>
      </c>
      <c r="E718" s="42">
        <f ca="1"/>
        <v>5.5544148264830518E-3</v>
      </c>
      <c r="F718" s="42">
        <f ca="1"/>
        <v>2.4769793782284427E-3</v>
      </c>
      <c r="G718" s="42">
        <f ca="1"/>
        <v>2.2125635296355514E-3</v>
      </c>
      <c r="H718" s="42">
        <f ca="1"/>
        <v>2.2514426026965387E-3</v>
      </c>
      <c r="I718" s="42">
        <f ca="1"/>
        <v>2.3555214899251792E-2</v>
      </c>
      <c r="J718" s="42">
        <f ca="1"/>
        <v>2.3500390268075034E-2</v>
      </c>
      <c r="K718" s="42">
        <f ca="1"/>
        <v>2.4397426609064625E-2</v>
      </c>
      <c r="L718" s="42">
        <f ca="1"/>
        <v>3.9329226553087758E-2</v>
      </c>
      <c r="M718" s="42">
        <f ca="1"/>
        <v>4.156253674945172E-2</v>
      </c>
      <c r="N718" s="42">
        <f ca="1"/>
        <v>4.369903181652042E-2</v>
      </c>
      <c r="O718" s="42">
        <f ca="1"/>
        <v>5.8504137365451833E-2</v>
      </c>
      <c r="P718" s="42">
        <f ca="1"/>
        <v>6.5139509923519162E-2</v>
      </c>
      <c r="Q718" s="42">
        <f ca="1"/>
        <v>6.3730348215876739E-2</v>
      </c>
      <c r="R718" s="42">
        <f ca="1"/>
        <v>5.5513040404119425E-2</v>
      </c>
      <c r="S718" s="42">
        <f ca="1"/>
        <v>5.3552723822427067E-2</v>
      </c>
      <c r="T718" s="42">
        <f ca="1"/>
        <v>5.2855065345814044E-2</v>
      </c>
      <c r="U718" s="42">
        <f ca="1"/>
        <v>5.805183795782734E-2</v>
      </c>
      <c r="V718" s="42">
        <f ca="1"/>
        <v>6.6442463955120656E-2</v>
      </c>
      <c r="W718" s="42">
        <f ca="1"/>
        <v>6.7483152599483134E-2</v>
      </c>
      <c r="X718" s="42">
        <f ca="1"/>
        <v>6.106451701012143E-2</v>
      </c>
      <c r="Y718" s="42">
        <f ca="1"/>
        <v>6.0160765373865915E-2</v>
      </c>
      <c r="Z718" s="42">
        <f ca="1"/>
        <v>5.812236160071646E-2</v>
      </c>
      <c r="AA718" s="42">
        <f ca="1"/>
        <v>6.4542440536069848E-2</v>
      </c>
      <c r="AB718" s="42">
        <f ca="1"/>
        <v>6.7403831770937353E-2</v>
      </c>
      <c r="AC718" s="42">
        <f ca="1"/>
        <v>6.7612096053686427E-2</v>
      </c>
      <c r="AD718" s="42">
        <f ca="1"/>
        <v>5.6613221953149211E-2</v>
      </c>
      <c r="AE718" s="42">
        <f ca="1"/>
        <v>5.4607327868115355E-2</v>
      </c>
      <c r="AF718" s="42">
        <f ca="1"/>
        <v>5.4936019466495511E-2</v>
      </c>
      <c r="AG718" s="42">
        <f ca="1"/>
        <v>5.3503362070723814E-2</v>
      </c>
      <c r="AH718" s="42">
        <f ca="1"/>
        <v>4.4170131398065346E-2</v>
      </c>
      <c r="AI718" s="42">
        <f ca="1"/>
        <v>4.5198777105718117E-2</v>
      </c>
      <c r="AJ718" s="42">
        <f ca="1"/>
        <v>3.2799439751116544E-2</v>
      </c>
      <c r="AK718" s="42">
        <f ca="1"/>
        <v>3.1287842100136555E-2</v>
      </c>
      <c r="AL718" s="42">
        <f ca="1"/>
        <v>3.2125349509789271E-2</v>
      </c>
      <c r="AM718" s="42">
        <f ca="1"/>
        <v>2.9181263195957881E-2</v>
      </c>
      <c r="AN718" s="42">
        <f ca="1"/>
        <v>2.7768191684694722E-2</v>
      </c>
      <c r="AO718" s="42">
        <f ca="1"/>
        <v>2.9418259557408295E-2</v>
      </c>
      <c r="AP718" s="42">
        <f ca="1"/>
        <v>3.9848762654060302E-2</v>
      </c>
      <c r="AQ718" s="42">
        <f ca="1"/>
        <v>4.2076960544580412E-2</v>
      </c>
      <c r="AR718" s="42">
        <f ca="1"/>
        <v>4.2624487003139276E-2</v>
      </c>
      <c r="AS718" s="42">
        <f ca="1"/>
        <v>3.5957534795781197E-2</v>
      </c>
      <c r="AT718" s="42">
        <f ca="1"/>
        <v>3.2801651982730995E-2</v>
      </c>
      <c r="AU718" s="42">
        <f ca="1"/>
        <v>3.0063184387381956E-2</v>
      </c>
      <c r="AV718" s="42">
        <f ca="1"/>
        <v>3.1636685994231625E-2</v>
      </c>
      <c r="AW718" s="42">
        <f ca="1"/>
        <v>3.647467111901783E-2</v>
      </c>
      <c r="AX718" s="42">
        <f ca="1"/>
        <v>3.8503660326903978E-2</v>
      </c>
      <c r="AY718" s="42">
        <f ca="1"/>
        <v>1.6645792044700701E-2</v>
      </c>
      <c r="AZ718" s="42">
        <f ca="1"/>
        <v>1.7370189112478743E-2</v>
      </c>
      <c r="BA718" s="42">
        <f ca="1"/>
        <v>1.8029626375086483E-2</v>
      </c>
      <c r="BB718" s="42">
        <f ca="1"/>
        <v>2.5830493428311018E-2</v>
      </c>
      <c r="BC718" s="42">
        <f ca="1"/>
        <v>2.7224441132380057E-2</v>
      </c>
      <c r="BD718" s="42">
        <f ca="1"/>
        <v>2.7551573290024698E-2</v>
      </c>
      <c r="BE718" s="42">
        <f ca="1"/>
        <v>2.8974325018104197E-2</v>
      </c>
      <c r="BF718" s="42">
        <f ca="1"/>
        <v>3.0031602971852086E-2</v>
      </c>
      <c r="BG718" s="42">
        <f ca="1"/>
        <v>2.9758915975578629E-2</v>
      </c>
      <c r="BH718" s="42">
        <f ca="1"/>
        <v>2.5373819960991924E-2</v>
      </c>
      <c r="BI718" s="42">
        <f ca="1"/>
        <v>2.552049621820493E-2</v>
      </c>
      <c r="BJ718" s="42">
        <f ca="1"/>
        <v>2.6360607431584519E-2</v>
      </c>
    </row>
    <row r="719" spans="2:62" hidden="1" outlineLevel="2">
      <c r="B719" s="78" t="s">
        <v>22</v>
      </c>
      <c r="C719" s="42">
        <f ca="1"/>
        <v>0</v>
      </c>
      <c r="D719" s="42">
        <f ca="1"/>
        <v>0</v>
      </c>
      <c r="E719" s="42">
        <f ca="1"/>
        <v>0</v>
      </c>
      <c r="F719" s="42">
        <f ca="1"/>
        <v>0</v>
      </c>
      <c r="G719" s="42">
        <f ca="1"/>
        <v>0</v>
      </c>
      <c r="H719" s="42">
        <f ca="1"/>
        <v>0</v>
      </c>
      <c r="I719" s="42">
        <f ca="1"/>
        <v>0</v>
      </c>
      <c r="J719" s="42">
        <f ca="1"/>
        <v>0</v>
      </c>
      <c r="K719" s="42">
        <f ca="1"/>
        <v>0</v>
      </c>
      <c r="L719" s="42">
        <f ca="1"/>
        <v>0</v>
      </c>
      <c r="M719" s="42">
        <f ca="1"/>
        <v>0</v>
      </c>
      <c r="N719" s="42">
        <f ca="1"/>
        <v>0</v>
      </c>
      <c r="O719" s="42">
        <f ca="1"/>
        <v>0</v>
      </c>
      <c r="P719" s="42">
        <f ca="1"/>
        <v>0</v>
      </c>
      <c r="Q719" s="42">
        <f ca="1"/>
        <v>0</v>
      </c>
      <c r="R719" s="42">
        <f ca="1"/>
        <v>0</v>
      </c>
      <c r="S719" s="42">
        <f ca="1"/>
        <v>0</v>
      </c>
      <c r="T719" s="42">
        <f ca="1"/>
        <v>0</v>
      </c>
      <c r="U719" s="42">
        <f ca="1"/>
        <v>0</v>
      </c>
      <c r="V719" s="42">
        <f ca="1"/>
        <v>0</v>
      </c>
      <c r="W719" s="42">
        <f ca="1"/>
        <v>0</v>
      </c>
      <c r="X719" s="42">
        <f ca="1"/>
        <v>4.7832448997991196E-3</v>
      </c>
      <c r="Y719" s="42">
        <f ca="1"/>
        <v>4.752128481515132E-3</v>
      </c>
      <c r="Z719" s="42">
        <f ca="1"/>
        <v>4.4503003160062428E-3</v>
      </c>
      <c r="AA719" s="42">
        <f ca="1"/>
        <v>0</v>
      </c>
      <c r="AB719" s="42">
        <f ca="1"/>
        <v>0</v>
      </c>
      <c r="AC719" s="42">
        <f ca="1"/>
        <v>0</v>
      </c>
      <c r="AD719" s="42">
        <f ca="1"/>
        <v>0</v>
      </c>
      <c r="AE719" s="42">
        <f ca="1"/>
        <v>0</v>
      </c>
      <c r="AF719" s="42">
        <f ca="1"/>
        <v>0</v>
      </c>
      <c r="AG719" s="42">
        <f ca="1"/>
        <v>0</v>
      </c>
      <c r="AH719" s="42">
        <f ca="1"/>
        <v>0</v>
      </c>
      <c r="AI719" s="42">
        <f ca="1"/>
        <v>0</v>
      </c>
      <c r="AJ719" s="42">
        <f ca="1"/>
        <v>1.021718913764174E-2</v>
      </c>
      <c r="AK719" s="42">
        <f ca="1"/>
        <v>1.0785782298243687E-2</v>
      </c>
      <c r="AL719" s="42">
        <f ca="1"/>
        <v>1.0208952396643583E-2</v>
      </c>
      <c r="AM719" s="42">
        <f ca="1"/>
        <v>8.1697186836790052E-3</v>
      </c>
      <c r="AN719" s="42">
        <f ca="1"/>
        <v>9.8224045965141244E-3</v>
      </c>
      <c r="AO719" s="42">
        <f ca="1"/>
        <v>1.149677559270222E-2</v>
      </c>
      <c r="AP719" s="42">
        <f ca="1"/>
        <v>1.3151962548221808E-2</v>
      </c>
      <c r="AQ719" s="42">
        <f ca="1"/>
        <v>1.140352792987011E-2</v>
      </c>
      <c r="AR719" s="42">
        <f ca="1"/>
        <v>1.1812224141980073E-2</v>
      </c>
      <c r="AS719" s="42">
        <f ca="1"/>
        <v>1.1328895074526902E-2</v>
      </c>
      <c r="AT719" s="42">
        <f ca="1"/>
        <v>1.1068150628676681E-2</v>
      </c>
      <c r="AU719" s="42">
        <f ca="1"/>
        <v>1.0403805613984636E-2</v>
      </c>
      <c r="AV719" s="42">
        <f ca="1"/>
        <v>1.9612540983023473E-2</v>
      </c>
      <c r="AW719" s="42">
        <f ca="1"/>
        <v>1.9687137329463769E-2</v>
      </c>
      <c r="AX719" s="42">
        <f ca="1"/>
        <v>1.9409158769951616E-2</v>
      </c>
      <c r="AY719" s="42">
        <f ca="1"/>
        <v>3.1489600999522381E-2</v>
      </c>
      <c r="AZ719" s="42">
        <f ca="1"/>
        <v>3.0557358948356945E-2</v>
      </c>
      <c r="BA719" s="42">
        <f ca="1"/>
        <v>2.928803652807448E-2</v>
      </c>
      <c r="BB719" s="42">
        <f ca="1"/>
        <v>3.9833846023923876E-2</v>
      </c>
      <c r="BC719" s="42">
        <f ca="1"/>
        <v>4.2084732954581532E-2</v>
      </c>
      <c r="BD719" s="42">
        <f ca="1"/>
        <v>4.4734920193943345E-2</v>
      </c>
      <c r="BE719" s="42">
        <f ca="1"/>
        <v>3.8360525340655191E-2</v>
      </c>
      <c r="BF719" s="42">
        <f ca="1"/>
        <v>3.9753920498889983E-2</v>
      </c>
      <c r="BG719" s="42">
        <f ca="1"/>
        <v>4.141197543358404E-2</v>
      </c>
      <c r="BH719" s="42">
        <f ca="1"/>
        <v>3.8210974821105775E-2</v>
      </c>
      <c r="BI719" s="42">
        <f ca="1"/>
        <v>4.167222644188847E-2</v>
      </c>
      <c r="BJ719" s="42">
        <f ca="1"/>
        <v>3.9622413974108373E-2</v>
      </c>
    </row>
    <row r="720" spans="2:62" hidden="1" outlineLevel="2">
      <c r="B720" s="78" t="s">
        <v>24</v>
      </c>
      <c r="C720" s="42">
        <f ca="1"/>
        <v>0.13306363585099423</v>
      </c>
      <c r="D720" s="42">
        <f ca="1"/>
        <v>0.13603155475339779</v>
      </c>
      <c r="E720" s="42">
        <f ca="1"/>
        <v>0.13882162265537351</v>
      </c>
      <c r="F720" s="42">
        <f ca="1"/>
        <v>0.14055200281085675</v>
      </c>
      <c r="G720" s="42">
        <f ca="1"/>
        <v>0.14577223273419307</v>
      </c>
      <c r="H720" s="42">
        <f ca="1"/>
        <v>0.14865934269787345</v>
      </c>
      <c r="I720" s="42">
        <f ca="1"/>
        <v>0.14826501286777768</v>
      </c>
      <c r="J720" s="42">
        <f ca="1"/>
        <v>0.15571645631323397</v>
      </c>
      <c r="K720" s="42">
        <f ca="1"/>
        <v>0.14411130740046485</v>
      </c>
      <c r="L720" s="42">
        <f ca="1"/>
        <v>0.12812248700460083</v>
      </c>
      <c r="M720" s="42">
        <f ca="1"/>
        <v>0.13081693809670542</v>
      </c>
      <c r="N720" s="42">
        <f ca="1"/>
        <v>0.13283606091295691</v>
      </c>
      <c r="O720" s="42">
        <f ca="1"/>
        <v>0.13248196374576859</v>
      </c>
      <c r="P720" s="42">
        <f ca="1"/>
        <v>0.13354665635250909</v>
      </c>
      <c r="Q720" s="42">
        <f ca="1"/>
        <v>0.13715891137405564</v>
      </c>
      <c r="R720" s="42">
        <f ca="1"/>
        <v>0.13360939454642851</v>
      </c>
      <c r="S720" s="42">
        <f ca="1"/>
        <v>0.13800566761863087</v>
      </c>
      <c r="T720" s="42">
        <f ca="1"/>
        <v>0.14132179370477435</v>
      </c>
      <c r="U720" s="42">
        <f ca="1"/>
        <v>0.14791628352109526</v>
      </c>
      <c r="V720" s="42">
        <f ca="1"/>
        <v>0.15420198648072234</v>
      </c>
      <c r="W720" s="42">
        <f ca="1"/>
        <v>0.1515590605381458</v>
      </c>
      <c r="X720" s="42">
        <f ca="1"/>
        <v>0.15374115198020538</v>
      </c>
      <c r="Y720" s="42">
        <f ca="1"/>
        <v>0.1529582661243791</v>
      </c>
      <c r="Z720" s="42">
        <f ca="1"/>
        <v>0.15594872529394482</v>
      </c>
      <c r="AA720" s="42">
        <f ca="1"/>
        <v>0.18109858122978426</v>
      </c>
      <c r="AB720" s="42">
        <f ca="1"/>
        <v>0.17525503863278677</v>
      </c>
      <c r="AC720" s="42">
        <f ca="1"/>
        <v>0.18329552836380761</v>
      </c>
      <c r="AD720" s="42">
        <f ca="1"/>
        <v>0.17919380777844146</v>
      </c>
      <c r="AE720" s="42">
        <f ca="1"/>
        <v>0.19211774808095555</v>
      </c>
      <c r="AF720" s="42">
        <f ca="1"/>
        <v>0.18580978485227975</v>
      </c>
      <c r="AG720" s="42">
        <f ca="1"/>
        <v>0.21221017669492764</v>
      </c>
      <c r="AH720" s="42">
        <f ca="1"/>
        <v>0.22587180793625689</v>
      </c>
      <c r="AI720" s="42">
        <f ca="1"/>
        <v>0.21137496683916285</v>
      </c>
      <c r="AJ720" s="42">
        <f ca="1"/>
        <v>0.19720558935324176</v>
      </c>
      <c r="AK720" s="42">
        <f ca="1"/>
        <v>0.189960217571229</v>
      </c>
      <c r="AL720" s="42">
        <f ca="1"/>
        <v>0.1976268865332014</v>
      </c>
      <c r="AM720" s="42">
        <f ca="1"/>
        <v>0.19792872398343228</v>
      </c>
      <c r="AN720" s="42">
        <f ca="1"/>
        <v>0.20735554051082902</v>
      </c>
      <c r="AO720" s="42">
        <f ca="1"/>
        <v>0.22673928365413637</v>
      </c>
      <c r="AP720" s="42">
        <f ca="1"/>
        <v>0.27220003246195001</v>
      </c>
      <c r="AQ720" s="42">
        <f ca="1"/>
        <v>0.27506246095617659</v>
      </c>
      <c r="AR720" s="42">
        <f ca="1"/>
        <v>0.27970077596431625</v>
      </c>
      <c r="AS720" s="42">
        <f ca="1"/>
        <v>0.27266257580579484</v>
      </c>
      <c r="AT720" s="42">
        <f ca="1"/>
        <v>0.27173876019925286</v>
      </c>
      <c r="AU720" s="42">
        <f ca="1"/>
        <v>0.27422244217933839</v>
      </c>
      <c r="AV720" s="42">
        <f ca="1"/>
        <v>0.26086420678343458</v>
      </c>
      <c r="AW720" s="42">
        <f ca="1"/>
        <v>0.26924907231036249</v>
      </c>
      <c r="AX720" s="42">
        <f ca="1"/>
        <v>0.26174300758542712</v>
      </c>
      <c r="AY720" s="42">
        <f ca="1"/>
        <v>0.26587612765416846</v>
      </c>
      <c r="AZ720" s="42">
        <f ca="1"/>
        <v>0.2695782244955634</v>
      </c>
      <c r="BA720" s="42">
        <f ca="1"/>
        <v>0.27040817726577343</v>
      </c>
      <c r="BB720" s="42">
        <f ca="1"/>
        <v>0.24815968521910189</v>
      </c>
      <c r="BC720" s="42">
        <f ca="1"/>
        <v>0.25229838909104113</v>
      </c>
      <c r="BD720" s="42">
        <f ca="1"/>
        <v>0.2641680793997957</v>
      </c>
      <c r="BE720" s="42">
        <f ca="1"/>
        <v>0.24470068908140238</v>
      </c>
      <c r="BF720" s="42">
        <f ca="1"/>
        <v>0.23991619272777739</v>
      </c>
      <c r="BG720" s="42">
        <f ca="1"/>
        <v>0.23125119380463852</v>
      </c>
      <c r="BH720" s="42">
        <f ca="1"/>
        <v>0.24144754611150548</v>
      </c>
      <c r="BI720" s="42">
        <f ca="1"/>
        <v>0.24970289598316373</v>
      </c>
      <c r="BJ720" s="42">
        <f ca="1"/>
        <v>0.25829834529757584</v>
      </c>
    </row>
    <row r="721" spans="2:62" hidden="1" outlineLevel="2"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  <c r="AJ721" s="42"/>
      <c r="AK721" s="42"/>
      <c r="AL721" s="42"/>
      <c r="AM721" s="42"/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</row>
    <row r="722" spans="2:62" hidden="1" outlineLevel="2">
      <c r="B722" s="78" t="s">
        <v>56</v>
      </c>
      <c r="C722" s="42">
        <f ca="1">SUM(C711:C720)</f>
        <v>0.99999912724469575</v>
      </c>
      <c r="D722" s="42">
        <f t="shared" ref="D722:BJ722" ca="1" si="922">SUM(D711:D720)</f>
        <v>0.99999916215297024</v>
      </c>
      <c r="E722" s="42">
        <f t="shared" ca="1" si="922"/>
        <v>0.99999916172839254</v>
      </c>
      <c r="F722" s="42">
        <f t="shared" ca="1" si="922"/>
        <v>0.9999991255293309</v>
      </c>
      <c r="G722" s="42">
        <f t="shared" ca="1" si="922"/>
        <v>0.99999915595275679</v>
      </c>
      <c r="H722" s="42">
        <f t="shared" ca="1" si="922"/>
        <v>0.99999913480990421</v>
      </c>
      <c r="I722" s="42">
        <f t="shared" ca="1" si="922"/>
        <v>0.99999912505973876</v>
      </c>
      <c r="J722" s="42">
        <f t="shared" ca="1" si="922"/>
        <v>0.99999914769241494</v>
      </c>
      <c r="K722" s="42">
        <f t="shared" ca="1" si="922"/>
        <v>0.99999915252064042</v>
      </c>
      <c r="L722" s="42">
        <f t="shared" ca="1" si="922"/>
        <v>0.99999918316869363</v>
      </c>
      <c r="M722" s="42">
        <f t="shared" ca="1" si="922"/>
        <v>0.9999992096837329</v>
      </c>
      <c r="N722" s="42">
        <f t="shared" ca="1" si="922"/>
        <v>0.99999919075365384</v>
      </c>
      <c r="O722" s="42">
        <f t="shared" ca="1" si="922"/>
        <v>0.99999912762508236</v>
      </c>
      <c r="P722" s="42">
        <f t="shared" ca="1" si="922"/>
        <v>0.99999909896118244</v>
      </c>
      <c r="Q722" s="42">
        <f t="shared" ca="1" si="922"/>
        <v>0.9999990796069248</v>
      </c>
      <c r="R722" s="42">
        <f t="shared" ca="1" si="922"/>
        <v>0.99999910748103538</v>
      </c>
      <c r="S722" s="42">
        <f t="shared" ca="1" si="922"/>
        <v>0.99999910714665086</v>
      </c>
      <c r="T722" s="42">
        <f t="shared" ca="1" si="922"/>
        <v>0.99999912533165469</v>
      </c>
      <c r="U722" s="42">
        <f t="shared" ca="1" si="922"/>
        <v>0.99999916181895965</v>
      </c>
      <c r="V722" s="42">
        <f t="shared" ca="1" si="922"/>
        <v>0.99999915072168399</v>
      </c>
      <c r="W722" s="42">
        <f t="shared" ca="1" si="922"/>
        <v>0.99999915302214282</v>
      </c>
      <c r="X722" s="42">
        <f t="shared" ca="1" si="922"/>
        <v>0.99999909144784804</v>
      </c>
      <c r="Y722" s="42">
        <f t="shared" ca="1" si="922"/>
        <v>0.99999914453554639</v>
      </c>
      <c r="Z722" s="42">
        <f t="shared" ca="1" si="922"/>
        <v>0.99999908692473705</v>
      </c>
      <c r="AA722" s="42">
        <f t="shared" ca="1" si="922"/>
        <v>0.99999917538594951</v>
      </c>
      <c r="AB722" s="42">
        <f t="shared" ca="1" si="922"/>
        <v>0.99999921335083164</v>
      </c>
      <c r="AC722" s="42">
        <f t="shared" ca="1" si="922"/>
        <v>0.99999924336621593</v>
      </c>
      <c r="AD722" s="42">
        <f t="shared" ca="1" si="922"/>
        <v>0.99999912397220525</v>
      </c>
      <c r="AE722" s="42">
        <f t="shared" ca="1" si="922"/>
        <v>0.99999909134876486</v>
      </c>
      <c r="AF722" s="42">
        <f t="shared" ca="1" si="922"/>
        <v>0.99999913097583182</v>
      </c>
      <c r="AG722" s="42">
        <f t="shared" ca="1" si="922"/>
        <v>0.99999912861512197</v>
      </c>
      <c r="AH722" s="42">
        <f t="shared" ca="1" si="922"/>
        <v>0.99999914860957717</v>
      </c>
      <c r="AI722" s="42">
        <f t="shared" ca="1" si="922"/>
        <v>0.99999917462643495</v>
      </c>
      <c r="AJ722" s="42">
        <f t="shared" ca="1" si="922"/>
        <v>0.99999913465560275</v>
      </c>
      <c r="AK722" s="42">
        <f t="shared" ca="1" si="922"/>
        <v>0.99999913445607835</v>
      </c>
      <c r="AL722" s="42">
        <f t="shared" ca="1" si="922"/>
        <v>0.99999916039257541</v>
      </c>
      <c r="AM722" s="42">
        <f t="shared" ca="1" si="922"/>
        <v>0.99999915452696142</v>
      </c>
      <c r="AN722" s="42">
        <f t="shared" ca="1" si="922"/>
        <v>0.99999907377078812</v>
      </c>
      <c r="AO722" s="42">
        <f t="shared" ca="1" si="922"/>
        <v>0.99999900325490909</v>
      </c>
      <c r="AP722" s="42">
        <f t="shared" ca="1" si="922"/>
        <v>0.9999991974197705</v>
      </c>
      <c r="AQ722" s="42">
        <f t="shared" ca="1" si="922"/>
        <v>0.99999924894910053</v>
      </c>
      <c r="AR722" s="42">
        <f t="shared" ca="1" si="922"/>
        <v>0.99999921992706908</v>
      </c>
      <c r="AS722" s="42">
        <f t="shared" ca="1" si="922"/>
        <v>0.99999912564493298</v>
      </c>
      <c r="AT722" s="42">
        <f t="shared" ca="1" si="922"/>
        <v>0.9999991101920338</v>
      </c>
      <c r="AU722" s="42">
        <f t="shared" ca="1" si="922"/>
        <v>0.99999912588651263</v>
      </c>
      <c r="AV722" s="42">
        <f t="shared" ca="1" si="922"/>
        <v>0.99999912239319844</v>
      </c>
      <c r="AW722" s="42">
        <f t="shared" ca="1" si="922"/>
        <v>0.99999915564625286</v>
      </c>
      <c r="AX722" s="42">
        <f t="shared" ca="1" si="922"/>
        <v>0.99999914313492988</v>
      </c>
      <c r="AY722" s="42">
        <f t="shared" ca="1" si="922"/>
        <v>0.99999911392861318</v>
      </c>
      <c r="AZ722" s="42">
        <f t="shared" ca="1" si="922"/>
        <v>0.99999908134420878</v>
      </c>
      <c r="BA722" s="42">
        <f t="shared" ca="1" si="922"/>
        <v>0.99999917259807125</v>
      </c>
      <c r="BB722" s="42">
        <f t="shared" ca="1" si="922"/>
        <v>0.99999917488482404</v>
      </c>
      <c r="BC722" s="42">
        <f t="shared" ca="1" si="922"/>
        <v>0.99999916307169356</v>
      </c>
      <c r="BD722" s="42">
        <f t="shared" ca="1" si="922"/>
        <v>0.99999915461312283</v>
      </c>
      <c r="BE722" s="42">
        <f t="shared" ca="1" si="922"/>
        <v>0.99999914043026583</v>
      </c>
      <c r="BF722" s="42">
        <f t="shared" ca="1" si="922"/>
        <v>0.9999991641629703</v>
      </c>
      <c r="BG722" s="42">
        <f t="shared" ca="1" si="922"/>
        <v>0.99999910190749486</v>
      </c>
      <c r="BH722" s="42">
        <f t="shared" ca="1" si="922"/>
        <v>0.99999914703429305</v>
      </c>
      <c r="BI722" s="42">
        <f t="shared" ca="1" si="922"/>
        <v>0.99999912442631489</v>
      </c>
      <c r="BJ722" s="42">
        <f t="shared" ca="1" si="922"/>
        <v>0.99999921734070218</v>
      </c>
    </row>
    <row r="723" spans="2:62" hidden="1" outlineLevel="2">
      <c r="B723" s="25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</row>
    <row r="724" spans="2:62" hidden="1" outlineLevel="2">
      <c r="B724" s="17" t="s">
        <v>137</v>
      </c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</row>
    <row r="725" spans="2:62" hidden="1" outlineLevel="2">
      <c r="B725" s="78" t="s">
        <v>5</v>
      </c>
      <c r="C725" s="15" cm="1">
        <f t="array" aca="1" ref="C725:C734" ca="1">D695:D704-C711:C720</f>
        <v>0</v>
      </c>
      <c r="D725" s="15" cm="1">
        <f t="array" aca="1" ref="D725:D734" ca="1">E695:E704-D711:D720</f>
        <v>0</v>
      </c>
      <c r="E725" s="15" cm="1">
        <f t="array" aca="1" ref="E725:E734" ca="1">F695:F704-E711:E720</f>
        <v>-2.5675174913180054E-3</v>
      </c>
      <c r="F725" s="15" cm="1">
        <f t="array" aca="1" ref="F725:F734" ca="1">G695:G704-F711:F720</f>
        <v>0</v>
      </c>
      <c r="G725" s="15" cm="1">
        <f t="array" aca="1" ref="G725:G734" ca="1">H695:H704-G711:G720</f>
        <v>0</v>
      </c>
      <c r="H725" s="15" cm="1">
        <f t="array" aca="1" ref="H725:H734" ca="1">I695:I704-H711:H720</f>
        <v>7.6810330877354477E-3</v>
      </c>
      <c r="I725" s="15" cm="1">
        <f t="array" aca="1" ref="I725:I734" ca="1">J695:J704-I711:I720</f>
        <v>0</v>
      </c>
      <c r="J725" s="15" cm="1">
        <f t="array" aca="1" ref="J725:J734" ca="1">K695:K704-J711:J720</f>
        <v>0</v>
      </c>
      <c r="K725" s="15" cm="1">
        <f t="array" aca="1" ref="K725:K734" ca="1">L695:L704-K711:K720</f>
        <v>5.5906488249898578E-3</v>
      </c>
      <c r="L725" s="15" cm="1">
        <f t="array" aca="1" ref="L725:L734" ca="1">M695:M704-L711:L720</f>
        <v>0</v>
      </c>
      <c r="M725" s="15" cm="1">
        <f t="array" aca="1" ref="M725:M734" ca="1">N695:N704-M711:M720</f>
        <v>0</v>
      </c>
      <c r="N725" s="15" cm="1">
        <f t="array" aca="1" ref="N725:N734" ca="1">O695:O704-N711:N720</f>
        <v>4.1340157670071015E-3</v>
      </c>
      <c r="O725" s="15" cm="1">
        <f t="array" aca="1" ref="O725:O734" ca="1">P695:P704-O711:O720</f>
        <v>0</v>
      </c>
      <c r="P725" s="15" cm="1">
        <f t="array" aca="1" ref="P725:P734" ca="1">Q695:Q704-P711:P720</f>
        <v>0</v>
      </c>
      <c r="Q725" s="15" cm="1">
        <f t="array" aca="1" ref="Q725:Q734" ca="1">R695:R704-Q711:Q720</f>
        <v>5.2993839752439875E-3</v>
      </c>
      <c r="R725" s="15" cm="1">
        <f t="array" aca="1" ref="R725:R734" ca="1">S695:S704-R711:R720</f>
        <v>0</v>
      </c>
      <c r="S725" s="15" cm="1">
        <f t="array" aca="1" ref="S725:S734" ca="1">T695:T704-S711:S720</f>
        <v>0</v>
      </c>
      <c r="T725" s="15" cm="1">
        <f t="array" aca="1" ref="T725:T734" ca="1">U695:U704-T711:T720</f>
        <v>1.192593698381314E-2</v>
      </c>
      <c r="U725" s="15" cm="1">
        <f t="array" aca="1" ref="U725:U734" ca="1">V695:V704-U711:U720</f>
        <v>0</v>
      </c>
      <c r="V725" s="15" cm="1">
        <f t="array" aca="1" ref="V725:V734" ca="1">W695:W704-V711:V720</f>
        <v>0</v>
      </c>
      <c r="W725" s="15" cm="1">
        <f t="array" aca="1" ref="W725:W734" ca="1">X695:X704-W711:W720</f>
        <v>-5.3880951951589123E-3</v>
      </c>
      <c r="X725" s="15" cm="1">
        <f t="array" aca="1" ref="X725:X734" ca="1">Y695:Y704-X711:X720</f>
        <v>0</v>
      </c>
      <c r="Y725" s="15" cm="1">
        <f t="array" aca="1" ref="Y725:Y734" ca="1">Z695:Z704-Y711:Y720</f>
        <v>0</v>
      </c>
      <c r="Z725" s="15" cm="1">
        <f t="array" aca="1" ref="Z725:Z734" ca="1">AA695:AA704-Z711:Z720</f>
        <v>-3.6042962433913035E-2</v>
      </c>
      <c r="AA725" s="15" cm="1">
        <f t="array" aca="1" ref="AA725:AA734" ca="1">AB695:AB704-AA711:AA720</f>
        <v>0</v>
      </c>
      <c r="AB725" s="15" cm="1">
        <f t="array" aca="1" ref="AB725:AB734" ca="1">AC695:AC704-AB711:AB720</f>
        <v>0</v>
      </c>
      <c r="AC725" s="15" cm="1">
        <f t="array" aca="1" ref="AC725:AC734" ca="1">AD695:AD704-AC711:AC720</f>
        <v>-2.1888157676856632E-2</v>
      </c>
      <c r="AD725" s="15" cm="1">
        <f t="array" aca="1" ref="AD725:AD734" ca="1">AE695:AE704-AD711:AD720</f>
        <v>0</v>
      </c>
      <c r="AE725" s="15" cm="1">
        <f t="array" aca="1" ref="AE725:AE734" ca="1">AF695:AF704-AE711:AE720</f>
        <v>0</v>
      </c>
      <c r="AF725" s="15" cm="1">
        <f t="array" aca="1" ref="AF725:AF734" ca="1">AG695:AG704-AF711:AF720</f>
        <v>-3.775215108830398E-3</v>
      </c>
      <c r="AG725" s="15" cm="1">
        <f t="array" aca="1" ref="AG725:AG734" ca="1">AH695:AH704-AG711:AG720</f>
        <v>0</v>
      </c>
      <c r="AH725" s="15" cm="1">
        <f t="array" aca="1" ref="AH725:AH734" ca="1">AI695:AI704-AH711:AH720</f>
        <v>0</v>
      </c>
      <c r="AI725" s="15" cm="1">
        <f t="array" aca="1" ref="AI725:AI734" ca="1">AJ695:AJ704-AI711:AI720</f>
        <v>-2.7985080137422833E-3</v>
      </c>
      <c r="AJ725" s="15" cm="1">
        <f t="array" aca="1" ref="AJ725:AJ734" ca="1">AK695:AK704-AJ711:AJ720</f>
        <v>0</v>
      </c>
      <c r="AK725" s="15" cm="1">
        <f t="array" aca="1" ref="AK725:AK734" ca="1">AL695:AL704-AK711:AK720</f>
        <v>0</v>
      </c>
      <c r="AL725" s="15" cm="1">
        <f t="array" aca="1" ref="AL725:AL734" ca="1">AM695:AM704-AL711:AL720</f>
        <v>7.3210282478129371E-4</v>
      </c>
      <c r="AM725" s="15" cm="1">
        <f t="array" aca="1" ref="AM725:AM734" ca="1">AN695:AN704-AM711:AM720</f>
        <v>0</v>
      </c>
      <c r="AN725" s="15" cm="1">
        <f t="array" aca="1" ref="AN725:AN734" ca="1">AO695:AO704-AN711:AN720</f>
        <v>0</v>
      </c>
      <c r="AO725" s="15" cm="1">
        <f t="array" aca="1" ref="AO725:AO734" ca="1">AP695:AP704-AO711:AO720</f>
        <v>-8.5876631303963245E-3</v>
      </c>
      <c r="AP725" s="15" cm="1">
        <f t="array" aca="1" ref="AP725:AP734" ca="1">AQ695:AQ704-AP711:AP720</f>
        <v>0</v>
      </c>
      <c r="AQ725" s="15" cm="1">
        <f t="array" aca="1" ref="AQ725:AQ734" ca="1">AR695:AR704-AQ711:AQ720</f>
        <v>0</v>
      </c>
      <c r="AR725" s="15" cm="1">
        <f t="array" aca="1" ref="AR725:AR734" ca="1">AS695:AS704-AR711:AR720</f>
        <v>-5.7490674509585752E-3</v>
      </c>
      <c r="AS725" s="15" cm="1">
        <f t="array" aca="1" ref="AS725:AS734" ca="1">AT695:AT704-AS711:AS720</f>
        <v>0</v>
      </c>
      <c r="AT725" s="15" cm="1">
        <f t="array" aca="1" ref="AT725:AT734" ca="1">AU695:AU704-AT711:AT720</f>
        <v>0</v>
      </c>
      <c r="AU725" s="15" cm="1">
        <f t="array" aca="1" ref="AU725:AU734" ca="1">AV695:AV704-AU711:AU720</f>
        <v>1.093331129216635E-2</v>
      </c>
      <c r="AV725" s="15" cm="1">
        <f t="array" aca="1" ref="AV725:AV734" ca="1">AW695:AW704-AV711:AV720</f>
        <v>0</v>
      </c>
      <c r="AW725" s="15" cm="1">
        <f t="array" aca="1" ref="AW725:AW734" ca="1">AX695:AX704-AW711:AW720</f>
        <v>0</v>
      </c>
      <c r="AX725" s="15" cm="1">
        <f t="array" aca="1" ref="AX725:AX734" ca="1">AY695:AY704-AX711:AX720</f>
        <v>-9.4174255344808867E-3</v>
      </c>
      <c r="AY725" s="15" cm="1">
        <f t="array" aca="1" ref="AY725:AY734" ca="1">AZ695:AZ704-AY711:AY720</f>
        <v>0</v>
      </c>
      <c r="AZ725" s="15" cm="1">
        <f t="array" aca="1" ref="AZ725:AZ734" ca="1">BA695:BA704-AZ711:AZ720</f>
        <v>0</v>
      </c>
      <c r="BA725" s="15" cm="1">
        <f t="array" aca="1" ref="BA725:BA734" ca="1">BB695:BB704-BA711:BA720</f>
        <v>1.4945364095205308E-2</v>
      </c>
      <c r="BB725" s="15" cm="1">
        <f t="array" aca="1" ref="BB725:BB734" ca="1">BC695:BC704-BB711:BB720</f>
        <v>0</v>
      </c>
      <c r="BC725" s="15" cm="1">
        <f t="array" aca="1" ref="BC725:BC734" ca="1">BD695:BD704-BC711:BC720</f>
        <v>0</v>
      </c>
      <c r="BD725" s="15" cm="1">
        <f t="array" aca="1" ref="BD725:BD734" ca="1">BE695:BE704-BD711:BD720</f>
        <v>-2.4196531512582428E-3</v>
      </c>
      <c r="BE725" s="15" cm="1">
        <f t="array" aca="1" ref="BE725:BE734" ca="1">BF695:BF704-BE711:BE720</f>
        <v>0</v>
      </c>
      <c r="BF725" s="15" cm="1">
        <f t="array" aca="1" ref="BF725:BF734" ca="1">BG695:BG704-BF711:BF720</f>
        <v>0</v>
      </c>
      <c r="BG725" s="15" cm="1">
        <f t="array" aca="1" ref="BG725:BG734" ca="1">BH695:BH704-BG711:BG720</f>
        <v>4.2764455041030824E-3</v>
      </c>
      <c r="BH725" s="15" cm="1">
        <f t="array" aca="1" ref="BH725:BH734" ca="1">BI695:BI704-BH711:BH720</f>
        <v>0</v>
      </c>
      <c r="BI725" s="15" cm="1">
        <f t="array" aca="1" ref="BI725:BI734" ca="1">BJ695:BJ704-BI711:BI720</f>
        <v>0</v>
      </c>
      <c r="BJ725" s="15" cm="1">
        <f t="array" aca="1" ref="BJ725:BJ734" ca="1">BK695:BK704-BJ711:BJ720</f>
        <v>-2.1989073803173359E-2</v>
      </c>
    </row>
    <row r="726" spans="2:62" hidden="1" outlineLevel="2">
      <c r="B726" s="78" t="s">
        <v>7</v>
      </c>
      <c r="C726" s="42">
        <f ca="1"/>
        <v>0</v>
      </c>
      <c r="D726" s="42">
        <f ca="1"/>
        <v>0</v>
      </c>
      <c r="E726" s="42">
        <f ca="1"/>
        <v>3.8313976066182281E-3</v>
      </c>
      <c r="F726" s="42">
        <f ca="1"/>
        <v>0</v>
      </c>
      <c r="G726" s="42">
        <f ca="1"/>
        <v>0</v>
      </c>
      <c r="H726" s="42">
        <f ca="1"/>
        <v>1.4508950193049236E-2</v>
      </c>
      <c r="I726" s="42">
        <f ca="1"/>
        <v>0</v>
      </c>
      <c r="J726" s="42">
        <f ca="1"/>
        <v>0</v>
      </c>
      <c r="K726" s="42">
        <f ca="1"/>
        <v>-1.526048175618229E-2</v>
      </c>
      <c r="L726" s="42">
        <f ca="1"/>
        <v>0</v>
      </c>
      <c r="M726" s="42">
        <f ca="1"/>
        <v>0</v>
      </c>
      <c r="N726" s="42">
        <f ca="1"/>
        <v>4.5698532737966369E-3</v>
      </c>
      <c r="O726" s="42">
        <f ca="1"/>
        <v>0</v>
      </c>
      <c r="P726" s="42">
        <f ca="1"/>
        <v>0</v>
      </c>
      <c r="Q726" s="42">
        <f ca="1"/>
        <v>3.4011265511620925E-3</v>
      </c>
      <c r="R726" s="42">
        <f ca="1"/>
        <v>0</v>
      </c>
      <c r="S726" s="42">
        <f ca="1"/>
        <v>0</v>
      </c>
      <c r="T726" s="42">
        <f ca="1"/>
        <v>-1.8314788599267599E-2</v>
      </c>
      <c r="U726" s="42">
        <f ca="1"/>
        <v>0</v>
      </c>
      <c r="V726" s="42">
        <f ca="1"/>
        <v>0</v>
      </c>
      <c r="W726" s="42">
        <f ca="1"/>
        <v>5.5308540884499019E-3</v>
      </c>
      <c r="X726" s="42">
        <f ca="1"/>
        <v>0</v>
      </c>
      <c r="Y726" s="42">
        <f ca="1"/>
        <v>0</v>
      </c>
      <c r="Z726" s="42">
        <f ca="1"/>
        <v>-5.8267755584058764E-3</v>
      </c>
      <c r="AA726" s="42">
        <f ca="1"/>
        <v>0</v>
      </c>
      <c r="AB726" s="42">
        <f ca="1"/>
        <v>0</v>
      </c>
      <c r="AC726" s="42">
        <f ca="1"/>
        <v>1.1148226638940877E-2</v>
      </c>
      <c r="AD726" s="42">
        <f ca="1"/>
        <v>0</v>
      </c>
      <c r="AE726" s="42">
        <f ca="1"/>
        <v>0</v>
      </c>
      <c r="AF726" s="42">
        <f ca="1"/>
        <v>-2.6194423381983856E-4</v>
      </c>
      <c r="AG726" s="42">
        <f ca="1"/>
        <v>0</v>
      </c>
      <c r="AH726" s="42">
        <f ca="1"/>
        <v>0</v>
      </c>
      <c r="AI726" s="42">
        <f ca="1"/>
        <v>1.6829432812032599E-2</v>
      </c>
      <c r="AJ726" s="42">
        <f ca="1"/>
        <v>0</v>
      </c>
      <c r="AK726" s="42">
        <f ca="1"/>
        <v>0</v>
      </c>
      <c r="AL726" s="42">
        <f ca="1"/>
        <v>5.7653648374057787E-4</v>
      </c>
      <c r="AM726" s="42">
        <f ca="1"/>
        <v>0</v>
      </c>
      <c r="AN726" s="42">
        <f ca="1"/>
        <v>0</v>
      </c>
      <c r="AO726" s="42">
        <f ca="1"/>
        <v>-2.5320976735485168E-2</v>
      </c>
      <c r="AP726" s="42">
        <f ca="1"/>
        <v>0</v>
      </c>
      <c r="AQ726" s="42">
        <f ca="1"/>
        <v>0</v>
      </c>
      <c r="AR726" s="42">
        <f ca="1"/>
        <v>-3.1022992617369929E-2</v>
      </c>
      <c r="AS726" s="42">
        <f ca="1"/>
        <v>0</v>
      </c>
      <c r="AT726" s="42">
        <f ca="1"/>
        <v>0</v>
      </c>
      <c r="AU726" s="42">
        <f ca="1"/>
        <v>0</v>
      </c>
      <c r="AV726" s="42">
        <f ca="1"/>
        <v>0</v>
      </c>
      <c r="AW726" s="42">
        <f ca="1"/>
        <v>0</v>
      </c>
      <c r="AX726" s="42">
        <f ca="1"/>
        <v>0</v>
      </c>
      <c r="AY726" s="42">
        <f ca="1"/>
        <v>0</v>
      </c>
      <c r="AZ726" s="42">
        <f ca="1"/>
        <v>0</v>
      </c>
      <c r="BA726" s="42">
        <f ca="1"/>
        <v>0</v>
      </c>
      <c r="BB726" s="42">
        <f ca="1"/>
        <v>0</v>
      </c>
      <c r="BC726" s="42">
        <f ca="1"/>
        <v>0</v>
      </c>
      <c r="BD726" s="42">
        <f ca="1"/>
        <v>0</v>
      </c>
      <c r="BE726" s="42">
        <f ca="1"/>
        <v>0</v>
      </c>
      <c r="BF726" s="42">
        <f ca="1"/>
        <v>0</v>
      </c>
      <c r="BG726" s="42">
        <f ca="1"/>
        <v>0</v>
      </c>
      <c r="BH726" s="42">
        <f ca="1"/>
        <v>0</v>
      </c>
      <c r="BI726" s="42">
        <f ca="1"/>
        <v>0</v>
      </c>
      <c r="BJ726" s="42">
        <f ca="1"/>
        <v>0</v>
      </c>
    </row>
    <row r="727" spans="2:62" hidden="1" outlineLevel="2">
      <c r="B727" s="78" t="s">
        <v>9</v>
      </c>
      <c r="C727" s="42">
        <f ca="1"/>
        <v>0</v>
      </c>
      <c r="D727" s="42">
        <f ca="1"/>
        <v>0</v>
      </c>
      <c r="E727" s="42">
        <f ca="1"/>
        <v>-2.4115405881887375E-3</v>
      </c>
      <c r="F727" s="42">
        <f ca="1"/>
        <v>0</v>
      </c>
      <c r="G727" s="42">
        <f ca="1"/>
        <v>0</v>
      </c>
      <c r="H727" s="42">
        <f ca="1"/>
        <v>-1.6728076255336816E-2</v>
      </c>
      <c r="I727" s="42">
        <f ca="1"/>
        <v>0</v>
      </c>
      <c r="J727" s="42">
        <f ca="1"/>
        <v>0</v>
      </c>
      <c r="K727" s="42">
        <f ca="1"/>
        <v>1.3793859628140143E-2</v>
      </c>
      <c r="L727" s="42">
        <f ca="1"/>
        <v>0</v>
      </c>
      <c r="M727" s="42">
        <f ca="1"/>
        <v>0</v>
      </c>
      <c r="N727" s="42">
        <f ca="1"/>
        <v>1.8706987636337102E-2</v>
      </c>
      <c r="O727" s="42">
        <f ca="1"/>
        <v>0</v>
      </c>
      <c r="P727" s="42">
        <f ca="1"/>
        <v>0</v>
      </c>
      <c r="Q727" s="42">
        <f ca="1"/>
        <v>-1.4770003679269728E-3</v>
      </c>
      <c r="R727" s="42">
        <f ca="1"/>
        <v>0</v>
      </c>
      <c r="S727" s="42">
        <f ca="1"/>
        <v>0</v>
      </c>
      <c r="T727" s="42">
        <f ca="1"/>
        <v>3.0865722704893905E-3</v>
      </c>
      <c r="U727" s="42">
        <f ca="1"/>
        <v>0</v>
      </c>
      <c r="V727" s="42">
        <f ca="1"/>
        <v>0</v>
      </c>
      <c r="W727" s="42">
        <f ca="1"/>
        <v>-1.4513296177567692E-2</v>
      </c>
      <c r="X727" s="42">
        <f ca="1"/>
        <v>0</v>
      </c>
      <c r="Y727" s="42">
        <f ca="1"/>
        <v>0</v>
      </c>
      <c r="Z727" s="42">
        <f ca="1"/>
        <v>6.456898582184456E-4</v>
      </c>
      <c r="AA727" s="42">
        <f ca="1"/>
        <v>0</v>
      </c>
      <c r="AB727" s="42">
        <f ca="1"/>
        <v>0</v>
      </c>
      <c r="AC727" s="42">
        <f ca="1"/>
        <v>-2.7100824430194598E-2</v>
      </c>
      <c r="AD727" s="42">
        <f ca="1"/>
        <v>0</v>
      </c>
      <c r="AE727" s="42">
        <f ca="1"/>
        <v>0</v>
      </c>
      <c r="AF727" s="42">
        <f ca="1"/>
        <v>1.3007665343938379E-2</v>
      </c>
      <c r="AG727" s="42">
        <f ca="1"/>
        <v>0</v>
      </c>
      <c r="AH727" s="42">
        <f ca="1"/>
        <v>0</v>
      </c>
      <c r="AI727" s="42">
        <f ca="1"/>
        <v>-1.5084199274513765E-2</v>
      </c>
      <c r="AJ727" s="42">
        <f ca="1"/>
        <v>0</v>
      </c>
      <c r="AK727" s="42">
        <f ca="1"/>
        <v>0</v>
      </c>
      <c r="AL727" s="42">
        <f ca="1"/>
        <v>6.9541444255545593E-3</v>
      </c>
      <c r="AM727" s="42">
        <f ca="1"/>
        <v>0</v>
      </c>
      <c r="AN727" s="42">
        <f ca="1"/>
        <v>0</v>
      </c>
      <c r="AO727" s="42">
        <f ca="1"/>
        <v>-4.6091486957776706E-2</v>
      </c>
      <c r="AP727" s="42">
        <f ca="1"/>
        <v>0</v>
      </c>
      <c r="AQ727" s="42">
        <f ca="1"/>
        <v>0</v>
      </c>
      <c r="AR727" s="42">
        <f ca="1"/>
        <v>3.7772806605296166E-2</v>
      </c>
      <c r="AS727" s="42">
        <f ca="1"/>
        <v>0</v>
      </c>
      <c r="AT727" s="42">
        <f ca="1"/>
        <v>0</v>
      </c>
      <c r="AU727" s="42">
        <f ca="1"/>
        <v>-1.3251341980348247E-2</v>
      </c>
      <c r="AV727" s="42">
        <f ca="1"/>
        <v>0</v>
      </c>
      <c r="AW727" s="42">
        <f ca="1"/>
        <v>0</v>
      </c>
      <c r="AX727" s="42">
        <f ca="1"/>
        <v>-2.0727907901523901E-2</v>
      </c>
      <c r="AY727" s="42">
        <f ca="1"/>
        <v>0</v>
      </c>
      <c r="AZ727" s="42">
        <f ca="1"/>
        <v>0</v>
      </c>
      <c r="BA727" s="42">
        <f ca="1"/>
        <v>3.8280084071891096E-3</v>
      </c>
      <c r="BB727" s="42">
        <f ca="1"/>
        <v>0</v>
      </c>
      <c r="BC727" s="42">
        <f ca="1"/>
        <v>0</v>
      </c>
      <c r="BD727" s="42">
        <f ca="1"/>
        <v>1.3198774592705353E-3</v>
      </c>
      <c r="BE727" s="42">
        <f ca="1"/>
        <v>0</v>
      </c>
      <c r="BF727" s="42">
        <f ca="1"/>
        <v>0</v>
      </c>
      <c r="BG727" s="42">
        <f ca="1"/>
        <v>-1.2505977228535831E-2</v>
      </c>
      <c r="BH727" s="42">
        <f ca="1"/>
        <v>0</v>
      </c>
      <c r="BI727" s="42">
        <f ca="1"/>
        <v>0</v>
      </c>
      <c r="BJ727" s="42">
        <f ca="1"/>
        <v>-0.19585310107371706</v>
      </c>
    </row>
    <row r="728" spans="2:62" hidden="1" outlineLevel="2">
      <c r="B728" s="78" t="s">
        <v>11</v>
      </c>
      <c r="C728" s="42">
        <f ca="1"/>
        <v>0</v>
      </c>
      <c r="D728" s="42">
        <f ca="1"/>
        <v>0</v>
      </c>
      <c r="E728" s="42">
        <f ca="1"/>
        <v>-2.031146791082275E-2</v>
      </c>
      <c r="F728" s="42">
        <f ca="1"/>
        <v>0</v>
      </c>
      <c r="G728" s="42">
        <f ca="1"/>
        <v>0</v>
      </c>
      <c r="H728" s="42">
        <f ca="1"/>
        <v>-5.2448954711926121E-3</v>
      </c>
      <c r="I728" s="42">
        <f ca="1"/>
        <v>0</v>
      </c>
      <c r="J728" s="42">
        <f ca="1"/>
        <v>0</v>
      </c>
      <c r="K728" s="42">
        <f ca="1"/>
        <v>-4.2679098232853985E-3</v>
      </c>
      <c r="L728" s="42">
        <f ca="1"/>
        <v>0</v>
      </c>
      <c r="M728" s="42">
        <f ca="1"/>
        <v>0</v>
      </c>
      <c r="N728" s="42">
        <f ca="1"/>
        <v>-1.5719025935699737E-2</v>
      </c>
      <c r="O728" s="42">
        <f ca="1"/>
        <v>0</v>
      </c>
      <c r="P728" s="42">
        <f ca="1"/>
        <v>0</v>
      </c>
      <c r="Q728" s="42">
        <f ca="1"/>
        <v>-1.3276298482361698E-2</v>
      </c>
      <c r="R728" s="42">
        <f ca="1"/>
        <v>0</v>
      </c>
      <c r="S728" s="42">
        <f ca="1"/>
        <v>0</v>
      </c>
      <c r="T728" s="42">
        <f ca="1"/>
        <v>-2.0352144348518925E-2</v>
      </c>
      <c r="U728" s="42">
        <f ca="1"/>
        <v>0</v>
      </c>
      <c r="V728" s="42">
        <f ca="1"/>
        <v>0</v>
      </c>
      <c r="W728" s="42">
        <f ca="1"/>
        <v>-5.5133759896479895E-3</v>
      </c>
      <c r="X728" s="42">
        <f ca="1"/>
        <v>0</v>
      </c>
      <c r="Y728" s="42">
        <f ca="1"/>
        <v>0</v>
      </c>
      <c r="Z728" s="42">
        <f ca="1"/>
        <v>-8.1417775873054016E-3</v>
      </c>
      <c r="AA728" s="42">
        <f ca="1"/>
        <v>0</v>
      </c>
      <c r="AB728" s="42">
        <f ca="1"/>
        <v>0</v>
      </c>
      <c r="AC728" s="42">
        <f ca="1"/>
        <v>3.1503902161379979E-2</v>
      </c>
      <c r="AD728" s="42">
        <f ca="1"/>
        <v>0</v>
      </c>
      <c r="AE728" s="42">
        <f ca="1"/>
        <v>0</v>
      </c>
      <c r="AF728" s="42">
        <f ca="1"/>
        <v>-3.3431819663931786E-2</v>
      </c>
      <c r="AG728" s="42">
        <f ca="1"/>
        <v>0</v>
      </c>
      <c r="AH728" s="42">
        <f ca="1"/>
        <v>0</v>
      </c>
      <c r="AI728" s="42">
        <f ca="1"/>
        <v>8.2505924740874231E-3</v>
      </c>
      <c r="AJ728" s="42">
        <f ca="1"/>
        <v>0</v>
      </c>
      <c r="AK728" s="42">
        <f ca="1"/>
        <v>0</v>
      </c>
      <c r="AL728" s="42">
        <f ca="1"/>
        <v>-3.9073249643392649E-3</v>
      </c>
      <c r="AM728" s="42">
        <f ca="1"/>
        <v>0</v>
      </c>
      <c r="AN728" s="42">
        <f ca="1"/>
        <v>0</v>
      </c>
      <c r="AO728" s="42">
        <f ca="1"/>
        <v>7.2640682916494254E-3</v>
      </c>
      <c r="AP728" s="42">
        <f ca="1"/>
        <v>0</v>
      </c>
      <c r="AQ728" s="42">
        <f ca="1"/>
        <v>0</v>
      </c>
      <c r="AR728" s="42">
        <f ca="1"/>
        <v>1.6743752617599389E-3</v>
      </c>
      <c r="AS728" s="42">
        <f ca="1"/>
        <v>0</v>
      </c>
      <c r="AT728" s="42">
        <f ca="1"/>
        <v>0</v>
      </c>
      <c r="AU728" s="42">
        <f ca="1"/>
        <v>-7.6897731569340738E-3</v>
      </c>
      <c r="AV728" s="42">
        <f ca="1"/>
        <v>0</v>
      </c>
      <c r="AW728" s="42">
        <f ca="1"/>
        <v>0</v>
      </c>
      <c r="AX728" s="42">
        <f ca="1"/>
        <v>8.4789985455933775E-3</v>
      </c>
      <c r="AY728" s="42">
        <f ca="1"/>
        <v>0</v>
      </c>
      <c r="AZ728" s="42">
        <f ca="1"/>
        <v>0</v>
      </c>
      <c r="BA728" s="42">
        <f ca="1"/>
        <v>-3.6736621080882548E-3</v>
      </c>
      <c r="BB728" s="42">
        <f ca="1"/>
        <v>0</v>
      </c>
      <c r="BC728" s="42">
        <f ca="1"/>
        <v>0</v>
      </c>
      <c r="BD728" s="42">
        <f ca="1"/>
        <v>-6.2789771663567251E-3</v>
      </c>
      <c r="BE728" s="42">
        <f ca="1"/>
        <v>0</v>
      </c>
      <c r="BF728" s="42">
        <f ca="1"/>
        <v>0</v>
      </c>
      <c r="BG728" s="42">
        <f ca="1"/>
        <v>2.3893675745184501E-3</v>
      </c>
      <c r="BH728" s="42">
        <f ca="1"/>
        <v>0</v>
      </c>
      <c r="BI728" s="42">
        <f ca="1"/>
        <v>0</v>
      </c>
      <c r="BJ728" s="42">
        <f ca="1"/>
        <v>-8.3697729126962397E-2</v>
      </c>
    </row>
    <row r="729" spans="2:62" hidden="1" outlineLevel="2">
      <c r="B729" s="78" t="s">
        <v>13</v>
      </c>
      <c r="C729" s="42">
        <f ca="1"/>
        <v>0</v>
      </c>
      <c r="D729" s="42">
        <f ca="1"/>
        <v>0</v>
      </c>
      <c r="E729" s="42">
        <f ca="1"/>
        <v>3.5072791629798955E-3</v>
      </c>
      <c r="F729" s="42">
        <f ca="1"/>
        <v>0</v>
      </c>
      <c r="G729" s="42">
        <f ca="1"/>
        <v>0</v>
      </c>
      <c r="H729" s="42">
        <f ca="1"/>
        <v>9.821354536330873E-3</v>
      </c>
      <c r="I729" s="42">
        <f ca="1"/>
        <v>0</v>
      </c>
      <c r="J729" s="42">
        <f ca="1"/>
        <v>0</v>
      </c>
      <c r="K729" s="42">
        <f ca="1"/>
        <v>-2.7431152593102651E-3</v>
      </c>
      <c r="L729" s="42">
        <f ca="1"/>
        <v>0</v>
      </c>
      <c r="M729" s="42">
        <f ca="1"/>
        <v>0</v>
      </c>
      <c r="N729" s="42">
        <f ca="1"/>
        <v>-1.6254262277644239E-2</v>
      </c>
      <c r="O729" s="42">
        <f ca="1"/>
        <v>0</v>
      </c>
      <c r="P729" s="42">
        <f ca="1"/>
        <v>0</v>
      </c>
      <c r="Q729" s="42">
        <f ca="1"/>
        <v>-3.5034250747684181E-4</v>
      </c>
      <c r="R729" s="42">
        <f ca="1"/>
        <v>0</v>
      </c>
      <c r="S729" s="42">
        <f ca="1"/>
        <v>0</v>
      </c>
      <c r="T729" s="42">
        <f ca="1"/>
        <v>-7.3345806433644523E-3</v>
      </c>
      <c r="U729" s="42">
        <f ca="1"/>
        <v>0</v>
      </c>
      <c r="V729" s="42">
        <f ca="1"/>
        <v>0</v>
      </c>
      <c r="W729" s="42">
        <f ca="1"/>
        <v>7.540607076779185E-3</v>
      </c>
      <c r="X729" s="42">
        <f ca="1"/>
        <v>0</v>
      </c>
      <c r="Y729" s="42">
        <f ca="1"/>
        <v>0</v>
      </c>
      <c r="Z729" s="42">
        <f ca="1"/>
        <v>1.2046770620003297E-3</v>
      </c>
      <c r="AA729" s="42">
        <f ca="1"/>
        <v>0</v>
      </c>
      <c r="AB729" s="42">
        <f ca="1"/>
        <v>0</v>
      </c>
      <c r="AC729" s="42">
        <f ca="1"/>
        <v>-4.4001744370379889E-3</v>
      </c>
      <c r="AD729" s="42">
        <f ca="1"/>
        <v>0</v>
      </c>
      <c r="AE729" s="42">
        <f ca="1"/>
        <v>0</v>
      </c>
      <c r="AF729" s="42">
        <f ca="1"/>
        <v>-4.1483502658393387E-3</v>
      </c>
      <c r="AG729" s="42">
        <f ca="1"/>
        <v>0</v>
      </c>
      <c r="AH729" s="42">
        <f ca="1"/>
        <v>0</v>
      </c>
      <c r="AI729" s="42">
        <f ca="1"/>
        <v>1.5710835073766659E-3</v>
      </c>
      <c r="AJ729" s="42">
        <f ca="1"/>
        <v>0</v>
      </c>
      <c r="AK729" s="42">
        <f ca="1"/>
        <v>0</v>
      </c>
      <c r="AL729" s="42">
        <f ca="1"/>
        <v>-9.9570950088160477E-3</v>
      </c>
      <c r="AM729" s="42">
        <f ca="1"/>
        <v>0</v>
      </c>
      <c r="AN729" s="42">
        <f ca="1"/>
        <v>0</v>
      </c>
      <c r="AO729" s="42">
        <f ca="1"/>
        <v>2.5432008693416219E-3</v>
      </c>
      <c r="AP729" s="42">
        <f ca="1"/>
        <v>0</v>
      </c>
      <c r="AQ729" s="42">
        <f ca="1"/>
        <v>0</v>
      </c>
      <c r="AR729" s="42">
        <f ca="1"/>
        <v>1.1898224364419646E-2</v>
      </c>
      <c r="AS729" s="42">
        <f ca="1"/>
        <v>0</v>
      </c>
      <c r="AT729" s="42">
        <f ca="1"/>
        <v>0</v>
      </c>
      <c r="AU729" s="42">
        <f ca="1"/>
        <v>-2.2115760567228984E-2</v>
      </c>
      <c r="AV729" s="42">
        <f ca="1"/>
        <v>0</v>
      </c>
      <c r="AW729" s="42">
        <f ca="1"/>
        <v>0</v>
      </c>
      <c r="AX729" s="42">
        <f ca="1"/>
        <v>-7.8731509317968053E-3</v>
      </c>
      <c r="AY729" s="42">
        <f ca="1"/>
        <v>0</v>
      </c>
      <c r="AZ729" s="42">
        <f ca="1"/>
        <v>0</v>
      </c>
      <c r="BA729" s="42">
        <f ca="1"/>
        <v>3.7618731080904166E-3</v>
      </c>
      <c r="BB729" s="42">
        <f ca="1"/>
        <v>0</v>
      </c>
      <c r="BC729" s="42">
        <f ca="1"/>
        <v>0</v>
      </c>
      <c r="BD729" s="42">
        <f ca="1"/>
        <v>-3.5797462785020981E-3</v>
      </c>
      <c r="BE729" s="42">
        <f ca="1"/>
        <v>0</v>
      </c>
      <c r="BF729" s="42">
        <f ca="1"/>
        <v>0</v>
      </c>
      <c r="BG729" s="42">
        <f ca="1"/>
        <v>2.911084801840217E-3</v>
      </c>
      <c r="BH729" s="42">
        <f ca="1"/>
        <v>0</v>
      </c>
      <c r="BI729" s="42">
        <f ca="1"/>
        <v>0</v>
      </c>
      <c r="BJ729" s="42">
        <f ca="1"/>
        <v>-5.5394570374012733E-3</v>
      </c>
    </row>
    <row r="730" spans="2:62" hidden="1" outlineLevel="2">
      <c r="B730" s="78" t="s">
        <v>15</v>
      </c>
      <c r="C730" s="42">
        <f ca="1"/>
        <v>0</v>
      </c>
      <c r="D730" s="42">
        <f ca="1"/>
        <v>0</v>
      </c>
      <c r="E730" s="42">
        <f ca="1"/>
        <v>1.9949262173968363E-2</v>
      </c>
      <c r="F730" s="42">
        <f ca="1"/>
        <v>0</v>
      </c>
      <c r="G730" s="42">
        <f ca="1"/>
        <v>0</v>
      </c>
      <c r="H730" s="42">
        <f ca="1"/>
        <v>-2.9476693816899074E-2</v>
      </c>
      <c r="I730" s="42">
        <f ca="1"/>
        <v>0</v>
      </c>
      <c r="J730" s="42">
        <f ca="1"/>
        <v>0</v>
      </c>
      <c r="K730" s="42">
        <f ca="1"/>
        <v>2.6715865998687138E-3</v>
      </c>
      <c r="L730" s="42">
        <f ca="1"/>
        <v>0</v>
      </c>
      <c r="M730" s="42">
        <f ca="1"/>
        <v>0</v>
      </c>
      <c r="N730" s="42">
        <f ca="1"/>
        <v>-2.8257453679712274E-3</v>
      </c>
      <c r="O730" s="42">
        <f ca="1"/>
        <v>0</v>
      </c>
      <c r="P730" s="42">
        <f ca="1"/>
        <v>0</v>
      </c>
      <c r="Q730" s="42">
        <f ca="1"/>
        <v>2.0154499971748729E-3</v>
      </c>
      <c r="R730" s="42">
        <f ca="1"/>
        <v>0</v>
      </c>
      <c r="S730" s="42">
        <f ca="1"/>
        <v>0</v>
      </c>
      <c r="T730" s="42">
        <f ca="1"/>
        <v>9.4410753953803883E-3</v>
      </c>
      <c r="U730" s="42">
        <f ca="1"/>
        <v>0</v>
      </c>
      <c r="V730" s="42">
        <f ca="1"/>
        <v>0</v>
      </c>
      <c r="W730" s="42">
        <f ca="1"/>
        <v>5.9168835889722993E-3</v>
      </c>
      <c r="X730" s="42">
        <f ca="1"/>
        <v>0</v>
      </c>
      <c r="Y730" s="42">
        <f ca="1"/>
        <v>0</v>
      </c>
      <c r="Z730" s="42">
        <f ca="1"/>
        <v>3.0905560544117278E-2</v>
      </c>
      <c r="AA730" s="42">
        <f ca="1"/>
        <v>0</v>
      </c>
      <c r="AB730" s="42">
        <f ca="1"/>
        <v>0</v>
      </c>
      <c r="AC730" s="42">
        <f ca="1"/>
        <v>2.5575503727362475E-2</v>
      </c>
      <c r="AD730" s="42">
        <f ca="1"/>
        <v>0</v>
      </c>
      <c r="AE730" s="42">
        <f ca="1"/>
        <v>0</v>
      </c>
      <c r="AF730" s="42">
        <f ca="1"/>
        <v>2.445175317598669E-2</v>
      </c>
      <c r="AG730" s="42">
        <f ca="1"/>
        <v>0</v>
      </c>
      <c r="AH730" s="42">
        <f ca="1"/>
        <v>0</v>
      </c>
      <c r="AI730" s="42">
        <f ca="1"/>
        <v>4.3756666042251702E-3</v>
      </c>
      <c r="AJ730" s="42">
        <f ca="1"/>
        <v>0</v>
      </c>
      <c r="AK730" s="42">
        <f ca="1"/>
        <v>0</v>
      </c>
      <c r="AL730" s="42">
        <f ca="1"/>
        <v>1.2048316902960265E-2</v>
      </c>
      <c r="AM730" s="42">
        <f ca="1"/>
        <v>0</v>
      </c>
      <c r="AN730" s="42">
        <f ca="1"/>
        <v>0</v>
      </c>
      <c r="AO730" s="42">
        <f ca="1"/>
        <v>1.740881961321733E-2</v>
      </c>
      <c r="AP730" s="42">
        <f ca="1"/>
        <v>0</v>
      </c>
      <c r="AQ730" s="42">
        <f ca="1"/>
        <v>0</v>
      </c>
      <c r="AR730" s="42">
        <f ca="1"/>
        <v>-1.2045155988830158E-3</v>
      </c>
      <c r="AS730" s="42">
        <f ca="1"/>
        <v>0</v>
      </c>
      <c r="AT730" s="42">
        <f ca="1"/>
        <v>0</v>
      </c>
      <c r="AU730" s="42">
        <f ca="1"/>
        <v>1.5161583853692262E-2</v>
      </c>
      <c r="AV730" s="42">
        <f ca="1"/>
        <v>0</v>
      </c>
      <c r="AW730" s="42">
        <f ca="1"/>
        <v>0</v>
      </c>
      <c r="AX730" s="42">
        <f ca="1"/>
        <v>4.3787402355529415E-2</v>
      </c>
      <c r="AY730" s="42">
        <f ca="1"/>
        <v>0</v>
      </c>
      <c r="AZ730" s="42">
        <f ca="1"/>
        <v>0</v>
      </c>
      <c r="BA730" s="42">
        <f ca="1"/>
        <v>-1.0340462715724974E-2</v>
      </c>
      <c r="BB730" s="42">
        <f ca="1"/>
        <v>0</v>
      </c>
      <c r="BC730" s="42">
        <f ca="1"/>
        <v>0</v>
      </c>
      <c r="BD730" s="42">
        <f ca="1"/>
        <v>2.936492089628101E-2</v>
      </c>
      <c r="BE730" s="42">
        <f ca="1"/>
        <v>0</v>
      </c>
      <c r="BF730" s="42">
        <f ca="1"/>
        <v>0</v>
      </c>
      <c r="BG730" s="42">
        <f ca="1"/>
        <v>9.2008729514120313E-4</v>
      </c>
      <c r="BH730" s="42">
        <f ca="1"/>
        <v>0</v>
      </c>
      <c r="BI730" s="42">
        <f ca="1"/>
        <v>0</v>
      </c>
      <c r="BJ730" s="42">
        <f ca="1"/>
        <v>-0.3686384895961794</v>
      </c>
    </row>
    <row r="731" spans="2:62" hidden="1" outlineLevel="2">
      <c r="B731" s="78" t="s">
        <v>18</v>
      </c>
      <c r="C731" s="42">
        <f ca="1"/>
        <v>0</v>
      </c>
      <c r="D731" s="42">
        <f ca="1"/>
        <v>0</v>
      </c>
      <c r="E731" s="42">
        <f ca="1"/>
        <v>0</v>
      </c>
      <c r="F731" s="42">
        <f ca="1"/>
        <v>0</v>
      </c>
      <c r="G731" s="42">
        <f ca="1"/>
        <v>0</v>
      </c>
      <c r="H731" s="42">
        <f ca="1"/>
        <v>0</v>
      </c>
      <c r="I731" s="42">
        <f ca="1"/>
        <v>0</v>
      </c>
      <c r="J731" s="42">
        <f ca="1"/>
        <v>0</v>
      </c>
      <c r="K731" s="42">
        <f ca="1"/>
        <v>0</v>
      </c>
      <c r="L731" s="42">
        <f ca="1"/>
        <v>0</v>
      </c>
      <c r="M731" s="42">
        <f ca="1"/>
        <v>0</v>
      </c>
      <c r="N731" s="42">
        <f ca="1"/>
        <v>0</v>
      </c>
      <c r="O731" s="42">
        <f ca="1"/>
        <v>0</v>
      </c>
      <c r="P731" s="42">
        <f ca="1"/>
        <v>0</v>
      </c>
      <c r="Q731" s="42">
        <f ca="1"/>
        <v>1.1272660707667937E-2</v>
      </c>
      <c r="R731" s="42">
        <f ca="1"/>
        <v>0</v>
      </c>
      <c r="S731" s="42">
        <f ca="1"/>
        <v>0</v>
      </c>
      <c r="T731" s="42">
        <f ca="1"/>
        <v>5.0206031096570632E-3</v>
      </c>
      <c r="U731" s="42">
        <f ca="1"/>
        <v>0</v>
      </c>
      <c r="V731" s="42">
        <f ca="1"/>
        <v>0</v>
      </c>
      <c r="W731" s="42">
        <f ca="1"/>
        <v>7.2979264238004545E-3</v>
      </c>
      <c r="X731" s="42">
        <f ca="1"/>
        <v>0</v>
      </c>
      <c r="Y731" s="42">
        <f ca="1"/>
        <v>0</v>
      </c>
      <c r="Z731" s="42">
        <f ca="1"/>
        <v>-4.0671453458503808E-3</v>
      </c>
      <c r="AA731" s="42">
        <f ca="1"/>
        <v>0</v>
      </c>
      <c r="AB731" s="42">
        <f ca="1"/>
        <v>0</v>
      </c>
      <c r="AC731" s="42">
        <f ca="1"/>
        <v>4.8334779577289752E-4</v>
      </c>
      <c r="AD731" s="42">
        <f ca="1"/>
        <v>0</v>
      </c>
      <c r="AE731" s="42">
        <f ca="1"/>
        <v>0</v>
      </c>
      <c r="AF731" s="42">
        <f ca="1"/>
        <v>-1.5410145918895715E-2</v>
      </c>
      <c r="AG731" s="42">
        <f ca="1"/>
        <v>0</v>
      </c>
      <c r="AH731" s="42">
        <f ca="1"/>
        <v>0</v>
      </c>
      <c r="AI731" s="42">
        <f ca="1"/>
        <v>0</v>
      </c>
      <c r="AJ731" s="42">
        <f ca="1"/>
        <v>0</v>
      </c>
      <c r="AK731" s="42">
        <f ca="1"/>
        <v>0</v>
      </c>
      <c r="AL731" s="42">
        <f ca="1"/>
        <v>0</v>
      </c>
      <c r="AM731" s="42">
        <f ca="1"/>
        <v>0</v>
      </c>
      <c r="AN731" s="42">
        <f ca="1"/>
        <v>0</v>
      </c>
      <c r="AO731" s="42">
        <f ca="1"/>
        <v>0</v>
      </c>
      <c r="AP731" s="42">
        <f ca="1"/>
        <v>0</v>
      </c>
      <c r="AQ731" s="42">
        <f ca="1"/>
        <v>0</v>
      </c>
      <c r="AR731" s="42">
        <f ca="1"/>
        <v>0</v>
      </c>
      <c r="AS731" s="42">
        <f ca="1"/>
        <v>0</v>
      </c>
      <c r="AT731" s="42">
        <f ca="1"/>
        <v>0</v>
      </c>
      <c r="AU731" s="42">
        <f ca="1"/>
        <v>0</v>
      </c>
      <c r="AV731" s="42">
        <f ca="1"/>
        <v>0</v>
      </c>
      <c r="AW731" s="42">
        <f ca="1"/>
        <v>0</v>
      </c>
      <c r="AX731" s="42">
        <f ca="1"/>
        <v>0</v>
      </c>
      <c r="AY731" s="42">
        <f ca="1"/>
        <v>0</v>
      </c>
      <c r="AZ731" s="42">
        <f ca="1"/>
        <v>0</v>
      </c>
      <c r="BA731" s="42">
        <f ca="1"/>
        <v>0</v>
      </c>
      <c r="BB731" s="42">
        <f ca="1"/>
        <v>0</v>
      </c>
      <c r="BC731" s="42">
        <f ca="1"/>
        <v>0</v>
      </c>
      <c r="BD731" s="42">
        <f ca="1"/>
        <v>0</v>
      </c>
      <c r="BE731" s="42">
        <f ca="1"/>
        <v>0</v>
      </c>
      <c r="BF731" s="42">
        <f ca="1"/>
        <v>0</v>
      </c>
      <c r="BG731" s="42">
        <f ca="1"/>
        <v>0</v>
      </c>
      <c r="BH731" s="42">
        <f ca="1"/>
        <v>0</v>
      </c>
      <c r="BI731" s="42">
        <f ca="1"/>
        <v>0</v>
      </c>
      <c r="BJ731" s="42">
        <f ca="1"/>
        <v>0</v>
      </c>
    </row>
    <row r="732" spans="2:62" hidden="1" outlineLevel="2">
      <c r="B732" s="78" t="s">
        <v>20</v>
      </c>
      <c r="C732" s="42">
        <f ca="1"/>
        <v>0</v>
      </c>
      <c r="D732" s="42">
        <f ca="1"/>
        <v>0</v>
      </c>
      <c r="E732" s="42">
        <f ca="1"/>
        <v>-3.1244130185941162E-3</v>
      </c>
      <c r="F732" s="42">
        <f ca="1"/>
        <v>0</v>
      </c>
      <c r="G732" s="42">
        <f ca="1"/>
        <v>0</v>
      </c>
      <c r="H732" s="42">
        <f ca="1"/>
        <v>2.0901808245702046E-2</v>
      </c>
      <c r="I732" s="42">
        <f ca="1"/>
        <v>0</v>
      </c>
      <c r="J732" s="42">
        <f ca="1"/>
        <v>0</v>
      </c>
      <c r="K732" s="42">
        <f ca="1"/>
        <v>1.6605293087195355E-2</v>
      </c>
      <c r="L732" s="42">
        <f ca="1"/>
        <v>0</v>
      </c>
      <c r="M732" s="42">
        <f ca="1"/>
        <v>0</v>
      </c>
      <c r="N732" s="42">
        <f ca="1"/>
        <v>9.8510594263699278E-3</v>
      </c>
      <c r="O732" s="42">
        <f ca="1"/>
        <v>0</v>
      </c>
      <c r="P732" s="42">
        <f ca="1"/>
        <v>0</v>
      </c>
      <c r="Q732" s="42">
        <f ca="1"/>
        <v>-1.1590478682991054E-2</v>
      </c>
      <c r="R732" s="42">
        <f ca="1"/>
        <v>0</v>
      </c>
      <c r="S732" s="42">
        <f ca="1"/>
        <v>0</v>
      </c>
      <c r="T732" s="42">
        <f ca="1"/>
        <v>8.1269726151150384E-3</v>
      </c>
      <c r="U732" s="42">
        <f ca="1"/>
        <v>0</v>
      </c>
      <c r="V732" s="42">
        <f ca="1"/>
        <v>0</v>
      </c>
      <c r="W732" s="42">
        <f ca="1"/>
        <v>-5.5995815543317951E-3</v>
      </c>
      <c r="X732" s="42">
        <f ca="1"/>
        <v>0</v>
      </c>
      <c r="Y732" s="42">
        <f ca="1"/>
        <v>0</v>
      </c>
      <c r="Z732" s="42">
        <f ca="1"/>
        <v>3.9874016859349631E-3</v>
      </c>
      <c r="AA732" s="42">
        <f ca="1"/>
        <v>0</v>
      </c>
      <c r="AB732" s="42">
        <f ca="1"/>
        <v>0</v>
      </c>
      <c r="AC732" s="42">
        <f ca="1"/>
        <v>-1.3565189622893332E-2</v>
      </c>
      <c r="AD732" s="42">
        <f ca="1"/>
        <v>0</v>
      </c>
      <c r="AE732" s="42">
        <f ca="1"/>
        <v>0</v>
      </c>
      <c r="AF732" s="42">
        <f ca="1"/>
        <v>-2.3684945681743882E-3</v>
      </c>
      <c r="AG732" s="42">
        <f ca="1"/>
        <v>0</v>
      </c>
      <c r="AH732" s="42">
        <f ca="1"/>
        <v>0</v>
      </c>
      <c r="AI732" s="42">
        <f ca="1"/>
        <v>-1.1072766042789672E-2</v>
      </c>
      <c r="AJ732" s="42">
        <f ca="1"/>
        <v>0</v>
      </c>
      <c r="AK732" s="42">
        <f ca="1"/>
        <v>0</v>
      </c>
      <c r="AL732" s="42">
        <f ca="1"/>
        <v>-9.5936560833968787E-4</v>
      </c>
      <c r="AM732" s="42">
        <f ca="1"/>
        <v>0</v>
      </c>
      <c r="AN732" s="42">
        <f ca="1"/>
        <v>0</v>
      </c>
      <c r="AO732" s="42">
        <f ca="1"/>
        <v>1.0407202800933046E-2</v>
      </c>
      <c r="AP732" s="42">
        <f ca="1"/>
        <v>0</v>
      </c>
      <c r="AQ732" s="42">
        <f ca="1"/>
        <v>0</v>
      </c>
      <c r="AR732" s="42">
        <f ca="1"/>
        <v>-7.3793820521218245E-3</v>
      </c>
      <c r="AS732" s="42">
        <f ca="1"/>
        <v>0</v>
      </c>
      <c r="AT732" s="42">
        <f ca="1"/>
        <v>0</v>
      </c>
      <c r="AU732" s="42">
        <f ca="1"/>
        <v>4.0887315570782741E-3</v>
      </c>
      <c r="AV732" s="42">
        <f ca="1"/>
        <v>0</v>
      </c>
      <c r="AW732" s="42">
        <f ca="1"/>
        <v>0</v>
      </c>
      <c r="AX732" s="42">
        <f ca="1"/>
        <v>-2.2189616689536815E-2</v>
      </c>
      <c r="AY732" s="42">
        <f ca="1"/>
        <v>0</v>
      </c>
      <c r="AZ732" s="42">
        <f ca="1"/>
        <v>0</v>
      </c>
      <c r="BA732" s="42">
        <f ca="1"/>
        <v>9.500649012692465E-3</v>
      </c>
      <c r="BB732" s="42">
        <f ca="1"/>
        <v>0</v>
      </c>
      <c r="BC732" s="42">
        <f ca="1"/>
        <v>0</v>
      </c>
      <c r="BD732" s="42">
        <f ca="1"/>
        <v>4.00050317534862E-4</v>
      </c>
      <c r="BE732" s="42">
        <f ca="1"/>
        <v>0</v>
      </c>
      <c r="BF732" s="42">
        <f ca="1"/>
        <v>0</v>
      </c>
      <c r="BG732" s="42">
        <f ca="1"/>
        <v>-4.6954181314133696E-3</v>
      </c>
      <c r="BH732" s="42">
        <f ca="1"/>
        <v>0</v>
      </c>
      <c r="BI732" s="42">
        <f ca="1"/>
        <v>0</v>
      </c>
      <c r="BJ732" s="42">
        <f ca="1"/>
        <v>-2.6360607431584519E-2</v>
      </c>
    </row>
    <row r="733" spans="2:62" hidden="1" outlineLevel="2">
      <c r="B733" s="78" t="s">
        <v>22</v>
      </c>
      <c r="C733" s="42">
        <f ca="1"/>
        <v>0</v>
      </c>
      <c r="D733" s="42">
        <f ca="1"/>
        <v>0</v>
      </c>
      <c r="E733" s="42">
        <f ca="1"/>
        <v>0</v>
      </c>
      <c r="F733" s="42">
        <f ca="1"/>
        <v>0</v>
      </c>
      <c r="G733" s="42">
        <f ca="1"/>
        <v>0</v>
      </c>
      <c r="H733" s="42">
        <f ca="1"/>
        <v>0</v>
      </c>
      <c r="I733" s="42">
        <f ca="1"/>
        <v>0</v>
      </c>
      <c r="J733" s="42">
        <f ca="1"/>
        <v>0</v>
      </c>
      <c r="K733" s="42">
        <f ca="1"/>
        <v>0</v>
      </c>
      <c r="L733" s="42">
        <f ca="1"/>
        <v>0</v>
      </c>
      <c r="M733" s="42">
        <f ca="1"/>
        <v>0</v>
      </c>
      <c r="N733" s="42">
        <f ca="1"/>
        <v>0</v>
      </c>
      <c r="O733" s="42">
        <f ca="1"/>
        <v>0</v>
      </c>
      <c r="P733" s="42">
        <f ca="1"/>
        <v>0</v>
      </c>
      <c r="Q733" s="42">
        <f ca="1"/>
        <v>0</v>
      </c>
      <c r="R733" s="42">
        <f ca="1"/>
        <v>0</v>
      </c>
      <c r="S733" s="42">
        <f ca="1"/>
        <v>0</v>
      </c>
      <c r="T733" s="42">
        <f ca="1"/>
        <v>0</v>
      </c>
      <c r="U733" s="42">
        <f ca="1"/>
        <v>0</v>
      </c>
      <c r="V733" s="42">
        <f ca="1"/>
        <v>0</v>
      </c>
      <c r="W733" s="42">
        <f ca="1"/>
        <v>5.1994237864918646E-3</v>
      </c>
      <c r="X733" s="42">
        <f ca="1"/>
        <v>0</v>
      </c>
      <c r="Y733" s="42">
        <f ca="1"/>
        <v>0</v>
      </c>
      <c r="Z733" s="42">
        <f ca="1"/>
        <v>-4.4503003160062428E-3</v>
      </c>
      <c r="AA733" s="42">
        <f ca="1"/>
        <v>0</v>
      </c>
      <c r="AB733" s="42">
        <f ca="1"/>
        <v>0</v>
      </c>
      <c r="AC733" s="42">
        <f ca="1"/>
        <v>0</v>
      </c>
      <c r="AD733" s="42">
        <f ca="1"/>
        <v>0</v>
      </c>
      <c r="AE733" s="42">
        <f ca="1"/>
        <v>0</v>
      </c>
      <c r="AF733" s="42">
        <f ca="1"/>
        <v>0</v>
      </c>
      <c r="AG733" s="42">
        <f ca="1"/>
        <v>0</v>
      </c>
      <c r="AH733" s="42">
        <f ca="1"/>
        <v>0</v>
      </c>
      <c r="AI733" s="42">
        <f ca="1"/>
        <v>1.0243609255916572E-2</v>
      </c>
      <c r="AJ733" s="42">
        <f ca="1"/>
        <v>0</v>
      </c>
      <c r="AK733" s="42">
        <f ca="1"/>
        <v>0</v>
      </c>
      <c r="AL733" s="42">
        <f ca="1"/>
        <v>-1.5446041638831447E-3</v>
      </c>
      <c r="AM733" s="42">
        <f ca="1"/>
        <v>0</v>
      </c>
      <c r="AN733" s="42">
        <f ca="1"/>
        <v>0</v>
      </c>
      <c r="AO733" s="42">
        <f ca="1"/>
        <v>1.2223729080589295E-3</v>
      </c>
      <c r="AP733" s="42">
        <f ca="1"/>
        <v>0</v>
      </c>
      <c r="AQ733" s="42">
        <f ca="1"/>
        <v>0</v>
      </c>
      <c r="AR733" s="42">
        <f ca="1"/>
        <v>6.9167929751002416E-4</v>
      </c>
      <c r="AS733" s="42">
        <f ca="1"/>
        <v>0</v>
      </c>
      <c r="AT733" s="42">
        <f ca="1"/>
        <v>0</v>
      </c>
      <c r="AU733" s="42">
        <f ca="1"/>
        <v>1.0774851195561888E-2</v>
      </c>
      <c r="AV733" s="42">
        <f ca="1"/>
        <v>0</v>
      </c>
      <c r="AW733" s="42">
        <f ca="1"/>
        <v>0</v>
      </c>
      <c r="AX733" s="42">
        <f ca="1"/>
        <v>8.1160737634318157E-3</v>
      </c>
      <c r="AY733" s="42">
        <f ca="1"/>
        <v>0</v>
      </c>
      <c r="AZ733" s="42">
        <f ca="1"/>
        <v>0</v>
      </c>
      <c r="BA733" s="42">
        <f ca="1"/>
        <v>1.3583515864601037E-2</v>
      </c>
      <c r="BB733" s="42">
        <f ca="1"/>
        <v>0</v>
      </c>
      <c r="BC733" s="42">
        <f ca="1"/>
        <v>0</v>
      </c>
      <c r="BD733" s="42">
        <f ca="1"/>
        <v>-5.4903797365791207E-3</v>
      </c>
      <c r="BE733" s="42">
        <f ca="1"/>
        <v>0</v>
      </c>
      <c r="BF733" s="42">
        <f ca="1"/>
        <v>0</v>
      </c>
      <c r="BG733" s="42">
        <f ca="1"/>
        <v>6.4887377544515373E-4</v>
      </c>
      <c r="BH733" s="42">
        <f ca="1"/>
        <v>0</v>
      </c>
      <c r="BI733" s="42">
        <f ca="1"/>
        <v>0</v>
      </c>
      <c r="BJ733" s="42">
        <f ca="1"/>
        <v>-3.9622413974108373E-2</v>
      </c>
    </row>
    <row r="734" spans="2:62" hidden="1" outlineLevel="2">
      <c r="B734" s="78" t="s">
        <v>24</v>
      </c>
      <c r="C734" s="42">
        <f ca="1"/>
        <v>0</v>
      </c>
      <c r="D734" s="42">
        <f ca="1"/>
        <v>0</v>
      </c>
      <c r="E734" s="42">
        <f ca="1"/>
        <v>1.126966237713134E-3</v>
      </c>
      <c r="F734" s="42">
        <f ca="1"/>
        <v>0</v>
      </c>
      <c r="G734" s="42">
        <f ca="1"/>
        <v>0</v>
      </c>
      <c r="H734" s="42">
        <f ca="1"/>
        <v>-1.4634874285447963E-3</v>
      </c>
      <c r="I734" s="42">
        <f ca="1"/>
        <v>0</v>
      </c>
      <c r="J734" s="42">
        <f ca="1"/>
        <v>0</v>
      </c>
      <c r="K734" s="42">
        <f ca="1"/>
        <v>-1.6389905921307929E-2</v>
      </c>
      <c r="L734" s="42">
        <f ca="1"/>
        <v>0</v>
      </c>
      <c r="M734" s="42">
        <f ca="1"/>
        <v>0</v>
      </c>
      <c r="N734" s="42">
        <f ca="1"/>
        <v>-2.4629453751007224E-3</v>
      </c>
      <c r="O734" s="42">
        <f ca="1"/>
        <v>0</v>
      </c>
      <c r="P734" s="42">
        <f ca="1"/>
        <v>0</v>
      </c>
      <c r="Q734" s="42">
        <f ca="1"/>
        <v>4.7055471033314866E-3</v>
      </c>
      <c r="R734" s="42">
        <f ca="1"/>
        <v>0</v>
      </c>
      <c r="S734" s="42">
        <f ca="1"/>
        <v>0</v>
      </c>
      <c r="T734" s="42">
        <f ca="1"/>
        <v>8.4003557857898203E-3</v>
      </c>
      <c r="U734" s="42">
        <f ca="1"/>
        <v>0</v>
      </c>
      <c r="V734" s="42">
        <f ca="1"/>
        <v>0</v>
      </c>
      <c r="W734" s="42">
        <f ca="1"/>
        <v>-4.7137116918144484E-4</v>
      </c>
      <c r="X734" s="42">
        <f ca="1"/>
        <v>0</v>
      </c>
      <c r="Y734" s="42">
        <f ca="1"/>
        <v>0</v>
      </c>
      <c r="Z734" s="42">
        <f ca="1"/>
        <v>2.1785673067221706E-2</v>
      </c>
      <c r="AA734" s="42">
        <f ca="1"/>
        <v>0</v>
      </c>
      <c r="AB734" s="42">
        <f ca="1"/>
        <v>0</v>
      </c>
      <c r="AC734" s="42">
        <f ca="1"/>
        <v>-1.7567496219407785E-3</v>
      </c>
      <c r="AD734" s="42">
        <f ca="1"/>
        <v>0</v>
      </c>
      <c r="AE734" s="42">
        <f ca="1"/>
        <v>0</v>
      </c>
      <c r="AF734" s="42">
        <f ca="1"/>
        <v>2.1936548164483177E-2</v>
      </c>
      <c r="AG734" s="42">
        <f ca="1"/>
        <v>0</v>
      </c>
      <c r="AH734" s="42">
        <f ca="1"/>
        <v>0</v>
      </c>
      <c r="AI734" s="42">
        <f ca="1"/>
        <v>-1.2314958048279034E-2</v>
      </c>
      <c r="AJ734" s="42">
        <f ca="1"/>
        <v>0</v>
      </c>
      <c r="AK734" s="42">
        <f ca="1"/>
        <v>0</v>
      </c>
      <c r="AL734" s="42">
        <f ca="1"/>
        <v>-3.9427433834853531E-3</v>
      </c>
      <c r="AM734" s="42">
        <f ca="1"/>
        <v>0</v>
      </c>
      <c r="AN734" s="42">
        <f ca="1"/>
        <v>0</v>
      </c>
      <c r="AO734" s="42">
        <f ca="1"/>
        <v>4.1154586986297315E-2</v>
      </c>
      <c r="AP734" s="42">
        <f ca="1"/>
        <v>0</v>
      </c>
      <c r="AQ734" s="42">
        <f ca="1"/>
        <v>0</v>
      </c>
      <c r="AR734" s="42">
        <f ca="1"/>
        <v>-6.681219835972918E-3</v>
      </c>
      <c r="AS734" s="42">
        <f ca="1"/>
        <v>0</v>
      </c>
      <c r="AT734" s="42">
        <f ca="1"/>
        <v>0</v>
      </c>
      <c r="AU734" s="42">
        <f ca="1"/>
        <v>2.0983998202485643E-3</v>
      </c>
      <c r="AV734" s="42">
        <f ca="1"/>
        <v>0</v>
      </c>
      <c r="AW734" s="42">
        <f ca="1"/>
        <v>0</v>
      </c>
      <c r="AX734" s="42">
        <f ca="1"/>
        <v>-1.743888413974215E-4</v>
      </c>
      <c r="AY734" s="42">
        <f ca="1"/>
        <v>0</v>
      </c>
      <c r="AZ734" s="42">
        <f ca="1"/>
        <v>0</v>
      </c>
      <c r="BA734" s="42">
        <f ca="1"/>
        <v>-3.1605330361287515E-2</v>
      </c>
      <c r="BB734" s="42">
        <f ca="1"/>
        <v>0</v>
      </c>
      <c r="BC734" s="42">
        <f ca="1"/>
        <v>0</v>
      </c>
      <c r="BD734" s="42">
        <f ca="1"/>
        <v>-1.3316119052764308E-2</v>
      </c>
      <c r="BE734" s="42">
        <f ca="1"/>
        <v>0</v>
      </c>
      <c r="BF734" s="42">
        <f ca="1"/>
        <v>0</v>
      </c>
      <c r="BG734" s="42">
        <f ca="1"/>
        <v>6.0555624021551013E-3</v>
      </c>
      <c r="BH734" s="42">
        <f ca="1"/>
        <v>0</v>
      </c>
      <c r="BI734" s="42">
        <f ca="1"/>
        <v>0</v>
      </c>
      <c r="BJ734" s="42">
        <f ca="1"/>
        <v>-0.25829834529757584</v>
      </c>
    </row>
    <row r="735" spans="2:62" hidden="1" outlineLevel="2"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  <c r="AJ735" s="42"/>
      <c r="AK735" s="42"/>
      <c r="AL735" s="42"/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</row>
    <row r="736" spans="2:62" hidden="1" outlineLevel="2">
      <c r="B736" s="78" t="s">
        <v>56</v>
      </c>
      <c r="C736" s="42">
        <f ca="1">SUM(C725:C734)</f>
        <v>0</v>
      </c>
      <c r="D736" s="42">
        <f t="shared" ref="D736:BJ736" ca="1" si="923">SUM(D725:D734)</f>
        <v>0</v>
      </c>
      <c r="E736" s="42">
        <f t="shared" ca="1" si="923"/>
        <v>-3.3827643988910971E-8</v>
      </c>
      <c r="F736" s="42">
        <f t="shared" ca="1" si="923"/>
        <v>0</v>
      </c>
      <c r="G736" s="42">
        <f t="shared" ca="1" si="923"/>
        <v>0</v>
      </c>
      <c r="H736" s="42">
        <f t="shared" ca="1" si="923"/>
        <v>-6.9091556954836708E-9</v>
      </c>
      <c r="I736" s="42">
        <f t="shared" ca="1" si="923"/>
        <v>0</v>
      </c>
      <c r="J736" s="42">
        <f t="shared" ca="1" si="923"/>
        <v>0</v>
      </c>
      <c r="K736" s="42">
        <f t="shared" ca="1" si="923"/>
        <v>-2.461989181273827E-8</v>
      </c>
      <c r="L736" s="42">
        <f t="shared" ca="1" si="923"/>
        <v>0</v>
      </c>
      <c r="M736" s="42">
        <f t="shared" ca="1" si="923"/>
        <v>0</v>
      </c>
      <c r="N736" s="42">
        <f t="shared" ca="1" si="923"/>
        <v>-6.2852905158283789E-8</v>
      </c>
      <c r="O736" s="42">
        <f t="shared" ca="1" si="923"/>
        <v>0</v>
      </c>
      <c r="P736" s="42">
        <f t="shared" ca="1" si="923"/>
        <v>0</v>
      </c>
      <c r="Q736" s="42">
        <f t="shared" ca="1" si="923"/>
        <v>4.8293823809789083E-8</v>
      </c>
      <c r="R736" s="42">
        <f t="shared" ca="1" si="923"/>
        <v>0</v>
      </c>
      <c r="S736" s="42">
        <f t="shared" ca="1" si="923"/>
        <v>0</v>
      </c>
      <c r="T736" s="42">
        <f t="shared" ca="1" si="923"/>
        <v>2.569093864729366E-9</v>
      </c>
      <c r="U736" s="42">
        <f t="shared" ca="1" si="923"/>
        <v>0</v>
      </c>
      <c r="V736" s="42">
        <f t="shared" ca="1" si="923"/>
        <v>0</v>
      </c>
      <c r="W736" s="42">
        <f t="shared" ca="1" si="923"/>
        <v>-2.5121394128108099E-8</v>
      </c>
      <c r="X736" s="42">
        <f t="shared" ca="1" si="923"/>
        <v>0</v>
      </c>
      <c r="Y736" s="42">
        <f t="shared" ca="1" si="923"/>
        <v>0</v>
      </c>
      <c r="Z736" s="42">
        <f t="shared" ca="1" si="923"/>
        <v>4.0976011785043287E-8</v>
      </c>
      <c r="AA736" s="42">
        <f t="shared" ca="1" si="923"/>
        <v>0</v>
      </c>
      <c r="AB736" s="42">
        <f t="shared" ca="1" si="923"/>
        <v>0</v>
      </c>
      <c r="AC736" s="42">
        <f t="shared" ca="1" si="923"/>
        <v>-1.1546546710081151E-7</v>
      </c>
      <c r="AD736" s="42">
        <f t="shared" ca="1" si="923"/>
        <v>0</v>
      </c>
      <c r="AE736" s="42">
        <f t="shared" ca="1" si="923"/>
        <v>0</v>
      </c>
      <c r="AF736" s="42">
        <f t="shared" ca="1" si="923"/>
        <v>-3.0750832158421559E-9</v>
      </c>
      <c r="AG736" s="42">
        <f t="shared" ca="1" si="923"/>
        <v>0</v>
      </c>
      <c r="AH736" s="42">
        <f t="shared" ca="1" si="923"/>
        <v>0</v>
      </c>
      <c r="AI736" s="42">
        <f t="shared" ca="1" si="923"/>
        <v>-4.6725686325341242E-8</v>
      </c>
      <c r="AJ736" s="42">
        <f t="shared" ca="1" si="923"/>
        <v>0</v>
      </c>
      <c r="AK736" s="42">
        <f t="shared" ca="1" si="923"/>
        <v>0</v>
      </c>
      <c r="AL736" s="42">
        <f t="shared" ca="1" si="923"/>
        <v>-3.2491826802011348E-8</v>
      </c>
      <c r="AM736" s="42">
        <f t="shared" ca="1" si="923"/>
        <v>0</v>
      </c>
      <c r="AN736" s="42">
        <f t="shared" ca="1" si="923"/>
        <v>0</v>
      </c>
      <c r="AO736" s="42">
        <f t="shared" ca="1" si="923"/>
        <v>1.246458394693617E-7</v>
      </c>
      <c r="AP736" s="42">
        <f t="shared" ca="1" si="923"/>
        <v>0</v>
      </c>
      <c r="AQ736" s="42">
        <f t="shared" ca="1" si="923"/>
        <v>0</v>
      </c>
      <c r="AR736" s="42">
        <f t="shared" ca="1" si="923"/>
        <v>-9.202632048760373E-8</v>
      </c>
      <c r="AS736" s="42">
        <f t="shared" ca="1" si="923"/>
        <v>0</v>
      </c>
      <c r="AT736" s="42">
        <f t="shared" ca="1" si="923"/>
        <v>0</v>
      </c>
      <c r="AU736" s="42">
        <f t="shared" ca="1" si="923"/>
        <v>2.0142360314390206E-9</v>
      </c>
      <c r="AV736" s="42">
        <f t="shared" ca="1" si="923"/>
        <v>0</v>
      </c>
      <c r="AW736" s="42">
        <f t="shared" ca="1" si="923"/>
        <v>0</v>
      </c>
      <c r="AX736" s="42">
        <f t="shared" ca="1" si="923"/>
        <v>-1.5234181222067988E-8</v>
      </c>
      <c r="AY736" s="42">
        <f t="shared" ca="1" si="923"/>
        <v>0</v>
      </c>
      <c r="AZ736" s="42">
        <f t="shared" ca="1" si="923"/>
        <v>0</v>
      </c>
      <c r="BA736" s="42">
        <f t="shared" ca="1" si="923"/>
        <v>-4.4697322405806705E-8</v>
      </c>
      <c r="BB736" s="42">
        <f t="shared" ca="1" si="923"/>
        <v>0</v>
      </c>
      <c r="BC736" s="42">
        <f t="shared" ca="1" si="923"/>
        <v>0</v>
      </c>
      <c r="BD736" s="42">
        <f t="shared" ca="1" si="923"/>
        <v>-2.6712374086995672E-8</v>
      </c>
      <c r="BE736" s="42">
        <f t="shared" ca="1" si="923"/>
        <v>0</v>
      </c>
      <c r="BF736" s="42">
        <f t="shared" ca="1" si="923"/>
        <v>0</v>
      </c>
      <c r="BG736" s="42">
        <f t="shared" ca="1" si="923"/>
        <v>2.5993254007539157E-8</v>
      </c>
      <c r="BH736" s="42">
        <f t="shared" ca="1" si="923"/>
        <v>0</v>
      </c>
      <c r="BI736" s="42">
        <f t="shared" ca="1" si="923"/>
        <v>0</v>
      </c>
      <c r="BJ736" s="42">
        <f t="shared" ca="1" si="923"/>
        <v>-0.99999921734070218</v>
      </c>
    </row>
    <row r="737" spans="2:62" hidden="1" outlineLevel="2">
      <c r="B737" s="78" t="s">
        <v>138</v>
      </c>
      <c r="C737" s="42" cm="1">
        <f t="array" aca="1" ref="C737" ca="1">SUM(ABS(C725:C734))</f>
        <v>0</v>
      </c>
      <c r="D737" s="42" cm="1">
        <f t="array" aca="1" ref="D737" ca="1">SUM(ABS(D725:D734))</f>
        <v>0</v>
      </c>
      <c r="E737" s="42" cm="1">
        <f t="array" aca="1" ref="E737" ca="1">SUM(ABS(E725:E734))</f>
        <v>5.6829844190203233E-2</v>
      </c>
      <c r="F737" s="42" cm="1">
        <f t="array" aca="1" ref="F737" ca="1">SUM(ABS(F725:F734))</f>
        <v>0</v>
      </c>
      <c r="G737" s="42" cm="1">
        <f t="array" aca="1" ref="G737" ca="1">SUM(ABS(G725:G734))</f>
        <v>0</v>
      </c>
      <c r="H737" s="42" cm="1">
        <f t="array" aca="1" ref="H737" ca="1">SUM(ABS(H725:H734))</f>
        <v>0.1058262990347909</v>
      </c>
      <c r="I737" s="42" cm="1">
        <f t="array" aca="1" ref="I737" ca="1">SUM(ABS(I725:I734))</f>
        <v>0</v>
      </c>
      <c r="J737" s="42" cm="1">
        <f t="array" aca="1" ref="J737" ca="1">SUM(ABS(J725:J734))</f>
        <v>0</v>
      </c>
      <c r="K737" s="42" cm="1">
        <f t="array" aca="1" ref="K737" ca="1">SUM(ABS(K725:K734))</f>
        <v>7.7322800900279959E-2</v>
      </c>
      <c r="L737" s="42" cm="1">
        <f t="array" aca="1" ref="L737" ca="1">SUM(ABS(L725:L734))</f>
        <v>0</v>
      </c>
      <c r="M737" s="42" cm="1">
        <f t="array" aca="1" ref="M737" ca="1">SUM(ABS(M725:M734))</f>
        <v>0</v>
      </c>
      <c r="N737" s="42" cm="1">
        <f t="array" aca="1" ref="N737" ca="1">SUM(ABS(N725:N734))</f>
        <v>7.4523895059926695E-2</v>
      </c>
      <c r="O737" s="42" cm="1">
        <f t="array" aca="1" ref="O737" ca="1">SUM(ABS(O725:O734))</f>
        <v>0</v>
      </c>
      <c r="P737" s="42" cm="1">
        <f t="array" aca="1" ref="P737" ca="1">SUM(ABS(P725:P734))</f>
        <v>0</v>
      </c>
      <c r="Q737" s="42" cm="1">
        <f t="array" aca="1" ref="Q737" ca="1">SUM(ABS(Q725:Q734))</f>
        <v>5.3388288375336941E-2</v>
      </c>
      <c r="R737" s="42" cm="1">
        <f t="array" aca="1" ref="R737" ca="1">SUM(ABS(R725:R734))</f>
        <v>0</v>
      </c>
      <c r="S737" s="42" cm="1">
        <f t="array" aca="1" ref="S737" ca="1">SUM(ABS(S725:S734))</f>
        <v>0</v>
      </c>
      <c r="T737" s="42" cm="1">
        <f t="array" aca="1" ref="T737" ca="1">SUM(ABS(T725:T734))</f>
        <v>9.2003029751395821E-2</v>
      </c>
      <c r="U737" s="42" cm="1">
        <f t="array" aca="1" ref="U737" ca="1">SUM(ABS(U725:U734))</f>
        <v>0</v>
      </c>
      <c r="V737" s="42" cm="1">
        <f t="array" aca="1" ref="V737" ca="1">SUM(ABS(V725:V734))</f>
        <v>0</v>
      </c>
      <c r="W737" s="42" cm="1">
        <f t="array" aca="1" ref="W737" ca="1">SUM(ABS(W725:W734))</f>
        <v>6.2971415050381535E-2</v>
      </c>
      <c r="X737" s="42" cm="1">
        <f t="array" aca="1" ref="X737" ca="1">SUM(ABS(X725:X734))</f>
        <v>0</v>
      </c>
      <c r="Y737" s="42" cm="1">
        <f t="array" aca="1" ref="Y737" ca="1">SUM(ABS(Y725:Y734))</f>
        <v>0</v>
      </c>
      <c r="Z737" s="42" cm="1">
        <f t="array" aca="1" ref="Z737" ca="1">SUM(ABS(Z725:Z734))</f>
        <v>0.11705796345897365</v>
      </c>
      <c r="AA737" s="42" cm="1">
        <f t="array" aca="1" ref="AA737" ca="1">SUM(ABS(AA725:AA734))</f>
        <v>0</v>
      </c>
      <c r="AB737" s="42" cm="1">
        <f t="array" aca="1" ref="AB737" ca="1">SUM(ABS(AB725:AB734))</f>
        <v>0</v>
      </c>
      <c r="AC737" s="42" cm="1">
        <f t="array" aca="1" ref="AC737" ca="1">SUM(ABS(AC725:AC734))</f>
        <v>0.13742207611237958</v>
      </c>
      <c r="AD737" s="42" cm="1">
        <f t="array" aca="1" ref="AD737" ca="1">SUM(ABS(AD725:AD734))</f>
        <v>0</v>
      </c>
      <c r="AE737" s="42" cm="1">
        <f t="array" aca="1" ref="AE737" ca="1">SUM(ABS(AE725:AE734))</f>
        <v>0</v>
      </c>
      <c r="AF737" s="42" cm="1">
        <f t="array" aca="1" ref="AF737" ca="1">SUM(ABS(AF725:AF734))</f>
        <v>0.11879193644389971</v>
      </c>
      <c r="AG737" s="42" cm="1">
        <f t="array" aca="1" ref="AG737" ca="1">SUM(ABS(AG725:AG734))</f>
        <v>0</v>
      </c>
      <c r="AH737" s="42" cm="1">
        <f t="array" aca="1" ref="AH737" ca="1">SUM(ABS(AH725:AH734))</f>
        <v>0</v>
      </c>
      <c r="AI737" s="42" cm="1">
        <f t="array" aca="1" ref="AI737" ca="1">SUM(ABS(AI725:AI734))</f>
        <v>8.2540816032963177E-2</v>
      </c>
      <c r="AJ737" s="42" cm="1">
        <f t="array" aca="1" ref="AJ737" ca="1">SUM(ABS(AJ725:AJ734))</f>
        <v>0</v>
      </c>
      <c r="AK737" s="42" cm="1">
        <f t="array" aca="1" ref="AK737" ca="1">SUM(ABS(AK725:AK734))</f>
        <v>0</v>
      </c>
      <c r="AL737" s="42" cm="1">
        <f t="array" aca="1" ref="AL737" ca="1">SUM(ABS(AL725:AL734))</f>
        <v>4.0622233765900198E-2</v>
      </c>
      <c r="AM737" s="42" cm="1">
        <f t="array" aca="1" ref="AM737" ca="1">SUM(ABS(AM725:AM734))</f>
        <v>0</v>
      </c>
      <c r="AN737" s="42" cm="1">
        <f t="array" aca="1" ref="AN737" ca="1">SUM(ABS(AN725:AN734))</f>
        <v>0</v>
      </c>
      <c r="AO737" s="42" cm="1">
        <f t="array" aca="1" ref="AO737" ca="1">SUM(ABS(AO725:AO734))</f>
        <v>0.16000037829315589</v>
      </c>
      <c r="AP737" s="42" cm="1">
        <f t="array" aca="1" ref="AP737" ca="1">SUM(ABS(AP725:AP734))</f>
        <v>0</v>
      </c>
      <c r="AQ737" s="42" cm="1">
        <f t="array" aca="1" ref="AQ737" ca="1">SUM(ABS(AQ725:AQ734))</f>
        <v>0</v>
      </c>
      <c r="AR737" s="42" cm="1">
        <f t="array" aca="1" ref="AR737" ca="1">SUM(ABS(AR725:AR734))</f>
        <v>0.10407426308429205</v>
      </c>
      <c r="AS737" s="42" cm="1">
        <f t="array" aca="1" ref="AS737" ca="1">SUM(ABS(AS725:AS734))</f>
        <v>0</v>
      </c>
      <c r="AT737" s="42" cm="1">
        <f t="array" aca="1" ref="AT737" ca="1">SUM(ABS(AT725:AT734))</f>
        <v>0</v>
      </c>
      <c r="AU737" s="42" cm="1">
        <f t="array" aca="1" ref="AU737" ca="1">SUM(ABS(AU725:AU734))</f>
        <v>8.6113753423258638E-2</v>
      </c>
      <c r="AV737" s="42" cm="1">
        <f t="array" aca="1" ref="AV737" ca="1">SUM(ABS(AV725:AV734))</f>
        <v>0</v>
      </c>
      <c r="AW737" s="42" cm="1">
        <f t="array" aca="1" ref="AW737" ca="1">SUM(ABS(AW725:AW734))</f>
        <v>0</v>
      </c>
      <c r="AX737" s="42" cm="1">
        <f t="array" aca="1" ref="AX737" ca="1">SUM(ABS(AX725:AX734))</f>
        <v>0.12076496456329043</v>
      </c>
      <c r="AY737" s="42" cm="1">
        <f t="array" aca="1" ref="AY737" ca="1">SUM(ABS(AY725:AY734))</f>
        <v>0</v>
      </c>
      <c r="AZ737" s="42" cm="1">
        <f t="array" aca="1" ref="AZ737" ca="1">SUM(ABS(AZ725:AZ734))</f>
        <v>0</v>
      </c>
      <c r="BA737" s="42" cm="1">
        <f t="array" aca="1" ref="BA737" ca="1">SUM(ABS(BA725:BA734))</f>
        <v>9.1238865672879088E-2</v>
      </c>
      <c r="BB737" s="42" cm="1">
        <f t="array" aca="1" ref="BB737" ca="1">SUM(ABS(BB725:BB734))</f>
        <v>0</v>
      </c>
      <c r="BC737" s="42" cm="1">
        <f t="array" aca="1" ref="BC737" ca="1">SUM(ABS(BC725:BC734))</f>
        <v>0</v>
      </c>
      <c r="BD737" s="42" cm="1">
        <f t="array" aca="1" ref="BD737" ca="1">SUM(ABS(BD725:BD734))</f>
        <v>6.2169724058546899E-2</v>
      </c>
      <c r="BE737" s="42" cm="1">
        <f t="array" aca="1" ref="BE737" ca="1">SUM(ABS(BE725:BE734))</f>
        <v>0</v>
      </c>
      <c r="BF737" s="42" cm="1">
        <f t="array" aca="1" ref="BF737" ca="1">SUM(ABS(BF725:BF734))</f>
        <v>0</v>
      </c>
      <c r="BG737" s="42" cm="1">
        <f t="array" aca="1" ref="BG737" ca="1">SUM(ABS(BG725:BG734))</f>
        <v>3.4402816713152408E-2</v>
      </c>
      <c r="BH737" s="42" cm="1">
        <f t="array" aca="1" ref="BH737" ca="1">SUM(ABS(BH725:BH734))</f>
        <v>0</v>
      </c>
      <c r="BI737" s="42" cm="1">
        <f t="array" aca="1" ref="BI737" ca="1">SUM(ABS(BI725:BI734))</f>
        <v>0</v>
      </c>
      <c r="BJ737" s="42" cm="1">
        <f t="array" aca="1" ref="BJ737" ca="1">SUM(ABS(BJ725:BJ734))</f>
        <v>0.99999921734070218</v>
      </c>
    </row>
    <row r="738" spans="2:62" hidden="1" outlineLevel="2">
      <c r="B738" s="77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</row>
    <row r="739" spans="2:62" hidden="1" outlineLevel="2">
      <c r="B739" s="78" t="s">
        <v>157</v>
      </c>
      <c r="C739" s="109">
        <f ca="1">$C$5*(1+C708)</f>
        <v>99924829.701587543</v>
      </c>
      <c r="D739" s="109">
        <f ca="1">C739*(1+D708)</f>
        <v>104088123.55418958</v>
      </c>
      <c r="E739" s="109">
        <f t="shared" ref="E739:BJ739" ca="1" si="924">D739*(1+E708)</f>
        <v>104035403.75545637</v>
      </c>
      <c r="F739" s="109">
        <f t="shared" ca="1" si="924"/>
        <v>103753277.2057472</v>
      </c>
      <c r="G739" s="109">
        <f t="shared" ca="1" si="924"/>
        <v>107493032.49271084</v>
      </c>
      <c r="H739" s="109">
        <f t="shared" ca="1" si="924"/>
        <v>104866200.12123105</v>
      </c>
      <c r="I739" s="109">
        <f t="shared" ca="1" si="924"/>
        <v>104525690.12129705</v>
      </c>
      <c r="J739" s="109">
        <f t="shared" ca="1" si="924"/>
        <v>107301326.72503977</v>
      </c>
      <c r="K739" s="109">
        <f t="shared" ca="1" si="924"/>
        <v>107912639.54473291</v>
      </c>
      <c r="L739" s="109">
        <f t="shared" ca="1" si="924"/>
        <v>115214159.20590205</v>
      </c>
      <c r="M739" s="109">
        <f t="shared" ca="1" si="924"/>
        <v>119079583.83397537</v>
      </c>
      <c r="N739" s="109">
        <f t="shared" ca="1" si="924"/>
        <v>116294046.43287417</v>
      </c>
      <c r="O739" s="109">
        <f t="shared" ca="1" si="924"/>
        <v>116257298.09012042</v>
      </c>
      <c r="P739" s="109">
        <f t="shared" ca="1" si="924"/>
        <v>112558914.07666305</v>
      </c>
      <c r="Q739" s="109">
        <f t="shared" ca="1" si="924"/>
        <v>110191996.83974394</v>
      </c>
      <c r="R739" s="109">
        <f t="shared" ca="1" si="924"/>
        <v>107670942.31136496</v>
      </c>
      <c r="S739" s="109">
        <f t="shared" ca="1" si="924"/>
        <v>107630618.23170081</v>
      </c>
      <c r="T739" s="109">
        <f t="shared" ca="1" si="924"/>
        <v>109868338.63178234</v>
      </c>
      <c r="U739" s="109">
        <f t="shared" ca="1" si="924"/>
        <v>114314320.25247708</v>
      </c>
      <c r="V739" s="109">
        <f t="shared" ca="1" si="924"/>
        <v>112820607.88984455</v>
      </c>
      <c r="W739" s="109">
        <f t="shared" ca="1" si="924"/>
        <v>113127037.54829408</v>
      </c>
      <c r="X739" s="109">
        <f t="shared" ca="1" si="924"/>
        <v>108588158.1514802</v>
      </c>
      <c r="Y739" s="109">
        <f t="shared" ca="1" si="924"/>
        <v>115326831.33068116</v>
      </c>
      <c r="Z739" s="109">
        <f t="shared" ca="1" si="924"/>
        <v>108050243.7695221</v>
      </c>
      <c r="AA739" s="109">
        <f t="shared" ca="1" si="924"/>
        <v>114272290.92517389</v>
      </c>
      <c r="AB739" s="109">
        <f t="shared" ca="1" si="924"/>
        <v>119787245.01537733</v>
      </c>
      <c r="AC739" s="109">
        <f t="shared" ca="1" si="924"/>
        <v>124539161.04416619</v>
      </c>
      <c r="AD739" s="109">
        <f t="shared" ca="1" si="924"/>
        <v>123980665.64163543</v>
      </c>
      <c r="AE739" s="109">
        <f t="shared" ca="1" si="924"/>
        <v>119529369.34598522</v>
      </c>
      <c r="AF739" s="109">
        <f t="shared" ca="1" si="924"/>
        <v>124979848.75157385</v>
      </c>
      <c r="AG739" s="109">
        <f t="shared" ca="1" si="924"/>
        <v>125082308.94953825</v>
      </c>
      <c r="AH739" s="109">
        <f t="shared" ca="1" si="924"/>
        <v>128019800.99673276</v>
      </c>
      <c r="AI739" s="109">
        <f t="shared" ca="1" si="924"/>
        <v>132055153.13704984</v>
      </c>
      <c r="AJ739" s="109">
        <f t="shared" ca="1" si="924"/>
        <v>133085971.98041502</v>
      </c>
      <c r="AK739" s="109">
        <f t="shared" ca="1" si="924"/>
        <v>133055293.12086351</v>
      </c>
      <c r="AL739" s="109">
        <f t="shared" ca="1" si="924"/>
        <v>137165533.35689756</v>
      </c>
      <c r="AM739" s="109">
        <f t="shared" ca="1" si="924"/>
        <v>141485243.77234271</v>
      </c>
      <c r="AN739" s="109">
        <f t="shared" ca="1" si="924"/>
        <v>129149412.92996684</v>
      </c>
      <c r="AO739" s="109">
        <f t="shared" ca="1" si="924"/>
        <v>120012589.0410448</v>
      </c>
      <c r="AP739" s="109">
        <f t="shared" ca="1" si="924"/>
        <v>130408008.07083741</v>
      </c>
      <c r="AQ739" s="109">
        <f t="shared" ca="1" si="924"/>
        <v>139355254.24148521</v>
      </c>
      <c r="AR739" s="109">
        <f t="shared" ca="1" si="924"/>
        <v>134170645.98005511</v>
      </c>
      <c r="AS739" s="109">
        <f t="shared" ca="1" si="924"/>
        <v>133824488.83325636</v>
      </c>
      <c r="AT739" s="109">
        <f t="shared" ca="1" si="924"/>
        <v>131500418.45024037</v>
      </c>
      <c r="AU739" s="109">
        <f t="shared" ca="1" si="924"/>
        <v>133861474.03196561</v>
      </c>
      <c r="AV739" s="109">
        <f t="shared" ca="1" si="924"/>
        <v>133021406.71992959</v>
      </c>
      <c r="AW739" s="109">
        <f t="shared" ca="1" si="924"/>
        <v>138260168.39075816</v>
      </c>
      <c r="AX739" s="109">
        <f t="shared" ca="1" si="924"/>
        <v>136241393.59461895</v>
      </c>
      <c r="AY739" s="109">
        <f t="shared" ca="1" si="924"/>
        <v>134093052.89581671</v>
      </c>
      <c r="AZ739" s="109">
        <f t="shared" ca="1" si="924"/>
        <v>129336818.48933883</v>
      </c>
      <c r="BA739" s="109">
        <f t="shared" ca="1" si="924"/>
        <v>143601329.88414606</v>
      </c>
      <c r="BB739" s="109">
        <f t="shared" ca="1" si="924"/>
        <v>151778340.67944205</v>
      </c>
      <c r="BC739" s="109">
        <f t="shared" ca="1" si="924"/>
        <v>149636009.85780877</v>
      </c>
      <c r="BD739" s="109">
        <f t="shared" ca="1" si="924"/>
        <v>148138817.48955032</v>
      </c>
      <c r="BE739" s="109">
        <f t="shared" ca="1" si="924"/>
        <v>150298162.75826988</v>
      </c>
      <c r="BF739" s="109">
        <f t="shared" ca="1" si="924"/>
        <v>154565719.4090203</v>
      </c>
      <c r="BG739" s="109">
        <f t="shared" ca="1" si="924"/>
        <v>143851274.84305981</v>
      </c>
      <c r="BH739" s="109">
        <f t="shared" ca="1" si="924"/>
        <v>147078115.84600124</v>
      </c>
      <c r="BI739" s="109">
        <f t="shared" ca="1" si="924"/>
        <v>143280447.05133128</v>
      </c>
      <c r="BJ739" s="109">
        <f t="shared" ca="1" si="924"/>
        <v>160290166.39341757</v>
      </c>
    </row>
    <row r="740" spans="2:62" hidden="1" outlineLevel="2">
      <c r="B740" s="78" t="s">
        <v>156</v>
      </c>
      <c r="C740" s="109">
        <f ca="1">C737*C739*$C$6+($C$5*$C$6)</f>
        <v>29999.999999999996</v>
      </c>
      <c r="D740" s="109">
        <f ca="1">D737*D739*$C$6</f>
        <v>0</v>
      </c>
      <c r="E740" s="109">
        <f t="shared" ref="E740" ca="1" si="925">E737*E739*$C$6</f>
        <v>1773.6947357062409</v>
      </c>
      <c r="F740" s="109">
        <f t="shared" ref="F740" ca="1" si="926">F737*F739*$C$6</f>
        <v>0</v>
      </c>
      <c r="G740" s="109">
        <f t="shared" ref="G740" ca="1" si="927">G737*G739*$C$6</f>
        <v>0</v>
      </c>
      <c r="H740" s="109">
        <f t="shared" ref="H740" ca="1" si="928">H737*H739*$C$6</f>
        <v>3329.2805558014866</v>
      </c>
      <c r="I740" s="109">
        <f t="shared" ref="I740" ca="1" si="929">I737*I739*$C$6</f>
        <v>0</v>
      </c>
      <c r="J740" s="109">
        <f t="shared" ref="J740" ca="1" si="930">J737*J739*$C$6</f>
        <v>0</v>
      </c>
      <c r="K740" s="109">
        <f t="shared" ref="K740" ca="1" si="931">K737*K739*$C$6</f>
        <v>2503.2322626423179</v>
      </c>
      <c r="L740" s="109">
        <f t="shared" ref="L740" ca="1" si="932">L737*L739*$C$6</f>
        <v>0</v>
      </c>
      <c r="M740" s="109">
        <f t="shared" ref="M740" ca="1" si="933">M737*M739*$C$6</f>
        <v>0</v>
      </c>
      <c r="N740" s="109">
        <f t="shared" ref="N740" ca="1" si="934">N737*N739*$C$6</f>
        <v>2600.0055937373268</v>
      </c>
      <c r="O740" s="109">
        <f t="shared" ref="O740" ca="1" si="935">O737*O739*$C$6</f>
        <v>0</v>
      </c>
      <c r="P740" s="109">
        <f t="shared" ref="P740" ca="1" si="936">P737*P739*$C$6</f>
        <v>0</v>
      </c>
      <c r="Q740" s="109">
        <f t="shared" ref="Q740" ca="1" si="937">Q737*Q739*$C$6</f>
        <v>1764.8886311803399</v>
      </c>
      <c r="R740" s="109">
        <f t="shared" ref="R740" ca="1" si="938">R737*R739*$C$6</f>
        <v>0</v>
      </c>
      <c r="S740" s="109">
        <f t="shared" ref="S740" ca="1" si="939">S737*S739*$C$6</f>
        <v>0</v>
      </c>
      <c r="T740" s="109">
        <f t="shared" ref="T740" ca="1" si="940">T737*T739*$C$6</f>
        <v>3032.4660083628901</v>
      </c>
      <c r="U740" s="109">
        <f t="shared" ref="U740" ca="1" si="941">U737*U739*$C$6</f>
        <v>0</v>
      </c>
      <c r="V740" s="109">
        <f t="shared" ref="V740" ca="1" si="942">V737*V739*$C$6</f>
        <v>0</v>
      </c>
      <c r="W740" s="109">
        <f t="shared" ref="W740" ca="1" si="943">W737*W739*$C$6</f>
        <v>2137.1308904621164</v>
      </c>
      <c r="X740" s="109">
        <f t="shared" ref="X740" ca="1" si="944">X737*X739*$C$6</f>
        <v>0</v>
      </c>
      <c r="Y740" s="109">
        <f t="shared" ref="Y740" ca="1" si="945">Y737*Y739*$C$6</f>
        <v>0</v>
      </c>
      <c r="Z740" s="109">
        <f t="shared" ref="Z740" ca="1" si="946">Z737*Z739*$C$6</f>
        <v>3794.4424460717737</v>
      </c>
      <c r="AA740" s="109">
        <f t="shared" ref="AA740" ca="1" si="947">AA737*AA739*$C$6</f>
        <v>0</v>
      </c>
      <c r="AB740" s="109">
        <f t="shared" ref="AB740" ca="1" si="948">AB737*AB739*$C$6</f>
        <v>0</v>
      </c>
      <c r="AC740" s="109">
        <f t="shared" ref="AC740" ca="1" si="949">AC737*AC739*$C$6</f>
        <v>5134.3290203949909</v>
      </c>
      <c r="AD740" s="109">
        <f t="shared" ref="AD740" ca="1" si="950">AD737*AD739*$C$6</f>
        <v>0</v>
      </c>
      <c r="AE740" s="109">
        <f t="shared" ref="AE740" ca="1" si="951">AE737*AE739*$C$6</f>
        <v>0</v>
      </c>
      <c r="AF740" s="109">
        <f t="shared" ref="AF740" ca="1" si="952">AF737*AF739*$C$6</f>
        <v>4453.9794748995473</v>
      </c>
      <c r="AG740" s="109">
        <f t="shared" ref="AG740" ca="1" si="953">AG737*AG739*$C$6</f>
        <v>0</v>
      </c>
      <c r="AH740" s="109">
        <f t="shared" ref="AH740" ca="1" si="954">AH737*AH739*$C$6</f>
        <v>0</v>
      </c>
      <c r="AI740" s="109">
        <f t="shared" ref="AI740" ca="1" si="955">AI737*AI739*$C$6</f>
        <v>3269.9820303870033</v>
      </c>
      <c r="AJ740" s="109">
        <f t="shared" ref="AJ740" ca="1" si="956">AJ737*AJ739*$C$6</f>
        <v>0</v>
      </c>
      <c r="AK740" s="109">
        <f t="shared" ref="AK740" ca="1" si="957">AK737*AK739*$C$6</f>
        <v>0</v>
      </c>
      <c r="AL740" s="109">
        <f t="shared" ref="AL740" ca="1" si="958">AL737*AL739*$C$6</f>
        <v>1671.5911081944821</v>
      </c>
      <c r="AM740" s="109">
        <f t="shared" ref="AM740" ca="1" si="959">AM737*AM739*$C$6</f>
        <v>0</v>
      </c>
      <c r="AN740" s="109">
        <f t="shared" ref="AN740" ca="1" si="960">AN737*AN739*$C$6</f>
        <v>0</v>
      </c>
      <c r="AO740" s="109">
        <f t="shared" ref="AO740" ca="1" si="961">AO737*AO739*$C$6</f>
        <v>5760.6178939524671</v>
      </c>
      <c r="AP740" s="109">
        <f t="shared" ref="AP740" ca="1" si="962">AP737*AP739*$C$6</f>
        <v>0</v>
      </c>
      <c r="AQ740" s="109">
        <f t="shared" ref="AQ740" ca="1" si="963">AQ737*AQ739*$C$6</f>
        <v>0</v>
      </c>
      <c r="AR740" s="109">
        <f t="shared" ref="AR740" ca="1" si="964">AR737*AR739*$C$6</f>
        <v>4189.1133323752993</v>
      </c>
      <c r="AS740" s="109">
        <f t="shared" ref="AS740" ca="1" si="965">AS737*AS739*$C$6</f>
        <v>0</v>
      </c>
      <c r="AT740" s="109">
        <f t="shared" ref="AT740" ca="1" si="966">AT737*AT739*$C$6</f>
        <v>0</v>
      </c>
      <c r="AU740" s="109">
        <f t="shared" ref="AU740" ca="1" si="967">AU737*AU739*$C$6</f>
        <v>3458.1941902987878</v>
      </c>
      <c r="AV740" s="109">
        <f t="shared" ref="AV740" ca="1" si="968">AV737*AV739*$C$6</f>
        <v>0</v>
      </c>
      <c r="AW740" s="109">
        <f t="shared" ref="AW740" ca="1" si="969">AW737*AW739*$C$6</f>
        <v>0</v>
      </c>
      <c r="AX740" s="109">
        <f t="shared" ref="AX740" ca="1" si="970">AX737*AX739*$C$6</f>
        <v>4935.9561208522382</v>
      </c>
      <c r="AY740" s="109">
        <f t="shared" ref="AY740" ca="1" si="971">AY737*AY739*$C$6</f>
        <v>0</v>
      </c>
      <c r="AZ740" s="109">
        <f t="shared" ref="AZ740" ca="1" si="972">AZ737*AZ739*$C$6</f>
        <v>0</v>
      </c>
      <c r="BA740" s="109">
        <f t="shared" ref="BA740" ca="1" si="973">BA737*BA739*$C$6</f>
        <v>3930.6067343239197</v>
      </c>
      <c r="BB740" s="109">
        <f t="shared" ref="BB740" ca="1" si="974">BB737*BB739*$C$6</f>
        <v>0</v>
      </c>
      <c r="BC740" s="109">
        <f t="shared" ref="BC740" ca="1" si="975">BC737*BC739*$C$6</f>
        <v>0</v>
      </c>
      <c r="BD740" s="109">
        <f t="shared" ref="BD740" ca="1" si="976">BD737*BD739*$C$6</f>
        <v>2762.9248217054351</v>
      </c>
      <c r="BE740" s="109">
        <f t="shared" ref="BE740" ca="1" si="977">BE737*BE739*$C$6</f>
        <v>0</v>
      </c>
      <c r="BF740" s="109">
        <f t="shared" ref="BF740" ca="1" si="978">BF737*BF739*$C$6</f>
        <v>0</v>
      </c>
      <c r="BG740" s="109">
        <f t="shared" ref="BG740" ca="1" si="979">BG737*BG739*$C$6</f>
        <v>1484.6667127137296</v>
      </c>
      <c r="BH740" s="109">
        <f t="shared" ref="BH740" ca="1" si="980">BH737*BH739*$C$6</f>
        <v>0</v>
      </c>
      <c r="BI740" s="109">
        <f t="shared" ref="BI740" ca="1" si="981">BI737*BI739*$C$6</f>
        <v>0</v>
      </c>
      <c r="BJ740" s="109">
        <f t="shared" ref="BJ740" ca="1" si="982">BJ737*BJ739*$C$6</f>
        <v>48087.01228224855</v>
      </c>
    </row>
    <row r="741" spans="2:62" hidden="1" outlineLevel="2"/>
    <row r="742" spans="2:62" outlineLevel="1" collapsed="1"/>
    <row r="743" spans="2:62" ht="18.5" outlineLevel="1">
      <c r="B743" s="94" t="s">
        <v>134</v>
      </c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  <c r="AA743" s="44"/>
      <c r="AB743" s="44"/>
      <c r="AC743" s="44"/>
      <c r="AD743" s="44"/>
      <c r="AE743" s="44"/>
      <c r="AF743" s="44"/>
      <c r="AG743" s="44"/>
      <c r="AH743" s="44"/>
      <c r="AI743" s="44"/>
      <c r="AJ743" s="44"/>
      <c r="AK743" s="44"/>
      <c r="AL743" s="44"/>
      <c r="AM743" s="44"/>
      <c r="AN743" s="44"/>
      <c r="AO743" s="44"/>
      <c r="AP743" s="44"/>
      <c r="AQ743" s="44"/>
      <c r="AR743" s="44"/>
      <c r="AS743" s="44"/>
      <c r="AT743" s="44"/>
      <c r="AU743" s="44"/>
      <c r="AV743" s="44"/>
      <c r="AW743" s="44"/>
      <c r="AX743" s="44"/>
      <c r="AY743" s="44"/>
      <c r="AZ743" s="44"/>
      <c r="BA743" s="44"/>
      <c r="BB743" s="44"/>
      <c r="BC743" s="44"/>
      <c r="BD743" s="44"/>
      <c r="BE743" s="44"/>
      <c r="BF743" s="44"/>
      <c r="BG743" s="44"/>
      <c r="BH743" s="44"/>
      <c r="BI743" s="44"/>
      <c r="BJ743" s="44" t="s">
        <v>27</v>
      </c>
    </row>
    <row r="744" spans="2:62" hidden="1" outlineLevel="2"/>
    <row r="745" spans="2:62" hidden="1" outlineLevel="2">
      <c r="B745" s="88" t="s">
        <v>130</v>
      </c>
      <c r="C745" s="89"/>
      <c r="D745" s="89"/>
      <c r="E745" s="89"/>
      <c r="F745" s="89"/>
      <c r="G745" s="89"/>
      <c r="H745" s="89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  <c r="AK745" s="89"/>
      <c r="AL745" s="89"/>
      <c r="AM745" s="89"/>
      <c r="AN745" s="89"/>
      <c r="AO745" s="89"/>
      <c r="AP745" s="89"/>
      <c r="AQ745" s="89"/>
      <c r="AR745" s="89"/>
      <c r="AS745" s="89"/>
      <c r="AT745" s="89"/>
      <c r="AU745" s="89"/>
      <c r="AV745" s="89"/>
      <c r="AW745" s="89"/>
      <c r="AX745" s="89"/>
      <c r="AY745" s="89"/>
      <c r="AZ745" s="89"/>
      <c r="BA745" s="89"/>
      <c r="BB745" s="89"/>
      <c r="BC745" s="89"/>
      <c r="BD745" s="89"/>
      <c r="BE745" s="89"/>
      <c r="BF745" s="89"/>
      <c r="BG745" s="89"/>
      <c r="BH745" s="89"/>
      <c r="BI745" s="89"/>
      <c r="BJ745" s="89" t="s">
        <v>27</v>
      </c>
    </row>
    <row r="746" spans="2:62" hidden="1" outlineLevel="2"/>
    <row r="747" spans="2:62" ht="21.5" hidden="1" outlineLevel="2">
      <c r="B747" s="86" t="s">
        <v>139</v>
      </c>
      <c r="C747" s="67">
        <v>42766</v>
      </c>
      <c r="D747" s="67">
        <v>42794</v>
      </c>
      <c r="E747" s="67">
        <v>42825</v>
      </c>
      <c r="F747" s="67">
        <v>42853</v>
      </c>
      <c r="G747" s="67">
        <v>42886</v>
      </c>
      <c r="H747" s="67">
        <v>42916</v>
      </c>
      <c r="I747" s="67">
        <v>42947</v>
      </c>
      <c r="J747" s="67">
        <v>42978</v>
      </c>
      <c r="K747" s="67">
        <v>43007</v>
      </c>
      <c r="L747" s="67">
        <v>43039</v>
      </c>
      <c r="M747" s="67">
        <v>43069</v>
      </c>
      <c r="N747" s="67">
        <v>43098</v>
      </c>
      <c r="O747" s="67">
        <v>43131</v>
      </c>
      <c r="P747" s="67">
        <v>43159</v>
      </c>
      <c r="Q747" s="67">
        <v>43188</v>
      </c>
      <c r="R747" s="67">
        <v>43220</v>
      </c>
      <c r="S747" s="67">
        <v>43251</v>
      </c>
      <c r="T747" s="67">
        <v>43280</v>
      </c>
      <c r="U747" s="67">
        <v>43312</v>
      </c>
      <c r="V747" s="67">
        <v>43343</v>
      </c>
      <c r="W747" s="67">
        <v>43371</v>
      </c>
      <c r="X747" s="67">
        <v>43404</v>
      </c>
      <c r="Y747" s="67">
        <v>43434</v>
      </c>
      <c r="Z747" s="67">
        <v>43465</v>
      </c>
      <c r="AA747" s="67">
        <v>43496</v>
      </c>
      <c r="AB747" s="67">
        <v>43524</v>
      </c>
      <c r="AC747" s="67">
        <v>43553</v>
      </c>
      <c r="AD747" s="67">
        <v>43585</v>
      </c>
      <c r="AE747" s="67">
        <v>43616</v>
      </c>
      <c r="AF747" s="67">
        <v>43644</v>
      </c>
      <c r="AG747" s="67">
        <v>43677</v>
      </c>
      <c r="AH747" s="67">
        <v>43707</v>
      </c>
      <c r="AI747" s="67">
        <v>43738</v>
      </c>
      <c r="AJ747" s="67">
        <v>43769</v>
      </c>
      <c r="AK747" s="67">
        <v>43798</v>
      </c>
      <c r="AL747" s="67">
        <v>43830</v>
      </c>
      <c r="AM747" s="67">
        <v>43861</v>
      </c>
      <c r="AN747" s="67">
        <v>43889</v>
      </c>
      <c r="AO747" s="67">
        <v>43921</v>
      </c>
      <c r="AP747" s="67">
        <v>43951</v>
      </c>
      <c r="AQ747" s="67">
        <v>43980</v>
      </c>
      <c r="AR747" s="67">
        <v>44012</v>
      </c>
      <c r="AS747" s="67">
        <v>44043</v>
      </c>
      <c r="AT747" s="67">
        <v>44074</v>
      </c>
      <c r="AU747" s="67">
        <v>44104</v>
      </c>
      <c r="AV747" s="67">
        <v>44134</v>
      </c>
      <c r="AW747" s="67">
        <v>44165</v>
      </c>
      <c r="AX747" s="67">
        <v>44196</v>
      </c>
      <c r="AY747" s="67">
        <v>44225</v>
      </c>
      <c r="AZ747" s="67">
        <v>44253</v>
      </c>
      <c r="BA747" s="67">
        <v>44286</v>
      </c>
      <c r="BB747" s="67">
        <v>44316</v>
      </c>
      <c r="BC747" s="67">
        <v>44344</v>
      </c>
      <c r="BD747" s="67">
        <v>44377</v>
      </c>
      <c r="BE747" s="67">
        <v>44407</v>
      </c>
      <c r="BF747" s="67">
        <v>44439</v>
      </c>
      <c r="BG747" s="67">
        <v>44469</v>
      </c>
      <c r="BH747" s="67">
        <v>44498</v>
      </c>
      <c r="BI747" s="67">
        <v>44530</v>
      </c>
      <c r="BJ747" s="67">
        <v>44561</v>
      </c>
    </row>
    <row r="748" spans="2:62" hidden="1" outlineLevel="2">
      <c r="B748" s="90" t="s">
        <v>5</v>
      </c>
      <c r="C748" s="15">
        <f t="shared" ref="C748:C757" si="983">C225</f>
        <v>7.4432199559598594E-2</v>
      </c>
      <c r="D748" s="15" cm="1">
        <f t="array" aca="1" ref="D748:D757" ca="1">C764:C773</f>
        <v>7.8145209575635588E-2</v>
      </c>
      <c r="E748" s="15" cm="1">
        <f t="array" aca="1" ref="E748:E757" ca="1">D764:D773</f>
        <v>7.815298946203264E-2</v>
      </c>
      <c r="F748" s="15">
        <f t="shared" ref="F748:F757" si="984">F225</f>
        <v>7.6028706630816498E-2</v>
      </c>
      <c r="G748" s="15" cm="1">
        <f t="array" aca="1" ref="G748:G757" ca="1">F764:F773</f>
        <v>7.0237452732961822E-2</v>
      </c>
      <c r="H748" s="15" cm="1">
        <f t="array" aca="1" ref="H748:H757" ca="1">G764:G773</f>
        <v>6.4828223175652192E-2</v>
      </c>
      <c r="I748" s="15">
        <f t="shared" ref="I748" si="985">I225</f>
        <v>6.8425358034686204E-2</v>
      </c>
      <c r="J748" s="15" cm="1">
        <f t="array" aca="1" ref="J748:J757" ca="1">I764:I773</f>
        <v>6.4491193924916049E-2</v>
      </c>
      <c r="K748" s="15" cm="1">
        <f t="array" aca="1" ref="K748:K757" ca="1">J764:J773</f>
        <v>6.2343102822596579E-2</v>
      </c>
      <c r="L748" s="15">
        <f t="shared" ref="L748" si="986">L225</f>
        <v>7.2328256679262098E-2</v>
      </c>
      <c r="M748" s="15" cm="1">
        <f t="array" aca="1" ref="M748:M757" ca="1">L764:L773</f>
        <v>7.1975142602002065E-2</v>
      </c>
      <c r="N748" s="15" cm="1">
        <f t="array" aca="1" ref="N748:N757" ca="1">M764:M773</f>
        <v>7.0506638912736466E-2</v>
      </c>
      <c r="O748" s="15">
        <f t="shared" ref="O748" si="987">O225</f>
        <v>7.7927278016061405E-2</v>
      </c>
      <c r="P748" s="15" cm="1">
        <f t="array" aca="1" ref="P748:P757" ca="1">O764:O773</f>
        <v>8.4029482607862638E-2</v>
      </c>
      <c r="Q748" s="15" cm="1">
        <f t="array" aca="1" ref="Q748:Q757" ca="1">P764:P773</f>
        <v>8.3349194110116598E-2</v>
      </c>
      <c r="R748" s="15">
        <f t="shared" ref="R748" si="988">R225</f>
        <v>8.5397507956424396E-2</v>
      </c>
      <c r="S748" s="15" cm="1">
        <f t="array" aca="1" ref="S748:S757" ca="1">R764:R773</f>
        <v>8.2193053238792668E-2</v>
      </c>
      <c r="T748" s="15" cm="1">
        <f t="array" aca="1" ref="T748:T757" ca="1">S764:S773</f>
        <v>8.108026508387621E-2</v>
      </c>
      <c r="U748" s="15">
        <f t="shared" ref="U748" si="989">U225</f>
        <v>8.9787863618459501E-2</v>
      </c>
      <c r="V748" s="15" cm="1">
        <f t="array" aca="1" ref="V748:V757" ca="1">U764:U773</f>
        <v>8.9629774729360775E-2</v>
      </c>
      <c r="W748" s="15" cm="1">
        <f t="array" aca="1" ref="W748:W757" ca="1">V764:V773</f>
        <v>9.3293611865527801E-2</v>
      </c>
      <c r="X748" s="15">
        <f t="shared" ref="X748" si="990">X225</f>
        <v>8.6383894648647E-2</v>
      </c>
      <c r="Y748" s="15" cm="1">
        <f t="array" aca="1" ref="Y748:Y757" ca="1">X764:X773</f>
        <v>6.7780929406417487E-2</v>
      </c>
      <c r="Z748" s="15" cm="1">
        <f t="array" aca="1" ref="Z748:Z757" ca="1">Y764:Y773</f>
        <v>6.9629061596651623E-2</v>
      </c>
      <c r="AA748" s="15">
        <f t="shared" ref="AA748" si="991">AA225</f>
        <v>2.65438830378221E-2</v>
      </c>
      <c r="AB748" s="15" cm="1">
        <f t="array" aca="1" ref="AB748:AB757" ca="1">AA764:AA773</f>
        <v>2.9719597616529557E-2</v>
      </c>
      <c r="AC748" s="15" cm="1">
        <f t="array" aca="1" ref="AC748:AC757" ca="1">AB764:AB773</f>
        <v>2.9540046595375052E-2</v>
      </c>
      <c r="AD748" s="15">
        <f t="shared" ref="AD748" si="992">AD225</f>
        <v>8.3008068175505201E-4</v>
      </c>
      <c r="AE748" s="15" cm="1">
        <f t="array" aca="1" ref="AE748:AE757" ca="1">AD764:AD773</f>
        <v>8.2594862539079196E-4</v>
      </c>
      <c r="AF748" s="15" cm="1">
        <f t="array" aca="1" ref="AF748:AF757" ca="1">AE764:AE773</f>
        <v>7.7620582766625874E-4</v>
      </c>
      <c r="AG748" s="15">
        <f t="shared" ref="AG748" si="993">AG225</f>
        <v>-2.2988691693301001E-3</v>
      </c>
      <c r="AH748" s="15" cm="1">
        <f t="array" aca="1" ref="AH748:AH757" ca="1">AG764:AG773</f>
        <v>-2.4705593601607049E-3</v>
      </c>
      <c r="AI748" s="15" cm="1">
        <f t="array" aca="1" ref="AI748:AI757" ca="1">AH764:AH773</f>
        <v>-2.2039718427622609E-3</v>
      </c>
      <c r="AJ748" s="15">
        <f t="shared" ref="AJ748" si="994">AJ225</f>
        <v>-5.5240008115920898E-3</v>
      </c>
      <c r="AK748" s="15" cm="1">
        <f t="array" aca="1" ref="AK748:AK757" ca="1">AJ764:AJ773</f>
        <v>-5.013313544982044E-3</v>
      </c>
      <c r="AL748" s="15" cm="1">
        <f t="array" aca="1" ref="AL748:AL757" ca="1">AK764:AK773</f>
        <v>-5.1042260984875496E-3</v>
      </c>
      <c r="AM748" s="15">
        <f t="shared" ref="AM748:AM757" si="995">AM225</f>
        <v>-8.9337513039838608E-3</v>
      </c>
      <c r="AN748" s="15" cm="1">
        <f t="array" aca="1" ref="AN748:AN757" ca="1">AM764:AM773</f>
        <v>-9.206477198238066E-3</v>
      </c>
      <c r="AO748" s="15" cm="1">
        <f t="array" aca="1" ref="AO748:AO757" ca="1">AN764:AN773</f>
        <v>-9.2276911609883144E-3</v>
      </c>
      <c r="AP748" s="15">
        <f t="shared" ref="AP748" si="996">AP225</f>
        <v>-2.5645264126051399E-2</v>
      </c>
      <c r="AQ748" s="15" cm="1">
        <f t="array" aca="1" ref="AQ748:AQ757" ca="1">AP764:AP773</f>
        <v>-2.6941541245426661E-2</v>
      </c>
      <c r="AR748" s="15" cm="1">
        <f t="array" aca="1" ref="AR748:AR757" ca="1">AQ764:AQ773</f>
        <v>-2.5666075241854897E-2</v>
      </c>
      <c r="AS748" s="15">
        <f t="shared" ref="AS748" si="997">AS225</f>
        <v>-2.01965013051917E-2</v>
      </c>
      <c r="AT748" s="15" cm="1">
        <f t="array" aca="1" ref="AT748:AT757" ca="1">AS764:AS773</f>
        <v>-2.0891478526930865E-2</v>
      </c>
      <c r="AU748" s="15" cm="1">
        <f t="array" aca="1" ref="AU748:AU757" ca="1">AT764:AT773</f>
        <v>-2.1843634525869095E-2</v>
      </c>
      <c r="AV748" s="15">
        <f t="shared" ref="AV748" si="998">AV225</f>
        <v>-6.4189137793752198E-3</v>
      </c>
      <c r="AW748" s="15" cm="1">
        <f t="array" aca="1" ref="AW748:AW757" ca="1">AV764:AV773</f>
        <v>-6.0075377218268226E-3</v>
      </c>
      <c r="AX748" s="15" cm="1">
        <f t="array" aca="1" ref="AX748:AX757" ca="1">AW764:AW773</f>
        <v>-6.5798755699478847E-3</v>
      </c>
      <c r="AY748" s="15">
        <f t="shared" ref="AY748" si="999">AY225</f>
        <v>-1.8510047726954099E-2</v>
      </c>
      <c r="AZ748" s="15" cm="1">
        <f t="array" aca="1" ref="AZ748:AZ757" ca="1">AY764:AY773</f>
        <v>-1.743991325570839E-2</v>
      </c>
      <c r="BA748" s="15" cm="1">
        <f t="array" aca="1" ref="BA748:BA757" ca="1">AZ764:AZ773</f>
        <v>-1.851613422904777E-2</v>
      </c>
      <c r="BB748" s="15">
        <f t="shared" ref="BB748" si="1000">BB225</f>
        <v>-1.2988657316466401E-2</v>
      </c>
      <c r="BC748" s="15" cm="1">
        <f t="array" aca="1" ref="BC748:BC757" ca="1">BB764:BB773</f>
        <v>-1.3295793715104715E-2</v>
      </c>
      <c r="BD748" s="15" cm="1">
        <f t="array" aca="1" ref="BD748:BD757" ca="1">BC764:BC773</f>
        <v>-1.3873619403537894E-2</v>
      </c>
      <c r="BE748" s="15">
        <f t="shared" ref="BE748" si="1001">BE225</f>
        <v>-1.9025826260164601E-2</v>
      </c>
      <c r="BF748" s="15" cm="1">
        <f t="array" aca="1" ref="BF748:BF757" ca="1">BE764:BE773</f>
        <v>-1.8112469870893447E-2</v>
      </c>
      <c r="BG748" s="15" cm="1">
        <f t="array" aca="1" ref="BG748:BG757" ca="1">BF764:BF773</f>
        <v>-1.7720412033065264E-2</v>
      </c>
      <c r="BH748" s="15">
        <f t="shared" ref="BH748" si="1002">BH225</f>
        <v>-1.04864055023942E-2</v>
      </c>
      <c r="BI748" s="15" cm="1">
        <f t="array" aca="1" ref="BI748:BI757" ca="1">BH764:BH773</f>
        <v>-9.407947175743182E-3</v>
      </c>
      <c r="BJ748" s="15" cm="1">
        <f t="array" aca="1" ref="BJ748:BJ757" ca="1">BI764:BI773</f>
        <v>-9.4037597092682598E-3</v>
      </c>
    </row>
    <row r="749" spans="2:62" hidden="1" outlineLevel="2">
      <c r="B749" s="90" t="s">
        <v>7</v>
      </c>
      <c r="C749" s="15">
        <f t="shared" si="983"/>
        <v>3.4674564718189201E-2</v>
      </c>
      <c r="D749" s="15">
        <f ca="1"/>
        <v>3.2756916420090675E-2</v>
      </c>
      <c r="E749" s="15">
        <f ca="1"/>
        <v>3.2180809745751902E-2</v>
      </c>
      <c r="F749" s="15">
        <f t="shared" si="984"/>
        <v>2.7933886324760401E-2</v>
      </c>
      <c r="G749" s="15">
        <f ca="1"/>
        <v>2.7860960272858917E-2</v>
      </c>
      <c r="H749" s="15">
        <f ca="1"/>
        <v>2.6206670380724884E-2</v>
      </c>
      <c r="I749" s="15">
        <f t="shared" ref="I749:I757" si="1003">I226</f>
        <v>2.8703818568428501E-2</v>
      </c>
      <c r="J749" s="15">
        <f ca="1"/>
        <v>3.010642898810657E-2</v>
      </c>
      <c r="K749" s="15">
        <f ca="1"/>
        <v>2.9001095162626851E-2</v>
      </c>
      <c r="L749" s="15">
        <f t="shared" ref="L749:L757" si="1004">L226</f>
        <v>2.5728508889025201E-2</v>
      </c>
      <c r="M749" s="15">
        <f ca="1"/>
        <v>2.3780167750376193E-2</v>
      </c>
      <c r="N749" s="15">
        <f ca="1"/>
        <v>2.3916312501107543E-2</v>
      </c>
      <c r="O749" s="15">
        <f t="shared" ref="O749:O757" si="1005">O226</f>
        <v>3.3533796864211401E-2</v>
      </c>
      <c r="P749" s="15">
        <f ca="1"/>
        <v>3.3932268870106641E-2</v>
      </c>
      <c r="Q749" s="15">
        <f ca="1"/>
        <v>3.1581121439956457E-2</v>
      </c>
      <c r="R749" s="15">
        <f t="shared" ref="R749:R757" si="1006">R226</f>
        <v>3.95307797785154E-2</v>
      </c>
      <c r="S749" s="15">
        <f ca="1"/>
        <v>4.4179640304635941E-2</v>
      </c>
      <c r="T749" s="15">
        <f ca="1"/>
        <v>4.4325512830607962E-2</v>
      </c>
      <c r="U749" s="15">
        <f t="shared" ref="U749:U757" si="1007">U226</f>
        <v>3.9001084565156198E-2</v>
      </c>
      <c r="V749" s="15">
        <f ca="1"/>
        <v>3.7479993580386506E-2</v>
      </c>
      <c r="W749" s="15">
        <f ca="1"/>
        <v>3.6166572837443428E-2</v>
      </c>
      <c r="X749" s="15">
        <f t="shared" ref="X749:X757" si="1008">X226</f>
        <v>4.5546711139954302E-2</v>
      </c>
      <c r="Y749" s="15">
        <f ca="1"/>
        <v>4.2746140508336236E-2</v>
      </c>
      <c r="Z749" s="15">
        <f ca="1"/>
        <v>4.3313127699529448E-2</v>
      </c>
      <c r="AA749" s="15">
        <f t="shared" ref="AA749:AA757" si="1009">AA226</f>
        <v>3.67326765496006E-2</v>
      </c>
      <c r="AB749" s="15">
        <f ca="1"/>
        <v>3.6652035199765627E-2</v>
      </c>
      <c r="AC749" s="15">
        <f ca="1"/>
        <v>3.6924856605549443E-2</v>
      </c>
      <c r="AD749" s="15">
        <f t="shared" ref="AD749:AD757" si="1010">AD226</f>
        <v>5.0727908514711997E-2</v>
      </c>
      <c r="AE749" s="15">
        <f ca="1"/>
        <v>4.9488015259670129E-2</v>
      </c>
      <c r="AF749" s="15">
        <f ca="1"/>
        <v>4.8603161127256746E-2</v>
      </c>
      <c r="AG749" s="15">
        <f t="shared" ref="AG749:AG757" si="1011">AG226</f>
        <v>5.7660359519979901E-2</v>
      </c>
      <c r="AH749" s="15">
        <f ca="1"/>
        <v>5.7028313792354624E-2</v>
      </c>
      <c r="AI749" s="15">
        <f ca="1"/>
        <v>5.3112402244219301E-2</v>
      </c>
      <c r="AJ749" s="15">
        <f t="shared" ref="AJ749:AJ757" si="1012">AJ226</f>
        <v>6.8020832648997401E-2</v>
      </c>
      <c r="AK749" s="15">
        <f ca="1"/>
        <v>6.5736339642587224E-2</v>
      </c>
      <c r="AL749" s="15">
        <f ca="1"/>
        <v>6.7012117610106503E-2</v>
      </c>
      <c r="AM749" s="15">
        <f t="shared" si="995"/>
        <v>6.5364464091292401E-2</v>
      </c>
      <c r="AN749" s="15">
        <f ca="1"/>
        <v>5.5849187335313258E-2</v>
      </c>
      <c r="AO749" s="15">
        <f ca="1"/>
        <v>5.3929264464148731E-2</v>
      </c>
      <c r="AP749" s="15">
        <f t="shared" ref="AP749:AP757" si="1013">AP226</f>
        <v>2.2627911155398799E-3</v>
      </c>
      <c r="AQ749" s="15">
        <f ca="1"/>
        <v>2.6665329007981827E-3</v>
      </c>
      <c r="AR749" s="15">
        <f ca="1"/>
        <v>2.5479456761708912E-3</v>
      </c>
      <c r="AS749" s="15">
        <f t="shared" ref="AS749:AS757" si="1014">AS226</f>
        <v>-4.03335133695314E-2</v>
      </c>
      <c r="AT749" s="15">
        <f ca="1"/>
        <v>-3.855520293711729E-2</v>
      </c>
      <c r="AU749" s="15">
        <f ca="1"/>
        <v>-4.0271981271264835E-2</v>
      </c>
      <c r="AV749" s="15">
        <f t="shared" ref="AV749:AV757" si="1015">AV226</f>
        <v>-3.0480390949520299E-2</v>
      </c>
      <c r="AW749" s="15">
        <f ca="1"/>
        <v>-3.0005002525322681E-2</v>
      </c>
      <c r="AX749" s="15">
        <f ca="1"/>
        <v>-3.7324402024503427E-2</v>
      </c>
      <c r="AY749" s="15">
        <f t="shared" ref="AY749:AY757" si="1016">AY226</f>
        <v>-2.9580639220064101E-2</v>
      </c>
      <c r="AZ749" s="15">
        <f ca="1"/>
        <v>-2.9716165964035014E-2</v>
      </c>
      <c r="BA749" s="15">
        <f ca="1"/>
        <v>-3.7057042303417762E-2</v>
      </c>
      <c r="BB749" s="15">
        <f t="shared" ref="BB749:BB757" si="1017">BB226</f>
        <v>-2.5907132464093301E-2</v>
      </c>
      <c r="BC749" s="15">
        <f ca="1"/>
        <v>-2.4499678327920781E-2</v>
      </c>
      <c r="BD749" s="15">
        <f ca="1"/>
        <v>-2.5447598079439842E-2</v>
      </c>
      <c r="BE749" s="15">
        <f t="shared" ref="BE749:BE757" si="1018">BE226</f>
        <v>-2.6901842318579401E-2</v>
      </c>
      <c r="BF749" s="15">
        <f ca="1"/>
        <v>-2.5888236086769125E-2</v>
      </c>
      <c r="BG749" s="15">
        <f ca="1"/>
        <v>-2.4232051640313258E-2</v>
      </c>
      <c r="BH749" s="15">
        <f t="shared" ref="BH749:BH757" si="1019">BH226</f>
        <v>-1.76623092737484E-2</v>
      </c>
      <c r="BI749" s="15">
        <f ca="1"/>
        <v>-1.9859573923254714E-2</v>
      </c>
      <c r="BJ749" s="15">
        <f ca="1"/>
        <v>-1.9990123271702825E-2</v>
      </c>
    </row>
    <row r="750" spans="2:62" hidden="1" outlineLevel="2">
      <c r="B750" s="90" t="s">
        <v>9</v>
      </c>
      <c r="C750" s="15">
        <f t="shared" si="983"/>
        <v>0.297584324410124</v>
      </c>
      <c r="D750" s="15">
        <f ca="1"/>
        <v>0.29860844416549659</v>
      </c>
      <c r="E750" s="15">
        <f ca="1"/>
        <v>0.29894264668914616</v>
      </c>
      <c r="F750" s="15">
        <f t="shared" si="984"/>
        <v>0.28646172446782298</v>
      </c>
      <c r="G750" s="15">
        <f ca="1"/>
        <v>0.28762347783649506</v>
      </c>
      <c r="H750" s="15">
        <f ca="1"/>
        <v>0.28378844980696399</v>
      </c>
      <c r="I750" s="15">
        <f t="shared" si="1003"/>
        <v>0.26928019143744197</v>
      </c>
      <c r="J750" s="15">
        <f ca="1"/>
        <v>0.27014914427722692</v>
      </c>
      <c r="K750" s="15">
        <f ca="1"/>
        <v>0.26636691313959937</v>
      </c>
      <c r="L750" s="15">
        <f t="shared" si="1004"/>
        <v>0.27893076196240102</v>
      </c>
      <c r="M750" s="15">
        <f ca="1"/>
        <v>0.2776668151870702</v>
      </c>
      <c r="N750" s="15">
        <f ca="1"/>
        <v>0.26736606528896351</v>
      </c>
      <c r="O750" s="15">
        <f t="shared" si="1005"/>
        <v>0.28009830962426602</v>
      </c>
      <c r="P750" s="15">
        <f ca="1"/>
        <v>0.26552415046396316</v>
      </c>
      <c r="Q750" s="15">
        <f ca="1"/>
        <v>0.26510797369554157</v>
      </c>
      <c r="R750" s="15">
        <f t="shared" si="1006"/>
        <v>0.29423134620889202</v>
      </c>
      <c r="S750" s="15">
        <f ca="1"/>
        <v>0.30953623105692862</v>
      </c>
      <c r="T750" s="15">
        <f ca="1"/>
        <v>0.30562609002363972</v>
      </c>
      <c r="U750" s="15">
        <f t="shared" si="1007"/>
        <v>0.30234231781041099</v>
      </c>
      <c r="V750" s="15">
        <f ca="1"/>
        <v>0.30530449138700205</v>
      </c>
      <c r="W750" s="15">
        <f ca="1"/>
        <v>0.28407544569352855</v>
      </c>
      <c r="X750" s="15">
        <f t="shared" si="1008"/>
        <v>0.28259672805531399</v>
      </c>
      <c r="Y750" s="15">
        <f ca="1"/>
        <v>0.29999855897671435</v>
      </c>
      <c r="Z750" s="15">
        <f ca="1"/>
        <v>0.3008899634426056</v>
      </c>
      <c r="AA750" s="15">
        <f t="shared" si="1009"/>
        <v>0.28475468755189098</v>
      </c>
      <c r="AB750" s="15">
        <f ca="1"/>
        <v>0.29833572446798479</v>
      </c>
      <c r="AC750" s="15">
        <f ca="1"/>
        <v>0.29524757850488675</v>
      </c>
      <c r="AD750" s="15">
        <f t="shared" si="1010"/>
        <v>0.25742669117653799</v>
      </c>
      <c r="AE750" s="15">
        <f ca="1"/>
        <v>0.2653388836679681</v>
      </c>
      <c r="AF750" s="15">
        <f ca="1"/>
        <v>0.27656533742076861</v>
      </c>
      <c r="AG750" s="15">
        <f t="shared" si="1011"/>
        <v>0.27312202465639401</v>
      </c>
      <c r="AH750" s="15">
        <f ca="1"/>
        <v>0.27759068084700206</v>
      </c>
      <c r="AI750" s="15">
        <f ca="1"/>
        <v>0.28042499010170124</v>
      </c>
      <c r="AJ750" s="15">
        <f t="shared" si="1012"/>
        <v>0.26821685089591402</v>
      </c>
      <c r="AK750" s="15">
        <f ca="1"/>
        <v>0.26851297865561552</v>
      </c>
      <c r="AL750" s="15">
        <f ca="1"/>
        <v>0.2684664997556821</v>
      </c>
      <c r="AM750" s="15">
        <f t="shared" si="995"/>
        <v>0.27249086077176898</v>
      </c>
      <c r="AN750" s="15">
        <f ca="1"/>
        <v>0.28942216069768401</v>
      </c>
      <c r="AO750" s="15">
        <f ca="1"/>
        <v>0.27407977889199858</v>
      </c>
      <c r="AP750" s="15">
        <f t="shared" si="1013"/>
        <v>0.21727722023596199</v>
      </c>
      <c r="AQ750" s="15">
        <f ca="1"/>
        <v>0.21131080609927677</v>
      </c>
      <c r="AR750" s="15">
        <f ca="1"/>
        <v>0.20321455500596083</v>
      </c>
      <c r="AS750" s="15">
        <f t="shared" si="1014"/>
        <v>0.236313518816124</v>
      </c>
      <c r="AT750" s="15">
        <f ca="1"/>
        <v>0.25291283685535332</v>
      </c>
      <c r="AU750" s="15">
        <f ca="1"/>
        <v>0.25167758572332571</v>
      </c>
      <c r="AV750" s="15">
        <f t="shared" si="1015"/>
        <v>0.222402049946402</v>
      </c>
      <c r="AW750" s="15">
        <f ca="1"/>
        <v>0.24032011829562944</v>
      </c>
      <c r="AX750" s="15">
        <f ca="1"/>
        <v>0.2472701169074252</v>
      </c>
      <c r="AY750" s="15">
        <f t="shared" si="1016"/>
        <v>0.21850532188599001</v>
      </c>
      <c r="AZ750" s="15">
        <f ca="1"/>
        <v>0.20868416954120036</v>
      </c>
      <c r="BA750" s="15">
        <f ca="1"/>
        <v>0.21310170217336677</v>
      </c>
      <c r="BB750" s="15">
        <f t="shared" si="1017"/>
        <v>0.21304922431671799</v>
      </c>
      <c r="BC750" s="15">
        <f ca="1"/>
        <v>0.21805130021729641</v>
      </c>
      <c r="BD750" s="15">
        <f ca="1"/>
        <v>0.21671431925663623</v>
      </c>
      <c r="BE750" s="15">
        <f t="shared" si="1018"/>
        <v>0.20839507447906899</v>
      </c>
      <c r="BF750" s="15">
        <f ca="1"/>
        <v>0.21777087120834379</v>
      </c>
      <c r="BG750" s="15">
        <f ca="1"/>
        <v>0.21987227044988988</v>
      </c>
      <c r="BH750" s="15">
        <f t="shared" si="1019"/>
        <v>0.21016011277839</v>
      </c>
      <c r="BI750" s="15">
        <f ca="1"/>
        <v>0.21057323180161572</v>
      </c>
      <c r="BJ750" s="15">
        <f ca="1"/>
        <v>0.21056779414131319</v>
      </c>
    </row>
    <row r="751" spans="2:62" hidden="1" outlineLevel="2">
      <c r="B751" s="90" t="s">
        <v>11</v>
      </c>
      <c r="C751" s="15">
        <f t="shared" si="983"/>
        <v>0.15300878871632201</v>
      </c>
      <c r="D751" s="15">
        <f ca="1"/>
        <v>0.14958127342789798</v>
      </c>
      <c r="E751" s="15">
        <f ca="1"/>
        <v>0.15453526023168412</v>
      </c>
      <c r="F751" s="15">
        <f t="shared" si="984"/>
        <v>0.136730331005738</v>
      </c>
      <c r="G751" s="15">
        <f ca="1"/>
        <v>0.14045729312545749</v>
      </c>
      <c r="H751" s="15">
        <f ca="1"/>
        <v>0.14157866347841544</v>
      </c>
      <c r="I751" s="15">
        <f t="shared" si="1003"/>
        <v>0.130160359989935</v>
      </c>
      <c r="J751" s="15">
        <f ca="1"/>
        <v>0.12604568741347499</v>
      </c>
      <c r="K751" s="15">
        <f ca="1"/>
        <v>0.12458751592176485</v>
      </c>
      <c r="L751" s="15">
        <f t="shared" si="1004"/>
        <v>0.12408460938532</v>
      </c>
      <c r="M751" s="15">
        <f ca="1"/>
        <v>0.12752171711765692</v>
      </c>
      <c r="N751" s="15">
        <f ca="1"/>
        <v>0.13138282238432283</v>
      </c>
      <c r="O751" s="15">
        <f t="shared" si="1005"/>
        <v>0.116168330439628</v>
      </c>
      <c r="P751" s="15">
        <f ca="1"/>
        <v>0.12494528297644665</v>
      </c>
      <c r="Q751" s="15">
        <f ca="1"/>
        <v>0.12193518022919587</v>
      </c>
      <c r="R751" s="15">
        <f t="shared" si="1006"/>
        <v>9.34185890721555E-2</v>
      </c>
      <c r="S751" s="15">
        <f ca="1"/>
        <v>8.4272349011981829E-2</v>
      </c>
      <c r="T751" s="15">
        <f ca="1"/>
        <v>8.6163902475824769E-2</v>
      </c>
      <c r="U751" s="15">
        <f t="shared" si="1007"/>
        <v>6.4218626792173897E-2</v>
      </c>
      <c r="V751" s="15">
        <f ca="1"/>
        <v>6.6692379179885894E-2</v>
      </c>
      <c r="W751" s="15">
        <f ca="1"/>
        <v>6.7942862200469842E-2</v>
      </c>
      <c r="X751" s="15">
        <f t="shared" si="1008"/>
        <v>6.5234394053338599E-2</v>
      </c>
      <c r="Y751" s="15">
        <f ca="1"/>
        <v>6.0544615803303933E-2</v>
      </c>
      <c r="Z751" s="15">
        <f ca="1"/>
        <v>6.2753621208759894E-2</v>
      </c>
      <c r="AA751" s="15">
        <f t="shared" si="1009"/>
        <v>5.1616855461580499E-2</v>
      </c>
      <c r="AB751" s="15">
        <f ca="1"/>
        <v>5.1374403223529104E-2</v>
      </c>
      <c r="AC751" s="15">
        <f ca="1"/>
        <v>5.1226470828073412E-2</v>
      </c>
      <c r="AD751" s="15">
        <f t="shared" si="1010"/>
        <v>8.1939954169069795E-2</v>
      </c>
      <c r="AE751" s="15">
        <f ca="1"/>
        <v>7.4803005335774581E-2</v>
      </c>
      <c r="AF751" s="15">
        <f ca="1"/>
        <v>6.5213719127033346E-2</v>
      </c>
      <c r="AG751" s="15">
        <f t="shared" si="1011"/>
        <v>4.7401502328738299E-2</v>
      </c>
      <c r="AH751" s="15">
        <f ca="1"/>
        <v>4.7765662882792277E-2</v>
      </c>
      <c r="AI751" s="15">
        <f ca="1"/>
        <v>4.3009782697327033E-2</v>
      </c>
      <c r="AJ751" s="15">
        <f t="shared" si="1012"/>
        <v>5.2685371074687799E-2</v>
      </c>
      <c r="AK751" s="15">
        <f ca="1"/>
        <v>5.2180990807691098E-2</v>
      </c>
      <c r="AL751" s="15">
        <f ca="1"/>
        <v>5.418203521248921E-2</v>
      </c>
      <c r="AM751" s="15">
        <f t="shared" si="995"/>
        <v>5.5642694961095501E-2</v>
      </c>
      <c r="AN751" s="15">
        <f ca="1"/>
        <v>4.8092174380027712E-2</v>
      </c>
      <c r="AO751" s="15">
        <f ca="1"/>
        <v>4.9943560016628571E-2</v>
      </c>
      <c r="AP751" s="15">
        <f t="shared" si="1013"/>
        <v>6.2376064261790397E-2</v>
      </c>
      <c r="AQ751" s="15">
        <f ca="1"/>
        <v>6.4429007636862351E-2</v>
      </c>
      <c r="AR751" s="15">
        <f ca="1"/>
        <v>6.3309800793847751E-2</v>
      </c>
      <c r="AS751" s="15">
        <f t="shared" si="1014"/>
        <v>7.1949328036638102E-2</v>
      </c>
      <c r="AT751" s="15">
        <f ca="1"/>
        <v>7.0524297009727996E-2</v>
      </c>
      <c r="AU751" s="15">
        <f ca="1"/>
        <v>7.9318739349823322E-2</v>
      </c>
      <c r="AV751" s="15">
        <f t="shared" si="1015"/>
        <v>6.1314333858127297E-2</v>
      </c>
      <c r="AW751" s="15">
        <f ca="1"/>
        <v>6.2443320001334804E-2</v>
      </c>
      <c r="AX751" s="15">
        <f ca="1"/>
        <v>6.6452401635188313E-2</v>
      </c>
      <c r="AY751" s="15">
        <f t="shared" si="1016"/>
        <v>9.4232349235444504E-2</v>
      </c>
      <c r="AZ751" s="15">
        <f ca="1"/>
        <v>9.4297812804414419E-2</v>
      </c>
      <c r="BA751" s="15">
        <f ca="1"/>
        <v>9.9408343063821444E-2</v>
      </c>
      <c r="BB751" s="15">
        <f t="shared" si="1017"/>
        <v>8.3610766091744906E-2</v>
      </c>
      <c r="BC751" s="15">
        <f ca="1"/>
        <v>8.2248680354529494E-2</v>
      </c>
      <c r="BD751" s="15">
        <f ca="1"/>
        <v>8.6892437160746391E-2</v>
      </c>
      <c r="BE751" s="15">
        <f t="shared" si="1018"/>
        <v>7.9704300409744105E-2</v>
      </c>
      <c r="BF751" s="15">
        <f ca="1"/>
        <v>7.8634484363130017E-2</v>
      </c>
      <c r="BG751" s="15">
        <f ca="1"/>
        <v>7.571599720606928E-2</v>
      </c>
      <c r="BH751" s="15">
        <f t="shared" si="1019"/>
        <v>7.0247655657905E-2</v>
      </c>
      <c r="BI751" s="15">
        <f ca="1"/>
        <v>7.1291145174628007E-2</v>
      </c>
      <c r="BJ751" s="15">
        <f ca="1"/>
        <v>6.9053129811820491E-2</v>
      </c>
    </row>
    <row r="752" spans="2:62" hidden="1" outlineLevel="2">
      <c r="B752" s="90" t="s">
        <v>13</v>
      </c>
      <c r="C752" s="15">
        <f t="shared" si="983"/>
        <v>3.7698653526233798E-2</v>
      </c>
      <c r="D752" s="15">
        <f ca="1"/>
        <v>3.8215565442897205E-2</v>
      </c>
      <c r="E752" s="15">
        <f ca="1"/>
        <v>3.644647146646935E-2</v>
      </c>
      <c r="F752" s="15">
        <f t="shared" si="984"/>
        <v>4.51152266262232E-2</v>
      </c>
      <c r="G752" s="15">
        <f ca="1"/>
        <v>4.5380429444825891E-2</v>
      </c>
      <c r="H752" s="15">
        <f ca="1"/>
        <v>4.3839683557755534E-2</v>
      </c>
      <c r="I752" s="15">
        <f t="shared" si="1003"/>
        <v>4.58132280023376E-2</v>
      </c>
      <c r="J752" s="15">
        <f ca="1"/>
        <v>4.8267288757799155E-2</v>
      </c>
      <c r="K752" s="15">
        <f ca="1"/>
        <v>4.6536898656465001E-2</v>
      </c>
      <c r="L752" s="15">
        <f t="shared" si="1004"/>
        <v>4.0465723076776698E-2</v>
      </c>
      <c r="M752" s="15">
        <f ca="1"/>
        <v>4.5300031375908122E-2</v>
      </c>
      <c r="N752" s="15">
        <f ca="1"/>
        <v>4.3608405693901016E-2</v>
      </c>
      <c r="O752" s="15">
        <f t="shared" si="1005"/>
        <v>3.8884008964235099E-2</v>
      </c>
      <c r="P752" s="15">
        <f ca="1"/>
        <v>4.0981401002948101E-2</v>
      </c>
      <c r="Q752" s="15">
        <f ca="1"/>
        <v>4.3569409781200739E-2</v>
      </c>
      <c r="R752" s="15">
        <f t="shared" si="1006"/>
        <v>5.0148118857630201E-2</v>
      </c>
      <c r="S752" s="15">
        <f ca="1"/>
        <v>5.0635327929187617E-2</v>
      </c>
      <c r="T752" s="15">
        <f ca="1"/>
        <v>5.4486064315376878E-2</v>
      </c>
      <c r="U752" s="15">
        <f t="shared" si="1007"/>
        <v>4.3611918166726299E-2</v>
      </c>
      <c r="V752" s="15">
        <f ca="1"/>
        <v>4.0604978878176587E-2</v>
      </c>
      <c r="W752" s="15">
        <f ca="1"/>
        <v>4.1916027187874363E-2</v>
      </c>
      <c r="X752" s="15">
        <f t="shared" si="1008"/>
        <v>4.2198716572882301E-2</v>
      </c>
      <c r="Y752" s="15">
        <f ca="1"/>
        <v>4.2998579735471776E-2</v>
      </c>
      <c r="Z752" s="15">
        <f ca="1"/>
        <v>4.2876443919459439E-2</v>
      </c>
      <c r="AA752" s="15">
        <f t="shared" si="1009"/>
        <v>6.0848386702915203E-2</v>
      </c>
      <c r="AB752" s="15">
        <f ca="1"/>
        <v>5.7844786023707663E-2</v>
      </c>
      <c r="AC752" s="15">
        <f ca="1"/>
        <v>6.2548675158627207E-2</v>
      </c>
      <c r="AD752" s="15">
        <f t="shared" si="1010"/>
        <v>6.82535348442464E-2</v>
      </c>
      <c r="AE752" s="15">
        <f ca="1"/>
        <v>6.4931656142157082E-2</v>
      </c>
      <c r="AF752" s="15">
        <f ca="1"/>
        <v>5.7836544680354235E-2</v>
      </c>
      <c r="AG752" s="15">
        <f t="shared" si="1011"/>
        <v>5.9835907009124598E-2</v>
      </c>
      <c r="AH752" s="15">
        <f ca="1"/>
        <v>6.3168341719777352E-2</v>
      </c>
      <c r="AI752" s="15">
        <f ca="1"/>
        <v>5.7504869399065614E-2</v>
      </c>
      <c r="AJ752" s="15">
        <f t="shared" si="1012"/>
        <v>5.4937096847437902E-2</v>
      </c>
      <c r="AK752" s="15">
        <f ca="1"/>
        <v>5.9477264536339197E-2</v>
      </c>
      <c r="AL752" s="15">
        <f ca="1"/>
        <v>6.1446335312995787E-2</v>
      </c>
      <c r="AM752" s="15">
        <f t="shared" si="995"/>
        <v>5.3601046820571201E-2</v>
      </c>
      <c r="AN752" s="15">
        <f ca="1"/>
        <v>5.5025049633150171E-2</v>
      </c>
      <c r="AO752" s="15">
        <f ca="1"/>
        <v>5.2554435101870946E-2</v>
      </c>
      <c r="AP752" s="15">
        <f t="shared" si="1013"/>
        <v>6.7545468006295406E-2</v>
      </c>
      <c r="AQ752" s="15">
        <f ca="1"/>
        <v>6.9479689822209659E-2</v>
      </c>
      <c r="AR752" s="15">
        <f ca="1"/>
        <v>6.9274821250447358E-2</v>
      </c>
      <c r="AS752" s="15">
        <f t="shared" si="1014"/>
        <v>8.6493608882837497E-2</v>
      </c>
      <c r="AT752" s="15">
        <f ca="1"/>
        <v>7.0115705183450949E-2</v>
      </c>
      <c r="AU752" s="15">
        <f ca="1"/>
        <v>7.7503149209411343E-2</v>
      </c>
      <c r="AV752" s="15">
        <f t="shared" si="1015"/>
        <v>7.0121532762642394E-2</v>
      </c>
      <c r="AW752" s="15">
        <f ca="1"/>
        <v>6.1153003086135485E-2</v>
      </c>
      <c r="AX752" s="15">
        <f ca="1"/>
        <v>6.5697480461577099E-2</v>
      </c>
      <c r="AY752" s="15">
        <f t="shared" si="1016"/>
        <v>6.7056226902514601E-2</v>
      </c>
      <c r="AZ752" s="15">
        <f ca="1"/>
        <v>7.4396394163154647E-2</v>
      </c>
      <c r="BA752" s="15">
        <f ca="1"/>
        <v>8.593464462730617E-2</v>
      </c>
      <c r="BB752" s="15">
        <f t="shared" si="1017"/>
        <v>7.8331159282726603E-2</v>
      </c>
      <c r="BC752" s="15">
        <f ca="1"/>
        <v>6.7698266895729067E-2</v>
      </c>
      <c r="BD752" s="15">
        <f ca="1"/>
        <v>6.886483380938839E-2</v>
      </c>
      <c r="BE752" s="15">
        <f t="shared" si="1018"/>
        <v>8.0898983143275593E-2</v>
      </c>
      <c r="BF752" s="15">
        <f ca="1"/>
        <v>7.6638896598219403E-2</v>
      </c>
      <c r="BG752" s="15">
        <f ca="1"/>
        <v>7.5394020275328738E-2</v>
      </c>
      <c r="BH752" s="15">
        <f t="shared" si="1019"/>
        <v>8.7544996150017707E-2</v>
      </c>
      <c r="BI752" s="15">
        <f ca="1"/>
        <v>8.0217686436571345E-2</v>
      </c>
      <c r="BJ752" s="15">
        <f ca="1"/>
        <v>8.1847375124866811E-2</v>
      </c>
    </row>
    <row r="753" spans="2:62" hidden="1" outlineLevel="2">
      <c r="B753" s="90" t="s">
        <v>15</v>
      </c>
      <c r="C753" s="15">
        <f t="shared" si="983"/>
        <v>0.26303850081784402</v>
      </c>
      <c r="D753" s="15">
        <f ca="1"/>
        <v>0.26159906106206937</v>
      </c>
      <c r="E753" s="15">
        <f ca="1"/>
        <v>0.25644446681945976</v>
      </c>
      <c r="F753" s="15">
        <f t="shared" si="984"/>
        <v>0.27113294228171098</v>
      </c>
      <c r="G753" s="15">
        <f ca="1"/>
        <v>0.27163206486458691</v>
      </c>
      <c r="H753" s="15">
        <f ca="1"/>
        <v>0.27452199566396152</v>
      </c>
      <c r="I753" s="15">
        <f t="shared" si="1003"/>
        <v>0.25081966931885202</v>
      </c>
      <c r="J753" s="15">
        <f ca="1"/>
        <v>0.25317071345650927</v>
      </c>
      <c r="K753" s="15">
        <f ca="1"/>
        <v>0.25241829109039354</v>
      </c>
      <c r="L753" s="15">
        <f t="shared" si="1004"/>
        <v>0.24897779452553101</v>
      </c>
      <c r="M753" s="15">
        <f ca="1"/>
        <v>0.24608893345401198</v>
      </c>
      <c r="N753" s="15">
        <f ca="1"/>
        <v>0.2499513709901337</v>
      </c>
      <c r="O753" s="15">
        <f t="shared" si="1005"/>
        <v>0.24468066233305799</v>
      </c>
      <c r="P753" s="15">
        <f ca="1"/>
        <v>0.23317889468922598</v>
      </c>
      <c r="Q753" s="15">
        <f ca="1"/>
        <v>0.23319419213821252</v>
      </c>
      <c r="R753" s="15">
        <f t="shared" si="1006"/>
        <v>0.22594573831557599</v>
      </c>
      <c r="S753" s="15">
        <f ca="1"/>
        <v>0.22720415524507234</v>
      </c>
      <c r="T753" s="15">
        <f ca="1"/>
        <v>0.22214685125305667</v>
      </c>
      <c r="U753" s="15">
        <f t="shared" si="1007"/>
        <v>0.232760141318095</v>
      </c>
      <c r="V753" s="15">
        <f ca="1"/>
        <v>0.23556139837527867</v>
      </c>
      <c r="W753" s="15">
        <f ca="1"/>
        <v>0.23687708746937086</v>
      </c>
      <c r="X753" s="15">
        <f t="shared" si="1008"/>
        <v>0.240164917239274</v>
      </c>
      <c r="Y753" s="15">
        <f ca="1"/>
        <v>0.25086162674292745</v>
      </c>
      <c r="Z753" s="15">
        <f ca="1"/>
        <v>0.24657764107058333</v>
      </c>
      <c r="AA753" s="15">
        <f t="shared" si="1009"/>
        <v>0.28735941338964999</v>
      </c>
      <c r="AB753" s="15">
        <f ca="1"/>
        <v>0.26742828997421192</v>
      </c>
      <c r="AC753" s="15">
        <f ca="1"/>
        <v>0.27312612390023794</v>
      </c>
      <c r="AD753" s="15">
        <f t="shared" si="1010"/>
        <v>0.30404676064692299</v>
      </c>
      <c r="AE753" s="15">
        <f ca="1"/>
        <v>0.30912681957235949</v>
      </c>
      <c r="AF753" s="15">
        <f ca="1"/>
        <v>0.30590231334778478</v>
      </c>
      <c r="AG753" s="15">
        <f t="shared" si="1011"/>
        <v>0.30776218617865397</v>
      </c>
      <c r="AH753" s="15">
        <f ca="1"/>
        <v>0.29561988317370663</v>
      </c>
      <c r="AI753" s="15">
        <f ca="1"/>
        <v>0.29786070348343929</v>
      </c>
      <c r="AJ753" s="15">
        <f t="shared" si="1012"/>
        <v>0.30808162833206298</v>
      </c>
      <c r="AK753" s="15">
        <f ca="1"/>
        <v>0.30970619683271133</v>
      </c>
      <c r="AL753" s="15">
        <f ca="1"/>
        <v>0.31200214469190735</v>
      </c>
      <c r="AM753" s="15">
        <f t="shared" si="995"/>
        <v>0.31083819229265702</v>
      </c>
      <c r="AN753" s="15">
        <f ca="1"/>
        <v>0.30929997657999592</v>
      </c>
      <c r="AO753" s="15">
        <f ca="1"/>
        <v>0.31200567571051591</v>
      </c>
      <c r="AP753" s="15">
        <f t="shared" si="1013"/>
        <v>0.32572285850036797</v>
      </c>
      <c r="AQ753" s="15">
        <f ca="1"/>
        <v>0.32300368108354899</v>
      </c>
      <c r="AR753" s="15">
        <f ca="1"/>
        <v>0.33654953542712063</v>
      </c>
      <c r="AS753" s="15">
        <f t="shared" si="1014"/>
        <v>0.324384031891578</v>
      </c>
      <c r="AT753" s="15">
        <f ca="1"/>
        <v>0.32901456437447335</v>
      </c>
      <c r="AU753" s="15">
        <f ca="1"/>
        <v>0.32768332219093871</v>
      </c>
      <c r="AV753" s="15">
        <f t="shared" si="1015"/>
        <v>0.31550690779546903</v>
      </c>
      <c r="AW753" s="15">
        <f ca="1"/>
        <v>0.32750610663718005</v>
      </c>
      <c r="AX753" s="15">
        <f ca="1"/>
        <v>0.31267264085791813</v>
      </c>
      <c r="AY753" s="15">
        <f t="shared" si="1016"/>
        <v>0.32932491082934801</v>
      </c>
      <c r="AZ753" s="15">
        <f ca="1"/>
        <v>0.31784836787355558</v>
      </c>
      <c r="BA753" s="15">
        <f ca="1"/>
        <v>0.31250061924791833</v>
      </c>
      <c r="BB753" s="15">
        <f t="shared" si="1017"/>
        <v>0.311364955200437</v>
      </c>
      <c r="BC753" s="15">
        <f ca="1"/>
        <v>0.31489094522040956</v>
      </c>
      <c r="BD753" s="15">
        <f ca="1"/>
        <v>0.30557531972774699</v>
      </c>
      <c r="BE753" s="15">
        <f t="shared" si="1018"/>
        <v>0.31980616665507</v>
      </c>
      <c r="BF753" s="15">
        <f ca="1"/>
        <v>0.32220813363865841</v>
      </c>
      <c r="BG753" s="15">
        <f ca="1"/>
        <v>0.32538411556357011</v>
      </c>
      <c r="BH753" s="15">
        <f t="shared" si="1019"/>
        <v>0.33069337582570202</v>
      </c>
      <c r="BI753" s="15">
        <f ca="1"/>
        <v>0.34261314382151703</v>
      </c>
      <c r="BJ753" s="15">
        <f ca="1"/>
        <v>0.32417501798703746</v>
      </c>
    </row>
    <row r="754" spans="2:62" hidden="1" outlineLevel="2">
      <c r="B754" s="90" t="s">
        <v>18</v>
      </c>
      <c r="C754" s="15">
        <f t="shared" si="983"/>
        <v>-4.0201646114439903E-2</v>
      </c>
      <c r="D754" s="15">
        <f ca="1"/>
        <v>-4.0562202266096602E-2</v>
      </c>
      <c r="E754" s="15">
        <f ca="1"/>
        <v>-4.1990213051527156E-2</v>
      </c>
      <c r="F754" s="15">
        <f t="shared" si="984"/>
        <v>-4.0950777923651802E-2</v>
      </c>
      <c r="G754" s="15">
        <f ca="1"/>
        <v>-4.1800696527233956E-2</v>
      </c>
      <c r="H754" s="15">
        <f ca="1"/>
        <v>-3.8615454638055761E-2</v>
      </c>
      <c r="I754" s="15">
        <f t="shared" si="1003"/>
        <v>-2.2721730473073399E-2</v>
      </c>
      <c r="J754" s="15">
        <f ca="1"/>
        <v>-2.4094827853181643E-2</v>
      </c>
      <c r="K754" s="15">
        <f ca="1"/>
        <v>-2.2618866697401374E-2</v>
      </c>
      <c r="L754" s="15">
        <f t="shared" si="1004"/>
        <v>-2.2316755563752701E-2</v>
      </c>
      <c r="M754" s="15">
        <f ca="1"/>
        <v>-2.1816380323559315E-2</v>
      </c>
      <c r="N754" s="15">
        <f ca="1"/>
        <v>-2.1859353766196979E-2</v>
      </c>
      <c r="O754" s="15">
        <f t="shared" si="1005"/>
        <v>-2.88185798680719E-2</v>
      </c>
      <c r="P754" s="15">
        <f ca="1"/>
        <v>-3.1527193858466765E-2</v>
      </c>
      <c r="Q754" s="15">
        <f ca="1"/>
        <v>-3.2233143469776807E-2</v>
      </c>
      <c r="R754" s="15">
        <f t="shared" si="1006"/>
        <v>-2.0558503052879599E-2</v>
      </c>
      <c r="S754" s="15">
        <f ca="1"/>
        <v>-2.013203950352975E-2</v>
      </c>
      <c r="T754" s="15">
        <f ca="1"/>
        <v>-1.9570905496491823E-2</v>
      </c>
      <c r="U754" s="15">
        <f t="shared" si="1007"/>
        <v>-1.5020551210445E-2</v>
      </c>
      <c r="V754" s="15">
        <f ca="1"/>
        <v>-1.5508031539468621E-2</v>
      </c>
      <c r="W754" s="15">
        <f ca="1"/>
        <v>-1.5261099088136446E-2</v>
      </c>
      <c r="X754" s="15">
        <f t="shared" si="1008"/>
        <v>-4.3525738635274104E-3</v>
      </c>
      <c r="Y754" s="15">
        <f ca="1"/>
        <v>-4.4152623226542259E-3</v>
      </c>
      <c r="Z754" s="15">
        <f ca="1"/>
        <v>-4.0447228290805999E-3</v>
      </c>
      <c r="AA754" s="15">
        <f t="shared" si="1009"/>
        <v>6.5543667453367097E-3</v>
      </c>
      <c r="AB754" s="15">
        <f ca="1"/>
        <v>6.6674160555604076E-3</v>
      </c>
      <c r="AC754" s="15">
        <f ca="1"/>
        <v>6.3284206859942158E-3</v>
      </c>
      <c r="AD754" s="15">
        <f t="shared" si="1010"/>
        <v>1.09220341096331E-2</v>
      </c>
      <c r="AE754" s="15">
        <f ca="1"/>
        <v>1.2576947621161025E-2</v>
      </c>
      <c r="AF754" s="15">
        <f ca="1"/>
        <v>1.0871251731365788E-2</v>
      </c>
      <c r="AG754" s="15">
        <f t="shared" si="1011"/>
        <v>-1.0261123183707799E-2</v>
      </c>
      <c r="AH754" s="15">
        <f ca="1"/>
        <v>-1.0515854406810759E-2</v>
      </c>
      <c r="AI754" s="15">
        <f ca="1"/>
        <v>-9.4411127676706594E-3</v>
      </c>
      <c r="AJ754" s="15">
        <f t="shared" si="1012"/>
        <v>-5.6733011591869002E-3</v>
      </c>
      <c r="AK754" s="15">
        <f ca="1"/>
        <v>-6.0883221794786413E-3</v>
      </c>
      <c r="AL754" s="15">
        <f ca="1"/>
        <v>-6.5458971749402422E-3</v>
      </c>
      <c r="AM754" s="15">
        <f t="shared" si="995"/>
        <v>-1.3702082798076901E-2</v>
      </c>
      <c r="AN754" s="15">
        <f ca="1"/>
        <v>-1.3552226404655966E-2</v>
      </c>
      <c r="AO754" s="15">
        <f ca="1"/>
        <v>-1.2766552977789811E-2</v>
      </c>
      <c r="AP754" s="15">
        <f t="shared" si="1013"/>
        <v>-6.3775005175566293E-2</v>
      </c>
      <c r="AQ754" s="15">
        <f ca="1"/>
        <v>-6.9254714141442755E-2</v>
      </c>
      <c r="AR754" s="15">
        <f ca="1"/>
        <v>-7.3390466421214356E-2</v>
      </c>
      <c r="AS754" s="15">
        <f t="shared" si="1014"/>
        <v>-8.0441139275964399E-2</v>
      </c>
      <c r="AT754" s="15">
        <f ca="1"/>
        <v>-8.3314349080487696E-2</v>
      </c>
      <c r="AU754" s="15">
        <f ca="1"/>
        <v>-9.1644295802895806E-2</v>
      </c>
      <c r="AV754" s="15">
        <f t="shared" si="1015"/>
        <v>-6.4865046189843706E-2</v>
      </c>
      <c r="AW754" s="15">
        <f ca="1"/>
        <v>-6.6355487826297549E-2</v>
      </c>
      <c r="AX754" s="15">
        <f ca="1"/>
        <v>-8.3266013600450273E-2</v>
      </c>
      <c r="AY754" s="15">
        <f t="shared" si="1016"/>
        <v>-7.3511182417985294E-2</v>
      </c>
      <c r="AZ754" s="15">
        <f ca="1"/>
        <v>-7.1990945967807252E-2</v>
      </c>
      <c r="BA754" s="15">
        <f ca="1"/>
        <v>-8.6573895486168631E-2</v>
      </c>
      <c r="BB754" s="15">
        <f t="shared" si="1017"/>
        <v>-7.3567437861118107E-2</v>
      </c>
      <c r="BC754" s="15">
        <f ca="1"/>
        <v>-7.5504246209842654E-2</v>
      </c>
      <c r="BD754" s="15">
        <f ca="1"/>
        <v>-8.4712791262590403E-2</v>
      </c>
      <c r="BE754" s="15">
        <f t="shared" si="1018"/>
        <v>-7.6063965982449896E-2</v>
      </c>
      <c r="BF754" s="15">
        <f ca="1"/>
        <v>-7.9402871751284812E-2</v>
      </c>
      <c r="BG754" s="15">
        <f ca="1"/>
        <v>-8.391616307772766E-2</v>
      </c>
      <c r="BH754" s="15">
        <f t="shared" si="1019"/>
        <v>-9.4648367565378699E-2</v>
      </c>
      <c r="BI754" s="15">
        <f ca="1"/>
        <v>-0.10028108248946677</v>
      </c>
      <c r="BJ754" s="15">
        <f ca="1"/>
        <v>-9.3351070994459689E-2</v>
      </c>
    </row>
    <row r="755" spans="2:62" hidden="1" outlineLevel="2">
      <c r="B755" s="90" t="s">
        <v>20</v>
      </c>
      <c r="C755" s="15">
        <f t="shared" si="983"/>
        <v>-3.0859548799041601E-3</v>
      </c>
      <c r="D755" s="15">
        <f ca="1"/>
        <v>-3.1590373209077474E-3</v>
      </c>
      <c r="E755" s="15">
        <f ca="1"/>
        <v>-3.3852279870354896E-3</v>
      </c>
      <c r="F755" s="15">
        <f t="shared" si="984"/>
        <v>-6.20170219856151E-3</v>
      </c>
      <c r="G755" s="15">
        <f ca="1"/>
        <v>-6.3274780229198666E-3</v>
      </c>
      <c r="H755" s="15">
        <f ca="1"/>
        <v>-5.6207863711020285E-3</v>
      </c>
      <c r="I755" s="15">
        <f t="shared" si="1003"/>
        <v>1.46408471844219E-2</v>
      </c>
      <c r="J755" s="15">
        <f ca="1"/>
        <v>1.4879033516413171E-2</v>
      </c>
      <c r="K755" s="15">
        <f ca="1"/>
        <v>1.474528758846564E-2</v>
      </c>
      <c r="L755" s="15">
        <f t="shared" si="1004"/>
        <v>2.3466847612455901E-2</v>
      </c>
      <c r="M755" s="15">
        <f ca="1"/>
        <v>2.2520770070467089E-2</v>
      </c>
      <c r="N755" s="15">
        <f ca="1"/>
        <v>2.3877678128166314E-2</v>
      </c>
      <c r="O755" s="15">
        <f t="shared" si="1005"/>
        <v>3.0430538471238201E-2</v>
      </c>
      <c r="P755" s="15">
        <f ca="1"/>
        <v>3.3587233299730297E-2</v>
      </c>
      <c r="Q755" s="15">
        <f ca="1"/>
        <v>3.7367896059743749E-2</v>
      </c>
      <c r="R755" s="15">
        <f t="shared" si="1006"/>
        <v>3.4410366764911902E-2</v>
      </c>
      <c r="S755" s="15">
        <f ca="1"/>
        <v>3.6468240993478389E-2</v>
      </c>
      <c r="T755" s="15">
        <f ca="1"/>
        <v>3.5196177604647078E-2</v>
      </c>
      <c r="U755" s="15">
        <f t="shared" si="1007"/>
        <v>4.2104117070578997E-2</v>
      </c>
      <c r="V755" s="15">
        <f ca="1"/>
        <v>4.0127257546103218E-2</v>
      </c>
      <c r="W755" s="15">
        <f ca="1"/>
        <v>4.618559091504143E-2</v>
      </c>
      <c r="X755" s="15">
        <f t="shared" si="1008"/>
        <v>4.33802392086928E-2</v>
      </c>
      <c r="Y755" s="15">
        <f ca="1"/>
        <v>4.2233602864499391E-2</v>
      </c>
      <c r="Z755" s="15">
        <f ca="1"/>
        <v>4.1640263850476554E-2</v>
      </c>
      <c r="AA755" s="15">
        <f t="shared" si="1009"/>
        <v>2.9621885646886999E-2</v>
      </c>
      <c r="AB755" s="15">
        <f ca="1"/>
        <v>3.0822923565396995E-2</v>
      </c>
      <c r="AC755" s="15">
        <f ca="1"/>
        <v>3.2271443329232707E-2</v>
      </c>
      <c r="AD755" s="15">
        <f t="shared" si="1010"/>
        <v>9.5205398734982197E-3</v>
      </c>
      <c r="AE755" s="15">
        <f ca="1"/>
        <v>9.9369152516135973E-3</v>
      </c>
      <c r="AF755" s="15">
        <f ca="1"/>
        <v>9.471510528857939E-3</v>
      </c>
      <c r="AG755" s="15">
        <f t="shared" si="1011"/>
        <v>1.7159159464428201E-2</v>
      </c>
      <c r="AH755" s="15">
        <f ca="1"/>
        <v>1.7474119897887126E-2</v>
      </c>
      <c r="AI755" s="15">
        <f ca="1"/>
        <v>1.4236543219954375E-2</v>
      </c>
      <c r="AJ755" s="15">
        <f t="shared" si="1012"/>
        <v>4.6522231484054204E-3</v>
      </c>
      <c r="AK755" s="15">
        <f ca="1"/>
        <v>4.4471809618920385E-3</v>
      </c>
      <c r="AL755" s="15">
        <f ca="1"/>
        <v>4.2439020821932842E-3</v>
      </c>
      <c r="AM755" s="15">
        <f t="shared" si="995"/>
        <v>1.35391779450775E-2</v>
      </c>
      <c r="AN755" s="15">
        <f ca="1"/>
        <v>1.256690411642045E-2</v>
      </c>
      <c r="AO755" s="15">
        <f ca="1"/>
        <v>1.1933931964259422E-2</v>
      </c>
      <c r="AP755" s="15">
        <f t="shared" si="1013"/>
        <v>3.7601402949697001E-2</v>
      </c>
      <c r="AQ755" s="15">
        <f ca="1"/>
        <v>3.7944470414352026E-2</v>
      </c>
      <c r="AR755" s="15">
        <f ca="1"/>
        <v>4.047547128845129E-2</v>
      </c>
      <c r="AS755" s="15">
        <f t="shared" si="1014"/>
        <v>4.8366252452786099E-2</v>
      </c>
      <c r="AT755" s="15">
        <f ca="1"/>
        <v>5.0011570639146602E-2</v>
      </c>
      <c r="AU755" s="15">
        <f ca="1"/>
        <v>4.612276045315452E-2</v>
      </c>
      <c r="AV755" s="15">
        <f t="shared" si="1015"/>
        <v>5.8936706502506299E-2</v>
      </c>
      <c r="AW755" s="15">
        <f ca="1"/>
        <v>5.5328453906741043E-2</v>
      </c>
      <c r="AX755" s="15">
        <f ca="1"/>
        <v>6.4790666890349458E-2</v>
      </c>
      <c r="AY755" s="15">
        <f t="shared" si="1016"/>
        <v>4.6920830705563903E-2</v>
      </c>
      <c r="AZ755" s="15">
        <f ca="1"/>
        <v>4.6919245335339539E-2</v>
      </c>
      <c r="BA755" s="15">
        <f ca="1"/>
        <v>4.9535663209797444E-2</v>
      </c>
      <c r="BB755" s="15">
        <f t="shared" si="1017"/>
        <v>5.3538163099757598E-2</v>
      </c>
      <c r="BC755" s="15">
        <f ca="1"/>
        <v>5.1046451519820846E-2</v>
      </c>
      <c r="BD755" s="15">
        <f ca="1"/>
        <v>5.4014476117800546E-2</v>
      </c>
      <c r="BE755" s="15">
        <f t="shared" si="1018"/>
        <v>5.6279963146196897E-2</v>
      </c>
      <c r="BF755" s="15">
        <f ca="1"/>
        <v>5.8598629864054959E-2</v>
      </c>
      <c r="BG755" s="15">
        <f ca="1"/>
        <v>6.0670426326582004E-2</v>
      </c>
      <c r="BH755" s="15">
        <f t="shared" si="1019"/>
        <v>5.2101739524621597E-2</v>
      </c>
      <c r="BI755" s="15">
        <f ca="1"/>
        <v>5.3732577187055153E-2</v>
      </c>
      <c r="BJ755" s="15">
        <f ca="1"/>
        <v>5.312375347665934E-2</v>
      </c>
    </row>
    <row r="756" spans="2:62" hidden="1" outlineLevel="2">
      <c r="B756" s="90" t="s">
        <v>22</v>
      </c>
      <c r="C756" s="15">
        <f t="shared" si="983"/>
        <v>9.8053754685880797E-3</v>
      </c>
      <c r="D756" s="15">
        <f ca="1"/>
        <v>9.9062014166680871E-3</v>
      </c>
      <c r="E756" s="15">
        <f ca="1"/>
        <v>9.2814751289601212E-3</v>
      </c>
      <c r="F756" s="15">
        <f t="shared" si="984"/>
        <v>1.52824677791502E-2</v>
      </c>
      <c r="G756" s="15">
        <f ca="1"/>
        <v>1.5480556850946917E-2</v>
      </c>
      <c r="H756" s="15">
        <f ca="1"/>
        <v>1.4066027240309007E-2</v>
      </c>
      <c r="I756" s="15">
        <f t="shared" si="1003"/>
        <v>1.09395824201133E-2</v>
      </c>
      <c r="J756" s="15">
        <f ca="1"/>
        <v>1.178592483155669E-2</v>
      </c>
      <c r="K756" s="15">
        <f ca="1"/>
        <v>1.2546480484197617E-2</v>
      </c>
      <c r="L756" s="15">
        <f t="shared" si="1004"/>
        <v>1.56200881599895E-2</v>
      </c>
      <c r="M756" s="15">
        <f ca="1"/>
        <v>1.3542942526799396E-2</v>
      </c>
      <c r="N756" s="15">
        <f ca="1"/>
        <v>1.3114739821910183E-2</v>
      </c>
      <c r="O756" s="15">
        <f t="shared" si="1005"/>
        <v>1.7627453659752899E-2</v>
      </c>
      <c r="P756" s="15">
        <f ca="1"/>
        <v>2.0837879639077579E-2</v>
      </c>
      <c r="Q756" s="15">
        <f ca="1"/>
        <v>2.0204895096226864E-2</v>
      </c>
      <c r="R756" s="15">
        <f t="shared" si="1006"/>
        <v>1.3299162450775601E-2</v>
      </c>
      <c r="S756" s="15">
        <f ca="1"/>
        <v>1.298016361444428E-2</v>
      </c>
      <c r="T756" s="15">
        <f ca="1"/>
        <v>1.2122138756749983E-2</v>
      </c>
      <c r="U756" s="15">
        <f t="shared" si="1007"/>
        <v>1.6312494473180599E-2</v>
      </c>
      <c r="V756" s="15">
        <f ca="1"/>
        <v>1.7244939783781738E-2</v>
      </c>
      <c r="W756" s="15">
        <f ca="1"/>
        <v>1.7097479438575432E-2</v>
      </c>
      <c r="X756" s="15">
        <f t="shared" si="1008"/>
        <v>2.4734546362697601E-2</v>
      </c>
      <c r="Y756" s="15">
        <f ca="1"/>
        <v>2.2450394670457549E-2</v>
      </c>
      <c r="Z756" s="15">
        <f ca="1"/>
        <v>2.2321349707018222E-2</v>
      </c>
      <c r="AA756" s="15">
        <f t="shared" si="1009"/>
        <v>2.0464919775601501E-2</v>
      </c>
      <c r="AB756" s="15">
        <f ca="1"/>
        <v>2.1687188942479091E-2</v>
      </c>
      <c r="AC756" s="15">
        <f ca="1"/>
        <v>1.9263084542832067E-2</v>
      </c>
      <c r="AD756" s="15">
        <f t="shared" si="1010"/>
        <v>1.11058178252674E-2</v>
      </c>
      <c r="AE756" s="15">
        <f ca="1"/>
        <v>1.1121051550822629E-2</v>
      </c>
      <c r="AF756" s="15">
        <f ca="1"/>
        <v>1.0909845840564364E-2</v>
      </c>
      <c r="AG756" s="15">
        <f t="shared" si="1011"/>
        <v>1.4883351695667599E-2</v>
      </c>
      <c r="AH756" s="15">
        <f ca="1"/>
        <v>1.442995071395381E-2</v>
      </c>
      <c r="AI756" s="15">
        <f ca="1"/>
        <v>1.3493311961684908E-2</v>
      </c>
      <c r="AJ756" s="15">
        <f t="shared" si="1012"/>
        <v>2.6003383674659399E-2</v>
      </c>
      <c r="AK756" s="15">
        <f ca="1"/>
        <v>2.5795957851146759E-2</v>
      </c>
      <c r="AL756" s="15">
        <f ca="1"/>
        <v>2.724226689346863E-2</v>
      </c>
      <c r="AM756" s="15">
        <f t="shared" si="995"/>
        <v>2.4666521077127398E-2</v>
      </c>
      <c r="AN756" s="15">
        <f ca="1"/>
        <v>2.3056419467038163E-2</v>
      </c>
      <c r="AO756" s="15">
        <f ca="1"/>
        <v>2.7663958652494935E-2</v>
      </c>
      <c r="AP756" s="15">
        <f t="shared" si="1013"/>
        <v>7.7744357161803307E-2</v>
      </c>
      <c r="AQ756" s="15">
        <f ca="1"/>
        <v>8.1075910561743098E-2</v>
      </c>
      <c r="AR756" s="15">
        <f ca="1"/>
        <v>7.1015704603903648E-2</v>
      </c>
      <c r="AS756" s="15">
        <f t="shared" si="1014"/>
        <v>8.3484986660353602E-2</v>
      </c>
      <c r="AT756" s="15">
        <f ca="1"/>
        <v>7.6663259407284301E-2</v>
      </c>
      <c r="AU756" s="15">
        <f ca="1"/>
        <v>7.572055299068188E-2</v>
      </c>
      <c r="AV756" s="15">
        <f t="shared" si="1015"/>
        <v>9.3343880434943002E-2</v>
      </c>
      <c r="AW756" s="15">
        <f ca="1"/>
        <v>8.7600798086348033E-2</v>
      </c>
      <c r="AX756" s="15">
        <f ca="1"/>
        <v>8.9314153092495185E-2</v>
      </c>
      <c r="AY756" s="15">
        <f t="shared" si="1016"/>
        <v>0.102682900684558</v>
      </c>
      <c r="AZ756" s="15">
        <f ca="1"/>
        <v>0.11512688932836687</v>
      </c>
      <c r="BA756" s="15">
        <f ca="1"/>
        <v>0.11302963108557726</v>
      </c>
      <c r="BB756" s="15">
        <f t="shared" si="1017"/>
        <v>0.125877640969663</v>
      </c>
      <c r="BC756" s="15">
        <f ca="1"/>
        <v>0.11885338917621552</v>
      </c>
      <c r="BD756" s="15">
        <f ca="1"/>
        <v>0.1260672402172778</v>
      </c>
      <c r="BE756" s="15">
        <f t="shared" si="1018"/>
        <v>0.12593829707546</v>
      </c>
      <c r="BF756" s="15">
        <f ca="1"/>
        <v>0.12364896456234305</v>
      </c>
      <c r="BG756" s="15">
        <f ca="1"/>
        <v>0.12800009780249233</v>
      </c>
      <c r="BH756" s="15">
        <f t="shared" si="1019"/>
        <v>0.13056184079191899</v>
      </c>
      <c r="BI756" s="15">
        <f ca="1"/>
        <v>0.12082800910783019</v>
      </c>
      <c r="BJ756" s="15">
        <f ca="1"/>
        <v>0.12953109222304521</v>
      </c>
    </row>
    <row r="757" spans="2:62" hidden="1" outlineLevel="2">
      <c r="B757" s="90" t="s">
        <v>24</v>
      </c>
      <c r="C757" s="15">
        <f t="shared" si="983"/>
        <v>0.17304519377744401</v>
      </c>
      <c r="D757" s="15">
        <f ca="1"/>
        <v>0.17490856807624863</v>
      </c>
      <c r="E757" s="15">
        <f ca="1"/>
        <v>0.17939132149505826</v>
      </c>
      <c r="F757" s="15">
        <f t="shared" si="984"/>
        <v>0.18846719500599099</v>
      </c>
      <c r="G757" s="15">
        <f ca="1"/>
        <v>0.18945593942202082</v>
      </c>
      <c r="H757" s="15">
        <f ca="1"/>
        <v>0.19540652770537534</v>
      </c>
      <c r="I757" s="15">
        <f t="shared" si="1003"/>
        <v>0.20393867551685699</v>
      </c>
      <c r="J757" s="15">
        <f ca="1"/>
        <v>0.20519941268717884</v>
      </c>
      <c r="K757" s="15">
        <f ca="1"/>
        <v>0.21407328183129182</v>
      </c>
      <c r="L757" s="15">
        <f t="shared" si="1004"/>
        <v>0.19271416527299101</v>
      </c>
      <c r="M757" s="15">
        <f ca="1"/>
        <v>0.19341986023926711</v>
      </c>
      <c r="N757" s="15">
        <f ca="1"/>
        <v>0.19813532004495524</v>
      </c>
      <c r="O757" s="15">
        <f t="shared" si="1005"/>
        <v>0.18946820149562099</v>
      </c>
      <c r="P757" s="15">
        <f ca="1"/>
        <v>0.19451060030910577</v>
      </c>
      <c r="Q757" s="15">
        <f ca="1"/>
        <v>0.19592328091958253</v>
      </c>
      <c r="R757" s="15">
        <f t="shared" si="1006"/>
        <v>0.184176893647998</v>
      </c>
      <c r="S757" s="15">
        <f ca="1"/>
        <v>0.17266287810900746</v>
      </c>
      <c r="T757" s="15">
        <f ca="1"/>
        <v>0.178423903152712</v>
      </c>
      <c r="U757" s="15">
        <f t="shared" si="1007"/>
        <v>0.184881987395663</v>
      </c>
      <c r="V757" s="15">
        <f ca="1"/>
        <v>0.18286281807949259</v>
      </c>
      <c r="W757" s="15">
        <f ca="1"/>
        <v>0.19170642148030409</v>
      </c>
      <c r="X757" s="15">
        <f t="shared" si="1008"/>
        <v>0.17411242658272799</v>
      </c>
      <c r="Y757" s="15">
        <f ca="1"/>
        <v>0.17480081361452735</v>
      </c>
      <c r="Z757" s="15">
        <f ca="1"/>
        <v>0.17404325033399759</v>
      </c>
      <c r="AA757" s="15">
        <f t="shared" si="1009"/>
        <v>0.19550292513871501</v>
      </c>
      <c r="AB757" s="15">
        <f ca="1"/>
        <v>0.19946763493083444</v>
      </c>
      <c r="AC757" s="15">
        <f ca="1"/>
        <v>0.19352329984919081</v>
      </c>
      <c r="AD757" s="15">
        <f t="shared" si="1010"/>
        <v>0.20522667815835699</v>
      </c>
      <c r="AE757" s="15">
        <f ca="1"/>
        <v>0.20185075697308252</v>
      </c>
      <c r="AF757" s="15">
        <f ca="1"/>
        <v>0.21385011036834781</v>
      </c>
      <c r="AG757" s="15">
        <f t="shared" si="1011"/>
        <v>0.23473550150005101</v>
      </c>
      <c r="AH757" s="15">
        <f ca="1"/>
        <v>0.23990946073949734</v>
      </c>
      <c r="AI757" s="15">
        <f ca="1"/>
        <v>0.252002481503041</v>
      </c>
      <c r="AJ757" s="15">
        <f t="shared" si="1012"/>
        <v>0.22859991534861401</v>
      </c>
      <c r="AK757" s="15">
        <f ca="1"/>
        <v>0.2252447264364775</v>
      </c>
      <c r="AL757" s="15">
        <f ca="1"/>
        <v>0.21705482171458493</v>
      </c>
      <c r="AM757" s="15">
        <f t="shared" si="995"/>
        <v>0.22649287614247099</v>
      </c>
      <c r="AN757" s="15">
        <f ca="1"/>
        <v>0.22944683139326452</v>
      </c>
      <c r="AO757" s="15">
        <f ca="1"/>
        <v>0.23988363933686116</v>
      </c>
      <c r="AP757" s="15">
        <f t="shared" si="1013"/>
        <v>0.298890107070161</v>
      </c>
      <c r="AQ757" s="15">
        <f ca="1"/>
        <v>0.30628615686807759</v>
      </c>
      <c r="AR757" s="15">
        <f ca="1"/>
        <v>0.31266870761716614</v>
      </c>
      <c r="AS757" s="15">
        <f t="shared" si="1014"/>
        <v>0.28997942721037101</v>
      </c>
      <c r="AT757" s="15">
        <f ca="1"/>
        <v>0.29351879707510015</v>
      </c>
      <c r="AU757" s="15">
        <f ca="1"/>
        <v>0.29573380168269509</v>
      </c>
      <c r="AV757" s="15">
        <f t="shared" si="1015"/>
        <v>0.28013893961865</v>
      </c>
      <c r="AW757" s="15">
        <f ca="1"/>
        <v>0.26801622806007896</v>
      </c>
      <c r="AX757" s="15">
        <f ca="1"/>
        <v>0.28097283134994899</v>
      </c>
      <c r="AY757" s="15">
        <f t="shared" si="1016"/>
        <v>0.26287932912158402</v>
      </c>
      <c r="AZ757" s="15">
        <f ca="1"/>
        <v>0.26187414614151883</v>
      </c>
      <c r="BA757" s="15">
        <f ca="1"/>
        <v>0.26863646861084639</v>
      </c>
      <c r="BB757" s="15">
        <f t="shared" si="1017"/>
        <v>0.24669131868062999</v>
      </c>
      <c r="BC757" s="15">
        <f ca="1"/>
        <v>0.26051068486886669</v>
      </c>
      <c r="BD757" s="15">
        <f ca="1"/>
        <v>0.26590538245597117</v>
      </c>
      <c r="BE757" s="15">
        <f t="shared" si="1018"/>
        <v>0.25096884965237798</v>
      </c>
      <c r="BF757" s="15">
        <f ca="1"/>
        <v>0.24590359747419754</v>
      </c>
      <c r="BG757" s="15">
        <f ca="1"/>
        <v>0.24083169912717356</v>
      </c>
      <c r="BH757" s="15">
        <f t="shared" si="1019"/>
        <v>0.24148736161296699</v>
      </c>
      <c r="BI757" s="15">
        <f ca="1"/>
        <v>0.25029281005924814</v>
      </c>
      <c r="BJ757" s="15">
        <f ca="1"/>
        <v>0.25444679121068914</v>
      </c>
    </row>
    <row r="758" spans="2:62" hidden="1" outlineLevel="2">
      <c r="D758" s="65"/>
    </row>
    <row r="759" spans="2:62" hidden="1" outlineLevel="2">
      <c r="B759" s="90" t="s">
        <v>56</v>
      </c>
      <c r="C759" s="42">
        <f>SUM(C748:C757)</f>
        <v>0.99999999999999967</v>
      </c>
      <c r="D759" s="42">
        <f t="shared" ref="D759:BJ759" ca="1" si="1020">SUM(D748:D757)</f>
        <v>0.99999999999999978</v>
      </c>
      <c r="E759" s="42">
        <f t="shared" ca="1" si="1020"/>
        <v>0.99999999999999978</v>
      </c>
      <c r="F759" s="42">
        <f t="shared" si="1020"/>
        <v>0.99999999999999989</v>
      </c>
      <c r="G759" s="42">
        <f t="shared" ca="1" si="1020"/>
        <v>1</v>
      </c>
      <c r="H759" s="42">
        <f t="shared" ca="1" si="1020"/>
        <v>1.0000000000000002</v>
      </c>
      <c r="I759" s="42">
        <f t="shared" si="1020"/>
        <v>1.0000000000000002</v>
      </c>
      <c r="J759" s="42">
        <f t="shared" ca="1" si="1020"/>
        <v>1</v>
      </c>
      <c r="K759" s="42">
        <f t="shared" ca="1" si="1020"/>
        <v>0.99999999999999978</v>
      </c>
      <c r="L759" s="42">
        <f t="shared" si="1020"/>
        <v>0.99999999999999967</v>
      </c>
      <c r="M759" s="42">
        <f t="shared" ca="1" si="1020"/>
        <v>0.99999999999999978</v>
      </c>
      <c r="N759" s="42">
        <f t="shared" ca="1" si="1020"/>
        <v>0.99999999999999978</v>
      </c>
      <c r="O759" s="42">
        <f t="shared" si="1020"/>
        <v>1</v>
      </c>
      <c r="P759" s="42">
        <f t="shared" ca="1" si="1020"/>
        <v>1</v>
      </c>
      <c r="Q759" s="42">
        <f t="shared" ca="1" si="1020"/>
        <v>1</v>
      </c>
      <c r="R759" s="42">
        <f t="shared" si="1020"/>
        <v>0.99999999999999933</v>
      </c>
      <c r="S759" s="42">
        <f t="shared" ca="1" si="1020"/>
        <v>0.99999999999999933</v>
      </c>
      <c r="T759" s="42">
        <f t="shared" ca="1" si="1020"/>
        <v>0.99999999999999933</v>
      </c>
      <c r="U759" s="42">
        <f t="shared" si="1020"/>
        <v>0.99999999999999944</v>
      </c>
      <c r="V759" s="42">
        <f t="shared" ca="1" si="1020"/>
        <v>0.99999999999999933</v>
      </c>
      <c r="W759" s="42">
        <f t="shared" ca="1" si="1020"/>
        <v>0.99999999999999933</v>
      </c>
      <c r="X759" s="42">
        <f t="shared" si="1020"/>
        <v>1.0000000000000011</v>
      </c>
      <c r="Y759" s="42">
        <f t="shared" ca="1" si="1020"/>
        <v>1.0000000000000013</v>
      </c>
      <c r="Z759" s="42">
        <f t="shared" ca="1" si="1020"/>
        <v>1.0000000000000013</v>
      </c>
      <c r="AA759" s="42">
        <f t="shared" si="1020"/>
        <v>0.99999999999999956</v>
      </c>
      <c r="AB759" s="42">
        <f t="shared" ca="1" si="1020"/>
        <v>0.99999999999999956</v>
      </c>
      <c r="AC759" s="42">
        <f t="shared" ca="1" si="1020"/>
        <v>0.99999999999999967</v>
      </c>
      <c r="AD759" s="42">
        <f t="shared" si="1020"/>
        <v>1</v>
      </c>
      <c r="AE759" s="42">
        <f t="shared" ca="1" si="1020"/>
        <v>0.99999999999999989</v>
      </c>
      <c r="AF759" s="42">
        <f t="shared" ca="1" si="1020"/>
        <v>0.99999999999999978</v>
      </c>
      <c r="AG759" s="42">
        <f t="shared" si="1020"/>
        <v>0.99999999999999978</v>
      </c>
      <c r="AH759" s="42">
        <f t="shared" ca="1" si="1020"/>
        <v>0.99999999999999978</v>
      </c>
      <c r="AI759" s="42">
        <f t="shared" ca="1" si="1020"/>
        <v>0.99999999999999978</v>
      </c>
      <c r="AJ759" s="42">
        <f t="shared" si="1020"/>
        <v>1</v>
      </c>
      <c r="AK759" s="42">
        <f t="shared" ca="1" si="1020"/>
        <v>0.99999999999999989</v>
      </c>
      <c r="AL759" s="42">
        <f t="shared" ca="1" si="1020"/>
        <v>1</v>
      </c>
      <c r="AM759" s="42">
        <f t="shared" si="1020"/>
        <v>1.0000000000000002</v>
      </c>
      <c r="AN759" s="42">
        <f t="shared" ca="1" si="1020"/>
        <v>1.0000000000000002</v>
      </c>
      <c r="AO759" s="42">
        <f t="shared" ca="1" si="1020"/>
        <v>1.0000000000000002</v>
      </c>
      <c r="AP759" s="42">
        <f t="shared" si="1020"/>
        <v>0.99999999999999911</v>
      </c>
      <c r="AQ759" s="42">
        <f t="shared" ca="1" si="1020"/>
        <v>0.99999999999999911</v>
      </c>
      <c r="AR759" s="42">
        <f t="shared" ca="1" si="1020"/>
        <v>0.99999999999999922</v>
      </c>
      <c r="AS759" s="42">
        <f t="shared" si="1020"/>
        <v>1.0000000000000009</v>
      </c>
      <c r="AT759" s="42">
        <f t="shared" ca="1" si="1020"/>
        <v>1.0000000000000007</v>
      </c>
      <c r="AU759" s="42">
        <f t="shared" ca="1" si="1020"/>
        <v>1.0000000000000009</v>
      </c>
      <c r="AV759" s="42">
        <f t="shared" si="1020"/>
        <v>1.0000000000000009</v>
      </c>
      <c r="AW759" s="42">
        <f t="shared" ca="1" si="1020"/>
        <v>1.0000000000000007</v>
      </c>
      <c r="AX759" s="42">
        <f t="shared" ca="1" si="1020"/>
        <v>1.0000000000000009</v>
      </c>
      <c r="AY759" s="42">
        <f t="shared" si="1020"/>
        <v>0.99999999999999956</v>
      </c>
      <c r="AZ759" s="42">
        <f t="shared" ca="1" si="1020"/>
        <v>0.99999999999999967</v>
      </c>
      <c r="BA759" s="42">
        <f t="shared" ca="1" si="1020"/>
        <v>0.99999999999999956</v>
      </c>
      <c r="BB759" s="42">
        <f t="shared" si="1020"/>
        <v>0.99999999999999922</v>
      </c>
      <c r="BC759" s="42">
        <f t="shared" ca="1" si="1020"/>
        <v>0.99999999999999956</v>
      </c>
      <c r="BD759" s="42">
        <f t="shared" ca="1" si="1020"/>
        <v>0.99999999999999933</v>
      </c>
      <c r="BE759" s="42">
        <f t="shared" si="1020"/>
        <v>0.99999999999999967</v>
      </c>
      <c r="BF759" s="42">
        <f t="shared" ca="1" si="1020"/>
        <v>0.99999999999999989</v>
      </c>
      <c r="BG759" s="42">
        <f t="shared" ca="1" si="1020"/>
        <v>0.99999999999999978</v>
      </c>
      <c r="BH759" s="42">
        <f t="shared" si="1020"/>
        <v>1.0000000000000011</v>
      </c>
      <c r="BI759" s="42">
        <f t="shared" ca="1" si="1020"/>
        <v>1.0000000000000009</v>
      </c>
      <c r="BJ759" s="42">
        <f t="shared" ca="1" si="1020"/>
        <v>1.0000000000000007</v>
      </c>
    </row>
    <row r="760" spans="2:62" hidden="1" outlineLevel="2">
      <c r="B760" s="81"/>
    </row>
    <row r="761" spans="2:62" ht="20.5" hidden="1" outlineLevel="2">
      <c r="B761" s="79" t="s">
        <v>136</v>
      </c>
      <c r="C761" s="42" cm="1">
        <f t="array" aca="1" ref="C761" ca="1">SUMPRODUCT(TRANSPOSE(C748:C757),OFFSET('Static Returns and Covariance'!$B$12,MATCH(C$16,'Static Returns and Covariance'!$B$13:$B$132),1,1,10))</f>
        <v>1.4327001882873001E-3</v>
      </c>
      <c r="D761" s="42" cm="1">
        <f t="array" aca="1" ref="D761" ca="1">SUMPRODUCT(TRANSPOSE(D748:D757),OFFSET('Static Returns and Covariance'!$B$12,MATCH(D$16,'Static Returns and Covariance'!$B$13:$B$132),1,1,10))</f>
        <v>3.8287662735702187E-2</v>
      </c>
      <c r="E761" s="42" cm="1">
        <f t="array" aca="1" ref="E761" ca="1">SUMPRODUCT(TRANSPOSE(E748:E757),OFFSET('Static Returns and Covariance'!$B$12,MATCH(E$16,'Static Returns and Covariance'!$B$13:$B$132),1,1,10))</f>
        <v>2.1653246136723908E-3</v>
      </c>
      <c r="F761" s="42" cm="1">
        <f t="array" aca="1" ref="F761" ca="1">SUMPRODUCT(TRANSPOSE(F748:F757),OFFSET('Static Returns and Covariance'!$B$12,MATCH(F$16,'Static Returns and Covariance'!$B$13:$B$132),1,1,10))</f>
        <v>-3.638992370493655E-3</v>
      </c>
      <c r="G761" s="42" cm="1">
        <f t="array" aca="1" ref="G761" ca="1">SUMPRODUCT(TRANSPOSE(G748:G757),OFFSET('Static Returns and Covariance'!$B$12,MATCH(G$16,'Static Returns and Covariance'!$B$13:$B$132),1,1,10))</f>
        <v>4.1802549935501795E-2</v>
      </c>
      <c r="H761" s="42" cm="1">
        <f t="array" aca="1" ref="H761" ca="1">SUMPRODUCT(TRANSPOSE(H748:H757),OFFSET('Static Returns and Covariance'!$B$12,MATCH(H$16,'Static Returns and Covariance'!$B$13:$B$132),1,1,10))</f>
        <v>-3.113378127888649E-2</v>
      </c>
      <c r="I761" s="42" cm="1">
        <f t="array" aca="1" ref="I761" ca="1">SUMPRODUCT(TRANSPOSE(I748:I757),OFFSET('Static Returns and Covariance'!$B$12,MATCH(I$16,'Static Returns and Covariance'!$B$13:$B$132),1,1,10))</f>
        <v>-2.1756646148520828E-3</v>
      </c>
      <c r="J761" s="42" cm="1">
        <f t="array" aca="1" ref="J761" ca="1">SUMPRODUCT(TRANSPOSE(J748:J757),OFFSET('Static Returns and Covariance'!$B$12,MATCH(J$16,'Static Returns and Covariance'!$B$13:$B$132),1,1,10))</f>
        <v>3.3454895289660398E-2</v>
      </c>
      <c r="K761" s="42" cm="1">
        <f t="array" aca="1" ref="K761" ca="1">SUMPRODUCT(TRANSPOSE(K748:K757),OFFSET('Static Returns and Covariance'!$B$12,MATCH(K$16,'Static Returns and Covariance'!$B$13:$B$132),1,1,10))</f>
        <v>-5.9146288911842114E-3</v>
      </c>
      <c r="L761" s="42" cm="1">
        <f t="array" aca="1" ref="L761" ca="1">SUMPRODUCT(TRANSPOSE(L748:L757),OFFSET('Static Returns and Covariance'!$B$12,MATCH(L$16,'Static Returns and Covariance'!$B$13:$B$132),1,1,10))</f>
        <v>6.7106578533136618E-2</v>
      </c>
      <c r="M761" s="42" cm="1">
        <f t="array" aca="1" ref="M761" ca="1">SUMPRODUCT(TRANSPOSE(M748:M757),OFFSET('Static Returns and Covariance'!$B$12,MATCH(M$16,'Static Returns and Covariance'!$B$13:$B$132),1,1,10))</f>
        <v>3.0170803784919834E-2</v>
      </c>
      <c r="N761" s="42" cm="1">
        <f t="array" aca="1" ref="N761" ca="1">SUMPRODUCT(TRANSPOSE(N748:N757),OFFSET('Static Returns and Covariance'!$B$12,MATCH(N$16,'Static Returns and Covariance'!$B$13:$B$132),1,1,10))</f>
        <v>-2.9113744393341277E-2</v>
      </c>
      <c r="O761" s="42" cm="1">
        <f t="array" aca="1" ref="O761" ca="1">SUMPRODUCT(TRANSPOSE(O748:O757),OFFSET('Static Returns and Covariance'!$B$12,MATCH(O$16,'Static Returns and Covariance'!$B$13:$B$132),1,1,10))</f>
        <v>-1.0480140709386125E-2</v>
      </c>
      <c r="P761" s="42" cm="1">
        <f t="array" aca="1" ref="P761" ca="1">SUMPRODUCT(TRANSPOSE(P748:P757),OFFSET('Static Returns and Covariance'!$B$12,MATCH(P$16,'Static Returns and Covariance'!$B$13:$B$132),1,1,10))</f>
        <v>-3.106830936532011E-2</v>
      </c>
      <c r="Q761" s="42" cm="1">
        <f t="array" aca="1" ref="Q761" ca="1">SUMPRODUCT(TRANSPOSE(Q748:Q757),OFFSET('Static Returns and Covariance'!$B$12,MATCH(Q$16,'Static Returns and Covariance'!$B$13:$B$132),1,1,10))</f>
        <v>-1.4957872994548205E-2</v>
      </c>
      <c r="R761" s="42" cm="1">
        <f t="array" aca="1" ref="R761" ca="1">SUMPRODUCT(TRANSPOSE(R748:R757),OFFSET('Static Returns and Covariance'!$B$12,MATCH(R$16,'Static Returns and Covariance'!$B$13:$B$132),1,1,10))</f>
        <v>-1.8369553631624357E-2</v>
      </c>
      <c r="S761" s="42" cm="1">
        <f t="array" aca="1" ref="S761" ca="1">SUMPRODUCT(TRANSPOSE(S748:S757),OFFSET('Static Returns and Covariance'!$B$12,MATCH(S$16,'Static Returns and Covariance'!$B$13:$B$132),1,1,10))</f>
        <v>-8.2125354993674987E-4</v>
      </c>
      <c r="T761" s="42" cm="1">
        <f t="array" aca="1" ref="T761" ca="1">SUMPRODUCT(TRANSPOSE(T748:T757),OFFSET('Static Returns and Covariance'!$B$12,MATCH(T$16,'Static Returns and Covariance'!$B$13:$B$132),1,1,10))</f>
        <v>2.7740499710326723E-2</v>
      </c>
      <c r="U761" s="42" cm="1">
        <f t="array" aca="1" ref="U761" ca="1">SUMPRODUCT(TRANSPOSE(U748:U757),OFFSET('Static Returns and Covariance'!$B$12,MATCH(U$16,'Static Returns and Covariance'!$B$13:$B$132),1,1,10))</f>
        <v>3.9267165382505326E-2</v>
      </c>
      <c r="V761" s="42" cm="1">
        <f t="array" aca="1" ref="V761" ca="1">SUMPRODUCT(TRANSPOSE(V748:V757),OFFSET('Static Returns and Covariance'!$B$12,MATCH(V$16,'Static Returns and Covariance'!$B$13:$B$132),1,1,10))</f>
        <v>-1.8589890867679162E-2</v>
      </c>
      <c r="W761" s="42" cm="1">
        <f t="array" aca="1" ref="W761" ca="1">SUMPRODUCT(TRANSPOSE(W748:W757),OFFSET('Static Returns and Covariance'!$B$12,MATCH(W$16,'Static Returns and Covariance'!$B$13:$B$132),1,1,10))</f>
        <v>2.3573279285093777E-3</v>
      </c>
      <c r="X761" s="42" cm="1">
        <f t="array" aca="1" ref="X761" ca="1">SUMPRODUCT(TRANSPOSE(X748:X757),OFFSET('Static Returns and Covariance'!$B$12,MATCH(X$16,'Static Returns and Covariance'!$B$13:$B$132),1,1,10))</f>
        <v>-2.7110710375827206E-2</v>
      </c>
      <c r="Y761" s="42" cm="1">
        <f t="array" aca="1" ref="Y761" ca="1">SUMPRODUCT(TRANSPOSE(Y748:Y757),OFFSET('Static Returns and Covariance'!$B$12,MATCH(Y$16,'Static Returns and Covariance'!$B$13:$B$132),1,1,10))</f>
        <v>6.1248228701633094E-2</v>
      </c>
      <c r="Z761" s="42" cm="1">
        <f t="array" aca="1" ref="Z761" ca="1">SUMPRODUCT(TRANSPOSE(Z748:Z757),OFFSET('Static Returns and Covariance'!$B$12,MATCH(Z$16,'Static Returns and Covariance'!$B$13:$B$132),1,1,10))</f>
        <v>-5.9974116246552363E-2</v>
      </c>
      <c r="AA761" s="42" cm="1">
        <f t="array" aca="1" ref="AA761" ca="1">SUMPRODUCT(TRANSPOSE(AA748:AA757),OFFSET('Static Returns and Covariance'!$B$12,MATCH(AA$16,'Static Returns and Covariance'!$B$13:$B$132),1,1,10))</f>
        <v>5.6183951354201352E-2</v>
      </c>
      <c r="AB761" s="42" cm="1">
        <f t="array" aca="1" ref="AB761" ca="1">SUMPRODUCT(TRANSPOSE(AB748:AB757),OFFSET('Static Returns and Covariance'!$B$12,MATCH(AB$16,'Static Returns and Covariance'!$B$13:$B$132),1,1,10))</f>
        <v>4.5596895299174552E-2</v>
      </c>
      <c r="AC761" s="42" cm="1">
        <f t="array" aca="1" ref="AC761" ca="1">SUMPRODUCT(TRANSPOSE(AC748:AC757),OFFSET('Static Returns and Covariance'!$B$12,MATCH(AC$16,'Static Returns and Covariance'!$B$13:$B$132),1,1,10))</f>
        <v>4.2523920288434734E-2</v>
      </c>
      <c r="AD761" s="42" cm="1">
        <f t="array" aca="1" ref="AD761" ca="1">SUMPRODUCT(TRANSPOSE(AD748:AD757),OFFSET('Static Returns and Covariance'!$B$12,MATCH(AD$16,'Static Returns and Covariance'!$B$13:$B$132),1,1,10))</f>
        <v>-9.0899322836387802E-4</v>
      </c>
      <c r="AE761" s="42" cm="1">
        <f t="array" aca="1" ref="AE761" ca="1">SUMPRODUCT(TRANSPOSE(AE748:AE757),OFFSET('Static Returns and Covariance'!$B$12,MATCH(AE$16,'Static Returns and Covariance'!$B$13:$B$132),1,1,10))</f>
        <v>-2.4367952901517321E-2</v>
      </c>
      <c r="AF761" s="42" cm="1">
        <f t="array" aca="1" ref="AF761" ca="1">SUMPRODUCT(TRANSPOSE(AF748:AF757),OFFSET('Static Returns and Covariance'!$B$12,MATCH(AF$16,'Static Returns and Covariance'!$B$13:$B$132),1,1,10))</f>
        <v>4.1583449413176876E-2</v>
      </c>
      <c r="AG761" s="42" cm="1">
        <f t="array" aca="1" ref="AG761" ca="1">SUMPRODUCT(TRANSPOSE(AG748:AG757),OFFSET('Static Returns and Covariance'!$B$12,MATCH(AG$16,'Static Returns and Covariance'!$B$13:$B$132),1,1,10))</f>
        <v>2.7666605921375636E-4</v>
      </c>
      <c r="AH761" s="42" cm="1">
        <f t="array" aca="1" ref="AH761" ca="1">SUMPRODUCT(TRANSPOSE(AH748:AH757),OFFSET('Static Returns and Covariance'!$B$12,MATCH(AH$16,'Static Returns and Covariance'!$B$13:$B$132),1,1,10))</f>
        <v>3.709761750814887E-2</v>
      </c>
      <c r="AI761" s="42" cm="1">
        <f t="array" aca="1" ref="AI761" ca="1">SUMPRODUCT(TRANSPOSE(AI748:AI757),OFFSET('Static Returns and Covariance'!$B$12,MATCH(AI$16,'Static Returns and Covariance'!$B$13:$B$132),1,1,10))</f>
        <v>3.1327073768050967E-2</v>
      </c>
      <c r="AJ761" s="42" cm="1">
        <f t="array" aca="1" ref="AJ761" ca="1">SUMPRODUCT(TRANSPOSE(AJ748:AJ757),OFFSET('Static Returns and Covariance'!$B$12,MATCH(AJ$16,'Static Returns and Covariance'!$B$13:$B$132),1,1,10))</f>
        <v>1.3289545759718063E-2</v>
      </c>
      <c r="AK761" s="42" cm="1">
        <f t="array" aca="1" ref="AK761" ca="1">SUMPRODUCT(TRANSPOSE(AK748:AK757),OFFSET('Static Returns and Covariance'!$B$12,MATCH(AK$16,'Static Returns and Covariance'!$B$13:$B$132),1,1,10))</f>
        <v>-6.2493873151343166E-4</v>
      </c>
      <c r="AL761" s="42" cm="1">
        <f t="array" aca="1" ref="AL761" ca="1">SUMPRODUCT(TRANSPOSE(AL748:AL757),OFFSET('Static Returns and Covariance'!$B$12,MATCH(AL$16,'Static Returns and Covariance'!$B$13:$B$132),1,1,10))</f>
        <v>3.0845080718782246E-2</v>
      </c>
      <c r="AM761" s="42" cm="1">
        <f t="array" aca="1" ref="AM761" ca="1">SUMPRODUCT(TRANSPOSE(AM748:AM757),OFFSET('Static Returns and Covariance'!$B$12,MATCH(AM$16,'Static Returns and Covariance'!$B$13:$B$132),1,1,10))</f>
        <v>4.0527089344355824E-2</v>
      </c>
      <c r="AN761" s="42" cm="1">
        <f t="array" aca="1" ref="AN761" ca="1">SUMPRODUCT(TRANSPOSE(AN748:AN757),OFFSET('Static Returns and Covariance'!$B$12,MATCH(AN$16,'Static Returns and Covariance'!$B$13:$B$132),1,1,10))</f>
        <v>-8.5319240277518082E-2</v>
      </c>
      <c r="AO761" s="42" cm="1">
        <f t="array" aca="1" ref="AO761" ca="1">SUMPRODUCT(TRANSPOSE(AO748:AO757),OFFSET('Static Returns and Covariance'!$B$12,MATCH(AO$16,'Static Returns and Covariance'!$B$13:$B$132),1,1,10))</f>
        <v>-5.9201248584678949E-2</v>
      </c>
      <c r="AP761" s="42" cm="1">
        <f t="array" aca="1" ref="AP761" ca="1">SUMPRODUCT(TRANSPOSE(AP748:AP757),OFFSET('Static Returns and Covariance'!$B$12,MATCH(AP$16,'Static Returns and Covariance'!$B$13:$B$132),1,1,10))</f>
        <v>7.7424939146484711E-2</v>
      </c>
      <c r="AQ761" s="42" cm="1">
        <f t="array" aca="1" ref="AQ761" ca="1">SUMPRODUCT(TRANSPOSE(AQ748:AQ757),OFFSET('Static Returns and Covariance'!$B$12,MATCH(AQ$16,'Static Returns and Covariance'!$B$13:$B$132),1,1,10))</f>
        <v>5.7803959498581761E-2</v>
      </c>
      <c r="AR761" s="42" cm="1">
        <f t="array" aca="1" ref="AR761" ca="1">SUMPRODUCT(TRANSPOSE(AR748:AR757),OFFSET('Static Returns and Covariance'!$B$12,MATCH(AR$16,'Static Returns and Covariance'!$B$13:$B$132),1,1,10))</f>
        <v>-4.7397696300226659E-2</v>
      </c>
      <c r="AS761" s="42" cm="1">
        <f t="array" aca="1" ref="AS761" ca="1">SUMPRODUCT(TRANSPOSE(AS748:AS757),OFFSET('Static Returns and Covariance'!$B$12,MATCH(AS$16,'Static Returns and Covariance'!$B$13:$B$132),1,1,10))</f>
        <v>-1.5895703041841007E-2</v>
      </c>
      <c r="AT761" s="42" cm="1">
        <f t="array" aca="1" ref="AT761" ca="1">SUMPRODUCT(TRANSPOSE(AT748:AT757),OFFSET('Static Returns and Covariance'!$B$12,MATCH(AT$16,'Static Returns and Covariance'!$B$13:$B$132),1,1,10))</f>
        <v>-2.8030693293361102E-2</v>
      </c>
      <c r="AU761" s="42" cm="1">
        <f t="array" aca="1" ref="AU761" ca="1">SUMPRODUCT(TRANSPOSE(AU748:AU757),OFFSET('Static Returns and Covariance'!$B$12,MATCH(AU$16,'Static Returns and Covariance'!$B$13:$B$132),1,1,10))</f>
        <v>3.0268230186520671E-2</v>
      </c>
      <c r="AV761" s="42" cm="1">
        <f t="array" aca="1" ref="AV761" ca="1">SUMPRODUCT(TRANSPOSE(AV748:AV757),OFFSET('Static Returns and Covariance'!$B$12,MATCH(AV$16,'Static Returns and Covariance'!$B$13:$B$132),1,1,10))</f>
        <v>-1.9428711387234898E-2</v>
      </c>
      <c r="AW761" s="42" cm="1">
        <f t="array" aca="1" ref="AW761" ca="1">SUMPRODUCT(TRANSPOSE(AW748:AW757),OFFSET('Static Returns and Covariance'!$B$12,MATCH(AW$16,'Static Returns and Covariance'!$B$13:$B$132),1,1,10))</f>
        <v>2.3321338602799935E-2</v>
      </c>
      <c r="AX761" s="42" cm="1">
        <f t="array" aca="1" ref="AX761" ca="1">SUMPRODUCT(TRANSPOSE(AX748:AX757),OFFSET('Static Returns and Covariance'!$B$12,MATCH(AX$16,'Static Returns and Covariance'!$B$13:$B$132),1,1,10))</f>
        <v>-2.1020810121569446E-2</v>
      </c>
      <c r="AY761" s="42" cm="1">
        <f t="array" aca="1" ref="AY761" ca="1">SUMPRODUCT(TRANSPOSE(AY748:AY757),OFFSET('Static Returns and Covariance'!$B$12,MATCH(AY$16,'Static Returns and Covariance'!$B$13:$B$132),1,1,10))</f>
        <v>4.2797839910784369E-3</v>
      </c>
      <c r="AZ761" s="42" cm="1">
        <f t="array" aca="1" ref="AZ761" ca="1">SUMPRODUCT(TRANSPOSE(AZ748:AZ757),OFFSET('Static Returns and Covariance'!$B$12,MATCH(AZ$16,'Static Returns and Covariance'!$B$13:$B$132),1,1,10))</f>
        <v>-4.6657370129804816E-2</v>
      </c>
      <c r="BA761" s="42" cm="1">
        <f t="array" aca="1" ref="BA761" ca="1">SUMPRODUCT(TRANSPOSE(BA748:BA757),OFFSET('Static Returns and Covariance'!$B$12,MATCH(BA$16,'Static Returns and Covariance'!$B$13:$B$132),1,1,10))</f>
        <v>0.11327887733267594</v>
      </c>
      <c r="BB761" s="42" cm="1">
        <f t="array" aca="1" ref="BB761" ca="1">SUMPRODUCT(TRANSPOSE(BB748:BB757),OFFSET('Static Returns and Covariance'!$B$12,MATCH(BB$16,'Static Returns and Covariance'!$B$13:$B$132),1,1,10))</f>
        <v>4.0091133549865356E-2</v>
      </c>
      <c r="BC761" s="42" cm="1">
        <f t="array" aca="1" ref="BC761" ca="1">SUMPRODUCT(TRANSPOSE(BC748:BC757),OFFSET('Static Returns and Covariance'!$B$12,MATCH(BC$16,'Static Returns and Covariance'!$B$13:$B$132),1,1,10))</f>
        <v>-1.8007934788755897E-2</v>
      </c>
      <c r="BD761" s="42" cm="1">
        <f t="array" aca="1" ref="BD761" ca="1">SUMPRODUCT(TRANSPOSE(BD748:BD757),OFFSET('Static Returns and Covariance'!$B$12,MATCH(BD$16,'Static Returns and Covariance'!$B$13:$B$132),1,1,10))</f>
        <v>-7.1889433905398675E-3</v>
      </c>
      <c r="BE761" s="42" cm="1">
        <f t="array" aca="1" ref="BE761" ca="1">SUMPRODUCT(TRANSPOSE(BE748:BE757),OFFSET('Static Returns and Covariance'!$B$12,MATCH(BE$16,'Static Returns and Covariance'!$B$13:$B$132),1,1,10))</f>
        <v>1.0083853784534547E-2</v>
      </c>
      <c r="BF761" s="42" cm="1">
        <f t="array" aca="1" ref="BF761" ca="1">SUMPRODUCT(TRANSPOSE(BF748:BF757),OFFSET('Static Returns and Covariance'!$B$12,MATCH(BF$16,'Static Returns and Covariance'!$B$13:$B$132),1,1,10))</f>
        <v>2.9520761204940106E-2</v>
      </c>
      <c r="BG761" s="42" cm="1">
        <f t="array" aca="1" ref="BG761" ca="1">SUMPRODUCT(TRANSPOSE(BG748:BG757),OFFSET('Static Returns and Covariance'!$B$12,MATCH(BG$16,'Static Returns and Covariance'!$B$13:$B$132),1,1,10))</f>
        <v>-6.7376674171967021E-2</v>
      </c>
      <c r="BH761" s="42" cm="1">
        <f t="array" aca="1" ref="BH761" ca="1">SUMPRODUCT(TRANSPOSE(BH748:BH757),OFFSET('Static Returns and Covariance'!$B$12,MATCH(BH$16,'Static Returns and Covariance'!$B$13:$B$132),1,1,10))</f>
        <v>3.6749107298736502E-3</v>
      </c>
      <c r="BI761" s="42" cm="1">
        <f t="array" aca="1" ref="BI761" ca="1">SUMPRODUCT(TRANSPOSE(BI748:BI757),OFFSET('Static Returns and Covariance'!$B$12,MATCH(BI$16,'Static Returns and Covariance'!$B$13:$B$132),1,1,10))</f>
        <v>-8.9603067089231506E-3</v>
      </c>
      <c r="BJ761" s="42" cm="1">
        <f t="array" aca="1" ref="BJ761" ca="1">SUMPRODUCT(TRANSPOSE(BJ748:BJ757),OFFSET('Static Returns and Covariance'!$B$12,MATCH(BJ$16,'Static Returns and Covariance'!$B$13:$B$132),1,1,10))</f>
        <v>0.1201718907151669</v>
      </c>
    </row>
    <row r="762" spans="2:62" ht="18.5" hidden="1" outlineLevel="2">
      <c r="B762" s="79"/>
    </row>
    <row r="763" spans="2:62" ht="20" hidden="1" outlineLevel="2">
      <c r="B763" s="87" t="s">
        <v>140</v>
      </c>
    </row>
    <row r="764" spans="2:62" hidden="1" outlineLevel="2">
      <c r="B764" s="90" t="s">
        <v>5</v>
      </c>
      <c r="C764" s="15" cm="1">
        <f t="array" aca="1" ref="C764:C773" ca="1">TRANSPOSE(TRANSPOSE(C748:C757)*(1+(OFFSET('Static Returns and Covariance'!$B$12,MATCH(C$16,'Static Returns and Covariance'!$B$13:$B$132),1,1,10)))/(1+C761))</f>
        <v>7.8145209575635588E-2</v>
      </c>
      <c r="D764" s="15" cm="1">
        <f t="array" aca="1" ref="D764:D773" ca="1">TRANSPOSE(TRANSPOSE(D748:D757)*(1+(OFFSET('Static Returns and Covariance'!$B$12,MATCH(D$16,'Static Returns and Covariance'!$B$13:$B$132),1,1,10)))/(1+D761))</f>
        <v>7.815298946203264E-2</v>
      </c>
      <c r="E764" s="15" cm="1">
        <f t="array" aca="1" ref="E764:E773" ca="1">TRANSPOSE(TRANSPOSE(E748:E757)*(1+(OFFSET('Static Returns and Covariance'!$B$12,MATCH(E$16,'Static Returns and Covariance'!$B$13:$B$132),1,1,10)))/(1+E761))</f>
        <v>7.5520829243189244E-2</v>
      </c>
      <c r="F764" s="15" cm="1">
        <f t="array" aca="1" ref="F764:F773" ca="1">TRANSPOSE(TRANSPOSE(F748:F757)*(1+(OFFSET('Static Returns and Covariance'!$B$12,MATCH(F$16,'Static Returns and Covariance'!$B$13:$B$132),1,1,10)))/(1+F761))</f>
        <v>7.0237452732961822E-2</v>
      </c>
      <c r="G764" s="15" cm="1">
        <f t="array" aca="1" ref="G764:G773" ca="1">TRANSPOSE(TRANSPOSE(G748:G757)*(1+(OFFSET('Static Returns and Covariance'!$B$12,MATCH(G$16,'Static Returns and Covariance'!$B$13:$B$132),1,1,10)))/(1+G761))</f>
        <v>6.4828223175652192E-2</v>
      </c>
      <c r="H764" s="15" cm="1">
        <f t="array" aca="1" ref="H764:H773" ca="1">TRANSPOSE(TRANSPOSE(H748:H757)*(1+(OFFSET('Static Returns and Covariance'!$B$12,MATCH(H$16,'Static Returns and Covariance'!$B$13:$B$132),1,1,10)))/(1+H761))</f>
        <v>6.7437495335364514E-2</v>
      </c>
      <c r="I764" s="15" cm="1">
        <f t="array" aca="1" ref="I764:I773" ca="1">TRANSPOSE(TRANSPOSE(I748:I757)*(1+(OFFSET('Static Returns and Covariance'!$B$12,MATCH(I$16,'Static Returns and Covariance'!$B$13:$B$132),1,1,10)))/(1+I761))</f>
        <v>6.4491193924916049E-2</v>
      </c>
      <c r="J764" s="15" cm="1">
        <f t="array" aca="1" ref="J764:J773" ca="1">TRANSPOSE(TRANSPOSE(J748:J757)*(1+(OFFSET('Static Returns and Covariance'!$B$12,MATCH(J$16,'Static Returns and Covariance'!$B$13:$B$132),1,1,10)))/(1+J761))</f>
        <v>6.2343102822596579E-2</v>
      </c>
      <c r="K764" s="15" cm="1">
        <f t="array" aca="1" ref="K764:K773" ca="1">TRANSPOSE(TRANSPOSE(K748:K757)*(1+(OFFSET('Static Returns and Covariance'!$B$12,MATCH(K$16,'Static Returns and Covariance'!$B$13:$B$132),1,1,10)))/(1+K761))</f>
        <v>6.3612893165238965E-2</v>
      </c>
      <c r="L764" s="15" cm="1">
        <f t="array" aca="1" ref="L764:L773" ca="1">TRANSPOSE(TRANSPOSE(L748:L757)*(1+(OFFSET('Static Returns and Covariance'!$B$12,MATCH(L$16,'Static Returns and Covariance'!$B$13:$B$132),1,1,10)))/(1+L761))</f>
        <v>7.1975142602002065E-2</v>
      </c>
      <c r="M764" s="15" cm="1">
        <f t="array" aca="1" ref="M764:M773" ca="1">TRANSPOSE(TRANSPOSE(M748:M757)*(1+(OFFSET('Static Returns and Covariance'!$B$12,MATCH(M$16,'Static Returns and Covariance'!$B$13:$B$132),1,1,10)))/(1+M761))</f>
        <v>7.0506638912736466E-2</v>
      </c>
      <c r="N764" s="15" cm="1">
        <f t="array" aca="1" ref="N764:N773" ca="1">TRANSPOSE(TRANSPOSE(N748:N757)*(1+(OFFSET('Static Returns and Covariance'!$B$12,MATCH(N$16,'Static Returns and Covariance'!$B$13:$B$132),1,1,10)))/(1+N761))</f>
        <v>7.2361493035692517E-2</v>
      </c>
      <c r="O764" s="15" cm="1">
        <f t="array" aca="1" ref="O764:O773" ca="1">TRANSPOSE(TRANSPOSE(O748:O757)*(1+(OFFSET('Static Returns and Covariance'!$B$12,MATCH(O$16,'Static Returns and Covariance'!$B$13:$B$132),1,1,10)))/(1+O761))</f>
        <v>8.4029482607862638E-2</v>
      </c>
      <c r="P764" s="15" cm="1">
        <f t="array" aca="1" ref="P764:P773" ca="1">TRANSPOSE(TRANSPOSE(P748:P757)*(1+(OFFSET('Static Returns and Covariance'!$B$12,MATCH(P$16,'Static Returns and Covariance'!$B$13:$B$132),1,1,10)))/(1+P761))</f>
        <v>8.3349194110116598E-2</v>
      </c>
      <c r="Q764" s="15" cm="1">
        <f t="array" aca="1" ref="Q764:Q773" ca="1">TRANSPOSE(TRANSPOSE(Q748:Q757)*(1+(OFFSET('Static Returns and Covariance'!$B$12,MATCH(Q$16,'Static Returns and Covariance'!$B$13:$B$132),1,1,10)))/(1+Q761))</f>
        <v>8.3311660278077265E-2</v>
      </c>
      <c r="R764" s="15" cm="1">
        <f t="array" aca="1" ref="R764:R773" ca="1">TRANSPOSE(TRANSPOSE(R748:R757)*(1+(OFFSET('Static Returns and Covariance'!$B$12,MATCH(R$16,'Static Returns and Covariance'!$B$13:$B$132),1,1,10)))/(1+R761))</f>
        <v>8.2193053238792668E-2</v>
      </c>
      <c r="S764" s="15" cm="1">
        <f t="array" aca="1" ref="S764:S773" ca="1">TRANSPOSE(TRANSPOSE(S748:S757)*(1+(OFFSET('Static Returns and Covariance'!$B$12,MATCH(S$16,'Static Returns and Covariance'!$B$13:$B$132),1,1,10)))/(1+S761))</f>
        <v>8.108026508387621E-2</v>
      </c>
      <c r="T764" s="15" cm="1">
        <f t="array" aca="1" ref="T764:T773" ca="1">TRANSPOSE(TRANSPOSE(T748:T757)*(1+(OFFSET('Static Returns and Covariance'!$B$12,MATCH(T$16,'Static Returns and Covariance'!$B$13:$B$132),1,1,10)))/(1+T761))</f>
        <v>7.7992922920901236E-2</v>
      </c>
      <c r="U764" s="15" cm="1">
        <f t="array" aca="1" ref="U764:U773" ca="1">TRANSPOSE(TRANSPOSE(U748:U757)*(1+(OFFSET('Static Returns and Covariance'!$B$12,MATCH(U$16,'Static Returns and Covariance'!$B$13:$B$132),1,1,10)))/(1+U761))</f>
        <v>8.9629774729360775E-2</v>
      </c>
      <c r="V764" s="15" cm="1">
        <f t="array" aca="1" ref="V764:V773" ca="1">TRANSPOSE(TRANSPOSE(V748:V757)*(1+(OFFSET('Static Returns and Covariance'!$B$12,MATCH(V$16,'Static Returns and Covariance'!$B$13:$B$132),1,1,10)))/(1+V761))</f>
        <v>9.3293611865527801E-2</v>
      </c>
      <c r="W764" s="15" cm="1">
        <f t="array" aca="1" ref="W764:W773" ca="1">TRANSPOSE(TRANSPOSE(W748:W757)*(1+(OFFSET('Static Returns and Covariance'!$B$12,MATCH(W$16,'Static Returns and Covariance'!$B$13:$B$132),1,1,10)))/(1+W761))</f>
        <v>9.6079680798387718E-2</v>
      </c>
      <c r="X764" s="15" cm="1">
        <f t="array" aca="1" ref="X764:X773" ca="1">TRANSPOSE(TRANSPOSE(X748:X757)*(1+(OFFSET('Static Returns and Covariance'!$B$12,MATCH(X$16,'Static Returns and Covariance'!$B$13:$B$132),1,1,10)))/(1+X761))</f>
        <v>6.7780929406417487E-2</v>
      </c>
      <c r="Y764" s="15" cm="1">
        <f t="array" aca="1" ref="Y764:Y773" ca="1">TRANSPOSE(TRANSPOSE(Y748:Y757)*(1+(OFFSET('Static Returns and Covariance'!$B$12,MATCH(Y$16,'Static Returns and Covariance'!$B$13:$B$132),1,1,10)))/(1+Y761))</f>
        <v>6.9629061596651623E-2</v>
      </c>
      <c r="Z764" s="15" cm="1">
        <f t="array" aca="1" ref="Z764:Z773" ca="1">TRANSPOSE(TRANSPOSE(Z748:Z757)*(1+(OFFSET('Static Returns and Covariance'!$B$12,MATCH(Z$16,'Static Returns and Covariance'!$B$13:$B$132),1,1,10)))/(1+Z761))</f>
        <v>6.7753275797135484E-2</v>
      </c>
      <c r="AA764" s="15" cm="1">
        <f t="array" aca="1" ref="AA764:AA773" ca="1">TRANSPOSE(TRANSPOSE(AA748:AA757)*(1+(OFFSET('Static Returns and Covariance'!$B$12,MATCH(AA$16,'Static Returns and Covariance'!$B$13:$B$132),1,1,10)))/(1+AA761))</f>
        <v>2.9719597616529557E-2</v>
      </c>
      <c r="AB764" s="15" cm="1">
        <f t="array" aca="1" ref="AB764:AB773" ca="1">TRANSPOSE(TRANSPOSE(AB748:AB757)*(1+(OFFSET('Static Returns and Covariance'!$B$12,MATCH(AB$16,'Static Returns and Covariance'!$B$13:$B$132),1,1,10)))/(1+AB761))</f>
        <v>2.9540046595375052E-2</v>
      </c>
      <c r="AC764" s="15" cm="1">
        <f t="array" aca="1" ref="AC764:AC773" ca="1">TRANSPOSE(TRANSPOSE(AC748:AC757)*(1+(OFFSET('Static Returns and Covariance'!$B$12,MATCH(AC$16,'Static Returns and Covariance'!$B$13:$B$132),1,1,10)))/(1+AC761))</f>
        <v>2.8944373461971162E-2</v>
      </c>
      <c r="AD764" s="15" cm="1">
        <f t="array" aca="1" ref="AD764:AD773" ca="1">TRANSPOSE(TRANSPOSE(AD748:AD757)*(1+(OFFSET('Static Returns and Covariance'!$B$12,MATCH(AD$16,'Static Returns and Covariance'!$B$13:$B$132),1,1,10)))/(1+AD761))</f>
        <v>8.2594862539079196E-4</v>
      </c>
      <c r="AE764" s="15" cm="1">
        <f t="array" aca="1" ref="AE764:AE773" ca="1">TRANSPOSE(TRANSPOSE(AE748:AE757)*(1+(OFFSET('Static Returns and Covariance'!$B$12,MATCH(AE$16,'Static Returns and Covariance'!$B$13:$B$132),1,1,10)))/(1+AE761))</f>
        <v>7.7620582766625874E-4</v>
      </c>
      <c r="AF764" s="15" cm="1">
        <f t="array" aca="1" ref="AF764:AF773" ca="1">TRANSPOSE(TRANSPOSE(AF748:AF757)*(1+(OFFSET('Static Returns and Covariance'!$B$12,MATCH(AF$16,'Static Returns and Covariance'!$B$13:$B$132),1,1,10)))/(1+AF761))</f>
        <v>8.0924040915335749E-4</v>
      </c>
      <c r="AG764" s="15" cm="1">
        <f t="array" aca="1" ref="AG764:AG773" ca="1">TRANSPOSE(TRANSPOSE(AG748:AG757)*(1+(OFFSET('Static Returns and Covariance'!$B$12,MATCH(AG$16,'Static Returns and Covariance'!$B$13:$B$132),1,1,10)))/(1+AG761))</f>
        <v>-2.4705593601607049E-3</v>
      </c>
      <c r="AH764" s="15" cm="1">
        <f t="array" aca="1" ref="AH764:AH773" ca="1">TRANSPOSE(TRANSPOSE(AH748:AH757)*(1+(OFFSET('Static Returns and Covariance'!$B$12,MATCH(AH$16,'Static Returns and Covariance'!$B$13:$B$132),1,1,10)))/(1+AH761))</f>
        <v>-2.2039718427622609E-3</v>
      </c>
      <c r="AI764" s="15" cm="1">
        <f t="array" aca="1" ref="AI764:AI773" ca="1">TRANSPOSE(TRANSPOSE(AI748:AI757)*(1+(OFFSET('Static Returns and Covariance'!$B$12,MATCH(AI$16,'Static Returns and Covariance'!$B$13:$B$132),1,1,10)))/(1+AI761))</f>
        <v>-2.2929697346157898E-3</v>
      </c>
      <c r="AJ764" s="15" cm="1">
        <f t="array" aca="1" ref="AJ764:AJ773" ca="1">TRANSPOSE(TRANSPOSE(AJ748:AJ757)*(1+(OFFSET('Static Returns and Covariance'!$B$12,MATCH(AJ$16,'Static Returns and Covariance'!$B$13:$B$132),1,1,10)))/(1+AJ761))</f>
        <v>-5.013313544982044E-3</v>
      </c>
      <c r="AK764" s="15" cm="1">
        <f t="array" aca="1" ref="AK764:AK773" ca="1">TRANSPOSE(TRANSPOSE(AK748:AK757)*(1+(OFFSET('Static Returns and Covariance'!$B$12,MATCH(AK$16,'Static Returns and Covariance'!$B$13:$B$132),1,1,10)))/(1+AK761))</f>
        <v>-5.1042260984875496E-3</v>
      </c>
      <c r="AL764" s="15" cm="1">
        <f t="array" aca="1" ref="AL764:AL773" ca="1">TRANSPOSE(TRANSPOSE(AL748:AL757)*(1+(OFFSET('Static Returns and Covariance'!$B$12,MATCH(AL$16,'Static Returns and Covariance'!$B$13:$B$132),1,1,10)))/(1+AL761))</f>
        <v>-4.9363972497080792E-3</v>
      </c>
      <c r="AM764" s="15" cm="1">
        <f t="array" aca="1" ref="AM764:AM773" ca="1">TRANSPOSE(TRANSPOSE(AM748:AM757)*(1+(OFFSET('Static Returns and Covariance'!$B$12,MATCH(AM$16,'Static Returns and Covariance'!$B$13:$B$132),1,1,10)))/(1+AM761))</f>
        <v>-9.206477198238066E-3</v>
      </c>
      <c r="AN764" s="15" cm="1">
        <f t="array" aca="1" ref="AN764:AN773" ca="1">TRANSPOSE(TRANSPOSE(AN748:AN757)*(1+(OFFSET('Static Returns and Covariance'!$B$12,MATCH(AN$16,'Static Returns and Covariance'!$B$13:$B$132),1,1,10)))/(1+AN761))</f>
        <v>-9.2276911609883144E-3</v>
      </c>
      <c r="AO764" s="15" cm="1">
        <f t="array" aca="1" ref="AO764:AO773" ca="1">TRANSPOSE(TRANSPOSE(AO748:AO757)*(1+(OFFSET('Static Returns and Covariance'!$B$12,MATCH(AO$16,'Static Returns and Covariance'!$B$13:$B$132),1,1,10)))/(1+AO761))</f>
        <v>-8.3599018247384888E-3</v>
      </c>
      <c r="AP764" s="15" cm="1">
        <f t="array" aca="1" ref="AP764:AP773" ca="1">TRANSPOSE(TRANSPOSE(AP748:AP757)*(1+(OFFSET('Static Returns and Covariance'!$B$12,MATCH(AP$16,'Static Returns and Covariance'!$B$13:$B$132),1,1,10)))/(1+AP761))</f>
        <v>-2.6941541245426661E-2</v>
      </c>
      <c r="AQ764" s="15" cm="1">
        <f t="array" aca="1" ref="AQ764:AQ773" ca="1">TRANSPOSE(TRANSPOSE(AQ748:AQ757)*(1+(OFFSET('Static Returns and Covariance'!$B$12,MATCH(AQ$16,'Static Returns and Covariance'!$B$13:$B$132),1,1,10)))/(1+AQ761))</f>
        <v>-2.5666075241854897E-2</v>
      </c>
      <c r="AR764" s="15" cm="1">
        <f t="array" aca="1" ref="AR764:AR773" ca="1">TRANSPOSE(TRANSPOSE(AR748:AR757)*(1+(OFFSET('Static Returns and Covariance'!$B$12,MATCH(AR$16,'Static Returns and Covariance'!$B$13:$B$132),1,1,10)))/(1+AR761))</f>
        <v>-2.6052202540626738E-2</v>
      </c>
      <c r="AS764" s="15" cm="1">
        <f t="array" aca="1" ref="AS764:AS773" ca="1">TRANSPOSE(TRANSPOSE(AS748:AS757)*(1+(OFFSET('Static Returns and Covariance'!$B$12,MATCH(AS$16,'Static Returns and Covariance'!$B$13:$B$132),1,1,10)))/(1+AS761))</f>
        <v>-2.0891478526930865E-2</v>
      </c>
      <c r="AT764" s="15" cm="1">
        <f t="array" aca="1" ref="AT764:AT773" ca="1">TRANSPOSE(TRANSPOSE(AT748:AT757)*(1+(OFFSET('Static Returns and Covariance'!$B$12,MATCH(AT$16,'Static Returns and Covariance'!$B$13:$B$132),1,1,10)))/(1+AT761))</f>
        <v>-2.1843634525869095E-2</v>
      </c>
      <c r="AU764" s="15" cm="1">
        <f t="array" aca="1" ref="AU764:AU773" ca="1">TRANSPOSE(TRANSPOSE(AU748:AU757)*(1+(OFFSET('Static Returns and Covariance'!$B$12,MATCH(AU$16,'Static Returns and Covariance'!$B$13:$B$132),1,1,10)))/(1+AU761))</f>
        <v>-2.0919909719488688E-2</v>
      </c>
      <c r="AV764" s="15" cm="1">
        <f t="array" aca="1" ref="AV764:AV773" ca="1">TRANSPOSE(TRANSPOSE(AV748:AV757)*(1+(OFFSET('Static Returns and Covariance'!$B$12,MATCH(AV$16,'Static Returns and Covariance'!$B$13:$B$132),1,1,10)))/(1+AV761))</f>
        <v>-6.0075377218268226E-3</v>
      </c>
      <c r="AW764" s="15" cm="1">
        <f t="array" aca="1" ref="AW764:AW773" ca="1">TRANSPOSE(TRANSPOSE(AW748:AW757)*(1+(OFFSET('Static Returns and Covariance'!$B$12,MATCH(AW$16,'Static Returns and Covariance'!$B$13:$B$132),1,1,10)))/(1+AW761))</f>
        <v>-6.5798755699478847E-3</v>
      </c>
      <c r="AX764" s="15" cm="1">
        <f t="array" aca="1" ref="AX764:AX773" ca="1">TRANSPOSE(TRANSPOSE(AX748:AX757)*(1+(OFFSET('Static Returns and Covariance'!$B$12,MATCH(AX$16,'Static Returns and Covariance'!$B$13:$B$132),1,1,10)))/(1+AX761))</f>
        <v>-6.8495757670147435E-3</v>
      </c>
      <c r="AY764" s="15" cm="1">
        <f t="array" aca="1" ref="AY764:AY773" ca="1">TRANSPOSE(TRANSPOSE(AY748:AY757)*(1+(OFFSET('Static Returns and Covariance'!$B$12,MATCH(AY$16,'Static Returns and Covariance'!$B$13:$B$132),1,1,10)))/(1+AY761))</f>
        <v>-1.743991325570839E-2</v>
      </c>
      <c r="AZ764" s="15" cm="1">
        <f t="array" aca="1" ref="AZ764:AZ773" ca="1">TRANSPOSE(TRANSPOSE(AZ748:AZ757)*(1+(OFFSET('Static Returns and Covariance'!$B$12,MATCH(AZ$16,'Static Returns and Covariance'!$B$13:$B$132),1,1,10)))/(1+AZ761))</f>
        <v>-1.851613422904777E-2</v>
      </c>
      <c r="BA764" s="15" cm="1">
        <f t="array" aca="1" ref="BA764:BA773" ca="1">TRANSPOSE(TRANSPOSE(BA748:BA757)*(1+(OFFSET('Static Returns and Covariance'!$B$12,MATCH(BA$16,'Static Returns and Covariance'!$B$13:$B$132),1,1,10)))/(1+BA761))</f>
        <v>-1.8636086738361791E-2</v>
      </c>
      <c r="BB764" s="15" cm="1">
        <f t="array" aca="1" ref="BB764:BB773" ca="1">TRANSPOSE(TRANSPOSE(BB748:BB757)*(1+(OFFSET('Static Returns and Covariance'!$B$12,MATCH(BB$16,'Static Returns and Covariance'!$B$13:$B$132),1,1,10)))/(1+BB761))</f>
        <v>-1.3295793715104715E-2</v>
      </c>
      <c r="BC764" s="15" cm="1">
        <f t="array" aca="1" ref="BC764:BC773" ca="1">TRANSPOSE(TRANSPOSE(BC748:BC757)*(1+(OFFSET('Static Returns and Covariance'!$B$12,MATCH(BC$16,'Static Returns and Covariance'!$B$13:$B$132),1,1,10)))/(1+BC761))</f>
        <v>-1.3873619403537894E-2</v>
      </c>
      <c r="BD764" s="15" cm="1">
        <f t="array" aca="1" ref="BD764:BD773" ca="1">TRANSPOSE(TRANSPOSE(BD748:BD757)*(1+(OFFSET('Static Returns and Covariance'!$B$12,MATCH(BD$16,'Static Returns and Covariance'!$B$13:$B$132),1,1,10)))/(1+BD761))</f>
        <v>-1.4251147918090054E-2</v>
      </c>
      <c r="BE764" s="15" cm="1">
        <f t="array" aca="1" ref="BE764:BE773" ca="1">TRANSPOSE(TRANSPOSE(BE748:BE757)*(1+(OFFSET('Static Returns and Covariance'!$B$12,MATCH(BE$16,'Static Returns and Covariance'!$B$13:$B$132),1,1,10)))/(1+BE761))</f>
        <v>-1.8112469870893447E-2</v>
      </c>
      <c r="BF764" s="15" cm="1">
        <f t="array" aca="1" ref="BF764:BF773" ca="1">TRANSPOSE(TRANSPOSE(BF748:BF757)*(1+(OFFSET('Static Returns and Covariance'!$B$12,MATCH(BF$16,'Static Returns and Covariance'!$B$13:$B$132),1,1,10)))/(1+BF761))</f>
        <v>-1.7720412033065264E-2</v>
      </c>
      <c r="BG764" s="15" cm="1">
        <f t="array" aca="1" ref="BG764:BG773" ca="1">TRANSPOSE(TRANSPOSE(BG748:BG757)*(1+(OFFSET('Static Returns and Covariance'!$B$12,MATCH(BG$16,'Static Returns and Covariance'!$B$13:$B$132),1,1,10)))/(1+BG761))</f>
        <v>-1.8809709767699734E-2</v>
      </c>
      <c r="BH764" s="15" cm="1">
        <f t="array" aca="1" ref="BH764:BH773" ca="1">TRANSPOSE(TRANSPOSE(BH748:BH757)*(1+(OFFSET('Static Returns and Covariance'!$B$12,MATCH(BH$16,'Static Returns and Covariance'!$B$13:$B$132),1,1,10)))/(1+BH761))</f>
        <v>-9.407947175743182E-3</v>
      </c>
      <c r="BI764" s="15" cm="1">
        <f t="array" aca="1" ref="BI764:BI773" ca="1">TRANSPOSE(TRANSPOSE(BI748:BI757)*(1+(OFFSET('Static Returns and Covariance'!$B$12,MATCH(BI$16,'Static Returns and Covariance'!$B$13:$B$132),1,1,10)))/(1+BI761))</f>
        <v>-9.4037597092682598E-3</v>
      </c>
      <c r="BJ764" s="15" cm="1">
        <f t="array" aca="1" ref="BJ764:BJ773" ca="1">TRANSPOSE(TRANSPOSE(BJ748:BJ757)*(1+(OFFSET('Static Returns and Covariance'!$B$12,MATCH(BJ$16,'Static Returns and Covariance'!$B$13:$B$132),1,1,10)))/(1+BJ761))</f>
        <v>-9.5821161730912045E-3</v>
      </c>
    </row>
    <row r="765" spans="2:62" hidden="1" outlineLevel="2">
      <c r="B765" s="90" t="s">
        <v>7</v>
      </c>
      <c r="C765" s="15">
        <f ca="1"/>
        <v>3.2756916420090675E-2</v>
      </c>
      <c r="D765" s="15">
        <f ca="1"/>
        <v>3.2180809745751902E-2</v>
      </c>
      <c r="E765" s="15">
        <f ca="1"/>
        <v>3.0647004921689529E-2</v>
      </c>
      <c r="F765" s="15">
        <f ca="1"/>
        <v>2.7860960272858917E-2</v>
      </c>
      <c r="G765" s="15">
        <f ca="1"/>
        <v>2.6206670380724884E-2</v>
      </c>
      <c r="H765" s="15">
        <f ca="1"/>
        <v>2.7270984313948747E-2</v>
      </c>
      <c r="I765" s="15">
        <f ca="1"/>
        <v>3.010642898810657E-2</v>
      </c>
      <c r="J765" s="15">
        <f ca="1"/>
        <v>2.9001095162626851E-2</v>
      </c>
      <c r="K765" s="15">
        <f ca="1"/>
        <v>3.1851917522171716E-2</v>
      </c>
      <c r="L765" s="15">
        <f ca="1"/>
        <v>2.3780167750376193E-2</v>
      </c>
      <c r="M765" s="15">
        <f ca="1"/>
        <v>2.3916312501107543E-2</v>
      </c>
      <c r="N765" s="15">
        <f ca="1"/>
        <v>2.5917019647346565E-2</v>
      </c>
      <c r="O765" s="15">
        <f ca="1"/>
        <v>3.3932268870106641E-2</v>
      </c>
      <c r="P765" s="15">
        <f ca="1"/>
        <v>3.1581121439956457E-2</v>
      </c>
      <c r="Q765" s="15">
        <f ca="1"/>
        <v>3.2667978527004822E-2</v>
      </c>
      <c r="R765" s="15">
        <f ca="1"/>
        <v>4.4179640304635941E-2</v>
      </c>
      <c r="S765" s="15">
        <f ca="1"/>
        <v>4.4325512830607962E-2</v>
      </c>
      <c r="T765" s="15">
        <f ca="1"/>
        <v>4.3868147758020781E-2</v>
      </c>
      <c r="U765" s="15">
        <f ca="1"/>
        <v>3.7479993580386506E-2</v>
      </c>
      <c r="V765" s="15">
        <f ca="1"/>
        <v>3.6166572837443428E-2</v>
      </c>
      <c r="W765" s="15">
        <f ca="1"/>
        <v>3.7245043707467444E-2</v>
      </c>
      <c r="X765" s="15">
        <f ca="1"/>
        <v>4.2746140508336236E-2</v>
      </c>
      <c r="Y765" s="15">
        <f ca="1"/>
        <v>4.3313127699529448E-2</v>
      </c>
      <c r="Z765" s="15">
        <f ca="1"/>
        <v>4.2144486988014526E-2</v>
      </c>
      <c r="AA765" s="15">
        <f ca="1"/>
        <v>3.6652035199765627E-2</v>
      </c>
      <c r="AB765" s="15">
        <f ca="1"/>
        <v>3.6924856605549443E-2</v>
      </c>
      <c r="AC765" s="15">
        <f ca="1"/>
        <v>3.6485007032812496E-2</v>
      </c>
      <c r="AD765" s="15">
        <f ca="1"/>
        <v>4.9488015259670129E-2</v>
      </c>
      <c r="AE765" s="15">
        <f ca="1"/>
        <v>4.8603161127256746E-2</v>
      </c>
      <c r="AF765" s="15">
        <f ca="1"/>
        <v>5.1003200190675162E-2</v>
      </c>
      <c r="AG765" s="15">
        <f ca="1"/>
        <v>5.7028313792354624E-2</v>
      </c>
      <c r="AH765" s="15">
        <f ca="1"/>
        <v>5.3112402244219301E-2</v>
      </c>
      <c r="AI765" s="15">
        <f ca="1"/>
        <v>5.1884059828293819E-2</v>
      </c>
      <c r="AJ765" s="15">
        <f ca="1"/>
        <v>6.5736339642587224E-2</v>
      </c>
      <c r="AK765" s="15">
        <f ca="1"/>
        <v>6.7012117610106503E-2</v>
      </c>
      <c r="AL765" s="15">
        <f ca="1"/>
        <v>6.6882869916046903E-2</v>
      </c>
      <c r="AM765" s="15">
        <f ca="1"/>
        <v>5.5849187335313258E-2</v>
      </c>
      <c r="AN765" s="15">
        <f ca="1"/>
        <v>5.3929264464148731E-2</v>
      </c>
      <c r="AO765" s="15">
        <f ca="1"/>
        <v>4.4499825554114268E-2</v>
      </c>
      <c r="AP765" s="15">
        <f ca="1"/>
        <v>2.6665329007981827E-3</v>
      </c>
      <c r="AQ765" s="15">
        <f ca="1"/>
        <v>2.5479456761708912E-3</v>
      </c>
      <c r="AR765" s="15">
        <f ca="1"/>
        <v>2.6026761066686101E-3</v>
      </c>
      <c r="AS765" s="15">
        <f ca="1"/>
        <v>-3.855520293711729E-2</v>
      </c>
      <c r="AT765" s="15">
        <f ca="1"/>
        <v>-4.0271981271264835E-2</v>
      </c>
      <c r="AU765" s="15">
        <f ca="1"/>
        <v>-3.3532656431995787E-2</v>
      </c>
      <c r="AV765" s="15">
        <f ca="1"/>
        <v>-3.0005002525322681E-2</v>
      </c>
      <c r="AW765" s="15">
        <f ca="1"/>
        <v>-3.7324402024503427E-2</v>
      </c>
      <c r="AX765" s="15">
        <f ca="1"/>
        <v>-3.6931944211371644E-2</v>
      </c>
      <c r="AY765" s="15">
        <f ca="1"/>
        <v>-2.9716165964035014E-2</v>
      </c>
      <c r="AZ765" s="15">
        <f ca="1"/>
        <v>-3.7057042303417762E-2</v>
      </c>
      <c r="BA765" s="15">
        <f ca="1"/>
        <v>-3.4880815388922952E-2</v>
      </c>
      <c r="BB765" s="15">
        <f ca="1"/>
        <v>-2.4499678327920781E-2</v>
      </c>
      <c r="BC765" s="15">
        <f ca="1"/>
        <v>-2.5447598079439842E-2</v>
      </c>
      <c r="BD765" s="15">
        <f ca="1"/>
        <v>-2.5866474296196297E-2</v>
      </c>
      <c r="BE765" s="15">
        <f ca="1"/>
        <v>-2.5888236086769125E-2</v>
      </c>
      <c r="BF765" s="15">
        <f ca="1"/>
        <v>-2.4232051640313258E-2</v>
      </c>
      <c r="BG765" s="15">
        <f ca="1"/>
        <v>-2.7239255011736473E-2</v>
      </c>
      <c r="BH765" s="15">
        <f ca="1"/>
        <v>-1.9859573923254714E-2</v>
      </c>
      <c r="BI765" s="15">
        <f ca="1"/>
        <v>-1.9990123271702825E-2</v>
      </c>
      <c r="BJ765" s="15">
        <f ca="1"/>
        <v>-1.8553906109361494E-2</v>
      </c>
    </row>
    <row r="766" spans="2:62" hidden="1" outlineLevel="2">
      <c r="B766" s="90" t="s">
        <v>9</v>
      </c>
      <c r="C766" s="15">
        <f ca="1"/>
        <v>0.29860844416549659</v>
      </c>
      <c r="D766" s="15">
        <f ca="1"/>
        <v>0.29894264668914616</v>
      </c>
      <c r="E766" s="15">
        <f ca="1"/>
        <v>0.29219227316337881</v>
      </c>
      <c r="F766" s="15">
        <f ca="1"/>
        <v>0.28762347783649506</v>
      </c>
      <c r="G766" s="15">
        <f ca="1"/>
        <v>0.28378844980696399</v>
      </c>
      <c r="H766" s="15">
        <f ca="1"/>
        <v>0.27710777503904277</v>
      </c>
      <c r="I766" s="15">
        <f ca="1"/>
        <v>0.27014914427722692</v>
      </c>
      <c r="J766" s="15">
        <f ca="1"/>
        <v>0.26636691313959937</v>
      </c>
      <c r="K766" s="15">
        <f ca="1"/>
        <v>0.27283773758151181</v>
      </c>
      <c r="L766" s="15">
        <f ca="1"/>
        <v>0.2776668151870702</v>
      </c>
      <c r="M766" s="15">
        <f ca="1"/>
        <v>0.26736606528896351</v>
      </c>
      <c r="N766" s="15">
        <f ca="1"/>
        <v>0.25865611031425734</v>
      </c>
      <c r="O766" s="15">
        <f ca="1"/>
        <v>0.26552415046396316</v>
      </c>
      <c r="P766" s="15">
        <f ca="1"/>
        <v>0.26510797369554157</v>
      </c>
      <c r="Q766" s="15">
        <f ca="1"/>
        <v>0.27913395124131252</v>
      </c>
      <c r="R766" s="15">
        <f ca="1"/>
        <v>0.30953623105692862</v>
      </c>
      <c r="S766" s="15">
        <f ca="1"/>
        <v>0.30562609002363972</v>
      </c>
      <c r="T766" s="15">
        <f ca="1"/>
        <v>0.3067152659655773</v>
      </c>
      <c r="U766" s="15">
        <f ca="1"/>
        <v>0.30530449138700205</v>
      </c>
      <c r="V766" s="15">
        <f ca="1"/>
        <v>0.28407544569352855</v>
      </c>
      <c r="W766" s="15">
        <f ca="1"/>
        <v>0.28224213976250323</v>
      </c>
      <c r="X766" s="15">
        <f ca="1"/>
        <v>0.29999855897671435</v>
      </c>
      <c r="Y766" s="15">
        <f ca="1"/>
        <v>0.3008899634426056</v>
      </c>
      <c r="Z766" s="15">
        <f ca="1"/>
        <v>0.29702546198805879</v>
      </c>
      <c r="AA766" s="15">
        <f ca="1"/>
        <v>0.29833572446798479</v>
      </c>
      <c r="AB766" s="15">
        <f ca="1"/>
        <v>0.29524757850488675</v>
      </c>
      <c r="AC766" s="15">
        <f ca="1"/>
        <v>0.29454648127142968</v>
      </c>
      <c r="AD766" s="15">
        <f ca="1"/>
        <v>0.2653388836679681</v>
      </c>
      <c r="AE766" s="15">
        <f ca="1"/>
        <v>0.27656533742076861</v>
      </c>
      <c r="AF766" s="15">
        <f ca="1"/>
        <v>0.2743581840658964</v>
      </c>
      <c r="AG766" s="15">
        <f ca="1"/>
        <v>0.27759068084700206</v>
      </c>
      <c r="AH766" s="15">
        <f ca="1"/>
        <v>0.28042499010170124</v>
      </c>
      <c r="AI766" s="15">
        <f ca="1"/>
        <v>0.28828857458058049</v>
      </c>
      <c r="AJ766" s="15">
        <f ca="1"/>
        <v>0.26851297865561552</v>
      </c>
      <c r="AK766" s="15">
        <f ca="1"/>
        <v>0.2684664997556821</v>
      </c>
      <c r="AL766" s="15">
        <f ca="1"/>
        <v>0.26761748613840819</v>
      </c>
      <c r="AM766" s="15">
        <f ca="1"/>
        <v>0.28942216069768401</v>
      </c>
      <c r="AN766" s="15">
        <f ca="1"/>
        <v>0.27407977889199858</v>
      </c>
      <c r="AO766" s="15">
        <f ca="1"/>
        <v>0.26130593401000474</v>
      </c>
      <c r="AP766" s="15">
        <f ca="1"/>
        <v>0.21131080609927677</v>
      </c>
      <c r="AQ766" s="15">
        <f ca="1"/>
        <v>0.20321455500596083</v>
      </c>
      <c r="AR766" s="15">
        <f ca="1"/>
        <v>0.19381351603999855</v>
      </c>
      <c r="AS766" s="15">
        <f ca="1"/>
        <v>0.25291283685535332</v>
      </c>
      <c r="AT766" s="15">
        <f ca="1"/>
        <v>0.25167758572332571</v>
      </c>
      <c r="AU766" s="15">
        <f ca="1"/>
        <v>0.25383393222596728</v>
      </c>
      <c r="AV766" s="15">
        <f ca="1"/>
        <v>0.24032011829562944</v>
      </c>
      <c r="AW766" s="15">
        <f ca="1"/>
        <v>0.2472701169074252</v>
      </c>
      <c r="AX766" s="15">
        <f ca="1"/>
        <v>0.25924748254635327</v>
      </c>
      <c r="AY766" s="15">
        <f ca="1"/>
        <v>0.20868416954120036</v>
      </c>
      <c r="AZ766" s="15">
        <f ca="1"/>
        <v>0.21310170217336677</v>
      </c>
      <c r="BA766" s="15">
        <f ca="1"/>
        <v>0.20977692903188178</v>
      </c>
      <c r="BB766" s="15">
        <f ca="1"/>
        <v>0.21805130021729641</v>
      </c>
      <c r="BC766" s="15">
        <f ca="1"/>
        <v>0.21671431925663623</v>
      </c>
      <c r="BD766" s="15">
        <f ca="1"/>
        <v>0.20663857103745328</v>
      </c>
      <c r="BE766" s="15">
        <f ca="1"/>
        <v>0.21777087120834379</v>
      </c>
      <c r="BF766" s="15">
        <f ca="1"/>
        <v>0.21987227044988988</v>
      </c>
      <c r="BG766" s="15">
        <f ca="1"/>
        <v>0.2222706086617218</v>
      </c>
      <c r="BH766" s="15">
        <f ca="1"/>
        <v>0.21057323180161572</v>
      </c>
      <c r="BI766" s="15">
        <f ca="1"/>
        <v>0.21056779414131319</v>
      </c>
      <c r="BJ766" s="15">
        <f ca="1"/>
        <v>0.21099082467745933</v>
      </c>
    </row>
    <row r="767" spans="2:62" hidden="1" outlineLevel="2">
      <c r="B767" s="90" t="s">
        <v>11</v>
      </c>
      <c r="C767" s="15">
        <f ca="1"/>
        <v>0.14958127342789798</v>
      </c>
      <c r="D767" s="15">
        <f ca="1"/>
        <v>0.15453526023168412</v>
      </c>
      <c r="E767" s="15">
        <f ca="1"/>
        <v>0.15832222331227236</v>
      </c>
      <c r="F767" s="15">
        <f ca="1"/>
        <v>0.14045729312545749</v>
      </c>
      <c r="G767" s="15">
        <f ca="1"/>
        <v>0.14157866347841544</v>
      </c>
      <c r="H767" s="15">
        <f ca="1"/>
        <v>0.14878675277698336</v>
      </c>
      <c r="I767" s="15">
        <f ca="1"/>
        <v>0.12604568741347499</v>
      </c>
      <c r="J767" s="15">
        <f ca="1"/>
        <v>0.12458751592176485</v>
      </c>
      <c r="K767" s="15">
        <f ca="1"/>
        <v>0.12875152272607529</v>
      </c>
      <c r="L767" s="15">
        <f ca="1"/>
        <v>0.12752171711765692</v>
      </c>
      <c r="M767" s="15">
        <f ca="1"/>
        <v>0.13138282238432283</v>
      </c>
      <c r="N767" s="15">
        <f ca="1"/>
        <v>0.13099807725891938</v>
      </c>
      <c r="O767" s="15">
        <f ca="1"/>
        <v>0.12494528297644665</v>
      </c>
      <c r="P767" s="15">
        <f ca="1"/>
        <v>0.12193518022919587</v>
      </c>
      <c r="Q767" s="15">
        <f ca="1"/>
        <v>0.11538224380472831</v>
      </c>
      <c r="R767" s="15">
        <f ca="1"/>
        <v>8.4272349011981829E-2</v>
      </c>
      <c r="S767" s="15">
        <f ca="1"/>
        <v>8.6163902475824769E-2</v>
      </c>
      <c r="T767" s="15">
        <f ca="1"/>
        <v>8.3621401621800193E-2</v>
      </c>
      <c r="U767" s="15">
        <f ca="1"/>
        <v>6.6692379179885894E-2</v>
      </c>
      <c r="V767" s="15">
        <f ca="1"/>
        <v>6.7942862200469842E-2</v>
      </c>
      <c r="W767" s="15">
        <f ca="1"/>
        <v>6.7715590591207922E-2</v>
      </c>
      <c r="X767" s="15">
        <f ca="1"/>
        <v>6.0544615803303933E-2</v>
      </c>
      <c r="Y767" s="15">
        <f ca="1"/>
        <v>6.2753621208759894E-2</v>
      </c>
      <c r="Z767" s="15">
        <f ca="1"/>
        <v>6.1177096681370856E-2</v>
      </c>
      <c r="AA767" s="15">
        <f ca="1"/>
        <v>5.1374403223529104E-2</v>
      </c>
      <c r="AB767" s="15">
        <f ca="1"/>
        <v>5.1226470828073412E-2</v>
      </c>
      <c r="AC767" s="15">
        <f ca="1"/>
        <v>4.9229376728842693E-2</v>
      </c>
      <c r="AD767" s="15">
        <f ca="1"/>
        <v>7.4803005335774581E-2</v>
      </c>
      <c r="AE767" s="15">
        <f ca="1"/>
        <v>6.5213719127033346E-2</v>
      </c>
      <c r="AF767" s="15">
        <f ca="1"/>
        <v>6.7936444681209657E-2</v>
      </c>
      <c r="AG767" s="15">
        <f ca="1"/>
        <v>4.7765662882792277E-2</v>
      </c>
      <c r="AH767" s="15">
        <f ca="1"/>
        <v>4.3009782697327033E-2</v>
      </c>
      <c r="AI767" s="15">
        <f ca="1"/>
        <v>4.2394438792858438E-2</v>
      </c>
      <c r="AJ767" s="15">
        <f ca="1"/>
        <v>5.2180990807691098E-2</v>
      </c>
      <c r="AK767" s="15">
        <f ca="1"/>
        <v>5.418203521248921E-2</v>
      </c>
      <c r="AL767" s="15">
        <f ca="1"/>
        <v>5.4619631331260313E-2</v>
      </c>
      <c r="AM767" s="15">
        <f ca="1"/>
        <v>4.8092174380027712E-2</v>
      </c>
      <c r="AN767" s="15">
        <f ca="1"/>
        <v>4.9943560016628571E-2</v>
      </c>
      <c r="AO767" s="15">
        <f ca="1"/>
        <v>4.8558130320694434E-2</v>
      </c>
      <c r="AP767" s="15">
        <f ca="1"/>
        <v>6.4429007636862351E-2</v>
      </c>
      <c r="AQ767" s="15">
        <f ca="1"/>
        <v>6.3309800793847751E-2</v>
      </c>
      <c r="AR767" s="15">
        <f ca="1"/>
        <v>6.6268673720158655E-2</v>
      </c>
      <c r="AS767" s="15">
        <f ca="1"/>
        <v>7.0524297009727996E-2</v>
      </c>
      <c r="AT767" s="15">
        <f ca="1"/>
        <v>7.9318739349823322E-2</v>
      </c>
      <c r="AU767" s="15">
        <f ca="1"/>
        <v>7.5647201213614776E-2</v>
      </c>
      <c r="AV767" s="15">
        <f ca="1"/>
        <v>6.2443320001334804E-2</v>
      </c>
      <c r="AW767" s="15">
        <f ca="1"/>
        <v>6.6452401635188313E-2</v>
      </c>
      <c r="AX767" s="15">
        <f ca="1"/>
        <v>6.8688815066930697E-2</v>
      </c>
      <c r="AY767" s="15">
        <f ca="1"/>
        <v>9.4297812804414419E-2</v>
      </c>
      <c r="AZ767" s="15">
        <f ca="1"/>
        <v>9.9408343063821444E-2</v>
      </c>
      <c r="BA767" s="15">
        <f ca="1"/>
        <v>9.828077451652846E-2</v>
      </c>
      <c r="BB767" s="15">
        <f ca="1"/>
        <v>8.2248680354529494E-2</v>
      </c>
      <c r="BC767" s="15">
        <f ca="1"/>
        <v>8.6892437160746391E-2</v>
      </c>
      <c r="BD767" s="15">
        <f ca="1"/>
        <v>8.5620672785172172E-2</v>
      </c>
      <c r="BE767" s="15">
        <f ca="1"/>
        <v>7.8634484363130017E-2</v>
      </c>
      <c r="BF767" s="15">
        <f ca="1"/>
        <v>7.571599720606928E-2</v>
      </c>
      <c r="BG767" s="15">
        <f ca="1"/>
        <v>7.3131637633215063E-2</v>
      </c>
      <c r="BH767" s="15">
        <f ca="1"/>
        <v>7.1291145174628007E-2</v>
      </c>
      <c r="BI767" s="15">
        <f ca="1"/>
        <v>6.9053129811820491E-2</v>
      </c>
      <c r="BJ767" s="15">
        <f ca="1"/>
        <v>6.4396749396431766E-2</v>
      </c>
    </row>
    <row r="768" spans="2:62" hidden="1" outlineLevel="2">
      <c r="B768" s="90" t="s">
        <v>13</v>
      </c>
      <c r="C768" s="15">
        <f ca="1"/>
        <v>3.8215565442897205E-2</v>
      </c>
      <c r="D768" s="15">
        <f ca="1"/>
        <v>3.644647146646935E-2</v>
      </c>
      <c r="E768" s="15">
        <f ca="1"/>
        <v>3.6237120148027505E-2</v>
      </c>
      <c r="F768" s="15">
        <f ca="1"/>
        <v>4.5380429444825891E-2</v>
      </c>
      <c r="G768" s="15">
        <f ca="1"/>
        <v>4.3839683557755534E-2</v>
      </c>
      <c r="H768" s="15">
        <f ca="1"/>
        <v>4.2278658615425929E-2</v>
      </c>
      <c r="I768" s="15">
        <f ca="1"/>
        <v>4.8267288757799155E-2</v>
      </c>
      <c r="J768" s="15">
        <f ca="1"/>
        <v>4.6536898656465001E-2</v>
      </c>
      <c r="K768" s="15">
        <f ca="1"/>
        <v>5.0831737472320553E-2</v>
      </c>
      <c r="L768" s="15">
        <f ca="1"/>
        <v>4.5300031375908122E-2</v>
      </c>
      <c r="M768" s="15">
        <f ca="1"/>
        <v>4.3608405693901016E-2</v>
      </c>
      <c r="N768" s="15">
        <f ca="1"/>
        <v>4.6238320344233634E-2</v>
      </c>
      <c r="O768" s="15">
        <f ca="1"/>
        <v>4.0981401002948101E-2</v>
      </c>
      <c r="P768" s="15">
        <f ca="1"/>
        <v>4.3569409781200739E-2</v>
      </c>
      <c r="Q768" s="15">
        <f ca="1"/>
        <v>4.6734654500124692E-2</v>
      </c>
      <c r="R768" s="15">
        <f ca="1"/>
        <v>5.0635327929187617E-2</v>
      </c>
      <c r="S768" s="15">
        <f ca="1"/>
        <v>5.4486064315376878E-2</v>
      </c>
      <c r="T768" s="15">
        <f ca="1"/>
        <v>4.7742663075605693E-2</v>
      </c>
      <c r="U768" s="15">
        <f ca="1"/>
        <v>4.0604978878176587E-2</v>
      </c>
      <c r="V768" s="15">
        <f ca="1"/>
        <v>4.1916027187874363E-2</v>
      </c>
      <c r="W768" s="15">
        <f ca="1"/>
        <v>4.0833103919955607E-2</v>
      </c>
      <c r="X768" s="15">
        <f ca="1"/>
        <v>4.2998579735471776E-2</v>
      </c>
      <c r="Y768" s="15">
        <f ca="1"/>
        <v>4.2876443919459439E-2</v>
      </c>
      <c r="Z768" s="15">
        <f ca="1"/>
        <v>4.3410470184092172E-2</v>
      </c>
      <c r="AA768" s="15">
        <f ca="1"/>
        <v>5.7844786023707663E-2</v>
      </c>
      <c r="AB768" s="15">
        <f ca="1"/>
        <v>6.2548675158627207E-2</v>
      </c>
      <c r="AC768" s="15">
        <f ca="1"/>
        <v>6.0835686001854926E-2</v>
      </c>
      <c r="AD768" s="15">
        <f ca="1"/>
        <v>6.4931656142157082E-2</v>
      </c>
      <c r="AE768" s="15">
        <f ca="1"/>
        <v>5.7836544680354235E-2</v>
      </c>
      <c r="AF768" s="15">
        <f ca="1"/>
        <v>6.0356544588197336E-2</v>
      </c>
      <c r="AG768" s="15">
        <f ca="1"/>
        <v>6.3168341719777352E-2</v>
      </c>
      <c r="AH768" s="15">
        <f ca="1"/>
        <v>5.7504869399065614E-2</v>
      </c>
      <c r="AI768" s="15">
        <f ca="1"/>
        <v>6.0603594299793874E-2</v>
      </c>
      <c r="AJ768" s="15">
        <f ca="1"/>
        <v>5.9477264536339197E-2</v>
      </c>
      <c r="AK768" s="15">
        <f ca="1"/>
        <v>6.1446335312995787E-2</v>
      </c>
      <c r="AL768" s="15">
        <f ca="1"/>
        <v>6.1456030991037955E-2</v>
      </c>
      <c r="AM768" s="15">
        <f ca="1"/>
        <v>5.5025049633150171E-2</v>
      </c>
      <c r="AN768" s="15">
        <f ca="1"/>
        <v>5.2554435101870946E-2</v>
      </c>
      <c r="AO768" s="15">
        <f ca="1"/>
        <v>5.4452893000670653E-2</v>
      </c>
      <c r="AP768" s="15">
        <f ca="1"/>
        <v>6.9479689822209659E-2</v>
      </c>
      <c r="AQ768" s="15">
        <f ca="1"/>
        <v>6.9274821250447358E-2</v>
      </c>
      <c r="AR768" s="15">
        <f ca="1"/>
        <v>6.9139314376436153E-2</v>
      </c>
      <c r="AS768" s="15">
        <f ca="1"/>
        <v>7.0115705183450949E-2</v>
      </c>
      <c r="AT768" s="15">
        <f ca="1"/>
        <v>7.7503149209411343E-2</v>
      </c>
      <c r="AU768" s="15">
        <f ca="1"/>
        <v>7.645165345602109E-2</v>
      </c>
      <c r="AV768" s="15">
        <f ca="1"/>
        <v>6.1153003086135485E-2</v>
      </c>
      <c r="AW768" s="15">
        <f ca="1"/>
        <v>6.5697480461577099E-2</v>
      </c>
      <c r="AX768" s="15">
        <f ca="1"/>
        <v>6.914845958467096E-2</v>
      </c>
      <c r="AY768" s="15">
        <f ca="1"/>
        <v>7.4396394163154647E-2</v>
      </c>
      <c r="AZ768" s="15">
        <f ca="1"/>
        <v>8.593464462730617E-2</v>
      </c>
      <c r="BA768" s="15">
        <f ca="1"/>
        <v>8.1279982907926526E-2</v>
      </c>
      <c r="BB768" s="15">
        <f ca="1"/>
        <v>6.7698266895729067E-2</v>
      </c>
      <c r="BC768" s="15">
        <f ca="1"/>
        <v>6.886483380938839E-2</v>
      </c>
      <c r="BD768" s="15">
        <f ca="1"/>
        <v>6.8173424782765418E-2</v>
      </c>
      <c r="BE768" s="15">
        <f ca="1"/>
        <v>7.6638896598219403E-2</v>
      </c>
      <c r="BF768" s="15">
        <f ca="1"/>
        <v>7.5394020275328738E-2</v>
      </c>
      <c r="BG768" s="15">
        <f ca="1"/>
        <v>7.9674396520823254E-2</v>
      </c>
      <c r="BH768" s="15">
        <f ca="1"/>
        <v>8.0217686436571345E-2</v>
      </c>
      <c r="BI768" s="15">
        <f ca="1"/>
        <v>8.1847375124866811E-2</v>
      </c>
      <c r="BJ768" s="15">
        <f ca="1"/>
        <v>7.648252295555974E-2</v>
      </c>
    </row>
    <row r="769" spans="2:62" hidden="1" outlineLevel="2">
      <c r="B769" s="90" t="s">
        <v>15</v>
      </c>
      <c r="C769" s="15">
        <f ca="1"/>
        <v>0.26159906106206937</v>
      </c>
      <c r="D769" s="15">
        <f ca="1"/>
        <v>0.25644446681945976</v>
      </c>
      <c r="E769" s="15">
        <f ca="1"/>
        <v>0.25814804444992706</v>
      </c>
      <c r="F769" s="15">
        <f ca="1"/>
        <v>0.27163206486458691</v>
      </c>
      <c r="G769" s="15">
        <f ca="1"/>
        <v>0.27452199566396152</v>
      </c>
      <c r="H769" s="15">
        <f ca="1"/>
        <v>0.26882031079520768</v>
      </c>
      <c r="I769" s="15">
        <f ca="1"/>
        <v>0.25317071345650927</v>
      </c>
      <c r="J769" s="15">
        <f ca="1"/>
        <v>0.25241829109039354</v>
      </c>
      <c r="K769" s="15">
        <f ca="1"/>
        <v>0.24798878831959076</v>
      </c>
      <c r="L769" s="15">
        <f ca="1"/>
        <v>0.24608893345401198</v>
      </c>
      <c r="M769" s="15">
        <f ca="1"/>
        <v>0.2499513709901337</v>
      </c>
      <c r="N769" s="15">
        <f ca="1"/>
        <v>0.24805208534637857</v>
      </c>
      <c r="O769" s="15">
        <f ca="1"/>
        <v>0.23317889468922598</v>
      </c>
      <c r="P769" s="15">
        <f ca="1"/>
        <v>0.23319419213821252</v>
      </c>
      <c r="Q769" s="15">
        <f ca="1"/>
        <v>0.21818188029347316</v>
      </c>
      <c r="R769" s="15">
        <f ca="1"/>
        <v>0.22720415524507234</v>
      </c>
      <c r="S769" s="15">
        <f ca="1"/>
        <v>0.22214685125305667</v>
      </c>
      <c r="T769" s="15">
        <f ca="1"/>
        <v>0.22958647399364779</v>
      </c>
      <c r="U769" s="15">
        <f ca="1"/>
        <v>0.23556139837527867</v>
      </c>
      <c r="V769" s="15">
        <f ca="1"/>
        <v>0.23687708746937086</v>
      </c>
      <c r="W769" s="15">
        <f ca="1"/>
        <v>0.23747205837424362</v>
      </c>
      <c r="X769" s="15">
        <f ca="1"/>
        <v>0.25086162674292745</v>
      </c>
      <c r="Y769" s="15">
        <f ca="1"/>
        <v>0.24657764107058333</v>
      </c>
      <c r="Z769" s="15">
        <f ca="1"/>
        <v>0.25454575890357811</v>
      </c>
      <c r="AA769" s="15">
        <f ca="1"/>
        <v>0.26742828997421192</v>
      </c>
      <c r="AB769" s="15">
        <f ca="1"/>
        <v>0.27312612390023794</v>
      </c>
      <c r="AC769" s="15">
        <f ca="1"/>
        <v>0.2710731328168981</v>
      </c>
      <c r="AD769" s="15">
        <f ca="1"/>
        <v>0.30912681957235949</v>
      </c>
      <c r="AE769" s="15">
        <f ca="1"/>
        <v>0.30590231334778478</v>
      </c>
      <c r="AF769" s="15">
        <f ca="1"/>
        <v>0.30563376478770637</v>
      </c>
      <c r="AG769" s="15">
        <f ca="1"/>
        <v>0.29561988317370663</v>
      </c>
      <c r="AH769" s="15">
        <f ca="1"/>
        <v>0.29786070348343929</v>
      </c>
      <c r="AI769" s="15">
        <f ca="1"/>
        <v>0.3049129915258037</v>
      </c>
      <c r="AJ769" s="15">
        <f ca="1"/>
        <v>0.30970619683271133</v>
      </c>
      <c r="AK769" s="15">
        <f ca="1"/>
        <v>0.31200214469190735</v>
      </c>
      <c r="AL769" s="15">
        <f ca="1"/>
        <v>0.3049515747502376</v>
      </c>
      <c r="AM769" s="15">
        <f ca="1"/>
        <v>0.30929997657999592</v>
      </c>
      <c r="AN769" s="15">
        <f ca="1"/>
        <v>0.31200567571051591</v>
      </c>
      <c r="AO769" s="15">
        <f ca="1"/>
        <v>0.30622958932198957</v>
      </c>
      <c r="AP769" s="15">
        <f ca="1"/>
        <v>0.32300368108354899</v>
      </c>
      <c r="AQ769" s="15">
        <f ca="1"/>
        <v>0.33654953542712063</v>
      </c>
      <c r="AR769" s="15">
        <f ca="1"/>
        <v>0.34128427948491369</v>
      </c>
      <c r="AS769" s="15">
        <f ca="1"/>
        <v>0.32901456437447335</v>
      </c>
      <c r="AT769" s="15">
        <f ca="1"/>
        <v>0.32768332219093871</v>
      </c>
      <c r="AU769" s="15">
        <f ca="1"/>
        <v>0.32385463526415453</v>
      </c>
      <c r="AV769" s="15">
        <f ca="1"/>
        <v>0.32750610663718005</v>
      </c>
      <c r="AW769" s="15">
        <f ca="1"/>
        <v>0.31267264085791813</v>
      </c>
      <c r="AX769" s="15">
        <f ca="1"/>
        <v>0.30856249846107137</v>
      </c>
      <c r="AY769" s="15">
        <f ca="1"/>
        <v>0.31784836787355558</v>
      </c>
      <c r="AZ769" s="15">
        <f ca="1"/>
        <v>0.31250061924791833</v>
      </c>
      <c r="BA769" s="15">
        <f ca="1"/>
        <v>0.31468143554423622</v>
      </c>
      <c r="BB769" s="15">
        <f ca="1"/>
        <v>0.31489094522040956</v>
      </c>
      <c r="BC769" s="15">
        <f ca="1"/>
        <v>0.30557531972774699</v>
      </c>
      <c r="BD769" s="15">
        <f ca="1"/>
        <v>0.29994574413834407</v>
      </c>
      <c r="BE769" s="15">
        <f ca="1"/>
        <v>0.32220813363865841</v>
      </c>
      <c r="BF769" s="15">
        <f ca="1"/>
        <v>0.32538411556357011</v>
      </c>
      <c r="BG769" s="15">
        <f ca="1"/>
        <v>0.33011100166757062</v>
      </c>
      <c r="BH769" s="15">
        <f ca="1"/>
        <v>0.34261314382151703</v>
      </c>
      <c r="BI769" s="15">
        <f ca="1"/>
        <v>0.32417501798703746</v>
      </c>
      <c r="BJ769" s="15">
        <f ca="1"/>
        <v>0.32187350480418503</v>
      </c>
    </row>
    <row r="770" spans="2:62" hidden="1" outlineLevel="2">
      <c r="B770" s="90" t="s">
        <v>18</v>
      </c>
      <c r="C770" s="15">
        <f ca="1"/>
        <v>-4.0562202266096602E-2</v>
      </c>
      <c r="D770" s="15">
        <f ca="1"/>
        <v>-4.1990213051527156E-2</v>
      </c>
      <c r="E770" s="15">
        <f ca="1"/>
        <v>-3.9303133372788991E-2</v>
      </c>
      <c r="F770" s="15">
        <f ca="1"/>
        <v>-4.1800696527233956E-2</v>
      </c>
      <c r="G770" s="15">
        <f ca="1"/>
        <v>-3.8615454638055761E-2</v>
      </c>
      <c r="H770" s="15">
        <f ca="1"/>
        <v>-4.2549069995099546E-2</v>
      </c>
      <c r="I770" s="15">
        <f ca="1"/>
        <v>-2.4094827853181643E-2</v>
      </c>
      <c r="J770" s="15">
        <f ca="1"/>
        <v>-2.2618866697401374E-2</v>
      </c>
      <c r="K770" s="15">
        <f ca="1"/>
        <v>-2.408864613664391E-2</v>
      </c>
      <c r="L770" s="15">
        <f ca="1"/>
        <v>-2.1816380323559315E-2</v>
      </c>
      <c r="M770" s="15">
        <f ca="1"/>
        <v>-2.1859353766196979E-2</v>
      </c>
      <c r="N770" s="15">
        <f ca="1"/>
        <v>-2.2890020187230398E-2</v>
      </c>
      <c r="O770" s="15">
        <f ca="1"/>
        <v>-3.1527193858466765E-2</v>
      </c>
      <c r="P770" s="15">
        <f ca="1"/>
        <v>-3.2233143469776807E-2</v>
      </c>
      <c r="Q770" s="15">
        <f ca="1"/>
        <v>-3.1519308631416346E-2</v>
      </c>
      <c r="R770" s="15">
        <f ca="1"/>
        <v>-2.013203950352975E-2</v>
      </c>
      <c r="S770" s="15">
        <f ca="1"/>
        <v>-1.9570905496491823E-2</v>
      </c>
      <c r="T770" s="15">
        <f ca="1"/>
        <v>-1.8002029964064463E-2</v>
      </c>
      <c r="U770" s="15">
        <f ca="1"/>
        <v>-1.5508031539468621E-2</v>
      </c>
      <c r="V770" s="15">
        <f ca="1"/>
        <v>-1.5261099088136446E-2</v>
      </c>
      <c r="W770" s="15">
        <f ca="1"/>
        <v>-1.4520538955628331E-2</v>
      </c>
      <c r="X770" s="15">
        <f ca="1"/>
        <v>-4.4152623226542259E-3</v>
      </c>
      <c r="Y770" s="15">
        <f ca="1"/>
        <v>-4.0447228290805999E-3</v>
      </c>
      <c r="Z770" s="15">
        <f ca="1"/>
        <v>-3.8433242253031199E-3</v>
      </c>
      <c r="AA770" s="15">
        <f ca="1"/>
        <v>6.6674160555604076E-3</v>
      </c>
      <c r="AB770" s="15">
        <f ca="1"/>
        <v>6.3284206859942158E-3</v>
      </c>
      <c r="AC770" s="15">
        <f ca="1"/>
        <v>6.1021003076557317E-3</v>
      </c>
      <c r="AD770" s="15">
        <f ca="1"/>
        <v>1.2576947621161025E-2</v>
      </c>
      <c r="AE770" s="15">
        <f ca="1"/>
        <v>1.0871251731365788E-2</v>
      </c>
      <c r="AF770" s="15">
        <f ca="1"/>
        <v>1.1237535447302081E-2</v>
      </c>
      <c r="AG770" s="15">
        <f ca="1"/>
        <v>-1.0515854406810759E-2</v>
      </c>
      <c r="AH770" s="15">
        <f ca="1"/>
        <v>-9.4411127676706594E-3</v>
      </c>
      <c r="AI770" s="15">
        <f ca="1"/>
        <v>-9.4146881206292558E-3</v>
      </c>
      <c r="AJ770" s="15">
        <f ca="1"/>
        <v>-6.0883221794786413E-3</v>
      </c>
      <c r="AK770" s="15">
        <f ca="1"/>
        <v>-6.5458971749402422E-3</v>
      </c>
      <c r="AL770" s="15">
        <f ca="1"/>
        <v>-6.5604997871030147E-3</v>
      </c>
      <c r="AM770" s="15">
        <f ca="1"/>
        <v>-1.3552226404655966E-2</v>
      </c>
      <c r="AN770" s="15">
        <f ca="1"/>
        <v>-1.2766552977789811E-2</v>
      </c>
      <c r="AO770" s="15">
        <f ca="1"/>
        <v>-1.0245989390848437E-2</v>
      </c>
      <c r="AP770" s="15">
        <f ca="1"/>
        <v>-6.9254714141442755E-2</v>
      </c>
      <c r="AQ770" s="15">
        <f ca="1"/>
        <v>-7.3390466421214356E-2</v>
      </c>
      <c r="AR770" s="15">
        <f ca="1"/>
        <v>-8.4188518614045388E-2</v>
      </c>
      <c r="AS770" s="15">
        <f ca="1"/>
        <v>-8.3314349080487696E-2</v>
      </c>
      <c r="AT770" s="15">
        <f ca="1"/>
        <v>-9.1644295802895806E-2</v>
      </c>
      <c r="AU770" s="15">
        <f ca="1"/>
        <v>-8.229665884658019E-2</v>
      </c>
      <c r="AV770" s="15">
        <f ca="1"/>
        <v>-6.6355487826297549E-2</v>
      </c>
      <c r="AW770" s="15">
        <f ca="1"/>
        <v>-8.3266013600450273E-2</v>
      </c>
      <c r="AX770" s="15">
        <f ca="1"/>
        <v>-9.4270493107064424E-2</v>
      </c>
      <c r="AY770" s="15">
        <f ca="1"/>
        <v>-7.1990945967807252E-2</v>
      </c>
      <c r="AZ770" s="15">
        <f ca="1"/>
        <v>-8.6573895486168631E-2</v>
      </c>
      <c r="BA770" s="15">
        <f ca="1"/>
        <v>-7.8563984354839189E-2</v>
      </c>
      <c r="BB770" s="15">
        <f ca="1"/>
        <v>-7.5504246209842654E-2</v>
      </c>
      <c r="BC770" s="15">
        <f ca="1"/>
        <v>-8.4712791262590403E-2</v>
      </c>
      <c r="BD770" s="15">
        <f ca="1"/>
        <v>-8.602044444590598E-2</v>
      </c>
      <c r="BE770" s="15">
        <f ca="1"/>
        <v>-7.9402871751284812E-2</v>
      </c>
      <c r="BF770" s="15">
        <f ca="1"/>
        <v>-8.391616307772766E-2</v>
      </c>
      <c r="BG770" s="15">
        <f ca="1"/>
        <v>-8.3843910888761503E-2</v>
      </c>
      <c r="BH770" s="15">
        <f ca="1"/>
        <v>-0.10028108248946677</v>
      </c>
      <c r="BI770" s="15">
        <f ca="1"/>
        <v>-9.3351070994459689E-2</v>
      </c>
      <c r="BJ770" s="15">
        <f ca="1"/>
        <v>-8.6271877901609173E-2</v>
      </c>
    </row>
    <row r="771" spans="2:62" hidden="1" outlineLevel="2">
      <c r="B771" s="90" t="s">
        <v>20</v>
      </c>
      <c r="C771" s="15">
        <f ca="1"/>
        <v>-3.1590373209077474E-3</v>
      </c>
      <c r="D771" s="15">
        <f ca="1"/>
        <v>-3.3852279870354896E-3</v>
      </c>
      <c r="E771" s="15">
        <f ca="1"/>
        <v>-3.3403592663732561E-3</v>
      </c>
      <c r="F771" s="15">
        <f ca="1"/>
        <v>-6.3274780229198666E-3</v>
      </c>
      <c r="G771" s="15">
        <f ca="1"/>
        <v>-5.6207863711020285E-3</v>
      </c>
      <c r="H771" s="15">
        <f ca="1"/>
        <v>-5.7590866431087313E-3</v>
      </c>
      <c r="I771" s="15">
        <f ca="1"/>
        <v>1.4879033516413171E-2</v>
      </c>
      <c r="J771" s="15">
        <f ca="1"/>
        <v>1.474528758846564E-2</v>
      </c>
      <c r="K771" s="15">
        <f ca="1"/>
        <v>1.5486944211155526E-2</v>
      </c>
      <c r="L771" s="15">
        <f ca="1"/>
        <v>2.2520770070467089E-2</v>
      </c>
      <c r="M771" s="15">
        <f ca="1"/>
        <v>2.3877678128166314E-2</v>
      </c>
      <c r="N771" s="15">
        <f ca="1"/>
        <v>2.5253040934042448E-2</v>
      </c>
      <c r="O771" s="15">
        <f ca="1"/>
        <v>3.3587233299730297E-2</v>
      </c>
      <c r="P771" s="15">
        <f ca="1"/>
        <v>3.7367896059743749E-2</v>
      </c>
      <c r="Q771" s="15">
        <f ca="1"/>
        <v>3.6334216971253018E-2</v>
      </c>
      <c r="R771" s="15">
        <f ca="1"/>
        <v>3.6468240993478389E-2</v>
      </c>
      <c r="S771" s="15">
        <f ca="1"/>
        <v>3.5196177604647078E-2</v>
      </c>
      <c r="T771" s="15">
        <f ca="1"/>
        <v>3.4502757139722742E-2</v>
      </c>
      <c r="U771" s="15">
        <f ca="1"/>
        <v>4.0127257546103218E-2</v>
      </c>
      <c r="V771" s="15">
        <f ca="1"/>
        <v>4.618559091504143E-2</v>
      </c>
      <c r="W771" s="15">
        <f ca="1"/>
        <v>4.69257851206328E-2</v>
      </c>
      <c r="X771" s="15">
        <f ca="1"/>
        <v>4.2233602864499391E-2</v>
      </c>
      <c r="Y771" s="15">
        <f ca="1"/>
        <v>4.1640263850476554E-2</v>
      </c>
      <c r="Z771" s="15">
        <f ca="1"/>
        <v>4.0095806290328384E-2</v>
      </c>
      <c r="AA771" s="15">
        <f ca="1"/>
        <v>3.0822923565396995E-2</v>
      </c>
      <c r="AB771" s="15">
        <f ca="1"/>
        <v>3.2271443329232707E-2</v>
      </c>
      <c r="AC771" s="15">
        <f ca="1"/>
        <v>3.2282527815796776E-2</v>
      </c>
      <c r="AD771" s="15">
        <f ca="1"/>
        <v>9.9369152516135973E-3</v>
      </c>
      <c r="AE771" s="15">
        <f ca="1"/>
        <v>9.471510528857939E-3</v>
      </c>
      <c r="AF771" s="15">
        <f ca="1"/>
        <v>9.5652605733198993E-3</v>
      </c>
      <c r="AG771" s="15">
        <f ca="1"/>
        <v>1.7474119897887126E-2</v>
      </c>
      <c r="AH771" s="15">
        <f ca="1"/>
        <v>1.4236543219954375E-2</v>
      </c>
      <c r="AI771" s="15">
        <f ca="1"/>
        <v>1.4570831337797407E-2</v>
      </c>
      <c r="AJ771" s="15">
        <f ca="1"/>
        <v>4.4471809618920385E-3</v>
      </c>
      <c r="AK771" s="15">
        <f ca="1"/>
        <v>4.2439020821932842E-3</v>
      </c>
      <c r="AL771" s="15">
        <f ca="1"/>
        <v>4.3576971337009086E-3</v>
      </c>
      <c r="AM771" s="15">
        <f ca="1"/>
        <v>1.256690411642045E-2</v>
      </c>
      <c r="AN771" s="15">
        <f ca="1"/>
        <v>1.1933931964259422E-2</v>
      </c>
      <c r="AO771" s="15">
        <f ca="1"/>
        <v>1.2487933304941875E-2</v>
      </c>
      <c r="AP771" s="15">
        <f ca="1"/>
        <v>3.7944470414352026E-2</v>
      </c>
      <c r="AQ771" s="15">
        <f ca="1"/>
        <v>4.047547128845129E-2</v>
      </c>
      <c r="AR771" s="15">
        <f ca="1"/>
        <v>4.1440907190676377E-2</v>
      </c>
      <c r="AS771" s="15">
        <f ca="1"/>
        <v>5.0011570639146602E-2</v>
      </c>
      <c r="AT771" s="15">
        <f ca="1"/>
        <v>4.612276045315452E-2</v>
      </c>
      <c r="AU771" s="15">
        <f ca="1"/>
        <v>4.1766945558047427E-2</v>
      </c>
      <c r="AV771" s="15">
        <f ca="1"/>
        <v>5.5328453906741043E-2</v>
      </c>
      <c r="AW771" s="15">
        <f ca="1"/>
        <v>6.4790666890349458E-2</v>
      </c>
      <c r="AX771" s="15">
        <f ca="1"/>
        <v>6.8843290260903314E-2</v>
      </c>
      <c r="AY771" s="15">
        <f ca="1"/>
        <v>4.6919245335339539E-2</v>
      </c>
      <c r="AZ771" s="15">
        <f ca="1"/>
        <v>4.9535663209797444E-2</v>
      </c>
      <c r="BA771" s="15">
        <f ca="1"/>
        <v>5.1278165691486161E-2</v>
      </c>
      <c r="BB771" s="15">
        <f ca="1"/>
        <v>5.1046451519820846E-2</v>
      </c>
      <c r="BC771" s="15">
        <f ca="1"/>
        <v>5.4014476117800546E-2</v>
      </c>
      <c r="BD771" s="15">
        <f ca="1"/>
        <v>5.4508439399808151E-2</v>
      </c>
      <c r="BE771" s="15">
        <f ca="1"/>
        <v>5.8598629864054959E-2</v>
      </c>
      <c r="BF771" s="15">
        <f ca="1"/>
        <v>6.0670426326582004E-2</v>
      </c>
      <c r="BG771" s="15">
        <f ca="1"/>
        <v>5.9994287803016376E-2</v>
      </c>
      <c r="BH771" s="15">
        <f ca="1"/>
        <v>5.3732577187055153E-2</v>
      </c>
      <c r="BI771" s="15">
        <f ca="1"/>
        <v>5.312375347665934E-2</v>
      </c>
      <c r="BJ771" s="15">
        <f ca="1"/>
        <v>5.4801233396764105E-2</v>
      </c>
    </row>
    <row r="772" spans="2:62" hidden="1" outlineLevel="2">
      <c r="B772" s="90" t="s">
        <v>22</v>
      </c>
      <c r="C772" s="15">
        <f ca="1"/>
        <v>9.9062014166680871E-3</v>
      </c>
      <c r="D772" s="15">
        <f ca="1"/>
        <v>9.2814751289601212E-3</v>
      </c>
      <c r="E772" s="15">
        <f ca="1"/>
        <v>8.9933543746483022E-3</v>
      </c>
      <c r="F772" s="15">
        <f ca="1"/>
        <v>1.5480556850946917E-2</v>
      </c>
      <c r="G772" s="15">
        <f ca="1"/>
        <v>1.4066027240309007E-2</v>
      </c>
      <c r="H772" s="15">
        <f ca="1"/>
        <v>1.5952156176032951E-2</v>
      </c>
      <c r="I772" s="15">
        <f ca="1"/>
        <v>1.178592483155669E-2</v>
      </c>
      <c r="J772" s="15">
        <f ca="1"/>
        <v>1.2546480484197617E-2</v>
      </c>
      <c r="K772" s="15">
        <f ca="1"/>
        <v>1.2293954014159647E-2</v>
      </c>
      <c r="L772" s="15">
        <f ca="1"/>
        <v>1.3542942526799396E-2</v>
      </c>
      <c r="M772" s="15">
        <f ca="1"/>
        <v>1.3114739821910183E-2</v>
      </c>
      <c r="N772" s="15">
        <f ca="1"/>
        <v>1.3034740616012968E-2</v>
      </c>
      <c r="O772" s="15">
        <f ca="1"/>
        <v>2.0837879639077579E-2</v>
      </c>
      <c r="P772" s="15">
        <f ca="1"/>
        <v>2.0204895096226864E-2</v>
      </c>
      <c r="Q772" s="15">
        <f ca="1"/>
        <v>1.9790031201618617E-2</v>
      </c>
      <c r="R772" s="15">
        <f ca="1"/>
        <v>1.298016361444428E-2</v>
      </c>
      <c r="S772" s="15">
        <f ca="1"/>
        <v>1.2122138756749983E-2</v>
      </c>
      <c r="T772" s="15">
        <f ca="1"/>
        <v>1.2496686780657202E-2</v>
      </c>
      <c r="U772" s="15">
        <f ca="1"/>
        <v>1.7244939783781738E-2</v>
      </c>
      <c r="V772" s="15">
        <f ca="1"/>
        <v>1.7097479438575432E-2</v>
      </c>
      <c r="W772" s="15">
        <f ca="1"/>
        <v>1.7519006673273801E-2</v>
      </c>
      <c r="X772" s="15">
        <f ca="1"/>
        <v>2.2450394670457549E-2</v>
      </c>
      <c r="Y772" s="15">
        <f ca="1"/>
        <v>2.2321349707018222E-2</v>
      </c>
      <c r="Z772" s="15">
        <f ca="1"/>
        <v>2.0834216646097022E-2</v>
      </c>
      <c r="AA772" s="15">
        <f ca="1"/>
        <v>2.1687188942479091E-2</v>
      </c>
      <c r="AB772" s="15">
        <f ca="1"/>
        <v>1.9263084542832067E-2</v>
      </c>
      <c r="AC772" s="15">
        <f ca="1"/>
        <v>1.8653547870582887E-2</v>
      </c>
      <c r="AD772" s="15">
        <f ca="1"/>
        <v>1.1121051550822629E-2</v>
      </c>
      <c r="AE772" s="15">
        <f ca="1"/>
        <v>1.0909845840564364E-2</v>
      </c>
      <c r="AF772" s="15">
        <f ca="1"/>
        <v>1.1473762695984954E-2</v>
      </c>
      <c r="AG772" s="15">
        <f ca="1"/>
        <v>1.442995071395381E-2</v>
      </c>
      <c r="AH772" s="15">
        <f ca="1"/>
        <v>1.3493311961684908E-2</v>
      </c>
      <c r="AI772" s="15">
        <f ca="1"/>
        <v>1.318022305478281E-2</v>
      </c>
      <c r="AJ772" s="15">
        <f ca="1"/>
        <v>2.5795957851146759E-2</v>
      </c>
      <c r="AK772" s="15">
        <f ca="1"/>
        <v>2.724226689346863E-2</v>
      </c>
      <c r="AL772" s="15">
        <f ca="1"/>
        <v>2.5786488737841652E-2</v>
      </c>
      <c r="AM772" s="15">
        <f ca="1"/>
        <v>2.3056419467038163E-2</v>
      </c>
      <c r="AN772" s="15">
        <f ca="1"/>
        <v>2.7663958652494935E-2</v>
      </c>
      <c r="AO772" s="15">
        <f ca="1"/>
        <v>3.1982337219573706E-2</v>
      </c>
      <c r="AP772" s="15">
        <f ca="1"/>
        <v>8.1075910561743098E-2</v>
      </c>
      <c r="AQ772" s="15">
        <f ca="1"/>
        <v>7.1015704603903648E-2</v>
      </c>
      <c r="AR772" s="15">
        <f ca="1"/>
        <v>7.434801611975328E-2</v>
      </c>
      <c r="AS772" s="15">
        <f ca="1"/>
        <v>7.6663259407284301E-2</v>
      </c>
      <c r="AT772" s="15">
        <f ca="1"/>
        <v>7.572055299068188E-2</v>
      </c>
      <c r="AU772" s="15">
        <f ca="1"/>
        <v>7.0324897119606683E-2</v>
      </c>
      <c r="AV772" s="15">
        <f ca="1"/>
        <v>8.7600798086348033E-2</v>
      </c>
      <c r="AW772" s="15">
        <f ca="1"/>
        <v>8.9314153092495185E-2</v>
      </c>
      <c r="AX772" s="15">
        <f ca="1"/>
        <v>8.8630451572404526E-2</v>
      </c>
      <c r="AY772" s="15">
        <f ca="1"/>
        <v>0.11512688932836687</v>
      </c>
      <c r="AZ772" s="15">
        <f ca="1"/>
        <v>0.11302963108557726</v>
      </c>
      <c r="BA772" s="15">
        <f ca="1"/>
        <v>0.10804360612126847</v>
      </c>
      <c r="BB772" s="15">
        <f ca="1"/>
        <v>0.11885338917621552</v>
      </c>
      <c r="BC772" s="15">
        <f ca="1"/>
        <v>0.1260672402172778</v>
      </c>
      <c r="BD772" s="15">
        <f ca="1"/>
        <v>0.13362585171421526</v>
      </c>
      <c r="BE772" s="15">
        <f ca="1"/>
        <v>0.12364896456234305</v>
      </c>
      <c r="BF772" s="15">
        <f ca="1"/>
        <v>0.12800009780249233</v>
      </c>
      <c r="BG772" s="15">
        <f ca="1"/>
        <v>0.13306092750741672</v>
      </c>
      <c r="BH772" s="15">
        <f ca="1"/>
        <v>0.12082800910783019</v>
      </c>
      <c r="BI772" s="15">
        <f ca="1"/>
        <v>0.12953109222304521</v>
      </c>
      <c r="BJ772" s="15">
        <f ca="1"/>
        <v>0.12299955376193696</v>
      </c>
    </row>
    <row r="773" spans="2:62" hidden="1" outlineLevel="2">
      <c r="B773" s="90" t="s">
        <v>24</v>
      </c>
      <c r="C773" s="15">
        <f ca="1"/>
        <v>0.17490856807624863</v>
      </c>
      <c r="D773" s="15">
        <f ca="1"/>
        <v>0.17939132149505826</v>
      </c>
      <c r="E773" s="15">
        <f ca="1"/>
        <v>0.18258264302602908</v>
      </c>
      <c r="F773" s="15">
        <f ca="1"/>
        <v>0.18945593942202082</v>
      </c>
      <c r="G773" s="15">
        <f ca="1"/>
        <v>0.19540652770537534</v>
      </c>
      <c r="H773" s="15">
        <f ca="1"/>
        <v>0.20065402358620238</v>
      </c>
      <c r="I773" s="15">
        <f ca="1"/>
        <v>0.20519941268717884</v>
      </c>
      <c r="J773" s="15">
        <f ca="1"/>
        <v>0.21407328183129182</v>
      </c>
      <c r="K773" s="15">
        <f ca="1"/>
        <v>0.20043315112441953</v>
      </c>
      <c r="L773" s="15">
        <f ca="1"/>
        <v>0.19341986023926711</v>
      </c>
      <c r="M773" s="15">
        <f ca="1"/>
        <v>0.19813532004495524</v>
      </c>
      <c r="N773" s="15">
        <f ca="1"/>
        <v>0.2023791326903468</v>
      </c>
      <c r="O773" s="15">
        <f ca="1"/>
        <v>0.19451060030910577</v>
      </c>
      <c r="P773" s="15">
        <f ca="1"/>
        <v>0.19592328091958253</v>
      </c>
      <c r="Q773" s="15">
        <f ca="1"/>
        <v>0.19998269181382408</v>
      </c>
      <c r="R773" s="15">
        <f ca="1"/>
        <v>0.17266287810900746</v>
      </c>
      <c r="S773" s="15">
        <f ca="1"/>
        <v>0.178423903152712</v>
      </c>
      <c r="T773" s="15">
        <f ca="1"/>
        <v>0.18147571070813096</v>
      </c>
      <c r="U773" s="15">
        <f ca="1"/>
        <v>0.18286281807949259</v>
      </c>
      <c r="V773" s="15">
        <f ca="1"/>
        <v>0.19170642148030409</v>
      </c>
      <c r="W773" s="15">
        <f ca="1"/>
        <v>0.18848813000795553</v>
      </c>
      <c r="X773" s="15">
        <f ca="1"/>
        <v>0.17480081361452735</v>
      </c>
      <c r="Y773" s="15">
        <f ca="1"/>
        <v>0.17404325033399759</v>
      </c>
      <c r="Z773" s="15">
        <f ca="1"/>
        <v>0.17685675074662899</v>
      </c>
      <c r="AA773" s="15">
        <f ca="1"/>
        <v>0.19946763493083444</v>
      </c>
      <c r="AB773" s="15">
        <f ca="1"/>
        <v>0.19352329984919081</v>
      </c>
      <c r="AC773" s="15">
        <f ca="1"/>
        <v>0.20184776669215529</v>
      </c>
      <c r="AD773" s="15">
        <f ca="1"/>
        <v>0.20185075697308252</v>
      </c>
      <c r="AE773" s="15">
        <f ca="1"/>
        <v>0.21385011036834781</v>
      </c>
      <c r="AF773" s="15">
        <f ca="1"/>
        <v>0.20762606256055466</v>
      </c>
      <c r="AG773" s="15">
        <f ca="1"/>
        <v>0.23990946073949734</v>
      </c>
      <c r="AH773" s="15">
        <f ca="1"/>
        <v>0.252002481503041</v>
      </c>
      <c r="AI773" s="15">
        <f ca="1"/>
        <v>0.23587294443533438</v>
      </c>
      <c r="AJ773" s="15">
        <f ca="1"/>
        <v>0.2252447264364775</v>
      </c>
      <c r="AK773" s="15">
        <f ca="1"/>
        <v>0.21705482171458493</v>
      </c>
      <c r="AL773" s="15">
        <f ca="1"/>
        <v>0.22582511803827748</v>
      </c>
      <c r="AM773" s="15">
        <f ca="1"/>
        <v>0.22944683139326452</v>
      </c>
      <c r="AN773" s="15">
        <f ca="1"/>
        <v>0.23988363933686116</v>
      </c>
      <c r="AO773" s="15">
        <f ca="1"/>
        <v>0.25908924848359771</v>
      </c>
      <c r="AP773" s="15">
        <f ca="1"/>
        <v>0.30628615686807759</v>
      </c>
      <c r="AQ773" s="15">
        <f ca="1"/>
        <v>0.31266870761716614</v>
      </c>
      <c r="AR773" s="15">
        <f ca="1"/>
        <v>0.32134333811606602</v>
      </c>
      <c r="AS773" s="15">
        <f ca="1"/>
        <v>0.29351879707510015</v>
      </c>
      <c r="AT773" s="15">
        <f ca="1"/>
        <v>0.29573380168269509</v>
      </c>
      <c r="AU773" s="15">
        <f ca="1"/>
        <v>0.29486996016065364</v>
      </c>
      <c r="AV773" s="15">
        <f ca="1"/>
        <v>0.26801622806007896</v>
      </c>
      <c r="AW773" s="15">
        <f ca="1"/>
        <v>0.28097283134994899</v>
      </c>
      <c r="AX773" s="15">
        <f ca="1"/>
        <v>0.27493101559311744</v>
      </c>
      <c r="AY773" s="15">
        <f ca="1"/>
        <v>0.26187414614151883</v>
      </c>
      <c r="AZ773" s="15">
        <f ca="1"/>
        <v>0.26863646861084639</v>
      </c>
      <c r="BA773" s="15">
        <f ca="1"/>
        <v>0.26873999266879595</v>
      </c>
      <c r="BB773" s="15">
        <f ca="1"/>
        <v>0.26051068486886669</v>
      </c>
      <c r="BC773" s="15">
        <f ca="1"/>
        <v>0.26590538245597117</v>
      </c>
      <c r="BD773" s="15">
        <f ca="1"/>
        <v>0.27762536280243338</v>
      </c>
      <c r="BE773" s="15">
        <f ca="1"/>
        <v>0.24590359747419754</v>
      </c>
      <c r="BF773" s="15">
        <f ca="1"/>
        <v>0.24083169912717356</v>
      </c>
      <c r="BG773" s="15">
        <f ca="1"/>
        <v>0.23165001587443354</v>
      </c>
      <c r="BH773" s="15">
        <f ca="1"/>
        <v>0.25029281005924814</v>
      </c>
      <c r="BI773" s="15">
        <f ca="1"/>
        <v>0.25444679121068914</v>
      </c>
      <c r="BJ773" s="15">
        <f ca="1"/>
        <v>0.26286351119172569</v>
      </c>
    </row>
    <row r="774" spans="2:62" hidden="1" outlineLevel="2"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</row>
    <row r="775" spans="2:62" hidden="1" outlineLevel="2">
      <c r="B775" s="90" t="s">
        <v>56</v>
      </c>
      <c r="C775" s="42">
        <f ca="1">SUM(C764:C773)</f>
        <v>0.99999999999999978</v>
      </c>
      <c r="D775" s="42">
        <f t="shared" ref="D775:BJ775" ca="1" si="1021">SUM(D764:D773)</f>
        <v>0.99999999999999978</v>
      </c>
      <c r="E775" s="42">
        <f t="shared" ca="1" si="1021"/>
        <v>0.99999999999999967</v>
      </c>
      <c r="F775" s="42">
        <f t="shared" ca="1" si="1021"/>
        <v>1</v>
      </c>
      <c r="G775" s="42">
        <f t="shared" ca="1" si="1021"/>
        <v>1.0000000000000002</v>
      </c>
      <c r="H775" s="42">
        <f t="shared" ca="1" si="1021"/>
        <v>1</v>
      </c>
      <c r="I775" s="42">
        <f t="shared" ca="1" si="1021"/>
        <v>1</v>
      </c>
      <c r="J775" s="42">
        <f t="shared" ca="1" si="1021"/>
        <v>0.99999999999999978</v>
      </c>
      <c r="K775" s="42">
        <f t="shared" ca="1" si="1021"/>
        <v>0.99999999999999978</v>
      </c>
      <c r="L775" s="42">
        <f t="shared" ca="1" si="1021"/>
        <v>0.99999999999999978</v>
      </c>
      <c r="M775" s="42">
        <f t="shared" ca="1" si="1021"/>
        <v>0.99999999999999978</v>
      </c>
      <c r="N775" s="42">
        <f t="shared" ca="1" si="1021"/>
        <v>0.99999999999999978</v>
      </c>
      <c r="O775" s="42">
        <f t="shared" ca="1" si="1021"/>
        <v>1</v>
      </c>
      <c r="P775" s="42">
        <f t="shared" ca="1" si="1021"/>
        <v>1</v>
      </c>
      <c r="Q775" s="42">
        <f t="shared" ca="1" si="1021"/>
        <v>1</v>
      </c>
      <c r="R775" s="42">
        <f t="shared" ca="1" si="1021"/>
        <v>0.99999999999999933</v>
      </c>
      <c r="S775" s="42">
        <f t="shared" ca="1" si="1021"/>
        <v>0.99999999999999933</v>
      </c>
      <c r="T775" s="42">
        <f t="shared" ca="1" si="1021"/>
        <v>0.99999999999999956</v>
      </c>
      <c r="U775" s="42">
        <f t="shared" ca="1" si="1021"/>
        <v>0.99999999999999933</v>
      </c>
      <c r="V775" s="42">
        <f t="shared" ca="1" si="1021"/>
        <v>0.99999999999999933</v>
      </c>
      <c r="W775" s="42">
        <f t="shared" ca="1" si="1021"/>
        <v>0.99999999999999944</v>
      </c>
      <c r="X775" s="42">
        <f t="shared" ca="1" si="1021"/>
        <v>1.0000000000000013</v>
      </c>
      <c r="Y775" s="42">
        <f t="shared" ca="1" si="1021"/>
        <v>1.0000000000000013</v>
      </c>
      <c r="Z775" s="42">
        <f t="shared" ca="1" si="1021"/>
        <v>1.0000000000000013</v>
      </c>
      <c r="AA775" s="42">
        <f t="shared" ca="1" si="1021"/>
        <v>0.99999999999999956</v>
      </c>
      <c r="AB775" s="42">
        <f t="shared" ca="1" si="1021"/>
        <v>0.99999999999999967</v>
      </c>
      <c r="AC775" s="42">
        <f t="shared" ca="1" si="1021"/>
        <v>0.99999999999999978</v>
      </c>
      <c r="AD775" s="42">
        <f t="shared" ca="1" si="1021"/>
        <v>0.99999999999999989</v>
      </c>
      <c r="AE775" s="42">
        <f t="shared" ca="1" si="1021"/>
        <v>0.99999999999999978</v>
      </c>
      <c r="AF775" s="42">
        <f t="shared" ca="1" si="1021"/>
        <v>1</v>
      </c>
      <c r="AG775" s="42">
        <f t="shared" ca="1" si="1021"/>
        <v>0.99999999999999978</v>
      </c>
      <c r="AH775" s="42">
        <f t="shared" ca="1" si="1021"/>
        <v>0.99999999999999978</v>
      </c>
      <c r="AI775" s="42">
        <f t="shared" ca="1" si="1021"/>
        <v>0.99999999999999989</v>
      </c>
      <c r="AJ775" s="42">
        <f t="shared" ca="1" si="1021"/>
        <v>0.99999999999999989</v>
      </c>
      <c r="AK775" s="42">
        <f t="shared" ca="1" si="1021"/>
        <v>1</v>
      </c>
      <c r="AL775" s="42">
        <f t="shared" ca="1" si="1021"/>
        <v>0.99999999999999978</v>
      </c>
      <c r="AM775" s="42">
        <f t="shared" ca="1" si="1021"/>
        <v>1.0000000000000002</v>
      </c>
      <c r="AN775" s="42">
        <f t="shared" ca="1" si="1021"/>
        <v>1.0000000000000002</v>
      </c>
      <c r="AO775" s="42">
        <f t="shared" ca="1" si="1021"/>
        <v>1</v>
      </c>
      <c r="AP775" s="42">
        <f t="shared" ca="1" si="1021"/>
        <v>0.99999999999999911</v>
      </c>
      <c r="AQ775" s="42">
        <f t="shared" ca="1" si="1021"/>
        <v>0.99999999999999922</v>
      </c>
      <c r="AR775" s="42">
        <f t="shared" ca="1" si="1021"/>
        <v>0.99999999999999911</v>
      </c>
      <c r="AS775" s="42">
        <f t="shared" ca="1" si="1021"/>
        <v>1.0000000000000007</v>
      </c>
      <c r="AT775" s="42">
        <f t="shared" ca="1" si="1021"/>
        <v>1.0000000000000009</v>
      </c>
      <c r="AU775" s="42">
        <f t="shared" ca="1" si="1021"/>
        <v>1.0000000000000007</v>
      </c>
      <c r="AV775" s="42">
        <f t="shared" ca="1" si="1021"/>
        <v>1.0000000000000007</v>
      </c>
      <c r="AW775" s="42">
        <f t="shared" ca="1" si="1021"/>
        <v>1.0000000000000009</v>
      </c>
      <c r="AX775" s="42">
        <f t="shared" ca="1" si="1021"/>
        <v>1.0000000000000009</v>
      </c>
      <c r="AY775" s="42">
        <f t="shared" ca="1" si="1021"/>
        <v>0.99999999999999967</v>
      </c>
      <c r="AZ775" s="42">
        <f t="shared" ca="1" si="1021"/>
        <v>0.99999999999999956</v>
      </c>
      <c r="BA775" s="42">
        <f t="shared" ca="1" si="1021"/>
        <v>0.99999999999999956</v>
      </c>
      <c r="BB775" s="42">
        <f t="shared" ca="1" si="1021"/>
        <v>0.99999999999999956</v>
      </c>
      <c r="BC775" s="42">
        <f t="shared" ca="1" si="1021"/>
        <v>0.99999999999999933</v>
      </c>
      <c r="BD775" s="42">
        <f t="shared" ca="1" si="1021"/>
        <v>0.99999999999999956</v>
      </c>
      <c r="BE775" s="42">
        <f t="shared" ca="1" si="1021"/>
        <v>0.99999999999999989</v>
      </c>
      <c r="BF775" s="42">
        <f t="shared" ca="1" si="1021"/>
        <v>0.99999999999999978</v>
      </c>
      <c r="BG775" s="42">
        <f t="shared" ca="1" si="1021"/>
        <v>0.99999999999999967</v>
      </c>
      <c r="BH775" s="42">
        <f t="shared" ca="1" si="1021"/>
        <v>1.0000000000000009</v>
      </c>
      <c r="BI775" s="42">
        <f t="shared" ca="1" si="1021"/>
        <v>1.0000000000000007</v>
      </c>
      <c r="BJ775" s="42">
        <f t="shared" ca="1" si="1021"/>
        <v>1.0000000000000007</v>
      </c>
    </row>
    <row r="776" spans="2:62" hidden="1" outlineLevel="2">
      <c r="B776" s="25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</row>
    <row r="777" spans="2:62" hidden="1" outlineLevel="2">
      <c r="B777" s="17" t="s">
        <v>137</v>
      </c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</row>
    <row r="778" spans="2:62" hidden="1" outlineLevel="2">
      <c r="B778" s="90" t="s">
        <v>5</v>
      </c>
      <c r="C778" s="15" cm="1">
        <f t="array" aca="1" ref="C778:C787" ca="1">D748:D757-C764:C773</f>
        <v>0</v>
      </c>
      <c r="D778" s="15" cm="1">
        <f t="array" aca="1" ref="D778:D787" ca="1">E748:E757-D764:D773</f>
        <v>0</v>
      </c>
      <c r="E778" s="15" cm="1">
        <f t="array" aca="1" ref="E778:E787" ca="1">F748:F757-E764:E773</f>
        <v>5.0787738762725354E-4</v>
      </c>
      <c r="F778" s="15" cm="1">
        <f t="array" aca="1" ref="F778:F787" ca="1">G748:G757-F764:F773</f>
        <v>0</v>
      </c>
      <c r="G778" s="15" cm="1">
        <f t="array" aca="1" ref="G778:G787" ca="1">H748:H757-G764:G773</f>
        <v>0</v>
      </c>
      <c r="H778" s="15" cm="1">
        <f t="array" aca="1" ref="H778:H787" ca="1">I748:I757-H764:H773</f>
        <v>9.8786269932168991E-4</v>
      </c>
      <c r="I778" s="15" cm="1">
        <f t="array" aca="1" ref="I778:I787" ca="1">J748:J757-I764:I773</f>
        <v>0</v>
      </c>
      <c r="J778" s="15" cm="1">
        <f t="array" aca="1" ref="J778:J787" ca="1">K748:K757-J764:J773</f>
        <v>0</v>
      </c>
      <c r="K778" s="15" cm="1">
        <f t="array" aca="1" ref="K778:K787" ca="1">L748:L757-K764:K773</f>
        <v>8.7153635140231334E-3</v>
      </c>
      <c r="L778" s="15" cm="1">
        <f t="array" aca="1" ref="L778:L787" ca="1">M748:M757-L764:L773</f>
        <v>0</v>
      </c>
      <c r="M778" s="15" cm="1">
        <f t="array" aca="1" ref="M778:M787" ca="1">N748:N757-M764:M773</f>
        <v>0</v>
      </c>
      <c r="N778" s="15" cm="1">
        <f t="array" aca="1" ref="N778:N787" ca="1">O748:O757-N764:N773</f>
        <v>5.5657849803688875E-3</v>
      </c>
      <c r="O778" s="15" cm="1">
        <f t="array" aca="1" ref="O778:O787" ca="1">P748:P757-O764:O773</f>
        <v>0</v>
      </c>
      <c r="P778" s="15" cm="1">
        <f t="array" aca="1" ref="P778:P787" ca="1">Q748:Q757-P764:P773</f>
        <v>0</v>
      </c>
      <c r="Q778" s="15" cm="1">
        <f t="array" aca="1" ref="Q778:Q787" ca="1">R748:R757-Q764:Q773</f>
        <v>2.0858476783471303E-3</v>
      </c>
      <c r="R778" s="15" cm="1">
        <f t="array" aca="1" ref="R778:R787" ca="1">S748:S757-R764:R773</f>
        <v>0</v>
      </c>
      <c r="S778" s="15" cm="1">
        <f t="array" aca="1" ref="S778:S787" ca="1">T748:T757-S764:S773</f>
        <v>0</v>
      </c>
      <c r="T778" s="15" cm="1">
        <f t="array" aca="1" ref="T778:T787" ca="1">U748:U757-T764:T773</f>
        <v>1.1794940697558265E-2</v>
      </c>
      <c r="U778" s="15" cm="1">
        <f t="array" aca="1" ref="U778:U787" ca="1">V748:V757-U764:U773</f>
        <v>0</v>
      </c>
      <c r="V778" s="15" cm="1">
        <f t="array" aca="1" ref="V778:V787" ca="1">W748:W757-V764:V773</f>
        <v>0</v>
      </c>
      <c r="W778" s="15" cm="1">
        <f t="array" aca="1" ref="W778:W787" ca="1">X748:X757-W764:W773</f>
        <v>-9.6957861497407177E-3</v>
      </c>
      <c r="X778" s="15" cm="1">
        <f t="array" aca="1" ref="X778:X787" ca="1">Y748:Y757-X764:X773</f>
        <v>0</v>
      </c>
      <c r="Y778" s="15" cm="1">
        <f t="array" aca="1" ref="Y778:Y787" ca="1">Z748:Z757-Y764:Y773</f>
        <v>0</v>
      </c>
      <c r="Z778" s="15" cm="1">
        <f t="array" aca="1" ref="Z778:Z787" ca="1">AA748:AA757-Z764:Z773</f>
        <v>-4.1209392759313387E-2</v>
      </c>
      <c r="AA778" s="15" cm="1">
        <f t="array" aca="1" ref="AA778:AA787" ca="1">AB748:AB757-AA764:AA773</f>
        <v>0</v>
      </c>
      <c r="AB778" s="15" cm="1">
        <f t="array" aca="1" ref="AB778:AB787" ca="1">AC748:AC757-AB764:AB773</f>
        <v>0</v>
      </c>
      <c r="AC778" s="15" cm="1">
        <f t="array" aca="1" ref="AC778:AC787" ca="1">AD748:AD757-AC764:AC773</f>
        <v>-2.811429278021611E-2</v>
      </c>
      <c r="AD778" s="15" cm="1">
        <f t="array" aca="1" ref="AD778:AD787" ca="1">AE748:AE757-AD764:AD773</f>
        <v>0</v>
      </c>
      <c r="AE778" s="15" cm="1">
        <f t="array" aca="1" ref="AE778:AE787" ca="1">AF748:AF757-AE764:AE773</f>
        <v>0</v>
      </c>
      <c r="AF778" s="15" cm="1">
        <f t="array" aca="1" ref="AF778:AF787" ca="1">AG748:AG757-AF764:AF773</f>
        <v>-3.1081095784834577E-3</v>
      </c>
      <c r="AG778" s="15" cm="1">
        <f t="array" aca="1" ref="AG778:AG787" ca="1">AH748:AH757-AG764:AG773</f>
        <v>0</v>
      </c>
      <c r="AH778" s="15" cm="1">
        <f t="array" aca="1" ref="AH778:AH787" ca="1">AI748:AI757-AH764:AH773</f>
        <v>0</v>
      </c>
      <c r="AI778" s="15" cm="1">
        <f t="array" aca="1" ref="AI778:AI787" ca="1">AJ748:AJ757-AI764:AI773</f>
        <v>-3.2310310769763E-3</v>
      </c>
      <c r="AJ778" s="15" cm="1">
        <f t="array" aca="1" ref="AJ778:AJ787" ca="1">AK748:AK757-AJ764:AJ773</f>
        <v>0</v>
      </c>
      <c r="AK778" s="15" cm="1">
        <f t="array" aca="1" ref="AK778:AK787" ca="1">AL748:AL757-AK764:AK773</f>
        <v>0</v>
      </c>
      <c r="AL778" s="15" cm="1">
        <f t="array" aca="1" ref="AL778:AL787" ca="1">AM748:AM757-AL764:AL773</f>
        <v>-3.9973540542757816E-3</v>
      </c>
      <c r="AM778" s="15" cm="1">
        <f t="array" aca="1" ref="AM778:AM787" ca="1">AN748:AN757-AM764:AM773</f>
        <v>0</v>
      </c>
      <c r="AN778" s="15" cm="1">
        <f t="array" aca="1" ref="AN778:AN787" ca="1">AO748:AO757-AN764:AN773</f>
        <v>0</v>
      </c>
      <c r="AO778" s="15" cm="1">
        <f t="array" aca="1" ref="AO778:AO787" ca="1">AP748:AP757-AO764:AO773</f>
        <v>-1.7285362301312911E-2</v>
      </c>
      <c r="AP778" s="15" cm="1">
        <f t="array" aca="1" ref="AP778:AP787" ca="1">AQ748:AQ757-AP764:AP773</f>
        <v>0</v>
      </c>
      <c r="AQ778" s="15" cm="1">
        <f t="array" aca="1" ref="AQ778:AQ787" ca="1">AR748:AR757-AQ764:AQ773</f>
        <v>0</v>
      </c>
      <c r="AR778" s="15" cm="1">
        <f t="array" aca="1" ref="AR778:AR787" ca="1">AS748:AS757-AR764:AR773</f>
        <v>5.8557012354350374E-3</v>
      </c>
      <c r="AS778" s="15" cm="1">
        <f t="array" aca="1" ref="AS778:AS787" ca="1">AT748:AT757-AS764:AS773</f>
        <v>0</v>
      </c>
      <c r="AT778" s="15" cm="1">
        <f t="array" aca="1" ref="AT778:AT787" ca="1">AU748:AU757-AT764:AT773</f>
        <v>0</v>
      </c>
      <c r="AU778" s="15" cm="1">
        <f t="array" aca="1" ref="AU778:AU787" ca="1">AV748:AV757-AU764:AU773</f>
        <v>1.4500995940113469E-2</v>
      </c>
      <c r="AV778" s="15" cm="1">
        <f t="array" aca="1" ref="AV778:AV787" ca="1">AW748:AW757-AV764:AV773</f>
        <v>0</v>
      </c>
      <c r="AW778" s="15" cm="1">
        <f t="array" aca="1" ref="AW778:AW787" ca="1">AX748:AX757-AW764:AW773</f>
        <v>0</v>
      </c>
      <c r="AX778" s="15" cm="1">
        <f t="array" aca="1" ref="AX778:AX787" ca="1">AY748:AY757-AX764:AX773</f>
        <v>-1.1660471959939356E-2</v>
      </c>
      <c r="AY778" s="15" cm="1">
        <f t="array" aca="1" ref="AY778:AY787" ca="1">AZ748:AZ757-AY764:AY773</f>
        <v>0</v>
      </c>
      <c r="AZ778" s="15" cm="1">
        <f t="array" aca="1" ref="AZ778:AZ787" ca="1">BA748:BA757-AZ764:AZ773</f>
        <v>0</v>
      </c>
      <c r="BA778" s="15" cm="1">
        <f t="array" aca="1" ref="BA778:BA787" ca="1">BB748:BB757-BA764:BA773</f>
        <v>5.6474294218953908E-3</v>
      </c>
      <c r="BB778" s="15" cm="1">
        <f t="array" aca="1" ref="BB778:BB787" ca="1">BC748:BC757-BB764:BB773</f>
        <v>0</v>
      </c>
      <c r="BC778" s="15" cm="1">
        <f t="array" aca="1" ref="BC778:BC787" ca="1">BD748:BD757-BC764:BC773</f>
        <v>0</v>
      </c>
      <c r="BD778" s="15" cm="1">
        <f t="array" aca="1" ref="BD778:BD787" ca="1">BE748:BE757-BD764:BD773</f>
        <v>-4.7746783420745467E-3</v>
      </c>
      <c r="BE778" s="15" cm="1">
        <f t="array" aca="1" ref="BE778:BE787" ca="1">BF748:BF757-BE764:BE773</f>
        <v>0</v>
      </c>
      <c r="BF778" s="15" cm="1">
        <f t="array" aca="1" ref="BF778:BF787" ca="1">BG748:BG757-BF764:BF773</f>
        <v>0</v>
      </c>
      <c r="BG778" s="15" cm="1">
        <f t="array" aca="1" ref="BG778:BG787" ca="1">BH748:BH757-BG764:BG773</f>
        <v>8.3233042653055346E-3</v>
      </c>
      <c r="BH778" s="15" cm="1">
        <f t="array" aca="1" ref="BH778:BH787" ca="1">BI748:BI757-BH764:BH773</f>
        <v>0</v>
      </c>
      <c r="BI778" s="15" cm="1">
        <f t="array" aca="1" ref="BI778:BI787" ca="1">BJ748:BJ757-BI764:BI773</f>
        <v>0</v>
      </c>
      <c r="BJ778" s="15" cm="1">
        <f t="array" aca="1" ref="BJ778:BJ787" ca="1">BK748:BK757-BJ764:BJ773</f>
        <v>9.5821161730912045E-3</v>
      </c>
    </row>
    <row r="779" spans="2:62" hidden="1" outlineLevel="2">
      <c r="B779" s="90" t="s">
        <v>7</v>
      </c>
      <c r="C779" s="42">
        <f ca="1"/>
        <v>0</v>
      </c>
      <c r="D779" s="42">
        <f ca="1"/>
        <v>0</v>
      </c>
      <c r="E779" s="42">
        <f ca="1"/>
        <v>-2.7131185969291281E-3</v>
      </c>
      <c r="F779" s="42">
        <f ca="1"/>
        <v>0</v>
      </c>
      <c r="G779" s="42">
        <f ca="1"/>
        <v>0</v>
      </c>
      <c r="H779" s="42">
        <f ca="1"/>
        <v>1.4328342544797541E-3</v>
      </c>
      <c r="I779" s="42">
        <f ca="1"/>
        <v>0</v>
      </c>
      <c r="J779" s="42">
        <f ca="1"/>
        <v>0</v>
      </c>
      <c r="K779" s="42">
        <f ca="1"/>
        <v>-6.1234086331465147E-3</v>
      </c>
      <c r="L779" s="42">
        <f ca="1"/>
        <v>0</v>
      </c>
      <c r="M779" s="42">
        <f ca="1"/>
        <v>0</v>
      </c>
      <c r="N779" s="42">
        <f ca="1"/>
        <v>7.6167772168648368E-3</v>
      </c>
      <c r="O779" s="42">
        <f ca="1"/>
        <v>0</v>
      </c>
      <c r="P779" s="42">
        <f ca="1"/>
        <v>0</v>
      </c>
      <c r="Q779" s="42">
        <f ca="1"/>
        <v>6.862801251510578E-3</v>
      </c>
      <c r="R779" s="42">
        <f ca="1"/>
        <v>0</v>
      </c>
      <c r="S779" s="42">
        <f ca="1"/>
        <v>0</v>
      </c>
      <c r="T779" s="42">
        <f ca="1"/>
        <v>-4.8670631928645833E-3</v>
      </c>
      <c r="U779" s="42">
        <f ca="1"/>
        <v>0</v>
      </c>
      <c r="V779" s="42">
        <f ca="1"/>
        <v>0</v>
      </c>
      <c r="W779" s="42">
        <f ca="1"/>
        <v>8.3016674324868575E-3</v>
      </c>
      <c r="X779" s="42">
        <f ca="1"/>
        <v>0</v>
      </c>
      <c r="Y779" s="42">
        <f ca="1"/>
        <v>0</v>
      </c>
      <c r="Z779" s="42">
        <f ca="1"/>
        <v>-5.4118104384139262E-3</v>
      </c>
      <c r="AA779" s="42">
        <f ca="1"/>
        <v>0</v>
      </c>
      <c r="AB779" s="42">
        <f ca="1"/>
        <v>0</v>
      </c>
      <c r="AC779" s="42">
        <f ca="1"/>
        <v>1.4242901481899502E-2</v>
      </c>
      <c r="AD779" s="42">
        <f ca="1"/>
        <v>0</v>
      </c>
      <c r="AE779" s="42">
        <f ca="1"/>
        <v>0</v>
      </c>
      <c r="AF779" s="42">
        <f ca="1"/>
        <v>6.657159329304739E-3</v>
      </c>
      <c r="AG779" s="42">
        <f ca="1"/>
        <v>0</v>
      </c>
      <c r="AH779" s="42">
        <f ca="1"/>
        <v>0</v>
      </c>
      <c r="AI779" s="42">
        <f ca="1"/>
        <v>1.6136772820703582E-2</v>
      </c>
      <c r="AJ779" s="42">
        <f ca="1"/>
        <v>0</v>
      </c>
      <c r="AK779" s="42">
        <f ca="1"/>
        <v>0</v>
      </c>
      <c r="AL779" s="42">
        <f ca="1"/>
        <v>-1.5184058247545013E-3</v>
      </c>
      <c r="AM779" s="42">
        <f ca="1"/>
        <v>0</v>
      </c>
      <c r="AN779" s="42">
        <f ca="1"/>
        <v>0</v>
      </c>
      <c r="AO779" s="42">
        <f ca="1"/>
        <v>-4.2237034438574392E-2</v>
      </c>
      <c r="AP779" s="42">
        <f ca="1"/>
        <v>0</v>
      </c>
      <c r="AQ779" s="42">
        <f ca="1"/>
        <v>0</v>
      </c>
      <c r="AR779" s="42">
        <f ca="1"/>
        <v>-4.293618947620001E-2</v>
      </c>
      <c r="AS779" s="42">
        <f ca="1"/>
        <v>0</v>
      </c>
      <c r="AT779" s="42">
        <f ca="1"/>
        <v>0</v>
      </c>
      <c r="AU779" s="42">
        <f ca="1"/>
        <v>3.0522654824754886E-3</v>
      </c>
      <c r="AV779" s="42">
        <f ca="1"/>
        <v>0</v>
      </c>
      <c r="AW779" s="42">
        <f ca="1"/>
        <v>0</v>
      </c>
      <c r="AX779" s="42">
        <f ca="1"/>
        <v>7.3513049913075425E-3</v>
      </c>
      <c r="AY779" s="42">
        <f ca="1"/>
        <v>0</v>
      </c>
      <c r="AZ779" s="42">
        <f ca="1"/>
        <v>0</v>
      </c>
      <c r="BA779" s="42">
        <f ca="1"/>
        <v>8.9736829248296505E-3</v>
      </c>
      <c r="BB779" s="42">
        <f ca="1"/>
        <v>0</v>
      </c>
      <c r="BC779" s="42">
        <f ca="1"/>
        <v>0</v>
      </c>
      <c r="BD779" s="42">
        <f ca="1"/>
        <v>-1.0353680223831041E-3</v>
      </c>
      <c r="BE779" s="42">
        <f ca="1"/>
        <v>0</v>
      </c>
      <c r="BF779" s="42">
        <f ca="1"/>
        <v>0</v>
      </c>
      <c r="BG779" s="42">
        <f ca="1"/>
        <v>9.5769457379880733E-3</v>
      </c>
      <c r="BH779" s="42">
        <f ca="1"/>
        <v>0</v>
      </c>
      <c r="BI779" s="42">
        <f ca="1"/>
        <v>0</v>
      </c>
      <c r="BJ779" s="42">
        <f ca="1"/>
        <v>1.8553906109361494E-2</v>
      </c>
    </row>
    <row r="780" spans="2:62" hidden="1" outlineLevel="2">
      <c r="B780" s="90" t="s">
        <v>9</v>
      </c>
      <c r="C780" s="42">
        <f ca="1"/>
        <v>0</v>
      </c>
      <c r="D780" s="42">
        <f ca="1"/>
        <v>0</v>
      </c>
      <c r="E780" s="42">
        <f ca="1"/>
        <v>-5.7305486955558371E-3</v>
      </c>
      <c r="F780" s="42">
        <f ca="1"/>
        <v>0</v>
      </c>
      <c r="G780" s="42">
        <f ca="1"/>
        <v>0</v>
      </c>
      <c r="H780" s="42">
        <f ca="1"/>
        <v>-7.827583601600796E-3</v>
      </c>
      <c r="I780" s="42">
        <f ca="1"/>
        <v>0</v>
      </c>
      <c r="J780" s="42">
        <f ca="1"/>
        <v>0</v>
      </c>
      <c r="K780" s="42">
        <f ca="1"/>
        <v>6.0930243808892115E-3</v>
      </c>
      <c r="L780" s="42">
        <f ca="1"/>
        <v>0</v>
      </c>
      <c r="M780" s="42">
        <f ca="1"/>
        <v>0</v>
      </c>
      <c r="N780" s="42">
        <f ca="1"/>
        <v>2.1442199310008681E-2</v>
      </c>
      <c r="O780" s="42">
        <f ca="1"/>
        <v>0</v>
      </c>
      <c r="P780" s="42">
        <f ca="1"/>
        <v>0</v>
      </c>
      <c r="Q780" s="42">
        <f ca="1"/>
        <v>1.5097394967579503E-2</v>
      </c>
      <c r="R780" s="42">
        <f ca="1"/>
        <v>0</v>
      </c>
      <c r="S780" s="42">
        <f ca="1"/>
        <v>0</v>
      </c>
      <c r="T780" s="42">
        <f ca="1"/>
        <v>-4.3729481551663119E-3</v>
      </c>
      <c r="U780" s="42">
        <f ca="1"/>
        <v>0</v>
      </c>
      <c r="V780" s="42">
        <f ca="1"/>
        <v>0</v>
      </c>
      <c r="W780" s="42">
        <f ca="1"/>
        <v>3.5458829281076465E-4</v>
      </c>
      <c r="X780" s="42">
        <f ca="1"/>
        <v>0</v>
      </c>
      <c r="Y780" s="42">
        <f ca="1"/>
        <v>0</v>
      </c>
      <c r="Z780" s="42">
        <f ca="1"/>
        <v>-1.2270774436167808E-2</v>
      </c>
      <c r="AA780" s="42">
        <f ca="1"/>
        <v>0</v>
      </c>
      <c r="AB780" s="42">
        <f ca="1"/>
        <v>0</v>
      </c>
      <c r="AC780" s="42">
        <f ca="1"/>
        <v>-3.7119790094891691E-2</v>
      </c>
      <c r="AD780" s="42">
        <f ca="1"/>
        <v>0</v>
      </c>
      <c r="AE780" s="42">
        <f ca="1"/>
        <v>0</v>
      </c>
      <c r="AF780" s="42">
        <f ca="1"/>
        <v>-1.2361594095023909E-3</v>
      </c>
      <c r="AG780" s="42">
        <f ca="1"/>
        <v>0</v>
      </c>
      <c r="AH780" s="42">
        <f ca="1"/>
        <v>0</v>
      </c>
      <c r="AI780" s="42">
        <f ca="1"/>
        <v>-2.0071723684666476E-2</v>
      </c>
      <c r="AJ780" s="42">
        <f ca="1"/>
        <v>0</v>
      </c>
      <c r="AK780" s="42">
        <f ca="1"/>
        <v>0</v>
      </c>
      <c r="AL780" s="42">
        <f ca="1"/>
        <v>4.8733746333607941E-3</v>
      </c>
      <c r="AM780" s="42">
        <f ca="1"/>
        <v>0</v>
      </c>
      <c r="AN780" s="42">
        <f ca="1"/>
        <v>0</v>
      </c>
      <c r="AO780" s="42">
        <f ca="1"/>
        <v>-4.4028713774042744E-2</v>
      </c>
      <c r="AP780" s="42">
        <f ca="1"/>
        <v>0</v>
      </c>
      <c r="AQ780" s="42">
        <f ca="1"/>
        <v>0</v>
      </c>
      <c r="AR780" s="42">
        <f ca="1"/>
        <v>4.2500002776125451E-2</v>
      </c>
      <c r="AS780" s="42">
        <f ca="1"/>
        <v>0</v>
      </c>
      <c r="AT780" s="42">
        <f ca="1"/>
        <v>0</v>
      </c>
      <c r="AU780" s="42">
        <f ca="1"/>
        <v>-3.1431882279565282E-2</v>
      </c>
      <c r="AV780" s="42">
        <f ca="1"/>
        <v>0</v>
      </c>
      <c r="AW780" s="42">
        <f ca="1"/>
        <v>0</v>
      </c>
      <c r="AX780" s="42">
        <f ca="1"/>
        <v>-4.0742160660363264E-2</v>
      </c>
      <c r="AY780" s="42">
        <f ca="1"/>
        <v>0</v>
      </c>
      <c r="AZ780" s="42">
        <f ca="1"/>
        <v>0</v>
      </c>
      <c r="BA780" s="42">
        <f ca="1"/>
        <v>3.2722952848362186E-3</v>
      </c>
      <c r="BB780" s="42">
        <f ca="1"/>
        <v>0</v>
      </c>
      <c r="BC780" s="42">
        <f ca="1"/>
        <v>0</v>
      </c>
      <c r="BD780" s="42">
        <f ca="1"/>
        <v>1.7565034416157088E-3</v>
      </c>
      <c r="BE780" s="42">
        <f ca="1"/>
        <v>0</v>
      </c>
      <c r="BF780" s="42">
        <f ca="1"/>
        <v>0</v>
      </c>
      <c r="BG780" s="42">
        <f ca="1"/>
        <v>-1.2110495883331795E-2</v>
      </c>
      <c r="BH780" s="42">
        <f ca="1"/>
        <v>0</v>
      </c>
      <c r="BI780" s="42">
        <f ca="1"/>
        <v>0</v>
      </c>
      <c r="BJ780" s="42">
        <f ca="1"/>
        <v>-0.21099082467745933</v>
      </c>
    </row>
    <row r="781" spans="2:62" hidden="1" outlineLevel="2">
      <c r="B781" s="90" t="s">
        <v>11</v>
      </c>
      <c r="C781" s="42">
        <f ca="1"/>
        <v>0</v>
      </c>
      <c r="D781" s="42">
        <f ca="1"/>
        <v>0</v>
      </c>
      <c r="E781" s="42">
        <f ca="1"/>
        <v>-2.1591892306534355E-2</v>
      </c>
      <c r="F781" s="42">
        <f ca="1"/>
        <v>0</v>
      </c>
      <c r="G781" s="42">
        <f ca="1"/>
        <v>0</v>
      </c>
      <c r="H781" s="42">
        <f ca="1"/>
        <v>-1.8626392787048363E-2</v>
      </c>
      <c r="I781" s="42">
        <f ca="1"/>
        <v>0</v>
      </c>
      <c r="J781" s="42">
        <f ca="1"/>
        <v>0</v>
      </c>
      <c r="K781" s="42">
        <f ca="1"/>
        <v>-4.6669133407552937E-3</v>
      </c>
      <c r="L781" s="42">
        <f ca="1"/>
        <v>0</v>
      </c>
      <c r="M781" s="42">
        <f ca="1"/>
        <v>0</v>
      </c>
      <c r="N781" s="42">
        <f ca="1"/>
        <v>-1.4829746819291376E-2</v>
      </c>
      <c r="O781" s="42">
        <f ca="1"/>
        <v>0</v>
      </c>
      <c r="P781" s="42">
        <f ca="1"/>
        <v>0</v>
      </c>
      <c r="Q781" s="42">
        <f ca="1"/>
        <v>-2.1963654732572807E-2</v>
      </c>
      <c r="R781" s="42">
        <f ca="1"/>
        <v>0</v>
      </c>
      <c r="S781" s="42">
        <f ca="1"/>
        <v>0</v>
      </c>
      <c r="T781" s="42">
        <f ca="1"/>
        <v>-1.9402774829626296E-2</v>
      </c>
      <c r="U781" s="42">
        <f ca="1"/>
        <v>0</v>
      </c>
      <c r="V781" s="42">
        <f ca="1"/>
        <v>0</v>
      </c>
      <c r="W781" s="42">
        <f ca="1"/>
        <v>-2.4811965378693235E-3</v>
      </c>
      <c r="X781" s="42">
        <f ca="1"/>
        <v>0</v>
      </c>
      <c r="Y781" s="42">
        <f ca="1"/>
        <v>0</v>
      </c>
      <c r="Z781" s="42">
        <f ca="1"/>
        <v>-9.5602412197903566E-3</v>
      </c>
      <c r="AA781" s="42">
        <f ca="1"/>
        <v>0</v>
      </c>
      <c r="AB781" s="42">
        <f ca="1"/>
        <v>0</v>
      </c>
      <c r="AC781" s="42">
        <f ca="1"/>
        <v>3.2710577440227102E-2</v>
      </c>
      <c r="AD781" s="42">
        <f ca="1"/>
        <v>0</v>
      </c>
      <c r="AE781" s="42">
        <f ca="1"/>
        <v>0</v>
      </c>
      <c r="AF781" s="42">
        <f ca="1"/>
        <v>-2.0534942352471358E-2</v>
      </c>
      <c r="AG781" s="42">
        <f ca="1"/>
        <v>0</v>
      </c>
      <c r="AH781" s="42">
        <f ca="1"/>
        <v>0</v>
      </c>
      <c r="AI781" s="42">
        <f ca="1"/>
        <v>1.0290932281829361E-2</v>
      </c>
      <c r="AJ781" s="42">
        <f ca="1"/>
        <v>0</v>
      </c>
      <c r="AK781" s="42">
        <f ca="1"/>
        <v>0</v>
      </c>
      <c r="AL781" s="42">
        <f ca="1"/>
        <v>1.0230636298351886E-3</v>
      </c>
      <c r="AM781" s="42">
        <f ca="1"/>
        <v>0</v>
      </c>
      <c r="AN781" s="42">
        <f ca="1"/>
        <v>0</v>
      </c>
      <c r="AO781" s="42">
        <f ca="1"/>
        <v>1.3817933941095963E-2</v>
      </c>
      <c r="AP781" s="42">
        <f ca="1"/>
        <v>0</v>
      </c>
      <c r="AQ781" s="42">
        <f ca="1"/>
        <v>0</v>
      </c>
      <c r="AR781" s="42">
        <f ca="1"/>
        <v>5.6806543164794471E-3</v>
      </c>
      <c r="AS781" s="42">
        <f ca="1"/>
        <v>0</v>
      </c>
      <c r="AT781" s="42">
        <f ca="1"/>
        <v>0</v>
      </c>
      <c r="AU781" s="42">
        <f ca="1"/>
        <v>-1.4332867355487479E-2</v>
      </c>
      <c r="AV781" s="42">
        <f ca="1"/>
        <v>0</v>
      </c>
      <c r="AW781" s="42">
        <f ca="1"/>
        <v>0</v>
      </c>
      <c r="AX781" s="42">
        <f ca="1"/>
        <v>2.5543534168513807E-2</v>
      </c>
      <c r="AY781" s="42">
        <f ca="1"/>
        <v>0</v>
      </c>
      <c r="AZ781" s="42">
        <f ca="1"/>
        <v>0</v>
      </c>
      <c r="BA781" s="42">
        <f ca="1"/>
        <v>-1.4670008424783554E-2</v>
      </c>
      <c r="BB781" s="42">
        <f ca="1"/>
        <v>0</v>
      </c>
      <c r="BC781" s="42">
        <f ca="1"/>
        <v>0</v>
      </c>
      <c r="BD781" s="42">
        <f ca="1"/>
        <v>-5.9163723754280667E-3</v>
      </c>
      <c r="BE781" s="42">
        <f ca="1"/>
        <v>0</v>
      </c>
      <c r="BF781" s="42">
        <f ca="1"/>
        <v>0</v>
      </c>
      <c r="BG781" s="42">
        <f ca="1"/>
        <v>-2.8839819753100626E-3</v>
      </c>
      <c r="BH781" s="42">
        <f ca="1"/>
        <v>0</v>
      </c>
      <c r="BI781" s="42">
        <f ca="1"/>
        <v>0</v>
      </c>
      <c r="BJ781" s="42">
        <f ca="1"/>
        <v>-6.4396749396431766E-2</v>
      </c>
    </row>
    <row r="782" spans="2:62" hidden="1" outlineLevel="2">
      <c r="B782" s="90" t="s">
        <v>13</v>
      </c>
      <c r="C782" s="42">
        <f ca="1"/>
        <v>0</v>
      </c>
      <c r="D782" s="42">
        <f ca="1"/>
        <v>0</v>
      </c>
      <c r="E782" s="42">
        <f ca="1"/>
        <v>8.878106478195695E-3</v>
      </c>
      <c r="F782" s="42">
        <f ca="1"/>
        <v>0</v>
      </c>
      <c r="G782" s="42">
        <f ca="1"/>
        <v>0</v>
      </c>
      <c r="H782" s="42">
        <f ca="1"/>
        <v>3.5345693869116707E-3</v>
      </c>
      <c r="I782" s="42">
        <f ca="1"/>
        <v>0</v>
      </c>
      <c r="J782" s="42">
        <f ca="1"/>
        <v>0</v>
      </c>
      <c r="K782" s="42">
        <f ca="1"/>
        <v>-1.0366014395543854E-2</v>
      </c>
      <c r="L782" s="42">
        <f ca="1"/>
        <v>0</v>
      </c>
      <c r="M782" s="42">
        <f ca="1"/>
        <v>0</v>
      </c>
      <c r="N782" s="42">
        <f ca="1"/>
        <v>-7.3543113799985349E-3</v>
      </c>
      <c r="O782" s="42">
        <f ca="1"/>
        <v>0</v>
      </c>
      <c r="P782" s="42">
        <f ca="1"/>
        <v>0</v>
      </c>
      <c r="Q782" s="42">
        <f ca="1"/>
        <v>3.4134643575055093E-3</v>
      </c>
      <c r="R782" s="42">
        <f ca="1"/>
        <v>0</v>
      </c>
      <c r="S782" s="42">
        <f ca="1"/>
        <v>0</v>
      </c>
      <c r="T782" s="42">
        <f ca="1"/>
        <v>-4.1307449088793941E-3</v>
      </c>
      <c r="U782" s="42">
        <f ca="1"/>
        <v>0</v>
      </c>
      <c r="V782" s="42">
        <f ca="1"/>
        <v>0</v>
      </c>
      <c r="W782" s="42">
        <f ca="1"/>
        <v>1.365612652926694E-3</v>
      </c>
      <c r="X782" s="42">
        <f ca="1"/>
        <v>0</v>
      </c>
      <c r="Y782" s="42">
        <f ca="1"/>
        <v>0</v>
      </c>
      <c r="Z782" s="42">
        <f ca="1"/>
        <v>1.7437916518823031E-2</v>
      </c>
      <c r="AA782" s="42">
        <f ca="1"/>
        <v>0</v>
      </c>
      <c r="AB782" s="42">
        <f ca="1"/>
        <v>0</v>
      </c>
      <c r="AC782" s="42">
        <f ca="1"/>
        <v>7.4178488423914737E-3</v>
      </c>
      <c r="AD782" s="42">
        <f ca="1"/>
        <v>0</v>
      </c>
      <c r="AE782" s="42">
        <f ca="1"/>
        <v>0</v>
      </c>
      <c r="AF782" s="42">
        <f ca="1"/>
        <v>-5.2063757907273855E-4</v>
      </c>
      <c r="AG782" s="42">
        <f ca="1"/>
        <v>0</v>
      </c>
      <c r="AH782" s="42">
        <f ca="1"/>
        <v>0</v>
      </c>
      <c r="AI782" s="42">
        <f ca="1"/>
        <v>-5.6664974523559716E-3</v>
      </c>
      <c r="AJ782" s="42">
        <f ca="1"/>
        <v>0</v>
      </c>
      <c r="AK782" s="42">
        <f ca="1"/>
        <v>0</v>
      </c>
      <c r="AL782" s="42">
        <f ca="1"/>
        <v>-7.8549841704667542E-3</v>
      </c>
      <c r="AM782" s="42">
        <f ca="1"/>
        <v>0</v>
      </c>
      <c r="AN782" s="42">
        <f ca="1"/>
        <v>0</v>
      </c>
      <c r="AO782" s="42">
        <f ca="1"/>
        <v>1.3092575005624753E-2</v>
      </c>
      <c r="AP782" s="42">
        <f ca="1"/>
        <v>0</v>
      </c>
      <c r="AQ782" s="42">
        <f ca="1"/>
        <v>0</v>
      </c>
      <c r="AR782" s="42">
        <f ca="1"/>
        <v>1.7354294506401344E-2</v>
      </c>
      <c r="AS782" s="42">
        <f ca="1"/>
        <v>0</v>
      </c>
      <c r="AT782" s="42">
        <f ca="1"/>
        <v>0</v>
      </c>
      <c r="AU782" s="42">
        <f ca="1"/>
        <v>-6.3301206933786963E-3</v>
      </c>
      <c r="AV782" s="42">
        <f ca="1"/>
        <v>0</v>
      </c>
      <c r="AW782" s="42">
        <f ca="1"/>
        <v>0</v>
      </c>
      <c r="AX782" s="42">
        <f ca="1"/>
        <v>-2.0922326821563586E-3</v>
      </c>
      <c r="AY782" s="42">
        <f ca="1"/>
        <v>0</v>
      </c>
      <c r="AZ782" s="42">
        <f ca="1"/>
        <v>0</v>
      </c>
      <c r="BA782" s="42">
        <f ca="1"/>
        <v>-2.9488236251999228E-3</v>
      </c>
      <c r="BB782" s="42">
        <f ca="1"/>
        <v>0</v>
      </c>
      <c r="BC782" s="42">
        <f ca="1"/>
        <v>0</v>
      </c>
      <c r="BD782" s="42">
        <f ca="1"/>
        <v>1.2725558360510175E-2</v>
      </c>
      <c r="BE782" s="42">
        <f ca="1"/>
        <v>0</v>
      </c>
      <c r="BF782" s="42">
        <f ca="1"/>
        <v>0</v>
      </c>
      <c r="BG782" s="42">
        <f ca="1"/>
        <v>7.8705996291944524E-3</v>
      </c>
      <c r="BH782" s="42">
        <f ca="1"/>
        <v>0</v>
      </c>
      <c r="BI782" s="42">
        <f ca="1"/>
        <v>0</v>
      </c>
      <c r="BJ782" s="42">
        <f ca="1"/>
        <v>-7.648252295555974E-2</v>
      </c>
    </row>
    <row r="783" spans="2:62" hidden="1" outlineLevel="2">
      <c r="B783" s="90" t="s">
        <v>15</v>
      </c>
      <c r="C783" s="42">
        <f ca="1"/>
        <v>0</v>
      </c>
      <c r="D783" s="42">
        <f ca="1"/>
        <v>0</v>
      </c>
      <c r="E783" s="42">
        <f ca="1"/>
        <v>1.2984897831783915E-2</v>
      </c>
      <c r="F783" s="42">
        <f ca="1"/>
        <v>0</v>
      </c>
      <c r="G783" s="42">
        <f ca="1"/>
        <v>0</v>
      </c>
      <c r="H783" s="42">
        <f ca="1"/>
        <v>-1.8000641476355661E-2</v>
      </c>
      <c r="I783" s="42">
        <f ca="1"/>
        <v>0</v>
      </c>
      <c r="J783" s="42">
        <f ca="1"/>
        <v>0</v>
      </c>
      <c r="K783" s="42">
        <f ca="1"/>
        <v>9.8900620594025157E-4</v>
      </c>
      <c r="L783" s="42">
        <f ca="1"/>
        <v>0</v>
      </c>
      <c r="M783" s="42">
        <f ca="1"/>
        <v>0</v>
      </c>
      <c r="N783" s="42">
        <f ca="1"/>
        <v>-3.3714230133205791E-3</v>
      </c>
      <c r="O783" s="42">
        <f ca="1"/>
        <v>0</v>
      </c>
      <c r="P783" s="42">
        <f ca="1"/>
        <v>0</v>
      </c>
      <c r="Q783" s="42">
        <f ca="1"/>
        <v>7.7638580221028319E-3</v>
      </c>
      <c r="R783" s="42">
        <f ca="1"/>
        <v>0</v>
      </c>
      <c r="S783" s="42">
        <f ca="1"/>
        <v>0</v>
      </c>
      <c r="T783" s="42">
        <f ca="1"/>
        <v>3.1736673244472102E-3</v>
      </c>
      <c r="U783" s="42">
        <f ca="1"/>
        <v>0</v>
      </c>
      <c r="V783" s="42">
        <f ca="1"/>
        <v>0</v>
      </c>
      <c r="W783" s="42">
        <f ca="1"/>
        <v>2.6928588650303731E-3</v>
      </c>
      <c r="X783" s="42">
        <f ca="1"/>
        <v>0</v>
      </c>
      <c r="Y783" s="42">
        <f ca="1"/>
        <v>0</v>
      </c>
      <c r="Z783" s="42">
        <f ca="1"/>
        <v>3.2813654486071875E-2</v>
      </c>
      <c r="AA783" s="42">
        <f ca="1"/>
        <v>0</v>
      </c>
      <c r="AB783" s="42">
        <f ca="1"/>
        <v>0</v>
      </c>
      <c r="AC783" s="42">
        <f ca="1"/>
        <v>3.2973627830024888E-2</v>
      </c>
      <c r="AD783" s="42">
        <f ca="1"/>
        <v>0</v>
      </c>
      <c r="AE783" s="42">
        <f ca="1"/>
        <v>0</v>
      </c>
      <c r="AF783" s="42">
        <f ca="1"/>
        <v>2.1284213909475991E-3</v>
      </c>
      <c r="AG783" s="42">
        <f ca="1"/>
        <v>0</v>
      </c>
      <c r="AH783" s="42">
        <f ca="1"/>
        <v>0</v>
      </c>
      <c r="AI783" s="42">
        <f ca="1"/>
        <v>3.168636806259284E-3</v>
      </c>
      <c r="AJ783" s="42">
        <f ca="1"/>
        <v>0</v>
      </c>
      <c r="AK783" s="42">
        <f ca="1"/>
        <v>0</v>
      </c>
      <c r="AL783" s="42">
        <f ca="1"/>
        <v>5.8866175424194256E-3</v>
      </c>
      <c r="AM783" s="42">
        <f ca="1"/>
        <v>0</v>
      </c>
      <c r="AN783" s="42">
        <f ca="1"/>
        <v>0</v>
      </c>
      <c r="AO783" s="42">
        <f ca="1"/>
        <v>1.9493269178378403E-2</v>
      </c>
      <c r="AP783" s="42">
        <f ca="1"/>
        <v>0</v>
      </c>
      <c r="AQ783" s="42">
        <f ca="1"/>
        <v>0</v>
      </c>
      <c r="AR783" s="42">
        <f ca="1"/>
        <v>-1.6900247593335693E-2</v>
      </c>
      <c r="AS783" s="42">
        <f ca="1"/>
        <v>0</v>
      </c>
      <c r="AT783" s="42">
        <f ca="1"/>
        <v>0</v>
      </c>
      <c r="AU783" s="42">
        <f ca="1"/>
        <v>-8.3477274686855063E-3</v>
      </c>
      <c r="AV783" s="42">
        <f ca="1"/>
        <v>0</v>
      </c>
      <c r="AW783" s="42">
        <f ca="1"/>
        <v>0</v>
      </c>
      <c r="AX783" s="42">
        <f ca="1"/>
        <v>2.0762412368276639E-2</v>
      </c>
      <c r="AY783" s="42">
        <f ca="1"/>
        <v>0</v>
      </c>
      <c r="AZ783" s="42">
        <f ca="1"/>
        <v>0</v>
      </c>
      <c r="BA783" s="42">
        <f ca="1"/>
        <v>-3.3164803437992219E-3</v>
      </c>
      <c r="BB783" s="42">
        <f ca="1"/>
        <v>0</v>
      </c>
      <c r="BC783" s="42">
        <f ca="1"/>
        <v>0</v>
      </c>
      <c r="BD783" s="42">
        <f ca="1"/>
        <v>1.9860422516725929E-2</v>
      </c>
      <c r="BE783" s="42">
        <f ca="1"/>
        <v>0</v>
      </c>
      <c r="BF783" s="42">
        <f ca="1"/>
        <v>0</v>
      </c>
      <c r="BG783" s="42">
        <f ca="1"/>
        <v>5.8237415813139348E-4</v>
      </c>
      <c r="BH783" s="42">
        <f ca="1"/>
        <v>0</v>
      </c>
      <c r="BI783" s="42">
        <f ca="1"/>
        <v>0</v>
      </c>
      <c r="BJ783" s="42">
        <f ca="1"/>
        <v>-0.32187350480418503</v>
      </c>
    </row>
    <row r="784" spans="2:62" hidden="1" outlineLevel="2">
      <c r="B784" s="90" t="s">
        <v>18</v>
      </c>
      <c r="C784" s="42">
        <f ca="1"/>
        <v>0</v>
      </c>
      <c r="D784" s="42">
        <f ca="1"/>
        <v>0</v>
      </c>
      <c r="E784" s="42">
        <f ca="1"/>
        <v>-1.6476445508628104E-3</v>
      </c>
      <c r="F784" s="42">
        <f ca="1"/>
        <v>0</v>
      </c>
      <c r="G784" s="42">
        <f ca="1"/>
        <v>0</v>
      </c>
      <c r="H784" s="42">
        <f ca="1"/>
        <v>1.9827339522026147E-2</v>
      </c>
      <c r="I784" s="42">
        <f ca="1"/>
        <v>0</v>
      </c>
      <c r="J784" s="42">
        <f ca="1"/>
        <v>0</v>
      </c>
      <c r="K784" s="42">
        <f ca="1"/>
        <v>1.7718905728912084E-3</v>
      </c>
      <c r="L784" s="42">
        <f ca="1"/>
        <v>0</v>
      </c>
      <c r="M784" s="42">
        <f ca="1"/>
        <v>0</v>
      </c>
      <c r="N784" s="42">
        <f ca="1"/>
        <v>-5.9285596808415011E-3</v>
      </c>
      <c r="O784" s="42">
        <f ca="1"/>
        <v>0</v>
      </c>
      <c r="P784" s="42">
        <f ca="1"/>
        <v>0</v>
      </c>
      <c r="Q784" s="42">
        <f ca="1"/>
        <v>1.0960805578536747E-2</v>
      </c>
      <c r="R784" s="42">
        <f ca="1"/>
        <v>0</v>
      </c>
      <c r="S784" s="42">
        <f ca="1"/>
        <v>0</v>
      </c>
      <c r="T784" s="42">
        <f ca="1"/>
        <v>2.9814787536194629E-3</v>
      </c>
      <c r="U784" s="42">
        <f ca="1"/>
        <v>0</v>
      </c>
      <c r="V784" s="42">
        <f ca="1"/>
        <v>0</v>
      </c>
      <c r="W784" s="42">
        <f ca="1"/>
        <v>1.0167965092100922E-2</v>
      </c>
      <c r="X784" s="42">
        <f ca="1"/>
        <v>0</v>
      </c>
      <c r="Y784" s="42">
        <f ca="1"/>
        <v>0</v>
      </c>
      <c r="Z784" s="42">
        <f ca="1"/>
        <v>1.039769097063983E-2</v>
      </c>
      <c r="AA784" s="42">
        <f ca="1"/>
        <v>0</v>
      </c>
      <c r="AB784" s="42">
        <f ca="1"/>
        <v>0</v>
      </c>
      <c r="AC784" s="42">
        <f ca="1"/>
        <v>4.8199338019773684E-3</v>
      </c>
      <c r="AD784" s="42">
        <f ca="1"/>
        <v>0</v>
      </c>
      <c r="AE784" s="42">
        <f ca="1"/>
        <v>0</v>
      </c>
      <c r="AF784" s="42">
        <f ca="1"/>
        <v>-2.149865863100988E-2</v>
      </c>
      <c r="AG784" s="42">
        <f ca="1"/>
        <v>0</v>
      </c>
      <c r="AH784" s="42">
        <f ca="1"/>
        <v>0</v>
      </c>
      <c r="AI784" s="42">
        <f ca="1"/>
        <v>3.7413869614423556E-3</v>
      </c>
      <c r="AJ784" s="42">
        <f ca="1"/>
        <v>0</v>
      </c>
      <c r="AK784" s="42">
        <f ca="1"/>
        <v>0</v>
      </c>
      <c r="AL784" s="42">
        <f ca="1"/>
        <v>-7.1415830109738858E-3</v>
      </c>
      <c r="AM784" s="42">
        <f ca="1"/>
        <v>0</v>
      </c>
      <c r="AN784" s="42">
        <f ca="1"/>
        <v>0</v>
      </c>
      <c r="AO784" s="42">
        <f ca="1"/>
        <v>-5.3529015784717859E-2</v>
      </c>
      <c r="AP784" s="42">
        <f ca="1"/>
        <v>0</v>
      </c>
      <c r="AQ784" s="42">
        <f ca="1"/>
        <v>0</v>
      </c>
      <c r="AR784" s="42">
        <f ca="1"/>
        <v>3.7473793380809889E-3</v>
      </c>
      <c r="AS784" s="42">
        <f ca="1"/>
        <v>0</v>
      </c>
      <c r="AT784" s="42">
        <f ca="1"/>
        <v>0</v>
      </c>
      <c r="AU784" s="42">
        <f ca="1"/>
        <v>1.7431612656736484E-2</v>
      </c>
      <c r="AV784" s="42">
        <f ca="1"/>
        <v>0</v>
      </c>
      <c r="AW784" s="42">
        <f ca="1"/>
        <v>0</v>
      </c>
      <c r="AX784" s="42">
        <f ca="1"/>
        <v>2.075931068907913E-2</v>
      </c>
      <c r="AY784" s="42">
        <f ca="1"/>
        <v>0</v>
      </c>
      <c r="AZ784" s="42">
        <f ca="1"/>
        <v>0</v>
      </c>
      <c r="BA784" s="42">
        <f ca="1"/>
        <v>4.9965464937210824E-3</v>
      </c>
      <c r="BB784" s="42">
        <f ca="1"/>
        <v>0</v>
      </c>
      <c r="BC784" s="42">
        <f ca="1"/>
        <v>0</v>
      </c>
      <c r="BD784" s="42">
        <f ca="1"/>
        <v>9.9564784634560838E-3</v>
      </c>
      <c r="BE784" s="42">
        <f ca="1"/>
        <v>0</v>
      </c>
      <c r="BF784" s="42">
        <f ca="1"/>
        <v>0</v>
      </c>
      <c r="BG784" s="42">
        <f ca="1"/>
        <v>-1.0804456676617197E-2</v>
      </c>
      <c r="BH784" s="42">
        <f ca="1"/>
        <v>0</v>
      </c>
      <c r="BI784" s="42">
        <f ca="1"/>
        <v>0</v>
      </c>
      <c r="BJ784" s="42">
        <f ca="1"/>
        <v>8.6271877901609173E-2</v>
      </c>
    </row>
    <row r="785" spans="2:62" hidden="1" outlineLevel="2">
      <c r="B785" s="90" t="s">
        <v>20</v>
      </c>
      <c r="C785" s="42">
        <f ca="1"/>
        <v>0</v>
      </c>
      <c r="D785" s="42">
        <f ca="1"/>
        <v>0</v>
      </c>
      <c r="E785" s="42">
        <f ca="1"/>
        <v>-2.8613429321882539E-3</v>
      </c>
      <c r="F785" s="42">
        <f ca="1"/>
        <v>0</v>
      </c>
      <c r="G785" s="42">
        <f ca="1"/>
        <v>0</v>
      </c>
      <c r="H785" s="42">
        <f ca="1"/>
        <v>2.0399933827530629E-2</v>
      </c>
      <c r="I785" s="42">
        <f ca="1"/>
        <v>0</v>
      </c>
      <c r="J785" s="42">
        <f ca="1"/>
        <v>0</v>
      </c>
      <c r="K785" s="42">
        <f ca="1"/>
        <v>7.9799034013003749E-3</v>
      </c>
      <c r="L785" s="42">
        <f ca="1"/>
        <v>0</v>
      </c>
      <c r="M785" s="42">
        <f ca="1"/>
        <v>0</v>
      </c>
      <c r="N785" s="42">
        <f ca="1"/>
        <v>5.1774975371957528E-3</v>
      </c>
      <c r="O785" s="42">
        <f ca="1"/>
        <v>0</v>
      </c>
      <c r="P785" s="42">
        <f ca="1"/>
        <v>0</v>
      </c>
      <c r="Q785" s="42">
        <f ca="1"/>
        <v>-1.9238502063411156E-3</v>
      </c>
      <c r="R785" s="42">
        <f ca="1"/>
        <v>0</v>
      </c>
      <c r="S785" s="42">
        <f ca="1"/>
        <v>0</v>
      </c>
      <c r="T785" s="42">
        <f ca="1"/>
        <v>7.6013599308562552E-3</v>
      </c>
      <c r="U785" s="42">
        <f ca="1"/>
        <v>0</v>
      </c>
      <c r="V785" s="42">
        <f ca="1"/>
        <v>0</v>
      </c>
      <c r="W785" s="42">
        <f ca="1"/>
        <v>-3.5455459119399999E-3</v>
      </c>
      <c r="X785" s="42">
        <f ca="1"/>
        <v>0</v>
      </c>
      <c r="Y785" s="42">
        <f ca="1"/>
        <v>0</v>
      </c>
      <c r="Z785" s="42">
        <f ca="1"/>
        <v>-1.0473920643441385E-2</v>
      </c>
      <c r="AA785" s="42">
        <f ca="1"/>
        <v>0</v>
      </c>
      <c r="AB785" s="42">
        <f ca="1"/>
        <v>0</v>
      </c>
      <c r="AC785" s="42">
        <f ca="1"/>
        <v>-2.2761987942298556E-2</v>
      </c>
      <c r="AD785" s="42">
        <f ca="1"/>
        <v>0</v>
      </c>
      <c r="AE785" s="42">
        <f ca="1"/>
        <v>0</v>
      </c>
      <c r="AF785" s="42">
        <f ca="1"/>
        <v>7.5938988911083017E-3</v>
      </c>
      <c r="AG785" s="42">
        <f ca="1"/>
        <v>0</v>
      </c>
      <c r="AH785" s="42">
        <f ca="1"/>
        <v>0</v>
      </c>
      <c r="AI785" s="42">
        <f ca="1"/>
        <v>-9.9186081893919871E-3</v>
      </c>
      <c r="AJ785" s="42">
        <f ca="1"/>
        <v>0</v>
      </c>
      <c r="AK785" s="42">
        <f ca="1"/>
        <v>0</v>
      </c>
      <c r="AL785" s="42">
        <f ca="1"/>
        <v>9.1814808113765915E-3</v>
      </c>
      <c r="AM785" s="42">
        <f ca="1"/>
        <v>0</v>
      </c>
      <c r="AN785" s="42">
        <f ca="1"/>
        <v>0</v>
      </c>
      <c r="AO785" s="42">
        <f ca="1"/>
        <v>2.5113469644755124E-2</v>
      </c>
      <c r="AP785" s="42">
        <f ca="1"/>
        <v>0</v>
      </c>
      <c r="AQ785" s="42">
        <f ca="1"/>
        <v>0</v>
      </c>
      <c r="AR785" s="42">
        <f ca="1"/>
        <v>6.9253452621097222E-3</v>
      </c>
      <c r="AS785" s="42">
        <f ca="1"/>
        <v>0</v>
      </c>
      <c r="AT785" s="42">
        <f ca="1"/>
        <v>0</v>
      </c>
      <c r="AU785" s="42">
        <f ca="1"/>
        <v>1.7169760944458871E-2</v>
      </c>
      <c r="AV785" s="42">
        <f ca="1"/>
        <v>0</v>
      </c>
      <c r="AW785" s="42">
        <f ca="1"/>
        <v>0</v>
      </c>
      <c r="AX785" s="42">
        <f ca="1"/>
        <v>-2.1922459555339412E-2</v>
      </c>
      <c r="AY785" s="42">
        <f ca="1"/>
        <v>0</v>
      </c>
      <c r="AZ785" s="42">
        <f ca="1"/>
        <v>0</v>
      </c>
      <c r="BA785" s="42">
        <f ca="1"/>
        <v>2.2599974082714372E-3</v>
      </c>
      <c r="BB785" s="42">
        <f ca="1"/>
        <v>0</v>
      </c>
      <c r="BC785" s="42">
        <f ca="1"/>
        <v>0</v>
      </c>
      <c r="BD785" s="42">
        <f ca="1"/>
        <v>1.7715237463887465E-3</v>
      </c>
      <c r="BE785" s="42">
        <f ca="1"/>
        <v>0</v>
      </c>
      <c r="BF785" s="42">
        <f ca="1"/>
        <v>0</v>
      </c>
      <c r="BG785" s="42">
        <f ca="1"/>
        <v>-7.8925482783947787E-3</v>
      </c>
      <c r="BH785" s="42">
        <f ca="1"/>
        <v>0</v>
      </c>
      <c r="BI785" s="42">
        <f ca="1"/>
        <v>0</v>
      </c>
      <c r="BJ785" s="42">
        <f ca="1"/>
        <v>-5.4801233396764105E-2</v>
      </c>
    </row>
    <row r="786" spans="2:62" hidden="1" outlineLevel="2">
      <c r="B786" s="90" t="s">
        <v>22</v>
      </c>
      <c r="C786" s="42">
        <f ca="1"/>
        <v>0</v>
      </c>
      <c r="D786" s="42">
        <f ca="1"/>
        <v>0</v>
      </c>
      <c r="E786" s="42">
        <f ca="1"/>
        <v>6.2891134045018979E-3</v>
      </c>
      <c r="F786" s="42">
        <f ca="1"/>
        <v>0</v>
      </c>
      <c r="G786" s="42">
        <f ca="1"/>
        <v>0</v>
      </c>
      <c r="H786" s="42">
        <f ca="1"/>
        <v>-5.0125737559196509E-3</v>
      </c>
      <c r="I786" s="42">
        <f ca="1"/>
        <v>0</v>
      </c>
      <c r="J786" s="42">
        <f ca="1"/>
        <v>0</v>
      </c>
      <c r="K786" s="42">
        <f ca="1"/>
        <v>3.3261341458298531E-3</v>
      </c>
      <c r="L786" s="42">
        <f ca="1"/>
        <v>0</v>
      </c>
      <c r="M786" s="42">
        <f ca="1"/>
        <v>0</v>
      </c>
      <c r="N786" s="42">
        <f ca="1"/>
        <v>4.5927130437399318E-3</v>
      </c>
      <c r="O786" s="42">
        <f ca="1"/>
        <v>0</v>
      </c>
      <c r="P786" s="42">
        <f ca="1"/>
        <v>0</v>
      </c>
      <c r="Q786" s="42">
        <f ca="1"/>
        <v>-6.4908687508430166E-3</v>
      </c>
      <c r="R786" s="42">
        <f ca="1"/>
        <v>0</v>
      </c>
      <c r="S786" s="42">
        <f ca="1"/>
        <v>0</v>
      </c>
      <c r="T786" s="42">
        <f ca="1"/>
        <v>3.8158076925233972E-3</v>
      </c>
      <c r="U786" s="42">
        <f ca="1"/>
        <v>0</v>
      </c>
      <c r="V786" s="42">
        <f ca="1"/>
        <v>0</v>
      </c>
      <c r="W786" s="42">
        <f ca="1"/>
        <v>7.2155396894237993E-3</v>
      </c>
      <c r="X786" s="42">
        <f ca="1"/>
        <v>0</v>
      </c>
      <c r="Y786" s="42">
        <f ca="1"/>
        <v>0</v>
      </c>
      <c r="Z786" s="42">
        <f ca="1"/>
        <v>-3.6929687049552101E-4</v>
      </c>
      <c r="AA786" s="42">
        <f ca="1"/>
        <v>0</v>
      </c>
      <c r="AB786" s="42">
        <f ca="1"/>
        <v>0</v>
      </c>
      <c r="AC786" s="42">
        <f ca="1"/>
        <v>-7.5477300453154865E-3</v>
      </c>
      <c r="AD786" s="42">
        <f ca="1"/>
        <v>0</v>
      </c>
      <c r="AE786" s="42">
        <f ca="1"/>
        <v>0</v>
      </c>
      <c r="AF786" s="42">
        <f ca="1"/>
        <v>3.4095889996826455E-3</v>
      </c>
      <c r="AG786" s="42">
        <f ca="1"/>
        <v>0</v>
      </c>
      <c r="AH786" s="42">
        <f ca="1"/>
        <v>0</v>
      </c>
      <c r="AI786" s="42">
        <f ca="1"/>
        <v>1.2823160619876589E-2</v>
      </c>
      <c r="AJ786" s="42">
        <f ca="1"/>
        <v>0</v>
      </c>
      <c r="AK786" s="42">
        <f ca="1"/>
        <v>0</v>
      </c>
      <c r="AL786" s="42">
        <f ca="1"/>
        <v>-1.1199676607142536E-3</v>
      </c>
      <c r="AM786" s="42">
        <f ca="1"/>
        <v>0</v>
      </c>
      <c r="AN786" s="42">
        <f ca="1"/>
        <v>0</v>
      </c>
      <c r="AO786" s="42">
        <f ca="1"/>
        <v>4.5762019942229601E-2</v>
      </c>
      <c r="AP786" s="42">
        <f ca="1"/>
        <v>0</v>
      </c>
      <c r="AQ786" s="42">
        <f ca="1"/>
        <v>0</v>
      </c>
      <c r="AR786" s="42">
        <f ca="1"/>
        <v>9.1369705406003227E-3</v>
      </c>
      <c r="AS786" s="42">
        <f ca="1"/>
        <v>0</v>
      </c>
      <c r="AT786" s="42">
        <f ca="1"/>
        <v>0</v>
      </c>
      <c r="AU786" s="42">
        <f ca="1"/>
        <v>2.3018983315336319E-2</v>
      </c>
      <c r="AV786" s="42">
        <f ca="1"/>
        <v>0</v>
      </c>
      <c r="AW786" s="42">
        <f ca="1"/>
        <v>0</v>
      </c>
      <c r="AX786" s="42">
        <f ca="1"/>
        <v>1.4052449112153476E-2</v>
      </c>
      <c r="AY786" s="42">
        <f ca="1"/>
        <v>0</v>
      </c>
      <c r="AZ786" s="42">
        <f ca="1"/>
        <v>0</v>
      </c>
      <c r="BA786" s="42">
        <f ca="1"/>
        <v>1.7834034848394534E-2</v>
      </c>
      <c r="BB786" s="42">
        <f ca="1"/>
        <v>0</v>
      </c>
      <c r="BC786" s="42">
        <f ca="1"/>
        <v>0</v>
      </c>
      <c r="BD786" s="42">
        <f ca="1"/>
        <v>-7.6875546387552562E-3</v>
      </c>
      <c r="BE786" s="42">
        <f ca="1"/>
        <v>0</v>
      </c>
      <c r="BF786" s="42">
        <f ca="1"/>
        <v>0</v>
      </c>
      <c r="BG786" s="42">
        <f ca="1"/>
        <v>-2.4990867154977281E-3</v>
      </c>
      <c r="BH786" s="42">
        <f ca="1"/>
        <v>0</v>
      </c>
      <c r="BI786" s="42">
        <f ca="1"/>
        <v>0</v>
      </c>
      <c r="BJ786" s="42">
        <f ca="1"/>
        <v>-0.12299955376193696</v>
      </c>
    </row>
    <row r="787" spans="2:62" hidden="1" outlineLevel="2">
      <c r="B787" s="90" t="s">
        <v>24</v>
      </c>
      <c r="C787" s="42">
        <f ca="1"/>
        <v>0</v>
      </c>
      <c r="D787" s="42">
        <f ca="1"/>
        <v>0</v>
      </c>
      <c r="E787" s="42">
        <f ca="1"/>
        <v>5.884551979961905E-3</v>
      </c>
      <c r="F787" s="42">
        <f ca="1"/>
        <v>0</v>
      </c>
      <c r="G787" s="42">
        <f ca="1"/>
        <v>0</v>
      </c>
      <c r="H787" s="42">
        <f ca="1"/>
        <v>3.2846519306546085E-3</v>
      </c>
      <c r="I787" s="42">
        <f ca="1"/>
        <v>0</v>
      </c>
      <c r="J787" s="42">
        <f ca="1"/>
        <v>0</v>
      </c>
      <c r="K787" s="42">
        <f ca="1"/>
        <v>-7.7189858514285226E-3</v>
      </c>
      <c r="L787" s="42">
        <f ca="1"/>
        <v>0</v>
      </c>
      <c r="M787" s="42">
        <f ca="1"/>
        <v>0</v>
      </c>
      <c r="N787" s="42">
        <f ca="1"/>
        <v>-1.2910931194725805E-2</v>
      </c>
      <c r="O787" s="42">
        <f ca="1"/>
        <v>0</v>
      </c>
      <c r="P787" s="42">
        <f ca="1"/>
        <v>0</v>
      </c>
      <c r="Q787" s="42">
        <f ca="1"/>
        <v>-1.5805798165826085E-2</v>
      </c>
      <c r="R787" s="42">
        <f ca="1"/>
        <v>0</v>
      </c>
      <c r="S787" s="42">
        <f ca="1"/>
        <v>0</v>
      </c>
      <c r="T787" s="42">
        <f ca="1"/>
        <v>3.4062766875320449E-3</v>
      </c>
      <c r="U787" s="42">
        <f ca="1"/>
        <v>0</v>
      </c>
      <c r="V787" s="42">
        <f ca="1"/>
        <v>0</v>
      </c>
      <c r="W787" s="42">
        <f ca="1"/>
        <v>-1.4375703425227537E-2</v>
      </c>
      <c r="X787" s="42">
        <f ca="1"/>
        <v>0</v>
      </c>
      <c r="Y787" s="42">
        <f ca="1"/>
        <v>0</v>
      </c>
      <c r="Z787" s="42">
        <f ca="1"/>
        <v>1.8646174392086018E-2</v>
      </c>
      <c r="AA787" s="42">
        <f ca="1"/>
        <v>0</v>
      </c>
      <c r="AB787" s="42">
        <f ca="1"/>
        <v>0</v>
      </c>
      <c r="AC787" s="42">
        <f ca="1"/>
        <v>3.3789114662017006E-3</v>
      </c>
      <c r="AD787" s="42">
        <f ca="1"/>
        <v>0</v>
      </c>
      <c r="AE787" s="42">
        <f ca="1"/>
        <v>0</v>
      </c>
      <c r="AF787" s="42">
        <f ca="1"/>
        <v>2.7109438939496355E-2</v>
      </c>
      <c r="AG787" s="42">
        <f ca="1"/>
        <v>0</v>
      </c>
      <c r="AH787" s="42">
        <f ca="1"/>
        <v>0</v>
      </c>
      <c r="AI787" s="42">
        <f ca="1"/>
        <v>-7.2730290867203673E-3</v>
      </c>
      <c r="AJ787" s="42">
        <f ca="1"/>
        <v>0</v>
      </c>
      <c r="AK787" s="42">
        <f ca="1"/>
        <v>0</v>
      </c>
      <c r="AL787" s="42">
        <f ca="1"/>
        <v>6.6775810419350545E-4</v>
      </c>
      <c r="AM787" s="42">
        <f ca="1"/>
        <v>0</v>
      </c>
      <c r="AN787" s="42">
        <f ca="1"/>
        <v>0</v>
      </c>
      <c r="AO787" s="42">
        <f ca="1"/>
        <v>3.9800858586563292E-2</v>
      </c>
      <c r="AP787" s="42">
        <f ca="1"/>
        <v>0</v>
      </c>
      <c r="AQ787" s="42">
        <f ca="1"/>
        <v>0</v>
      </c>
      <c r="AR787" s="42">
        <f ca="1"/>
        <v>-3.1363910905695014E-2</v>
      </c>
      <c r="AS787" s="42">
        <f ca="1"/>
        <v>0</v>
      </c>
      <c r="AT787" s="42">
        <f ca="1"/>
        <v>0</v>
      </c>
      <c r="AU787" s="42">
        <f ca="1"/>
        <v>-1.4731020542003648E-2</v>
      </c>
      <c r="AV787" s="42">
        <f ca="1"/>
        <v>0</v>
      </c>
      <c r="AW787" s="42">
        <f ca="1"/>
        <v>0</v>
      </c>
      <c r="AX787" s="42">
        <f ca="1"/>
        <v>-1.2051686471533429E-2</v>
      </c>
      <c r="AY787" s="42">
        <f ca="1"/>
        <v>0</v>
      </c>
      <c r="AZ787" s="42">
        <f ca="1"/>
        <v>0</v>
      </c>
      <c r="BA787" s="42">
        <f ca="1"/>
        <v>-2.2048673988165957E-2</v>
      </c>
      <c r="BB787" s="42">
        <f ca="1"/>
        <v>0</v>
      </c>
      <c r="BC787" s="42">
        <f ca="1"/>
        <v>0</v>
      </c>
      <c r="BD787" s="42">
        <f ca="1"/>
        <v>-2.6656513150055405E-2</v>
      </c>
      <c r="BE787" s="42">
        <f ca="1"/>
        <v>0</v>
      </c>
      <c r="BF787" s="42">
        <f ca="1"/>
        <v>0</v>
      </c>
      <c r="BG787" s="42">
        <f ca="1"/>
        <v>9.837345738533454E-3</v>
      </c>
      <c r="BH787" s="42">
        <f ca="1"/>
        <v>0</v>
      </c>
      <c r="BI787" s="42">
        <f ca="1"/>
        <v>0</v>
      </c>
      <c r="BJ787" s="42">
        <f ca="1"/>
        <v>-0.26286351119172569</v>
      </c>
    </row>
    <row r="788" spans="2:62" hidden="1" outlineLevel="2"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  <c r="AJ788" s="42"/>
      <c r="AK788" s="42"/>
      <c r="AL788" s="42"/>
      <c r="AM788" s="42"/>
      <c r="AN788" s="42"/>
      <c r="AO788" s="42"/>
      <c r="AP788" s="42"/>
      <c r="AQ788" s="42"/>
      <c r="AR788" s="42"/>
      <c r="AS788" s="42"/>
      <c r="AT788" s="42"/>
      <c r="AU788" s="42"/>
      <c r="AV788" s="42"/>
      <c r="AW788" s="42"/>
      <c r="AX788" s="42"/>
      <c r="AY788" s="42"/>
      <c r="AZ788" s="42"/>
      <c r="BA788" s="42"/>
      <c r="BB788" s="42"/>
      <c r="BC788" s="42"/>
      <c r="BD788" s="42"/>
      <c r="BE788" s="42"/>
      <c r="BF788" s="42"/>
      <c r="BG788" s="42"/>
      <c r="BH788" s="42"/>
      <c r="BI788" s="42"/>
      <c r="BJ788" s="42"/>
    </row>
    <row r="789" spans="2:62" hidden="1" outlineLevel="2">
      <c r="B789" s="90" t="s">
        <v>56</v>
      </c>
      <c r="C789" s="42">
        <f ca="1">SUM(C778:C787)</f>
        <v>0</v>
      </c>
      <c r="D789" s="42">
        <f t="shared" ref="D789:BJ789" ca="1" si="1022">SUM(D778:D787)</f>
        <v>0</v>
      </c>
      <c r="E789" s="42">
        <f t="shared" ca="1" si="1022"/>
        <v>2.8275992658421956E-16</v>
      </c>
      <c r="F789" s="42">
        <f t="shared" ca="1" si="1022"/>
        <v>0</v>
      </c>
      <c r="G789" s="42">
        <f t="shared" ca="1" si="1022"/>
        <v>0</v>
      </c>
      <c r="H789" s="42">
        <f t="shared" ca="1" si="1022"/>
        <v>2.6020852139652106E-17</v>
      </c>
      <c r="I789" s="42">
        <f t="shared" ca="1" si="1022"/>
        <v>0</v>
      </c>
      <c r="J789" s="42">
        <f t="shared" ca="1" si="1022"/>
        <v>0</v>
      </c>
      <c r="K789" s="42">
        <f t="shared" ca="1" si="1022"/>
        <v>-1.5265566588595902E-16</v>
      </c>
      <c r="L789" s="42">
        <f t="shared" ca="1" si="1022"/>
        <v>0</v>
      </c>
      <c r="M789" s="42">
        <f t="shared" ca="1" si="1022"/>
        <v>0</v>
      </c>
      <c r="N789" s="42">
        <f t="shared" ca="1" si="1022"/>
        <v>2.931682674400804E-16</v>
      </c>
      <c r="O789" s="42">
        <f t="shared" ca="1" si="1022"/>
        <v>0</v>
      </c>
      <c r="P789" s="42">
        <f t="shared" ca="1" si="1022"/>
        <v>0</v>
      </c>
      <c r="Q789" s="42">
        <f t="shared" ca="1" si="1022"/>
        <v>-7.2511441295830537E-16</v>
      </c>
      <c r="R789" s="42">
        <f t="shared" ca="1" si="1022"/>
        <v>0</v>
      </c>
      <c r="S789" s="42">
        <f t="shared" ca="1" si="1022"/>
        <v>0</v>
      </c>
      <c r="T789" s="42">
        <f t="shared" ca="1" si="1022"/>
        <v>5.0306980803327406E-17</v>
      </c>
      <c r="U789" s="42">
        <f t="shared" ca="1" si="1022"/>
        <v>0</v>
      </c>
      <c r="V789" s="42">
        <f t="shared" ca="1" si="1022"/>
        <v>0</v>
      </c>
      <c r="W789" s="42">
        <f t="shared" ca="1" si="1022"/>
        <v>1.8318679906315083E-15</v>
      </c>
      <c r="X789" s="42">
        <f t="shared" ca="1" si="1022"/>
        <v>0</v>
      </c>
      <c r="Y789" s="42">
        <f t="shared" ca="1" si="1022"/>
        <v>0</v>
      </c>
      <c r="Z789" s="42">
        <f t="shared" ca="1" si="1022"/>
        <v>-1.6306400674181987E-15</v>
      </c>
      <c r="AA789" s="42">
        <f t="shared" ca="1" si="1022"/>
        <v>0</v>
      </c>
      <c r="AB789" s="42">
        <f t="shared" ca="1" si="1022"/>
        <v>0</v>
      </c>
      <c r="AC789" s="42">
        <f t="shared" ca="1" si="1022"/>
        <v>1.9428902930940239E-16</v>
      </c>
      <c r="AD789" s="42">
        <f t="shared" ca="1" si="1022"/>
        <v>0</v>
      </c>
      <c r="AE789" s="42">
        <f t="shared" ca="1" si="1022"/>
        <v>0</v>
      </c>
      <c r="AF789" s="42">
        <f t="shared" ca="1" si="1022"/>
        <v>-1.8041124150158794E-16</v>
      </c>
      <c r="AG789" s="42">
        <f t="shared" ca="1" si="1022"/>
        <v>0</v>
      </c>
      <c r="AH789" s="42">
        <f t="shared" ca="1" si="1022"/>
        <v>0</v>
      </c>
      <c r="AI789" s="42">
        <f t="shared" ca="1" si="1022"/>
        <v>7.1123662515049091E-17</v>
      </c>
      <c r="AJ789" s="42">
        <f t="shared" ca="1" si="1022"/>
        <v>0</v>
      </c>
      <c r="AK789" s="42">
        <f t="shared" ca="1" si="1022"/>
        <v>0</v>
      </c>
      <c r="AL789" s="42">
        <f t="shared" ca="1" si="1022"/>
        <v>3.2786273695961654E-16</v>
      </c>
      <c r="AM789" s="42">
        <f t="shared" ca="1" si="1022"/>
        <v>0</v>
      </c>
      <c r="AN789" s="42">
        <f t="shared" ca="1" si="1022"/>
        <v>0</v>
      </c>
      <c r="AO789" s="42">
        <f t="shared" ca="1" si="1022"/>
        <v>-7.7715611723760958E-16</v>
      </c>
      <c r="AP789" s="42">
        <f t="shared" ca="1" si="1022"/>
        <v>0</v>
      </c>
      <c r="AQ789" s="42">
        <f t="shared" ca="1" si="1022"/>
        <v>0</v>
      </c>
      <c r="AR789" s="42">
        <f t="shared" ca="1" si="1022"/>
        <v>1.5959455978986625E-15</v>
      </c>
      <c r="AS789" s="42">
        <f t="shared" ca="1" si="1022"/>
        <v>0</v>
      </c>
      <c r="AT789" s="42">
        <f t="shared" ca="1" si="1022"/>
        <v>0</v>
      </c>
      <c r="AU789" s="42">
        <f t="shared" ca="1" si="1022"/>
        <v>2.0816681711721685E-17</v>
      </c>
      <c r="AV789" s="42">
        <f t="shared" ca="1" si="1022"/>
        <v>0</v>
      </c>
      <c r="AW789" s="42">
        <f t="shared" ca="1" si="1022"/>
        <v>0</v>
      </c>
      <c r="AX789" s="42">
        <f t="shared" ca="1" si="1022"/>
        <v>-1.2281842209915794E-15</v>
      </c>
      <c r="AY789" s="42">
        <f t="shared" ca="1" si="1022"/>
        <v>0</v>
      </c>
      <c r="AZ789" s="42">
        <f t="shared" ca="1" si="1022"/>
        <v>0</v>
      </c>
      <c r="BA789" s="42">
        <f t="shared" ca="1" si="1022"/>
        <v>-3.4000580129145419E-16</v>
      </c>
      <c r="BB789" s="42">
        <f t="shared" ca="1" si="1022"/>
        <v>0</v>
      </c>
      <c r="BC789" s="42">
        <f t="shared" ca="1" si="1022"/>
        <v>0</v>
      </c>
      <c r="BD789" s="42">
        <f t="shared" ca="1" si="1022"/>
        <v>2.6367796834847468E-16</v>
      </c>
      <c r="BE789" s="42">
        <f t="shared" ca="1" si="1022"/>
        <v>0</v>
      </c>
      <c r="BF789" s="42">
        <f t="shared" ca="1" si="1022"/>
        <v>0</v>
      </c>
      <c r="BG789" s="42">
        <f t="shared" ca="1" si="1022"/>
        <v>1.3461454173580023E-15</v>
      </c>
      <c r="BH789" s="42">
        <f t="shared" ca="1" si="1022"/>
        <v>0</v>
      </c>
      <c r="BI789" s="42">
        <f t="shared" ca="1" si="1022"/>
        <v>0</v>
      </c>
      <c r="BJ789" s="42">
        <f t="shared" ca="1" si="1022"/>
        <v>-1.0000000000000007</v>
      </c>
    </row>
    <row r="790" spans="2:62" hidden="1" outlineLevel="2">
      <c r="B790" s="90" t="s">
        <v>138</v>
      </c>
      <c r="C790" s="42" cm="1">
        <f t="array" aca="1" ref="C790" ca="1">SUM(ABS(C778:C787))</f>
        <v>0</v>
      </c>
      <c r="D790" s="42" cm="1">
        <f t="array" aca="1" ref="D790" ca="1">SUM(ABS(D778:D787))</f>
        <v>0</v>
      </c>
      <c r="E790" s="42" cm="1">
        <f t="array" aca="1" ref="E790" ca="1">SUM(ABS(E778:E787))</f>
        <v>6.9089094164141052E-2</v>
      </c>
      <c r="F790" s="42" cm="1">
        <f t="array" aca="1" ref="F790" ca="1">SUM(ABS(F778:F787))</f>
        <v>0</v>
      </c>
      <c r="G790" s="42" cm="1">
        <f t="array" aca="1" ref="G790" ca="1">SUM(ABS(G778:G787))</f>
        <v>0</v>
      </c>
      <c r="H790" s="42" cm="1">
        <f t="array" aca="1" ref="H790" ca="1">SUM(ABS(H778:H787))</f>
        <v>9.8934383241848972E-2</v>
      </c>
      <c r="I790" s="42" cm="1">
        <f t="array" aca="1" ref="I790" ca="1">SUM(ABS(I778:I787))</f>
        <v>0</v>
      </c>
      <c r="J790" s="42" cm="1">
        <f t="array" aca="1" ref="J790" ca="1">SUM(ABS(J778:J787))</f>
        <v>0</v>
      </c>
      <c r="K790" s="42" cm="1">
        <f t="array" aca="1" ref="K790" ca="1">SUM(ABS(K778:K787))</f>
        <v>5.7750644441748225E-2</v>
      </c>
      <c r="L790" s="42" cm="1">
        <f t="array" aca="1" ref="L790" ca="1">SUM(ABS(L778:L787))</f>
        <v>0</v>
      </c>
      <c r="M790" s="42" cm="1">
        <f t="array" aca="1" ref="M790" ca="1">SUM(ABS(M778:M787))</f>
        <v>0</v>
      </c>
      <c r="N790" s="42" cm="1">
        <f t="array" aca="1" ref="N790" ca="1">SUM(ABS(N778:N787))</f>
        <v>8.878994417635587E-2</v>
      </c>
      <c r="O790" s="42" cm="1">
        <f t="array" aca="1" ref="O790" ca="1">SUM(ABS(O778:O787))</f>
        <v>0</v>
      </c>
      <c r="P790" s="42" cm="1">
        <f t="array" aca="1" ref="P790" ca="1">SUM(ABS(P778:P787))</f>
        <v>0</v>
      </c>
      <c r="Q790" s="42" cm="1">
        <f t="array" aca="1" ref="Q790" ca="1">SUM(ABS(Q778:Q787))</f>
        <v>9.2368343711165313E-2</v>
      </c>
      <c r="R790" s="42" cm="1">
        <f t="array" aca="1" ref="R790" ca="1">SUM(ABS(R778:R787))</f>
        <v>0</v>
      </c>
      <c r="S790" s="42" cm="1">
        <f t="array" aca="1" ref="S790" ca="1">SUM(ABS(S778:S787))</f>
        <v>0</v>
      </c>
      <c r="T790" s="42" cm="1">
        <f t="array" aca="1" ref="T790" ca="1">SUM(ABS(T778:T787))</f>
        <v>6.5547062173073212E-2</v>
      </c>
      <c r="U790" s="42" cm="1">
        <f t="array" aca="1" ref="U790" ca="1">SUM(ABS(U778:U787))</f>
        <v>0</v>
      </c>
      <c r="V790" s="42" cm="1">
        <f t="array" aca="1" ref="V790" ca="1">SUM(ABS(V778:V787))</f>
        <v>0</v>
      </c>
      <c r="W790" s="42" cm="1">
        <f t="array" aca="1" ref="W790" ca="1">SUM(ABS(W778:W787))</f>
        <v>6.0196464049556989E-2</v>
      </c>
      <c r="X790" s="42" cm="1">
        <f t="array" aca="1" ref="X790" ca="1">SUM(ABS(X778:X787))</f>
        <v>0</v>
      </c>
      <c r="Y790" s="42" cm="1">
        <f t="array" aca="1" ref="Y790" ca="1">SUM(ABS(Y778:Y787))</f>
        <v>0</v>
      </c>
      <c r="Z790" s="42" cm="1">
        <f t="array" aca="1" ref="Z790" ca="1">SUM(ABS(Z778:Z787))</f>
        <v>0.15859087273524314</v>
      </c>
      <c r="AA790" s="42" cm="1">
        <f t="array" aca="1" ref="AA790" ca="1">SUM(ABS(AA778:AA787))</f>
        <v>0</v>
      </c>
      <c r="AB790" s="42" cm="1">
        <f t="array" aca="1" ref="AB790" ca="1">SUM(ABS(AB778:AB787))</f>
        <v>0</v>
      </c>
      <c r="AC790" s="42" cm="1">
        <f t="array" aca="1" ref="AC790" ca="1">SUM(ABS(AC778:AC787))</f>
        <v>0.19108760172544387</v>
      </c>
      <c r="AD790" s="42" cm="1">
        <f t="array" aca="1" ref="AD790" ca="1">SUM(ABS(AD778:AD787))</f>
        <v>0</v>
      </c>
      <c r="AE790" s="42" cm="1">
        <f t="array" aca="1" ref="AE790" ca="1">SUM(ABS(AE778:AE787))</f>
        <v>0</v>
      </c>
      <c r="AF790" s="42" cm="1">
        <f t="array" aca="1" ref="AF790" ca="1">SUM(ABS(AF778:AF787))</f>
        <v>9.3797015101079476E-2</v>
      </c>
      <c r="AG790" s="42" cm="1">
        <f t="array" aca="1" ref="AG790" ca="1">SUM(ABS(AG778:AG787))</f>
        <v>0</v>
      </c>
      <c r="AH790" s="42" cm="1">
        <f t="array" aca="1" ref="AH790" ca="1">SUM(ABS(AH778:AH787))</f>
        <v>0</v>
      </c>
      <c r="AI790" s="42" cm="1">
        <f t="array" aca="1" ref="AI790" ca="1">SUM(ABS(AI778:AI787))</f>
        <v>9.2321778980222272E-2</v>
      </c>
      <c r="AJ790" s="42" cm="1">
        <f t="array" aca="1" ref="AJ790" ca="1">SUM(ABS(AJ778:AJ787))</f>
        <v>0</v>
      </c>
      <c r="AK790" s="42" cm="1">
        <f t="array" aca="1" ref="AK790" ca="1">SUM(ABS(AK778:AK787))</f>
        <v>0</v>
      </c>
      <c r="AL790" s="42" cm="1">
        <f t="array" aca="1" ref="AL790" ca="1">SUM(ABS(AL778:AL787))</f>
        <v>4.3264589442370681E-2</v>
      </c>
      <c r="AM790" s="42" cm="1">
        <f t="array" aca="1" ref="AM790" ca="1">SUM(ABS(AM778:AM787))</f>
        <v>0</v>
      </c>
      <c r="AN790" s="42" cm="1">
        <f t="array" aca="1" ref="AN790" ca="1">SUM(ABS(AN778:AN787))</f>
        <v>0</v>
      </c>
      <c r="AO790" s="42" cm="1">
        <f t="array" aca="1" ref="AO790" ca="1">SUM(ABS(AO778:AO787))</f>
        <v>0.31416025259729502</v>
      </c>
      <c r="AP790" s="42" cm="1">
        <f t="array" aca="1" ref="AP790" ca="1">SUM(ABS(AP778:AP787))</f>
        <v>0</v>
      </c>
      <c r="AQ790" s="42" cm="1">
        <f t="array" aca="1" ref="AQ790" ca="1">SUM(ABS(AQ778:AQ787))</f>
        <v>0</v>
      </c>
      <c r="AR790" s="42" cm="1">
        <f t="array" aca="1" ref="AR790" ca="1">SUM(ABS(AR778:AR787))</f>
        <v>0.18240069595046304</v>
      </c>
      <c r="AS790" s="42" cm="1">
        <f t="array" aca="1" ref="AS790" ca="1">SUM(ABS(AS778:AS787))</f>
        <v>0</v>
      </c>
      <c r="AT790" s="42" cm="1">
        <f t="array" aca="1" ref="AT790" ca="1">SUM(ABS(AT778:AT787))</f>
        <v>0</v>
      </c>
      <c r="AU790" s="42" cm="1">
        <f t="array" aca="1" ref="AU790" ca="1">SUM(ABS(AU778:AU787))</f>
        <v>0.15034723667824124</v>
      </c>
      <c r="AV790" s="42" cm="1">
        <f t="array" aca="1" ref="AV790" ca="1">SUM(ABS(AV778:AV787))</f>
        <v>0</v>
      </c>
      <c r="AW790" s="42" cm="1">
        <f t="array" aca="1" ref="AW790" ca="1">SUM(ABS(AW778:AW787))</f>
        <v>0</v>
      </c>
      <c r="AX790" s="42" cm="1">
        <f t="array" aca="1" ref="AX790" ca="1">SUM(ABS(AX778:AX787))</f>
        <v>0.1769380226586624</v>
      </c>
      <c r="AY790" s="42" cm="1">
        <f t="array" aca="1" ref="AY790" ca="1">SUM(ABS(AY778:AY787))</f>
        <v>0</v>
      </c>
      <c r="AZ790" s="42" cm="1">
        <f t="array" aca="1" ref="AZ790" ca="1">SUM(ABS(AZ778:AZ787))</f>
        <v>0</v>
      </c>
      <c r="BA790" s="42" cm="1">
        <f t="array" aca="1" ref="BA790" ca="1">SUM(ABS(BA778:BA787))</f>
        <v>8.5967972763896977E-2</v>
      </c>
      <c r="BB790" s="42" cm="1">
        <f t="array" aca="1" ref="BB790" ca="1">SUM(ABS(BB778:BB787))</f>
        <v>0</v>
      </c>
      <c r="BC790" s="42" cm="1">
        <f t="array" aca="1" ref="BC790" ca="1">SUM(ABS(BC778:BC787))</f>
        <v>0</v>
      </c>
      <c r="BD790" s="42" cm="1">
        <f t="array" aca="1" ref="BD790" ca="1">SUM(ABS(BD778:BD787))</f>
        <v>9.2140973057393022E-2</v>
      </c>
      <c r="BE790" s="42" cm="1">
        <f t="array" aca="1" ref="BE790" ca="1">SUM(ABS(BE778:BE787))</f>
        <v>0</v>
      </c>
      <c r="BF790" s="42" cm="1">
        <f t="array" aca="1" ref="BF790" ca="1">SUM(ABS(BF778:BF787))</f>
        <v>0</v>
      </c>
      <c r="BG790" s="42" cm="1">
        <f t="array" aca="1" ref="BG790" ca="1">SUM(ABS(BG778:BG787))</f>
        <v>7.2381139058304469E-2</v>
      </c>
      <c r="BH790" s="42" cm="1">
        <f t="array" aca="1" ref="BH790" ca="1">SUM(ABS(BH778:BH787))</f>
        <v>0</v>
      </c>
      <c r="BI790" s="42" cm="1">
        <f t="array" aca="1" ref="BI790" ca="1">SUM(ABS(BI778:BI787))</f>
        <v>0</v>
      </c>
      <c r="BJ790" s="42" cm="1">
        <f t="array" aca="1" ref="BJ790" ca="1">SUM(ABS(BJ778:BJ787))</f>
        <v>1.2288158003681244</v>
      </c>
    </row>
    <row r="791" spans="2:62" hidden="1" outlineLevel="2">
      <c r="B791" s="77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  <c r="AJ791" s="42"/>
      <c r="AK791" s="42"/>
      <c r="AL791" s="42"/>
      <c r="AM791" s="42"/>
      <c r="AN791" s="42"/>
      <c r="AO791" s="42"/>
      <c r="AP791" s="42"/>
      <c r="AQ791" s="42"/>
      <c r="AR791" s="42"/>
      <c r="AS791" s="42"/>
      <c r="AT791" s="42"/>
      <c r="AU791" s="42"/>
      <c r="AV791" s="42"/>
      <c r="AW791" s="42"/>
      <c r="AX791" s="42"/>
      <c r="AY791" s="42"/>
      <c r="AZ791" s="42"/>
      <c r="BA791" s="42"/>
      <c r="BB791" s="42"/>
      <c r="BC791" s="42"/>
      <c r="BD791" s="42"/>
      <c r="BE791" s="42"/>
      <c r="BF791" s="42"/>
      <c r="BG791" s="42"/>
      <c r="BH791" s="42"/>
      <c r="BI791" s="42"/>
      <c r="BJ791" s="42"/>
    </row>
    <row r="792" spans="2:62" hidden="1" outlineLevel="2">
      <c r="B792" s="90" t="s">
        <v>157</v>
      </c>
      <c r="C792" s="109">
        <f ca="1">$C$5*(1+C761)</f>
        <v>100143270.01882872</v>
      </c>
      <c r="D792" s="109">
        <f ca="1">C792*(1+D761)</f>
        <v>103977521.76656</v>
      </c>
      <c r="E792" s="109">
        <f t="shared" ref="E792:BJ792" ca="1" si="1023">D792*(1+E761)</f>
        <v>104202666.85370979</v>
      </c>
      <c r="F792" s="109">
        <f t="shared" ca="1" si="1023"/>
        <v>103823474.14404404</v>
      </c>
      <c r="G792" s="109">
        <f t="shared" ca="1" si="1023"/>
        <v>108163560.10642771</v>
      </c>
      <c r="H792" s="109">
        <f t="shared" ca="1" si="1023"/>
        <v>104796019.48372851</v>
      </c>
      <c r="I792" s="109">
        <f t="shared" ca="1" si="1023"/>
        <v>104568018.49236041</v>
      </c>
      <c r="J792" s="109">
        <f t="shared" ca="1" si="1023"/>
        <v>108066330.60166961</v>
      </c>
      <c r="K792" s="109">
        <f t="shared" ca="1" si="1023"/>
        <v>107427158.36052871</v>
      </c>
      <c r="L792" s="109">
        <f t="shared" ca="1" si="1023"/>
        <v>114636227.39964123</v>
      </c>
      <c r="M792" s="109">
        <f t="shared" ca="1" si="1023"/>
        <v>118094894.52315925</v>
      </c>
      <c r="N792" s="109">
        <f t="shared" ca="1" si="1023"/>
        <v>114656709.94985339</v>
      </c>
      <c r="O792" s="109">
        <f t="shared" ca="1" si="1023"/>
        <v>113455091.49630366</v>
      </c>
      <c r="P792" s="109">
        <f t="shared" ca="1" si="1023"/>
        <v>109930233.6146258</v>
      </c>
      <c r="Q792" s="109">
        <f t="shared" ca="1" si="1023"/>
        <v>108285911.14195721</v>
      </c>
      <c r="R792" s="109">
        <f t="shared" ca="1" si="1023"/>
        <v>106296747.28968571</v>
      </c>
      <c r="S792" s="109">
        <f t="shared" ca="1" si="1023"/>
        <v>106209450.70862733</v>
      </c>
      <c r="T792" s="109">
        <f t="shared" ca="1" si="1023"/>
        <v>109155753.94524397</v>
      </c>
      <c r="U792" s="109">
        <f t="shared" ca="1" si="1023"/>
        <v>113441990.98786393</v>
      </c>
      <c r="V792" s="109">
        <f t="shared" ca="1" si="1023"/>
        <v>111333116.75558729</v>
      </c>
      <c r="W792" s="109">
        <f t="shared" ca="1" si="1023"/>
        <v>111595565.42108324</v>
      </c>
      <c r="X792" s="109">
        <f t="shared" ca="1" si="1023"/>
        <v>108570130.36772557</v>
      </c>
      <c r="Y792" s="109">
        <f t="shared" ca="1" si="1023"/>
        <v>115219858.54265414</v>
      </c>
      <c r="Z792" s="109">
        <f t="shared" ca="1" si="1023"/>
        <v>108309649.35250568</v>
      </c>
      <c r="AA792" s="109">
        <f t="shared" ca="1" si="1023"/>
        <v>114394913.42291746</v>
      </c>
      <c r="AB792" s="109">
        <f t="shared" ca="1" si="1023"/>
        <v>119610966.31302036</v>
      </c>
      <c r="AC792" s="109">
        <f t="shared" ca="1" si="1023"/>
        <v>124697293.51013789</v>
      </c>
      <c r="AD792" s="109">
        <f t="shared" ca="1" si="1023"/>
        <v>124583944.51474187</v>
      </c>
      <c r="AE792" s="109">
        <f t="shared" ca="1" si="1023"/>
        <v>121548088.8225214</v>
      </c>
      <c r="AF792" s="109">
        <f t="shared" ca="1" si="1023"/>
        <v>126602477.62534104</v>
      </c>
      <c r="AG792" s="109">
        <f t="shared" ca="1" si="1023"/>
        <v>126637504.23391233</v>
      </c>
      <c r="AH792" s="109">
        <f t="shared" ca="1" si="1023"/>
        <v>131335453.92816858</v>
      </c>
      <c r="AI792" s="109">
        <f t="shared" ca="1" si="1023"/>
        <v>135449809.38173676</v>
      </c>
      <c r="AJ792" s="109">
        <f t="shared" ca="1" si="1023"/>
        <v>137249875.82166043</v>
      </c>
      <c r="AK792" s="109">
        <f t="shared" ca="1" si="1023"/>
        <v>137164103.05836406</v>
      </c>
      <c r="AL792" s="109">
        <f t="shared" ca="1" si="1023"/>
        <v>141394940.88891867</v>
      </c>
      <c r="AM792" s="109">
        <f t="shared" ca="1" si="1023"/>
        <v>147125266.2911638</v>
      </c>
      <c r="AN792" s="109">
        <f t="shared" ca="1" si="1023"/>
        <v>134572650.34557417</v>
      </c>
      <c r="AO792" s="109">
        <f t="shared" ca="1" si="1023"/>
        <v>126605781.41976675</v>
      </c>
      <c r="AP792" s="109">
        <f t="shared" ca="1" si="1023"/>
        <v>136408226.34178534</v>
      </c>
      <c r="AQ792" s="109">
        <f t="shared" ca="1" si="1023"/>
        <v>144293161.93251929</v>
      </c>
      <c r="AR792" s="109">
        <f t="shared" ca="1" si="1023"/>
        <v>137453998.46504232</v>
      </c>
      <c r="AS792" s="109">
        <f t="shared" ca="1" si="1023"/>
        <v>135269070.52352834</v>
      </c>
      <c r="AT792" s="109">
        <f t="shared" ca="1" si="1023"/>
        <v>131477384.69560529</v>
      </c>
      <c r="AU792" s="109">
        <f t="shared" ca="1" si="1023"/>
        <v>135456972.4398936</v>
      </c>
      <c r="AV792" s="109">
        <f t="shared" ca="1" si="1023"/>
        <v>132825218.01697028</v>
      </c>
      <c r="AW792" s="109">
        <f t="shared" ca="1" si="1023"/>
        <v>135922879.90133476</v>
      </c>
      <c r="AX792" s="109">
        <f t="shared" ca="1" si="1023"/>
        <v>133065670.85175192</v>
      </c>
      <c r="AY792" s="109">
        <f t="shared" ca="1" si="1023"/>
        <v>133635163.17962536</v>
      </c>
      <c r="AZ792" s="109">
        <f t="shared" ca="1" si="1023"/>
        <v>127400097.90879671</v>
      </c>
      <c r="BA792" s="109">
        <f t="shared" ca="1" si="1023"/>
        <v>141831837.97197822</v>
      </c>
      <c r="BB792" s="109">
        <f t="shared" ca="1" si="1023"/>
        <v>147518037.12973565</v>
      </c>
      <c r="BC792" s="109">
        <f t="shared" ca="1" si="1023"/>
        <v>144861541.93693811</v>
      </c>
      <c r="BD792" s="109">
        <f t="shared" ca="1" si="1023"/>
        <v>143820140.51248714</v>
      </c>
      <c r="BE792" s="109">
        <f t="shared" ca="1" si="1023"/>
        <v>145270401.78068626</v>
      </c>
      <c r="BF792" s="109">
        <f t="shared" ca="1" si="1023"/>
        <v>149558894.62179962</v>
      </c>
      <c r="BG792" s="109">
        <f t="shared" ca="1" si="1023"/>
        <v>139482113.70934707</v>
      </c>
      <c r="BH792" s="109">
        <f t="shared" ca="1" si="1023"/>
        <v>139994698.02564302</v>
      </c>
      <c r="BI792" s="109">
        <f t="shared" ca="1" si="1023"/>
        <v>138740302.59371018</v>
      </c>
      <c r="BJ792" s="109">
        <f t="shared" ca="1" si="1023"/>
        <v>155412987.07479072</v>
      </c>
    </row>
    <row r="793" spans="2:62" hidden="1" outlineLevel="2">
      <c r="B793" s="90" t="s">
        <v>156</v>
      </c>
      <c r="C793" s="109">
        <f ca="1">C790*C792*$C$6+($C$5*$C$6)</f>
        <v>29999.999999999996</v>
      </c>
      <c r="D793" s="109">
        <f ca="1">D790*D792*$C$6</f>
        <v>0</v>
      </c>
      <c r="E793" s="109">
        <f t="shared" ref="E793" ca="1" si="1024">E790*E792*$C$6</f>
        <v>2159.7803587231724</v>
      </c>
      <c r="F793" s="109">
        <f t="shared" ref="F793" ca="1" si="1025">F790*F792*$C$6</f>
        <v>0</v>
      </c>
      <c r="G793" s="109">
        <f t="shared" ref="G793" ca="1" si="1026">G790*G792*$C$6</f>
        <v>0</v>
      </c>
      <c r="H793" s="109">
        <f t="shared" ref="H793" ca="1" si="1027">H790*H792*$C$6</f>
        <v>3110.3788661470403</v>
      </c>
      <c r="I793" s="109">
        <f t="shared" ref="I793" ca="1" si="1028">I790*I792*$C$6</f>
        <v>0</v>
      </c>
      <c r="J793" s="109">
        <f t="shared" ref="J793" ca="1" si="1029">J790*J792*$C$6</f>
        <v>0</v>
      </c>
      <c r="K793" s="109">
        <f t="shared" ref="K793" ca="1" si="1030">K790*K792*$C$6</f>
        <v>1861.1962877598819</v>
      </c>
      <c r="L793" s="109">
        <f t="shared" ref="L793" ca="1" si="1031">L790*L792*$C$6</f>
        <v>0</v>
      </c>
      <c r="M793" s="109">
        <f t="shared" ref="M793" ca="1" si="1032">M790*M792*$C$6</f>
        <v>0</v>
      </c>
      <c r="N793" s="109">
        <f t="shared" ref="N793" ca="1" si="1033">N790*N792*$C$6</f>
        <v>3054.1088627676322</v>
      </c>
      <c r="O793" s="109">
        <f t="shared" ref="O793" ca="1" si="1034">O790*O792*$C$6</f>
        <v>0</v>
      </c>
      <c r="P793" s="109">
        <f t="shared" ref="P793" ca="1" si="1035">P790*P792*$C$6</f>
        <v>0</v>
      </c>
      <c r="Q793" s="109">
        <f t="shared" ref="Q793" ca="1" si="1036">Q790*Q792*$C$6</f>
        <v>3000.6570778311025</v>
      </c>
      <c r="R793" s="109">
        <f t="shared" ref="R793" ca="1" si="1037">R790*R792*$C$6</f>
        <v>0</v>
      </c>
      <c r="S793" s="109">
        <f t="shared" ref="S793" ca="1" si="1038">S790*S792*$C$6</f>
        <v>0</v>
      </c>
      <c r="T793" s="109">
        <f t="shared" ref="T793" ca="1" si="1039">T790*T792*$C$6</f>
        <v>2146.4516971192761</v>
      </c>
      <c r="U793" s="109">
        <f t="shared" ref="U793" ca="1" si="1040">U790*U792*$C$6</f>
        <v>0</v>
      </c>
      <c r="V793" s="109">
        <f t="shared" ref="V793" ca="1" si="1041">V790*V792*$C$6</f>
        <v>0</v>
      </c>
      <c r="W793" s="109">
        <f t="shared" ref="W793" ca="1" si="1042">W790*W792*$C$6</f>
        <v>2015.2975325880664</v>
      </c>
      <c r="X793" s="109">
        <f t="shared" ref="X793" ca="1" si="1043">X790*X792*$C$6</f>
        <v>0</v>
      </c>
      <c r="Y793" s="109">
        <f t="shared" ref="Y793" ca="1" si="1044">Y790*Y792*$C$6</f>
        <v>0</v>
      </c>
      <c r="Z793" s="109">
        <f t="shared" ref="Z793" ca="1" si="1045">Z790*Z792*$C$6</f>
        <v>5153.0765449386117</v>
      </c>
      <c r="AA793" s="109">
        <f t="shared" ref="AA793" ca="1" si="1046">AA790*AA792*$C$6</f>
        <v>0</v>
      </c>
      <c r="AB793" s="109">
        <f t="shared" ref="AB793" ca="1" si="1047">AB790*AB792*$C$6</f>
        <v>0</v>
      </c>
      <c r="AC793" s="109">
        <f t="shared" ref="AC793" ca="1" si="1048">AC790*AC792*$C$6</f>
        <v>7148.4320275518003</v>
      </c>
      <c r="AD793" s="109">
        <f t="shared" ref="AD793" ca="1" si="1049">AD790*AD792*$C$6</f>
        <v>0</v>
      </c>
      <c r="AE793" s="109">
        <f t="shared" ref="AE793" ca="1" si="1050">AE790*AE792*$C$6</f>
        <v>0</v>
      </c>
      <c r="AF793" s="109">
        <f t="shared" ref="AF793" ca="1" si="1051">AF790*AF792*$C$6</f>
        <v>3562.4803516974571</v>
      </c>
      <c r="AG793" s="109">
        <f t="shared" ref="AG793" ca="1" si="1052">AG790*AG792*$C$6</f>
        <v>0</v>
      </c>
      <c r="AH793" s="109">
        <f t="shared" ref="AH793" ca="1" si="1053">AH790*AH792*$C$6</f>
        <v>0</v>
      </c>
      <c r="AI793" s="109">
        <f t="shared" ref="AI793" ca="1" si="1054">AI790*AI792*$C$6</f>
        <v>3751.4902093961809</v>
      </c>
      <c r="AJ793" s="109">
        <f t="shared" ref="AJ793" ca="1" si="1055">AJ790*AJ792*$C$6</f>
        <v>0</v>
      </c>
      <c r="AK793" s="109">
        <f t="shared" ref="AK793" ca="1" si="1056">AK790*AK792*$C$6</f>
        <v>0</v>
      </c>
      <c r="AL793" s="109">
        <f t="shared" ref="AL793" ca="1" si="1057">AL790*AL792*$C$6</f>
        <v>1835.2182200362008</v>
      </c>
      <c r="AM793" s="109">
        <f t="shared" ref="AM793" ca="1" si="1058">AM790*AM792*$C$6</f>
        <v>0</v>
      </c>
      <c r="AN793" s="109">
        <f t="shared" ref="AN793" ca="1" si="1059">AN790*AN792*$C$6</f>
        <v>0</v>
      </c>
      <c r="AO793" s="109">
        <f t="shared" ref="AO793" ca="1" si="1060">AO790*AO792*$C$6</f>
        <v>11932.351281333553</v>
      </c>
      <c r="AP793" s="109">
        <f t="shared" ref="AP793" ca="1" si="1061">AP790*AP792*$C$6</f>
        <v>0</v>
      </c>
      <c r="AQ793" s="109">
        <f t="shared" ref="AQ793" ca="1" si="1062">AQ790*AQ792*$C$6</f>
        <v>0</v>
      </c>
      <c r="AR793" s="109">
        <f t="shared" ref="AR793" ca="1" si="1063">AR790*AR792*$C$6</f>
        <v>7521.5114943592789</v>
      </c>
      <c r="AS793" s="109">
        <f t="shared" ref="AS793" ca="1" si="1064">AS790*AS792*$C$6</f>
        <v>0</v>
      </c>
      <c r="AT793" s="109">
        <f t="shared" ref="AT793" ca="1" si="1065">AT790*AT792*$C$6</f>
        <v>0</v>
      </c>
      <c r="AU793" s="109">
        <f t="shared" ref="AU793" ca="1" si="1066">AU790*AU792*$C$6</f>
        <v>6109.6744485416039</v>
      </c>
      <c r="AV793" s="109">
        <f t="shared" ref="AV793" ca="1" si="1067">AV790*AV792*$C$6</f>
        <v>0</v>
      </c>
      <c r="AW793" s="109">
        <f t="shared" ref="AW793" ca="1" si="1068">AW790*AW792*$C$6</f>
        <v>0</v>
      </c>
      <c r="AX793" s="109">
        <f t="shared" ref="AX793" ca="1" si="1069">AX790*AX792*$C$6</f>
        <v>7063.3130052772176</v>
      </c>
      <c r="AY793" s="109">
        <f t="shared" ref="AY793" ca="1" si="1070">AY790*AY792*$C$6</f>
        <v>0</v>
      </c>
      <c r="AZ793" s="109">
        <f t="shared" ref="AZ793" ca="1" si="1071">AZ790*AZ792*$C$6</f>
        <v>0</v>
      </c>
      <c r="BA793" s="109">
        <f t="shared" ref="BA793" ca="1" si="1072">BA790*BA792*$C$6</f>
        <v>3657.8986751485413</v>
      </c>
      <c r="BB793" s="109">
        <f t="shared" ref="BB793" ca="1" si="1073">BB790*BB792*$C$6</f>
        <v>0</v>
      </c>
      <c r="BC793" s="109">
        <f t="shared" ref="BC793" ca="1" si="1074">BC790*BC792*$C$6</f>
        <v>0</v>
      </c>
      <c r="BD793" s="109">
        <f t="shared" ref="BD793" ca="1" si="1075">BD790*BD792*$C$6</f>
        <v>3975.5183076214666</v>
      </c>
      <c r="BE793" s="109">
        <f t="shared" ref="BE793" ca="1" si="1076">BE790*BE792*$C$6</f>
        <v>0</v>
      </c>
      <c r="BF793" s="109">
        <f t="shared" ref="BF793" ca="1" si="1077">BF790*BF792*$C$6</f>
        <v>0</v>
      </c>
      <c r="BG793" s="109">
        <f t="shared" ref="BG793" ca="1" si="1078">BG790*BG792*$C$6</f>
        <v>3028.7622805627457</v>
      </c>
      <c r="BH793" s="109">
        <f t="shared" ref="BH793" ca="1" si="1079">BH790*BH792*$C$6</f>
        <v>0</v>
      </c>
      <c r="BI793" s="109">
        <f t="shared" ref="BI793" ca="1" si="1080">BI790*BI792*$C$6</f>
        <v>0</v>
      </c>
      <c r="BJ793" s="109">
        <f t="shared" ref="BJ793" ca="1" si="1081">BJ790*BJ792*$C$6</f>
        <v>57292.180229972975</v>
      </c>
    </row>
    <row r="794" spans="2:62" hidden="1" outlineLevel="2">
      <c r="B794" s="90" t="s">
        <v>158</v>
      </c>
      <c r="C794" s="109">
        <f>-SUMIF(C748:C757,"&lt;0",C748:C757)*$C$7*$C$5/12</f>
        <v>901.82502071550118</v>
      </c>
      <c r="D794" s="109">
        <f>C794</f>
        <v>901.82502071550118</v>
      </c>
      <c r="E794" s="109">
        <f>C794</f>
        <v>901.82502071550118</v>
      </c>
      <c r="F794" s="109">
        <f ca="1">-SUMIF(F748:F757,"&lt;0",F748:F757)*$C$7*E792/12</f>
        <v>1023.6279536460764</v>
      </c>
      <c r="G794" s="109">
        <f ca="1">F794</f>
        <v>1023.6279536460764</v>
      </c>
      <c r="H794" s="109">
        <f ca="1">F794</f>
        <v>1023.6279536460764</v>
      </c>
      <c r="I794" s="109">
        <f t="shared" ref="I794" ca="1" si="1082">-SUMIF(I748:I757,"&lt;0",I748:I757)*$C$7*H792/12</f>
        <v>496.07227278338081</v>
      </c>
      <c r="J794" s="109">
        <f t="shared" ref="J794" ca="1" si="1083">I794</f>
        <v>496.07227278338081</v>
      </c>
      <c r="K794" s="109">
        <f t="shared" ref="K794" ca="1" si="1084">I794</f>
        <v>496.07227278338081</v>
      </c>
      <c r="L794" s="109">
        <f t="shared" ref="L794" ca="1" si="1085">-SUMIF(L748:L757,"&lt;0",L748:L757)*$C$7*K792/12</f>
        <v>499.46367375843153</v>
      </c>
      <c r="M794" s="109">
        <f t="shared" ref="M794" ca="1" si="1086">L794</f>
        <v>499.46367375843153</v>
      </c>
      <c r="N794" s="109">
        <f t="shared" ref="N794" ca="1" si="1087">L794</f>
        <v>499.46367375843153</v>
      </c>
      <c r="O794" s="109">
        <f t="shared" ref="O794" ca="1" si="1088">-SUMIF(O748:O757,"&lt;0",O748:O757)*$C$7*N792/12</f>
        <v>688.38407356254254</v>
      </c>
      <c r="P794" s="109">
        <f t="shared" ref="P794" ca="1" si="1089">O794</f>
        <v>688.38407356254254</v>
      </c>
      <c r="Q794" s="109">
        <f t="shared" ref="Q794" ca="1" si="1090">O794</f>
        <v>688.38407356254254</v>
      </c>
      <c r="R794" s="109">
        <f t="shared" ref="R794" ca="1" si="1091">-SUMIF(R748:R757,"&lt;0",R748:R757)*$C$7*Q792/12</f>
        <v>463.79088224911999</v>
      </c>
      <c r="S794" s="109">
        <f t="shared" ref="S794" ca="1" si="1092">R794</f>
        <v>463.79088224911999</v>
      </c>
      <c r="T794" s="109">
        <f t="shared" ref="T794" ca="1" si="1093">R794</f>
        <v>463.79088224911999</v>
      </c>
      <c r="U794" s="109">
        <f t="shared" ref="U794" ca="1" si="1094">-SUMIF(U748:U757,"&lt;0",U748:U757)*$C$7*T792/12</f>
        <v>341.57908167693148</v>
      </c>
      <c r="V794" s="109">
        <f t="shared" ref="V794" ca="1" si="1095">U794</f>
        <v>341.57908167693148</v>
      </c>
      <c r="W794" s="109">
        <f t="shared" ref="W794" ca="1" si="1096">U794</f>
        <v>341.57908167693148</v>
      </c>
      <c r="X794" s="109">
        <f t="shared" ref="X794" ca="1" si="1097">-SUMIF(X748:X757,"&lt;0",X748:X757)*$C$7*W792/12</f>
        <v>101.19332111195212</v>
      </c>
      <c r="Y794" s="109">
        <f t="shared" ref="Y794" ca="1" si="1098">X794</f>
        <v>101.19332111195212</v>
      </c>
      <c r="Z794" s="109">
        <f t="shared" ref="Z794" ca="1" si="1099">X794</f>
        <v>101.19332111195212</v>
      </c>
      <c r="AA794" s="109">
        <f t="shared" ref="AA794" ca="1" si="1100">-SUMIF(AA748:AA757,"&lt;0",AA748:AA757)*$C$7*Z792/12</f>
        <v>0</v>
      </c>
      <c r="AB794" s="109">
        <f t="shared" ref="AB794" ca="1" si="1101">AA794</f>
        <v>0</v>
      </c>
      <c r="AC794" s="109">
        <f t="shared" ref="AC794" ca="1" si="1102">AA794</f>
        <v>0</v>
      </c>
      <c r="AD794" s="109">
        <f t="shared" ref="AD794" ca="1" si="1103">-SUMIF(AD748:AD757,"&lt;0",AD748:AD757)*$C$7*AC792/12</f>
        <v>0</v>
      </c>
      <c r="AE794" s="109">
        <f t="shared" ref="AE794" ca="1" si="1104">AD794</f>
        <v>0</v>
      </c>
      <c r="AF794" s="109">
        <f t="shared" ref="AF794" ca="1" si="1105">AD794</f>
        <v>0</v>
      </c>
      <c r="AG794" s="109">
        <f t="shared" ref="AG794" ca="1" si="1106">-SUMIF(AG748:AG757,"&lt;0",AG748:AG757)*$C$7*AF792/12</f>
        <v>331.27628142706982</v>
      </c>
      <c r="AH794" s="109">
        <f t="shared" ref="AH794" ca="1" si="1107">AG794</f>
        <v>331.27628142706982</v>
      </c>
      <c r="AI794" s="109">
        <f t="shared" ref="AI794" ca="1" si="1108">AG794</f>
        <v>331.27628142706982</v>
      </c>
      <c r="AJ794" s="109">
        <f t="shared" ref="AJ794" ca="1" si="1109">-SUMIF(AJ748:AJ757,"&lt;0",AJ748:AJ757)*$C$7*AI792/12</f>
        <v>315.97342031911654</v>
      </c>
      <c r="AK794" s="109">
        <f t="shared" ref="AK794" ca="1" si="1110">AJ794</f>
        <v>315.97342031911654</v>
      </c>
      <c r="AL794" s="109">
        <f t="shared" ref="AL794" ca="1" si="1111">AJ794</f>
        <v>315.97342031911654</v>
      </c>
      <c r="AM794" s="109">
        <f t="shared" ref="AM794" ca="1" si="1112">-SUMIF(AM748:AM757,"&lt;0",AM748:AM757)*$C$7*AL792/12</f>
        <v>666.79008850671892</v>
      </c>
      <c r="AN794" s="109">
        <f t="shared" ref="AN794" ca="1" si="1113">AM794</f>
        <v>666.79008850671892</v>
      </c>
      <c r="AO794" s="109">
        <f t="shared" ref="AO794" ca="1" si="1114">AM794</f>
        <v>666.79008850671892</v>
      </c>
      <c r="AP794" s="109">
        <f t="shared" ref="AP794" ca="1" si="1115">-SUMIF(AP748:AP757,"&lt;0",AP748:AP757)*$C$7*AO792/12</f>
        <v>2358.5673061869352</v>
      </c>
      <c r="AQ794" s="109">
        <f t="shared" ref="AQ794" ca="1" si="1116">AP794</f>
        <v>2358.5673061869352</v>
      </c>
      <c r="AR794" s="109">
        <f t="shared" ref="AR794" ca="1" si="1117">AP794</f>
        <v>2358.5673061869352</v>
      </c>
      <c r="AS794" s="109">
        <f t="shared" ref="AS794" ca="1" si="1118">-SUMIF(AS748:AS757,"&lt;0",AS748:AS757)*$C$7*AR792/12</f>
        <v>4036.8851622402176</v>
      </c>
      <c r="AT794" s="109">
        <f t="shared" ref="AT794" ca="1" si="1119">AS794</f>
        <v>4036.8851622402176</v>
      </c>
      <c r="AU794" s="109">
        <f t="shared" ref="AU794" ca="1" si="1120">AS794</f>
        <v>4036.8851622402176</v>
      </c>
      <c r="AV794" s="109">
        <f t="shared" ref="AV794" ca="1" si="1121">-SUMIF(AV748:AV757,"&lt;0",AV748:AV757)*$C$7*AU792/12</f>
        <v>2871.8105995340252</v>
      </c>
      <c r="AW794" s="109">
        <f t="shared" ref="AW794" ca="1" si="1122">AV794</f>
        <v>2871.8105995340252</v>
      </c>
      <c r="AX794" s="109">
        <f t="shared" ref="AX794" ca="1" si="1123">AV794</f>
        <v>2871.8105995340252</v>
      </c>
      <c r="AY794" s="109">
        <f t="shared" ref="AY794" ca="1" si="1124">-SUMIF(AY748:AY757,"&lt;0",AY748:AY757)*$C$7*AX792/12</f>
        <v>3371.0488174752695</v>
      </c>
      <c r="AZ794" s="109">
        <f t="shared" ref="AZ794" ca="1" si="1125">AY794</f>
        <v>3371.0488174752695</v>
      </c>
      <c r="BA794" s="109">
        <f t="shared" ref="BA794" ca="1" si="1126">AY794</f>
        <v>3371.0488174752695</v>
      </c>
      <c r="BB794" s="109">
        <f t="shared" ref="BB794" ca="1" si="1127">-SUMIF(BB748:BB757,"&lt;0",BB748:BB757)*$C$7*BA792/12</f>
        <v>3323.0971418083645</v>
      </c>
      <c r="BC794" s="109">
        <f t="shared" ref="BC794" ca="1" si="1128">BB794</f>
        <v>3323.0971418083645</v>
      </c>
      <c r="BD794" s="109">
        <f t="shared" ref="BD794" ca="1" si="1129">BB794</f>
        <v>3323.0971418083645</v>
      </c>
      <c r="BE794" s="109">
        <f t="shared" ref="BE794" ca="1" si="1130">-SUMIF(BE748:BE757,"&lt;0",BE748:BE757)*$C$7*BD792/12</f>
        <v>3655.1779216539348</v>
      </c>
      <c r="BF794" s="109">
        <f t="shared" ref="BF794" ca="1" si="1131">BE794</f>
        <v>3655.1779216539348</v>
      </c>
      <c r="BG794" s="109">
        <f t="shared" ref="BG794" ca="1" si="1132">BE794</f>
        <v>3655.1779216539348</v>
      </c>
      <c r="BH794" s="109">
        <f t="shared" ref="BH794" ca="1" si="1133">-SUMIF(BH748:BH757,"&lt;0",BH748:BH757)*$C$7*BG792/12</f>
        <v>3568.3326254866938</v>
      </c>
      <c r="BI794" s="109">
        <f t="shared" ref="BI794" ca="1" si="1134">BH794</f>
        <v>3568.3326254866938</v>
      </c>
      <c r="BJ794" s="109">
        <f t="shared" ref="BJ794" ca="1" si="1135">BH794</f>
        <v>3568.3326254866938</v>
      </c>
    </row>
    <row r="795" spans="2:62" hidden="1" outlineLevel="2">
      <c r="B795" s="81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  <c r="AJ795" s="42"/>
      <c r="AK795" s="42"/>
      <c r="AL795" s="42"/>
      <c r="AM795" s="42"/>
      <c r="AN795" s="42"/>
      <c r="AO795" s="42"/>
      <c r="AP795" s="42"/>
      <c r="AQ795" s="42"/>
      <c r="AR795" s="42"/>
      <c r="AS795" s="42"/>
      <c r="AT795" s="42"/>
      <c r="AU795" s="42"/>
      <c r="AV795" s="42"/>
      <c r="AW795" s="42"/>
      <c r="AX795" s="42"/>
      <c r="AY795" s="42"/>
      <c r="AZ795" s="42"/>
      <c r="BA795" s="42"/>
      <c r="BB795" s="42"/>
      <c r="BC795" s="42"/>
      <c r="BD795" s="42"/>
      <c r="BE795" s="42"/>
      <c r="BF795" s="42"/>
      <c r="BG795" s="42"/>
      <c r="BH795" s="42"/>
      <c r="BI795" s="42"/>
      <c r="BJ795" s="42"/>
    </row>
    <row r="796" spans="2:62" hidden="1" outlineLevel="2">
      <c r="B796" s="91" t="s">
        <v>131</v>
      </c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  <c r="X796" s="93"/>
      <c r="Y796" s="93"/>
      <c r="Z796" s="93"/>
      <c r="AA796" s="93"/>
      <c r="AB796" s="93"/>
      <c r="AC796" s="93"/>
      <c r="AD796" s="93"/>
      <c r="AE796" s="93"/>
      <c r="AF796" s="93"/>
      <c r="AG796" s="93"/>
      <c r="AH796" s="93"/>
      <c r="AI796" s="93"/>
      <c r="AJ796" s="93"/>
      <c r="AK796" s="93"/>
      <c r="AL796" s="93"/>
      <c r="AM796" s="93"/>
      <c r="AN796" s="93"/>
      <c r="AO796" s="93"/>
      <c r="AP796" s="93"/>
      <c r="AQ796" s="93"/>
      <c r="AR796" s="93"/>
      <c r="AS796" s="93"/>
      <c r="AT796" s="93"/>
      <c r="AU796" s="93"/>
      <c r="AV796" s="93"/>
      <c r="AW796" s="93"/>
      <c r="AX796" s="93"/>
      <c r="AY796" s="93"/>
      <c r="AZ796" s="93"/>
      <c r="BA796" s="93"/>
      <c r="BB796" s="93"/>
      <c r="BC796" s="93"/>
      <c r="BD796" s="93"/>
      <c r="BE796" s="93"/>
      <c r="BF796" s="93"/>
      <c r="BG796" s="93"/>
      <c r="BH796" s="93"/>
      <c r="BI796" s="93"/>
      <c r="BJ796" s="93" t="s">
        <v>27</v>
      </c>
    </row>
    <row r="797" spans="2:62" hidden="1" outlineLevel="2">
      <c r="B797" s="81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  <c r="AJ797" s="42"/>
      <c r="AK797" s="42"/>
      <c r="AL797" s="42"/>
      <c r="AM797" s="42"/>
      <c r="AN797" s="42"/>
      <c r="AO797" s="42"/>
      <c r="AP797" s="42"/>
      <c r="AQ797" s="42"/>
      <c r="AR797" s="42"/>
      <c r="AS797" s="42"/>
      <c r="AT797" s="42"/>
      <c r="AU797" s="42"/>
      <c r="AV797" s="42"/>
      <c r="AW797" s="42"/>
      <c r="AX797" s="42"/>
      <c r="AY797" s="42"/>
      <c r="AZ797" s="42"/>
      <c r="BA797" s="42"/>
      <c r="BB797" s="42"/>
      <c r="BC797" s="42"/>
      <c r="BD797" s="42"/>
      <c r="BE797" s="42"/>
      <c r="BF797" s="42"/>
      <c r="BG797" s="42"/>
      <c r="BH797" s="42"/>
      <c r="BI797" s="42"/>
      <c r="BJ797" s="42"/>
    </row>
    <row r="798" spans="2:62" ht="21.5" hidden="1" outlineLevel="2">
      <c r="B798" s="86" t="s">
        <v>139</v>
      </c>
      <c r="C798" s="67">
        <v>42766</v>
      </c>
      <c r="D798" s="67">
        <v>42794</v>
      </c>
      <c r="E798" s="67">
        <v>42825</v>
      </c>
      <c r="F798" s="67">
        <v>42853</v>
      </c>
      <c r="G798" s="67">
        <v>42886</v>
      </c>
      <c r="H798" s="67">
        <v>42916</v>
      </c>
      <c r="I798" s="67">
        <v>42947</v>
      </c>
      <c r="J798" s="67">
        <v>42978</v>
      </c>
      <c r="K798" s="67">
        <v>43007</v>
      </c>
      <c r="L798" s="67">
        <v>43039</v>
      </c>
      <c r="M798" s="67">
        <v>43069</v>
      </c>
      <c r="N798" s="67">
        <v>43098</v>
      </c>
      <c r="O798" s="67">
        <v>43131</v>
      </c>
      <c r="P798" s="67">
        <v>43159</v>
      </c>
      <c r="Q798" s="67">
        <v>43188</v>
      </c>
      <c r="R798" s="67">
        <v>43220</v>
      </c>
      <c r="S798" s="67">
        <v>43251</v>
      </c>
      <c r="T798" s="67">
        <v>43280</v>
      </c>
      <c r="U798" s="67">
        <v>43312</v>
      </c>
      <c r="V798" s="67">
        <v>43343</v>
      </c>
      <c r="W798" s="67">
        <v>43371</v>
      </c>
      <c r="X798" s="67">
        <v>43404</v>
      </c>
      <c r="Y798" s="67">
        <v>43434</v>
      </c>
      <c r="Z798" s="67">
        <v>43465</v>
      </c>
      <c r="AA798" s="67">
        <v>43496</v>
      </c>
      <c r="AB798" s="67">
        <v>43524</v>
      </c>
      <c r="AC798" s="67">
        <v>43553</v>
      </c>
      <c r="AD798" s="67">
        <v>43585</v>
      </c>
      <c r="AE798" s="67">
        <v>43616</v>
      </c>
      <c r="AF798" s="67">
        <v>43644</v>
      </c>
      <c r="AG798" s="67">
        <v>43677</v>
      </c>
      <c r="AH798" s="67">
        <v>43707</v>
      </c>
      <c r="AI798" s="67">
        <v>43738</v>
      </c>
      <c r="AJ798" s="67">
        <v>43769</v>
      </c>
      <c r="AK798" s="67">
        <v>43798</v>
      </c>
      <c r="AL798" s="67">
        <v>43830</v>
      </c>
      <c r="AM798" s="67">
        <v>43861</v>
      </c>
      <c r="AN798" s="67">
        <v>43889</v>
      </c>
      <c r="AO798" s="67">
        <v>43921</v>
      </c>
      <c r="AP798" s="67">
        <v>43951</v>
      </c>
      <c r="AQ798" s="67">
        <v>43980</v>
      </c>
      <c r="AR798" s="67">
        <v>44012</v>
      </c>
      <c r="AS798" s="67">
        <v>44043</v>
      </c>
      <c r="AT798" s="67">
        <v>44074</v>
      </c>
      <c r="AU798" s="67">
        <v>44104</v>
      </c>
      <c r="AV798" s="67">
        <v>44134</v>
      </c>
      <c r="AW798" s="67">
        <v>44165</v>
      </c>
      <c r="AX798" s="67">
        <v>44196</v>
      </c>
      <c r="AY798" s="67">
        <v>44225</v>
      </c>
      <c r="AZ798" s="67">
        <v>44253</v>
      </c>
      <c r="BA798" s="67">
        <v>44286</v>
      </c>
      <c r="BB798" s="67">
        <v>44316</v>
      </c>
      <c r="BC798" s="67">
        <v>44344</v>
      </c>
      <c r="BD798" s="67">
        <v>44377</v>
      </c>
      <c r="BE798" s="67">
        <v>44407</v>
      </c>
      <c r="BF798" s="67">
        <v>44439</v>
      </c>
      <c r="BG798" s="67">
        <v>44469</v>
      </c>
      <c r="BH798" s="67">
        <v>44498</v>
      </c>
      <c r="BI798" s="67">
        <v>44530</v>
      </c>
      <c r="BJ798" s="67">
        <v>44561</v>
      </c>
    </row>
    <row r="799" spans="2:62" hidden="1" outlineLevel="2">
      <c r="B799" s="78" t="s">
        <v>5</v>
      </c>
      <c r="C799" s="15">
        <f t="shared" ref="C799:C808" ca="1" si="1136">C276</f>
        <v>6.6703443201679771E-2</v>
      </c>
      <c r="D799" s="15" cm="1">
        <f t="array" aca="1" ref="D799:D808" ca="1">C815:C824</f>
        <v>6.995501528890738E-2</v>
      </c>
      <c r="E799" s="15" cm="1">
        <f t="array" aca="1" ref="E799:E808" ca="1">D815:D824</f>
        <v>6.985470169299518E-2</v>
      </c>
      <c r="F799" s="15">
        <f t="shared" ref="F799:F808" ca="1" si="1137">F276</f>
        <v>6.8144053710963687E-2</v>
      </c>
      <c r="G799" s="15" cm="1">
        <f t="array" aca="1" ref="G799:G808" ca="1">F815:F824</f>
        <v>6.2899017286212583E-2</v>
      </c>
      <c r="H799" s="15" cm="1">
        <f t="array" aca="1" ref="H799:H808" ca="1">G815:G824</f>
        <v>5.8186836846429529E-2</v>
      </c>
      <c r="I799" s="15">
        <f t="shared" ref="I799" ca="1" si="1138">I276</f>
        <v>6.5419269546185349E-2</v>
      </c>
      <c r="J799" s="15" cm="1">
        <f t="array" aca="1" ref="J799:J808" ca="1">I815:I824</f>
        <v>6.1575133086163712E-2</v>
      </c>
      <c r="K799" s="15" cm="1">
        <f t="array" aca="1" ref="K799:K808" ca="1">J815:J824</f>
        <v>5.9588868029201228E-2</v>
      </c>
      <c r="L799" s="15">
        <f t="shared" ref="L799" ca="1" si="1139">L276</f>
        <v>6.9439838365331269E-2</v>
      </c>
      <c r="M799" s="15" cm="1">
        <f t="array" aca="1" ref="M799:M808" ca="1">L815:L824</f>
        <v>6.9127604063177306E-2</v>
      </c>
      <c r="N799" s="15" cm="1">
        <f t="array" aca="1" ref="N799:N808" ca="1">M815:M824</f>
        <v>6.7735353749352994E-2</v>
      </c>
      <c r="O799" s="15">
        <f t="shared" ref="O799" ca="1" si="1140">O276</f>
        <v>7.4158992909302973E-2</v>
      </c>
      <c r="P799" s="15" cm="1">
        <f t="array" aca="1" ref="P799:P808" ca="1">O815:O824</f>
        <v>7.9927264749839452E-2</v>
      </c>
      <c r="Q799" s="15" cm="1">
        <f t="array" aca="1" ref="Q799:Q808" ca="1">P815:P824</f>
        <v>7.9226737383693471E-2</v>
      </c>
      <c r="R799" s="15">
        <f t="shared" ref="R799" ca="1" si="1141">R276</f>
        <v>8.2780648001203425E-2</v>
      </c>
      <c r="S799" s="15" cm="1">
        <f t="array" aca="1" ref="S799:S808" ca="1">R815:R824</f>
        <v>7.9678435356928104E-2</v>
      </c>
      <c r="T799" s="15" cm="1">
        <f t="array" aca="1" ref="T799:T808" ca="1">S815:S824</f>
        <v>7.8651494765741611E-2</v>
      </c>
      <c r="U799" s="15">
        <f t="shared" ref="U799" ca="1" si="1142">U276</f>
        <v>8.7740262327379401E-2</v>
      </c>
      <c r="V799" s="15" cm="1">
        <f t="array" aca="1" ref="V799:V808" ca="1">U815:U824</f>
        <v>8.7538780677426098E-2</v>
      </c>
      <c r="W799" s="15" cm="1">
        <f t="array" aca="1" ref="W799:W808" ca="1">V815:V824</f>
        <v>9.1187780988997311E-2</v>
      </c>
      <c r="X799" s="15">
        <f t="shared" ref="X799" ca="1" si="1143">X276</f>
        <v>8.5783958468381605E-2</v>
      </c>
      <c r="Y799" s="15" cm="1">
        <f t="array" aca="1" ref="Y799:Y808" ca="1">X815:X824</f>
        <v>6.7285749622350829E-2</v>
      </c>
      <c r="Z799" s="15" cm="1">
        <f t="array" aca="1" ref="Z799:Z808" ca="1">Y815:Y824</f>
        <v>6.914957473042968E-2</v>
      </c>
      <c r="AA799" s="15">
        <f t="shared" ref="AA799" ca="1" si="1144">AA276</f>
        <v>2.6561503558260896E-2</v>
      </c>
      <c r="AB799" s="15" cm="1">
        <f t="array" aca="1" ref="AB799:AB808" ca="1">AA815:AA824</f>
        <v>2.9739408289520243E-2</v>
      </c>
      <c r="AC799" s="15" cm="1">
        <f t="array" aca="1" ref="AC799:AC808" ca="1">AB815:AB824</f>
        <v>2.9560100477801644E-2</v>
      </c>
      <c r="AD799" s="15">
        <f t="shared" ref="AD799" ca="1" si="1145">AD276</f>
        <v>7.9584997397517195E-4</v>
      </c>
      <c r="AE799" s="15" cm="1">
        <f t="array" aca="1" ref="AE799:AE808" ca="1">AD815:AD824</f>
        <v>7.9187669990839107E-4</v>
      </c>
      <c r="AF799" s="15" cm="1">
        <f t="array" aca="1" ref="AF799:AF808" ca="1">AE815:AE824</f>
        <v>7.4417174517423705E-4</v>
      </c>
      <c r="AG799" s="15">
        <f t="shared" ref="AG799" ca="1" si="1146">AG276</f>
        <v>0</v>
      </c>
      <c r="AH799" s="15" cm="1">
        <f t="array" aca="1" ref="AH799:AH808" ca="1">AG815:AG824</f>
        <v>0</v>
      </c>
      <c r="AI799" s="15" cm="1">
        <f t="array" aca="1" ref="AI799:AI808" ca="1">AH815:AH824</f>
        <v>0</v>
      </c>
      <c r="AJ799" s="15">
        <f t="shared" ref="AJ799" ca="1" si="1147">AJ276</f>
        <v>0</v>
      </c>
      <c r="AK799" s="15" cm="1">
        <f t="array" aca="1" ref="AK799:AK808" ca="1">AJ815:AJ824</f>
        <v>0</v>
      </c>
      <c r="AL799" s="15" cm="1">
        <f t="array" aca="1" ref="AL799:AL808" ca="1">AK815:AK824</f>
        <v>0</v>
      </c>
      <c r="AM799" s="15">
        <f t="shared" ref="AM799:AM808" ca="1" si="1148">AM276</f>
        <v>0</v>
      </c>
      <c r="AN799" s="15" cm="1">
        <f t="array" aca="1" ref="AN799:AN808" ca="1">AM815:AM824</f>
        <v>0</v>
      </c>
      <c r="AO799" s="15" cm="1">
        <f t="array" aca="1" ref="AO799:AO808" ca="1">AN815:AN824</f>
        <v>0</v>
      </c>
      <c r="AP799" s="15">
        <f t="shared" ref="AP799" ca="1" si="1149">AP276</f>
        <v>0</v>
      </c>
      <c r="AQ799" s="15" cm="1">
        <f t="array" aca="1" ref="AQ799:AQ808" ca="1">AP815:AP824</f>
        <v>0</v>
      </c>
      <c r="AR799" s="15" cm="1">
        <f t="array" aca="1" ref="AR799:AR808" ca="1">AQ815:AQ824</f>
        <v>0</v>
      </c>
      <c r="AS799" s="15">
        <f t="shared" ref="AS799" ca="1" si="1150">AS276</f>
        <v>0</v>
      </c>
      <c r="AT799" s="15" cm="1">
        <f t="array" aca="1" ref="AT799:AT808" ca="1">AS815:AS824</f>
        <v>0</v>
      </c>
      <c r="AU799" s="15" cm="1">
        <f t="array" aca="1" ref="AU799:AU808" ca="1">AT815:AT824</f>
        <v>0</v>
      </c>
      <c r="AV799" s="15">
        <f t="shared" ref="AV799" ca="1" si="1151">AV276</f>
        <v>0</v>
      </c>
      <c r="AW799" s="15" cm="1">
        <f t="array" aca="1" ref="AW799:AW808" ca="1">AV815:AV824</f>
        <v>0</v>
      </c>
      <c r="AX799" s="15" cm="1">
        <f t="array" aca="1" ref="AX799:AX808" ca="1">AW815:AW824</f>
        <v>0</v>
      </c>
      <c r="AY799" s="15">
        <f t="shared" ref="AY799" ca="1" si="1152">AY276</f>
        <v>0</v>
      </c>
      <c r="AZ799" s="15" cm="1">
        <f t="array" aca="1" ref="AZ799:AZ808" ca="1">AY815:AY824</f>
        <v>0</v>
      </c>
      <c r="BA799" s="15" cm="1">
        <f t="array" aca="1" ref="BA799:BA808" ca="1">AZ815:AZ824</f>
        <v>0</v>
      </c>
      <c r="BB799" s="15">
        <f t="shared" ref="BB799" ca="1" si="1153">BB276</f>
        <v>0</v>
      </c>
      <c r="BC799" s="15" cm="1">
        <f t="array" aca="1" ref="BC799:BC808" ca="1">BB815:BB824</f>
        <v>0</v>
      </c>
      <c r="BD799" s="15" cm="1">
        <f t="array" aca="1" ref="BD799:BD808" ca="1">BC815:BC824</f>
        <v>0</v>
      </c>
      <c r="BE799" s="15">
        <f t="shared" ref="BE799" ca="1" si="1154">BE276</f>
        <v>0</v>
      </c>
      <c r="BF799" s="15" cm="1">
        <f t="array" aca="1" ref="BF799:BF808" ca="1">BE815:BE824</f>
        <v>0</v>
      </c>
      <c r="BG799" s="15" cm="1">
        <f t="array" aca="1" ref="BG799:BG808" ca="1">BF815:BF824</f>
        <v>0</v>
      </c>
      <c r="BH799" s="15">
        <f t="shared" ref="BH799" ca="1" si="1155">BH276</f>
        <v>0</v>
      </c>
      <c r="BI799" s="15" cm="1">
        <f t="array" aca="1" ref="BI799:BI808" ca="1">BH815:BH824</f>
        <v>0</v>
      </c>
      <c r="BJ799" s="15" cm="1">
        <f t="array" aca="1" ref="BJ799:BJ808" ca="1">BI815:BI824</f>
        <v>0</v>
      </c>
    </row>
    <row r="800" spans="2:62" hidden="1" outlineLevel="2">
      <c r="B800" s="78" t="s">
        <v>7</v>
      </c>
      <c r="C800" s="15">
        <f t="shared" ca="1" si="1136"/>
        <v>2.3800185291412028E-2</v>
      </c>
      <c r="D800" s="15">
        <f ca="1"/>
        <v>2.2459569573853894E-2</v>
      </c>
      <c r="E800" s="15">
        <f ca="1"/>
        <v>2.2030732430630248E-2</v>
      </c>
      <c r="F800" s="15">
        <f t="shared" ca="1" si="1137"/>
        <v>1.568739088001982E-2</v>
      </c>
      <c r="G800" s="15">
        <f ca="1"/>
        <v>1.5632922767111378E-2</v>
      </c>
      <c r="H800" s="15">
        <f ca="1"/>
        <v>1.4738099031451256E-2</v>
      </c>
      <c r="I800" s="15">
        <f t="shared" ref="I800:I808" ca="1" si="1156">I277</f>
        <v>2.3889114391829922E-2</v>
      </c>
      <c r="J800" s="15">
        <f ca="1"/>
        <v>2.5022802573274959E-2</v>
      </c>
      <c r="K800" s="15">
        <f ca="1"/>
        <v>2.4130308940410516E-2</v>
      </c>
      <c r="L800" s="15">
        <f t="shared" ref="L800:L808" ca="1" si="1157">L277</f>
        <v>2.1346939331794081E-2</v>
      </c>
      <c r="M800" s="15">
        <f ca="1"/>
        <v>1.973804702978323E-2</v>
      </c>
      <c r="N800" s="15">
        <f ca="1"/>
        <v>1.9856372225562004E-2</v>
      </c>
      <c r="O800" s="15">
        <f t="shared" ref="O800:O808" ca="1" si="1158">O277</f>
        <v>2.7662188911471441E-2</v>
      </c>
      <c r="P800" s="15">
        <f ca="1"/>
        <v>2.7977290864216159E-2</v>
      </c>
      <c r="Q800" s="15">
        <f ca="1"/>
        <v>2.6021205428042735E-2</v>
      </c>
      <c r="R800" s="15">
        <f t="shared" ref="R800:R808" ca="1" si="1159">R277</f>
        <v>3.5846690947586107E-2</v>
      </c>
      <c r="S800" s="15">
        <f ca="1"/>
        <v>4.0064333787963105E-2</v>
      </c>
      <c r="T800" s="15">
        <f ca="1"/>
        <v>4.022311085203454E-2</v>
      </c>
      <c r="U800" s="15">
        <f t="shared" ref="U800:U808" ca="1" si="1160">U277</f>
        <v>3.6576965355297968E-2</v>
      </c>
      <c r="V800" s="15">
        <f ca="1"/>
        <v>3.5131556560319376E-2</v>
      </c>
      <c r="W800" s="15">
        <f ca="1"/>
        <v>3.3926713665812618E-2</v>
      </c>
      <c r="X800" s="15">
        <f t="shared" ref="X800:X808" ca="1" si="1161">X277</f>
        <v>4.4909360614202726E-2</v>
      </c>
      <c r="Y800" s="15">
        <f ca="1"/>
        <v>4.2132674835584118E-2</v>
      </c>
      <c r="Z800" s="15">
        <f ca="1"/>
        <v>4.2709556752627817E-2</v>
      </c>
      <c r="AA800" s="15">
        <f t="shared" ref="AA800:AA808" ca="1" si="1162">AA277</f>
        <v>3.6712188344066442E-2</v>
      </c>
      <c r="AB800" s="15">
        <f ca="1"/>
        <v>3.6631693014790502E-2</v>
      </c>
      <c r="AC800" s="15">
        <f ca="1"/>
        <v>3.6904816065757511E-2</v>
      </c>
      <c r="AD800" s="15">
        <f t="shared" ref="AD800:AD808" ca="1" si="1163">AD277</f>
        <v>5.0698433273783657E-2</v>
      </c>
      <c r="AE800" s="15">
        <f ca="1"/>
        <v>4.9458535033129337E-2</v>
      </c>
      <c r="AF800" s="15">
        <f ca="1"/>
        <v>4.8573285042658731E-2</v>
      </c>
      <c r="AG800" s="15">
        <f t="shared" ref="AG800:AG808" ca="1" si="1164">AG277</f>
        <v>5.5531052197341418E-2</v>
      </c>
      <c r="AH800" s="15">
        <f ca="1"/>
        <v>5.4903094578975638E-2</v>
      </c>
      <c r="AI800" s="15">
        <f ca="1"/>
        <v>5.1140591127214884E-2</v>
      </c>
      <c r="AJ800" s="15">
        <f t="shared" ref="AJ800:AJ808" ca="1" si="1165">AJ277</f>
        <v>6.6038019690978014E-2</v>
      </c>
      <c r="AK800" s="15">
        <f ca="1"/>
        <v>6.3818840139204538E-2</v>
      </c>
      <c r="AL800" s="15">
        <f ca="1"/>
        <v>6.5031204896682557E-2</v>
      </c>
      <c r="AM800" s="15">
        <f t="shared" ca="1" si="1148"/>
        <v>6.0891190725254618E-2</v>
      </c>
      <c r="AN800" s="15">
        <f ca="1"/>
        <v>5.1918750998153664E-2</v>
      </c>
      <c r="AO800" s="15">
        <f ca="1"/>
        <v>5.018887893963532E-2</v>
      </c>
      <c r="AP800" s="15">
        <f t="shared" ref="AP800:AP808" ca="1" si="1166">AP277</f>
        <v>0</v>
      </c>
      <c r="AQ800" s="15">
        <f ca="1"/>
        <v>0</v>
      </c>
      <c r="AR800" s="15">
        <f ca="1"/>
        <v>0</v>
      </c>
      <c r="AS800" s="15">
        <f t="shared" ref="AS800:AS808" ca="1" si="1167">AS277</f>
        <v>0</v>
      </c>
      <c r="AT800" s="15">
        <f ca="1"/>
        <v>0</v>
      </c>
      <c r="AU800" s="15">
        <f ca="1"/>
        <v>0</v>
      </c>
      <c r="AV800" s="15">
        <f t="shared" ref="AV800:AV808" ca="1" si="1168">AV277</f>
        <v>0</v>
      </c>
      <c r="AW800" s="15">
        <f ca="1"/>
        <v>0</v>
      </c>
      <c r="AX800" s="15">
        <f ca="1"/>
        <v>0</v>
      </c>
      <c r="AY800" s="15">
        <f t="shared" ref="AY800:AY808" ca="1" si="1169">AY277</f>
        <v>0</v>
      </c>
      <c r="AZ800" s="15">
        <f ca="1"/>
        <v>0</v>
      </c>
      <c r="BA800" s="15">
        <f ca="1"/>
        <v>0</v>
      </c>
      <c r="BB800" s="15">
        <f t="shared" ref="BB800:BB808" ca="1" si="1170">BB277</f>
        <v>0</v>
      </c>
      <c r="BC800" s="15">
        <f ca="1"/>
        <v>0</v>
      </c>
      <c r="BD800" s="15">
        <f ca="1"/>
        <v>0</v>
      </c>
      <c r="BE800" s="15">
        <f t="shared" ref="BE800:BE808" ca="1" si="1171">BE277</f>
        <v>0</v>
      </c>
      <c r="BF800" s="15">
        <f ca="1"/>
        <v>0</v>
      </c>
      <c r="BG800" s="15">
        <f ca="1"/>
        <v>0</v>
      </c>
      <c r="BH800" s="15">
        <f t="shared" ref="BH800:BH808" ca="1" si="1172">BH277</f>
        <v>0</v>
      </c>
      <c r="BI800" s="15">
        <f ca="1"/>
        <v>0</v>
      </c>
      <c r="BJ800" s="15">
        <f ca="1"/>
        <v>0</v>
      </c>
    </row>
    <row r="801" spans="2:62" hidden="1" outlineLevel="2">
      <c r="B801" s="78" t="s">
        <v>9</v>
      </c>
      <c r="C801" s="15">
        <f t="shared" ca="1" si="1136"/>
        <v>0.3031672033378453</v>
      </c>
      <c r="D801" s="15">
        <f ca="1"/>
        <v>0.30388086068105541</v>
      </c>
      <c r="E801" s="15">
        <f ca="1"/>
        <v>0.30375447865378907</v>
      </c>
      <c r="F801" s="15">
        <f t="shared" ca="1" si="1137"/>
        <v>0.29108356865969842</v>
      </c>
      <c r="G801" s="15">
        <f ca="1"/>
        <v>0.29201164232885712</v>
      </c>
      <c r="H801" s="15">
        <f ca="1"/>
        <v>0.2887726591291111</v>
      </c>
      <c r="I801" s="15">
        <f t="shared" ca="1" si="1156"/>
        <v>0.27008481422048047</v>
      </c>
      <c r="J801" s="15">
        <f ca="1"/>
        <v>0.27059245636716328</v>
      </c>
      <c r="K801" s="15">
        <f ca="1"/>
        <v>0.26709400897488522</v>
      </c>
      <c r="L801" s="15">
        <f t="shared" ca="1" si="1157"/>
        <v>0.27970984695022888</v>
      </c>
      <c r="M801" s="15">
        <f ca="1"/>
        <v>0.27855027288127787</v>
      </c>
      <c r="N801" s="15">
        <f ca="1"/>
        <v>0.26828865887168424</v>
      </c>
      <c r="O801" s="15">
        <f t="shared" ca="1" si="1158"/>
        <v>0.28120246465701548</v>
      </c>
      <c r="P801" s="15">
        <f ca="1"/>
        <v>0.26644133907802542</v>
      </c>
      <c r="Q801" s="15">
        <f ca="1"/>
        <v>0.26584437479072215</v>
      </c>
      <c r="R801" s="15">
        <f t="shared" ca="1" si="1159"/>
        <v>0.29503912503112911</v>
      </c>
      <c r="S801" s="15">
        <f ca="1"/>
        <v>0.31040179377184512</v>
      </c>
      <c r="T801" s="15">
        <f ca="1"/>
        <v>0.30668271165844785</v>
      </c>
      <c r="U801" s="15">
        <f t="shared" ca="1" si="1160"/>
        <v>0.30268325481561659</v>
      </c>
      <c r="V801" s="15">
        <f ca="1"/>
        <v>0.30548475955422683</v>
      </c>
      <c r="W801" s="15">
        <f ca="1"/>
        <v>0.28446353589200352</v>
      </c>
      <c r="X801" s="15">
        <f t="shared" ca="1" si="1161"/>
        <v>0.28266338817173398</v>
      </c>
      <c r="Y801" s="15">
        <f ca="1"/>
        <v>0.29996036484312738</v>
      </c>
      <c r="Z801" s="15">
        <f ca="1"/>
        <v>0.3009787275866353</v>
      </c>
      <c r="AA801" s="15">
        <f t="shared" ca="1" si="1162"/>
        <v>0.28465510499690316</v>
      </c>
      <c r="AB801" s="15">
        <f ca="1"/>
        <v>0.29823221505861469</v>
      </c>
      <c r="AC801" s="15">
        <f ca="1"/>
        <v>0.2951487639513965</v>
      </c>
      <c r="AD801" s="15">
        <f t="shared" ca="1" si="1163"/>
        <v>0.2575174443524525</v>
      </c>
      <c r="AE801" s="15">
        <f ca="1"/>
        <v>0.26542853310199827</v>
      </c>
      <c r="AF801" s="15">
        <f ca="1"/>
        <v>0.27665352305461383</v>
      </c>
      <c r="AG801" s="15">
        <f t="shared" ca="1" si="1164"/>
        <v>0.27274286110642143</v>
      </c>
      <c r="AH801" s="15">
        <f ca="1"/>
        <v>0.2771081427285933</v>
      </c>
      <c r="AI801" s="15">
        <f ca="1"/>
        <v>0.27997846253035025</v>
      </c>
      <c r="AJ801" s="15">
        <f t="shared" ca="1" si="1165"/>
        <v>0.2679483590292176</v>
      </c>
      <c r="AK801" s="15">
        <f ca="1"/>
        <v>0.26823881158204599</v>
      </c>
      <c r="AL801" s="15">
        <f ca="1"/>
        <v>0.26808437608762514</v>
      </c>
      <c r="AM801" s="15">
        <f t="shared" ca="1" si="1148"/>
        <v>0.27226722324616071</v>
      </c>
      <c r="AN801" s="15">
        <f ca="1"/>
        <v>0.28858238544620574</v>
      </c>
      <c r="AO801" s="15">
        <f ca="1"/>
        <v>0.27358397338399587</v>
      </c>
      <c r="AP801" s="15">
        <f t="shared" ca="1" si="1166"/>
        <v>0.21078183622571339</v>
      </c>
      <c r="AQ801" s="15">
        <f ca="1"/>
        <v>0.20404481147912298</v>
      </c>
      <c r="AR801" s="15">
        <f ca="1"/>
        <v>0.1956431483335519</v>
      </c>
      <c r="AS801" s="15">
        <f t="shared" ca="1" si="1167"/>
        <v>0.23070983884519974</v>
      </c>
      <c r="AT801" s="15">
        <f ca="1"/>
        <v>0.24542786834150965</v>
      </c>
      <c r="AU801" s="15">
        <f ca="1"/>
        <v>0.24285579948004513</v>
      </c>
      <c r="AV801" s="15">
        <f t="shared" ca="1" si="1168"/>
        <v>0.21663364517023082</v>
      </c>
      <c r="AW801" s="15">
        <f ca="1"/>
        <v>0.2334738944287108</v>
      </c>
      <c r="AX801" s="15">
        <f ca="1"/>
        <v>0.23612917039978465</v>
      </c>
      <c r="AY801" s="15">
        <f t="shared" ca="1" si="1169"/>
        <v>0.21141924375393864</v>
      </c>
      <c r="AZ801" s="15">
        <f ca="1"/>
        <v>0.20292184922638193</v>
      </c>
      <c r="BA801" s="15">
        <f ca="1"/>
        <v>0.20405782021175964</v>
      </c>
      <c r="BB801" s="15">
        <f t="shared" ca="1" si="1170"/>
        <v>0.20465287697991666</v>
      </c>
      <c r="BC801" s="15">
        <f ca="1"/>
        <v>0.20853453511545164</v>
      </c>
      <c r="BD801" s="15">
        <f ca="1"/>
        <v>0.20604672093156357</v>
      </c>
      <c r="BE801" s="15">
        <f t="shared" ca="1" si="1171"/>
        <v>0.19815950791671372</v>
      </c>
      <c r="BF801" s="15">
        <f ca="1"/>
        <v>0.20684224861734632</v>
      </c>
      <c r="BG801" s="15">
        <f ca="1"/>
        <v>0.20812936072629018</v>
      </c>
      <c r="BH801" s="15">
        <f t="shared" ca="1" si="1172"/>
        <v>0.20006448082988207</v>
      </c>
      <c r="BI801" s="15">
        <f ca="1"/>
        <v>0.1993638008518184</v>
      </c>
      <c r="BJ801" s="15">
        <f ca="1"/>
        <v>0.20032878916530777</v>
      </c>
    </row>
    <row r="802" spans="2:62" hidden="1" outlineLevel="2">
      <c r="B802" s="78" t="s">
        <v>11</v>
      </c>
      <c r="C802" s="15">
        <f t="shared" ca="1" si="1136"/>
        <v>0.12894712180097417</v>
      </c>
      <c r="D802" s="15">
        <f ca="1"/>
        <v>0.12592199567705467</v>
      </c>
      <c r="E802" s="15">
        <f ca="1"/>
        <v>0.12989292941839747</v>
      </c>
      <c r="F802" s="15">
        <f t="shared" ca="1" si="1137"/>
        <v>0.1114102890222738</v>
      </c>
      <c r="G802" s="15">
        <f ca="1"/>
        <v>0.11434823751091774</v>
      </c>
      <c r="H802" s="15">
        <f ca="1"/>
        <v>0.11552301411681835</v>
      </c>
      <c r="I802" s="15">
        <f t="shared" ca="1" si="1156"/>
        <v>0.12050219839339857</v>
      </c>
      <c r="J802" s="15">
        <f ca="1"/>
        <v>0.11653611884419095</v>
      </c>
      <c r="K802" s="15">
        <f ca="1"/>
        <v>0.1153131579502973</v>
      </c>
      <c r="L802" s="15">
        <f t="shared" ca="1" si="1157"/>
        <v>0.11504943222217449</v>
      </c>
      <c r="M802" s="15">
        <f ca="1"/>
        <v>0.11828208753536101</v>
      </c>
      <c r="N802" s="15">
        <f ca="1"/>
        <v>0.12189610717229993</v>
      </c>
      <c r="O802" s="15">
        <f t="shared" ca="1" si="1158"/>
        <v>0.10561501718157681</v>
      </c>
      <c r="P802" s="15">
        <f ca="1"/>
        <v>0.11353943688874955</v>
      </c>
      <c r="Q802" s="15">
        <f ca="1"/>
        <v>0.11072941379439571</v>
      </c>
      <c r="R802" s="15">
        <f t="shared" ca="1" si="1159"/>
        <v>8.5274800040284718E-2</v>
      </c>
      <c r="S802" s="15">
        <f ca="1"/>
        <v>7.6929793213192627E-2</v>
      </c>
      <c r="T802" s="15">
        <f ca="1"/>
        <v>7.8708378072513518E-2</v>
      </c>
      <c r="U802" s="15">
        <f t="shared" ca="1" si="1160"/>
        <v>5.9039806668116791E-2</v>
      </c>
      <c r="V802" s="15">
        <f ca="1"/>
        <v>6.1281166072062521E-2</v>
      </c>
      <c r="W802" s="15">
        <f ca="1"/>
        <v>6.2478587178360821E-2</v>
      </c>
      <c r="X802" s="15">
        <f t="shared" ca="1" si="1161"/>
        <v>6.3835151341072385E-2</v>
      </c>
      <c r="Y802" s="15">
        <f ca="1"/>
        <v>5.9224453335766723E-2</v>
      </c>
      <c r="Z802" s="15">
        <f ca="1"/>
        <v>6.141121936873354E-2</v>
      </c>
      <c r="AA802" s="15">
        <f t="shared" ca="1" si="1162"/>
        <v>5.1804990717430714E-2</v>
      </c>
      <c r="AB802" s="15">
        <f ca="1"/>
        <v>5.1561797002912961E-2</v>
      </c>
      <c r="AC802" s="15">
        <f ca="1"/>
        <v>5.1413956193125464E-2</v>
      </c>
      <c r="AD802" s="15">
        <f t="shared" ca="1" si="1163"/>
        <v>8.1859308321218752E-2</v>
      </c>
      <c r="AE802" s="15">
        <f ca="1"/>
        <v>7.4728287662331749E-2</v>
      </c>
      <c r="AF802" s="15">
        <f ca="1"/>
        <v>6.5147341897860228E-2</v>
      </c>
      <c r="AG802" s="15">
        <f t="shared" ca="1" si="1164"/>
        <v>4.4086896987743429E-2</v>
      </c>
      <c r="AH802" s="15">
        <f ca="1"/>
        <v>4.441002034305247E-2</v>
      </c>
      <c r="AI802" s="15">
        <f ca="1"/>
        <v>3.9994098961631072E-2</v>
      </c>
      <c r="AJ802" s="15">
        <f t="shared" ca="1" si="1165"/>
        <v>4.9752787346844268E-2</v>
      </c>
      <c r="AK802" s="15">
        <f ca="1"/>
        <v>4.9275493914235795E-2</v>
      </c>
      <c r="AL802" s="15">
        <f ca="1"/>
        <v>5.1144513129950386E-2</v>
      </c>
      <c r="AM802" s="15">
        <f t="shared" ca="1" si="1148"/>
        <v>4.9414732039229685E-2</v>
      </c>
      <c r="AN802" s="15">
        <f ca="1"/>
        <v>4.2620380033704476E-2</v>
      </c>
      <c r="AO802" s="15">
        <f ca="1"/>
        <v>4.4309619494161526E-2</v>
      </c>
      <c r="AP802" s="15">
        <f t="shared" ca="1" si="1166"/>
        <v>3.0512177297930126E-2</v>
      </c>
      <c r="AQ802" s="15">
        <f ca="1"/>
        <v>3.1370506795060739E-2</v>
      </c>
      <c r="AR802" s="15">
        <f ca="1"/>
        <v>3.0733853935848775E-2</v>
      </c>
      <c r="AS802" s="15">
        <f t="shared" ca="1" si="1167"/>
        <v>1.6916635144028469E-2</v>
      </c>
      <c r="AT802" s="15">
        <f ca="1"/>
        <v>1.64816793134657E-2</v>
      </c>
      <c r="AU802" s="15">
        <f ca="1"/>
        <v>1.843272036149252E-2</v>
      </c>
      <c r="AV802" s="15">
        <f t="shared" ca="1" si="1168"/>
        <v>1.7255270157779914E-2</v>
      </c>
      <c r="AW802" s="15">
        <f ca="1"/>
        <v>1.7526968721649366E-2</v>
      </c>
      <c r="AX802" s="15">
        <f ca="1"/>
        <v>1.8334172614887578E-2</v>
      </c>
      <c r="AY802" s="15">
        <f t="shared" ca="1" si="1169"/>
        <v>3.9142191110716845E-2</v>
      </c>
      <c r="AZ802" s="15">
        <f ca="1"/>
        <v>3.9364391669586926E-2</v>
      </c>
      <c r="BA802" s="15">
        <f ca="1"/>
        <v>4.0865025871905769E-2</v>
      </c>
      <c r="BB802" s="15">
        <f t="shared" ca="1" si="1170"/>
        <v>3.0111896323863279E-2</v>
      </c>
      <c r="BC802" s="15">
        <f ca="1"/>
        <v>2.94907795640252E-2</v>
      </c>
      <c r="BD802" s="15">
        <f ca="1"/>
        <v>3.0974056397210684E-2</v>
      </c>
      <c r="BE802" s="15">
        <f t="shared" ca="1" si="1171"/>
        <v>2.3046963553692547E-2</v>
      </c>
      <c r="BF802" s="15">
        <f ca="1"/>
        <v>2.2712084790802577E-2</v>
      </c>
      <c r="BG802" s="15">
        <f ca="1"/>
        <v>2.1794907565571623E-2</v>
      </c>
      <c r="BH802" s="15">
        <f t="shared" ca="1" si="1172"/>
        <v>1.293076735848369E-2</v>
      </c>
      <c r="BI802" s="15">
        <f ca="1"/>
        <v>1.30512316329716E-2</v>
      </c>
      <c r="BJ802" s="15">
        <f ca="1"/>
        <v>1.2703036630419213E-2</v>
      </c>
    </row>
    <row r="803" spans="2:62" hidden="1" outlineLevel="2">
      <c r="B803" s="78" t="s">
        <v>13</v>
      </c>
      <c r="C803" s="15">
        <f t="shared" ca="1" si="1136"/>
        <v>3.1882777458334316E-2</v>
      </c>
      <c r="D803" s="15">
        <f ca="1"/>
        <v>3.2284918535339026E-2</v>
      </c>
      <c r="E803" s="15">
        <f ca="1"/>
        <v>3.0743155772779696E-2</v>
      </c>
      <c r="F803" s="15">
        <f t="shared" ca="1" si="1137"/>
        <v>3.9476382003174479E-2</v>
      </c>
      <c r="G803" s="15">
        <f ca="1"/>
        <v>3.9674142222556941E-2</v>
      </c>
      <c r="H803" s="15">
        <f ca="1"/>
        <v>3.8414207496357523E-2</v>
      </c>
      <c r="I803" s="15">
        <f t="shared" ca="1" si="1156"/>
        <v>4.3693127142939631E-2</v>
      </c>
      <c r="J803" s="15">
        <f ca="1"/>
        <v>4.5971795892822721E-2</v>
      </c>
      <c r="K803" s="15">
        <f ca="1"/>
        <v>4.4371875187060109E-2</v>
      </c>
      <c r="L803" s="15">
        <f t="shared" ca="1" si="1157"/>
        <v>3.7987281470805413E-2</v>
      </c>
      <c r="M803" s="15">
        <f ca="1"/>
        <v>4.2541978057511004E-2</v>
      </c>
      <c r="N803" s="15">
        <f ca="1"/>
        <v>4.0964325300145682E-2</v>
      </c>
      <c r="O803" s="15">
        <f t="shared" ca="1" si="1158"/>
        <v>3.5691369449094713E-2</v>
      </c>
      <c r="P803" s="15">
        <f ca="1"/>
        <v>3.7598275271718114E-2</v>
      </c>
      <c r="Q803" s="15">
        <f ca="1"/>
        <v>3.9945687848340378E-2</v>
      </c>
      <c r="R803" s="15">
        <f t="shared" ca="1" si="1159"/>
        <v>4.8351063383639981E-2</v>
      </c>
      <c r="S803" s="15">
        <f ca="1"/>
        <v>4.882329319544676E-2</v>
      </c>
      <c r="T803" s="15">
        <f ca="1"/>
        <v>5.2570852382153303E-2</v>
      </c>
      <c r="U803" s="15">
        <f t="shared" ca="1" si="1160"/>
        <v>4.2253402686743442E-2</v>
      </c>
      <c r="V803" s="15">
        <f ca="1"/>
        <v>3.9319020191010273E-2</v>
      </c>
      <c r="W803" s="15">
        <f ca="1"/>
        <v>4.0620013515306849E-2</v>
      </c>
      <c r="X803" s="15">
        <f t="shared" ca="1" si="1161"/>
        <v>4.178559536931898E-2</v>
      </c>
      <c r="Y803" s="15">
        <f ca="1"/>
        <v>4.2562167462194309E-2</v>
      </c>
      <c r="Z803" s="15">
        <f ca="1"/>
        <v>4.2459197326699248E-2</v>
      </c>
      <c r="AA803" s="15">
        <f t="shared" ca="1" si="1162"/>
        <v>6.0793735060450674E-2</v>
      </c>
      <c r="AB803" s="15">
        <f ca="1"/>
        <v>5.7792991509051456E-2</v>
      </c>
      <c r="AC803" s="15">
        <f ca="1"/>
        <v>6.2493435960766543E-2</v>
      </c>
      <c r="AD803" s="15">
        <f t="shared" ca="1" si="1163"/>
        <v>6.8212137821215907E-2</v>
      </c>
      <c r="AE803" s="15">
        <f ca="1"/>
        <v>6.4891322122682213E-2</v>
      </c>
      <c r="AF803" s="15">
        <f ca="1"/>
        <v>5.7799519694819057E-2</v>
      </c>
      <c r="AG803" s="15">
        <f t="shared" ca="1" si="1164"/>
        <v>5.8699954612854731E-2</v>
      </c>
      <c r="AH803" s="15">
        <f ca="1"/>
        <v>6.194740233205951E-2</v>
      </c>
      <c r="AI803" s="15">
        <f ca="1"/>
        <v>5.6401642394506964E-2</v>
      </c>
      <c r="AJ803" s="15">
        <f t="shared" ca="1" si="1165"/>
        <v>5.367158266161675E-2</v>
      </c>
      <c r="AK803" s="15">
        <f ca="1"/>
        <v>5.8105999281643145E-2</v>
      </c>
      <c r="AL803" s="15">
        <f ca="1"/>
        <v>6.000549795506159E-2</v>
      </c>
      <c r="AM803" s="15">
        <f t="shared" ca="1" si="1148"/>
        <v>5.1278451082583401E-2</v>
      </c>
      <c r="AN803" s="15">
        <f ca="1"/>
        <v>5.2531123111373625E-2</v>
      </c>
      <c r="AO803" s="15">
        <f ca="1"/>
        <v>5.0227462179615906E-2</v>
      </c>
      <c r="AP803" s="15">
        <f t="shared" ca="1" si="1166"/>
        <v>5.4837243926135093E-2</v>
      </c>
      <c r="AQ803" s="15">
        <f ca="1"/>
        <v>5.6146428679834597E-2</v>
      </c>
      <c r="AR803" s="15">
        <f ca="1"/>
        <v>5.5814323262965905E-2</v>
      </c>
      <c r="AS803" s="15">
        <f t="shared" ca="1" si="1167"/>
        <v>6.6032591506482094E-2</v>
      </c>
      <c r="AT803" s="15">
        <f ca="1"/>
        <v>5.3206548063494667E-2</v>
      </c>
      <c r="AU803" s="15">
        <f ca="1"/>
        <v>5.848171022167975E-2</v>
      </c>
      <c r="AV803" s="15">
        <f t="shared" ca="1" si="1168"/>
        <v>5.7560332191670838E-2</v>
      </c>
      <c r="AW803" s="15">
        <f ca="1"/>
        <v>5.0066906366284261E-2</v>
      </c>
      <c r="AX803" s="15">
        <f ca="1"/>
        <v>5.2870265479399665E-2</v>
      </c>
      <c r="AY803" s="15">
        <f t="shared" ca="1" si="1169"/>
        <v>5.0772402751406195E-2</v>
      </c>
      <c r="AZ803" s="15">
        <f ca="1"/>
        <v>5.6610540330183694E-2</v>
      </c>
      <c r="BA803" s="15">
        <f ca="1"/>
        <v>6.4393305184247296E-2</v>
      </c>
      <c r="BB803" s="15">
        <f t="shared" ca="1" si="1170"/>
        <v>6.6701737373853515E-2</v>
      </c>
      <c r="BC803" s="15">
        <f ca="1"/>
        <v>5.7393347150104378E-2</v>
      </c>
      <c r="BD803" s="15">
        <f ca="1"/>
        <v>5.8041723280999595E-2</v>
      </c>
      <c r="BE803" s="15">
        <f t="shared" ca="1" si="1171"/>
        <v>7.097620419882314E-2</v>
      </c>
      <c r="BF803" s="15">
        <f ca="1"/>
        <v>6.7163133030537003E-2</v>
      </c>
      <c r="BG803" s="15">
        <f ca="1"/>
        <v>6.5847915739634291E-2</v>
      </c>
      <c r="BH803" s="15">
        <f t="shared" ca="1" si="1172"/>
        <v>7.8346345742808451E-2</v>
      </c>
      <c r="BI803" s="15">
        <f ca="1"/>
        <v>7.1397169173540651E-2</v>
      </c>
      <c r="BJ803" s="15">
        <f ca="1"/>
        <v>7.3202159416540624E-2</v>
      </c>
    </row>
    <row r="804" spans="2:62" hidden="1" outlineLevel="2">
      <c r="B804" s="78" t="s">
        <v>15</v>
      </c>
      <c r="C804" s="15">
        <f t="shared" ca="1" si="1136"/>
        <v>0.26554159611209344</v>
      </c>
      <c r="D804" s="15">
        <f ca="1"/>
        <v>0.26380226359737013</v>
      </c>
      <c r="E804" s="15">
        <f ca="1"/>
        <v>0.25820771923383362</v>
      </c>
      <c r="F804" s="15">
        <f t="shared" ca="1" si="1137"/>
        <v>0.27295800795688274</v>
      </c>
      <c r="G804" s="15">
        <f ca="1"/>
        <v>0.27322430688946731</v>
      </c>
      <c r="H804" s="15">
        <f ca="1"/>
        <v>0.27675849997547053</v>
      </c>
      <c r="I804" s="15">
        <f t="shared" ca="1" si="1156"/>
        <v>0.25072807671657082</v>
      </c>
      <c r="J804" s="15">
        <f ca="1"/>
        <v>0.25273836628075091</v>
      </c>
      <c r="K804" s="15">
        <f ca="1"/>
        <v>0.25226111477044233</v>
      </c>
      <c r="L804" s="15">
        <f t="shared" ca="1" si="1157"/>
        <v>0.24893690837054444</v>
      </c>
      <c r="M804" s="15">
        <f ca="1"/>
        <v>0.24614387136041282</v>
      </c>
      <c r="N804" s="15">
        <f ca="1"/>
        <v>0.25007419907972578</v>
      </c>
      <c r="O804" s="15">
        <f t="shared" ca="1" si="1158"/>
        <v>0.24453567056886402</v>
      </c>
      <c r="P804" s="15">
        <f ca="1"/>
        <v>0.23292749467007837</v>
      </c>
      <c r="Q804" s="15">
        <f ca="1"/>
        <v>0.23278572845957635</v>
      </c>
      <c r="R804" s="15">
        <f t="shared" ca="1" si="1159"/>
        <v>0.22559730303144854</v>
      </c>
      <c r="S804" s="15">
        <f ca="1"/>
        <v>0.22686530237490557</v>
      </c>
      <c r="T804" s="15">
        <f ca="1"/>
        <v>0.22196173332190944</v>
      </c>
      <c r="U804" s="15">
        <f t="shared" ca="1" si="1160"/>
        <v>0.23228094333784155</v>
      </c>
      <c r="V804" s="15">
        <f ca="1"/>
        <v>0.2349502927865261</v>
      </c>
      <c r="W804" s="15">
        <f ca="1"/>
        <v>0.23644572894334376</v>
      </c>
      <c r="X804" s="15">
        <f t="shared" ca="1" si="1161"/>
        <v>0.23998788142775637</v>
      </c>
      <c r="Y804" s="15">
        <f ca="1"/>
        <v>0.25058568196340497</v>
      </c>
      <c r="Z804" s="15">
        <f ca="1"/>
        <v>0.24641044192327796</v>
      </c>
      <c r="AA804" s="15">
        <f t="shared" ca="1" si="1162"/>
        <v>0.28732542886907553</v>
      </c>
      <c r="AB804" s="15">
        <f ca="1"/>
        <v>0.26739740017051933</v>
      </c>
      <c r="AC804" s="15">
        <f ca="1"/>
        <v>0.27309792865440868</v>
      </c>
      <c r="AD804" s="15">
        <f t="shared" ca="1" si="1163"/>
        <v>0.30409920455799644</v>
      </c>
      <c r="AE804" s="15">
        <f ca="1"/>
        <v>0.30917560496984486</v>
      </c>
      <c r="AF804" s="15">
        <f ca="1"/>
        <v>0.30594477642767604</v>
      </c>
      <c r="AG804" s="15">
        <f t="shared" ca="1" si="1164"/>
        <v>0.30710949699735274</v>
      </c>
      <c r="AH804" s="15">
        <f ca="1"/>
        <v>0.29488953871958651</v>
      </c>
      <c r="AI804" s="15">
        <f ca="1"/>
        <v>0.29716827384743566</v>
      </c>
      <c r="AJ804" s="15">
        <f t="shared" ca="1" si="1165"/>
        <v>0.3076639310986678</v>
      </c>
      <c r="AK804" s="15">
        <f ca="1"/>
        <v>0.30928009526541361</v>
      </c>
      <c r="AL804" s="15">
        <f ca="1"/>
        <v>0.31144741043861562</v>
      </c>
      <c r="AM804" s="15">
        <f t="shared" ca="1" si="1148"/>
        <v>0.3101044038178562</v>
      </c>
      <c r="AN804" s="15">
        <f ca="1"/>
        <v>0.30792720672807766</v>
      </c>
      <c r="AO804" s="15">
        <f ca="1"/>
        <v>0.31096126157871989</v>
      </c>
      <c r="AP804" s="15">
        <f t="shared" ca="1" si="1166"/>
        <v>0.32054559668096327</v>
      </c>
      <c r="AQ804" s="15">
        <f ca="1"/>
        <v>0.31639813266145039</v>
      </c>
      <c r="AR804" s="15">
        <f ca="1"/>
        <v>0.32868616075978646</v>
      </c>
      <c r="AS804" s="15">
        <f t="shared" ca="1" si="1167"/>
        <v>0.31649022443632951</v>
      </c>
      <c r="AT804" s="15">
        <f ca="1"/>
        <v>0.31907399469255321</v>
      </c>
      <c r="AU804" s="15">
        <f ca="1"/>
        <v>0.31599598307205379</v>
      </c>
      <c r="AV804" s="15">
        <f t="shared" ca="1" si="1168"/>
        <v>0.30860398233049996</v>
      </c>
      <c r="AW804" s="15">
        <f ca="1"/>
        <v>0.31950167036845384</v>
      </c>
      <c r="AX804" s="15">
        <f ca="1"/>
        <v>0.2998288515219335</v>
      </c>
      <c r="AY804" s="15">
        <f t="shared" ca="1" si="1169"/>
        <v>0.32845077631874892</v>
      </c>
      <c r="AZ804" s="15">
        <f ca="1"/>
        <v>0.31858293246537717</v>
      </c>
      <c r="BA804" s="15">
        <f ca="1"/>
        <v>0.30844690761248711</v>
      </c>
      <c r="BB804" s="15">
        <f t="shared" ca="1" si="1170"/>
        <v>0.30758093410745985</v>
      </c>
      <c r="BC804" s="15">
        <f ca="1"/>
        <v>0.30969291111431746</v>
      </c>
      <c r="BD804" s="15">
        <f ca="1"/>
        <v>0.29877768553990924</v>
      </c>
      <c r="BE804" s="15">
        <f t="shared" ca="1" si="1171"/>
        <v>0.31415072290832613</v>
      </c>
      <c r="BF804" s="15">
        <f ca="1"/>
        <v>0.3161547605864729</v>
      </c>
      <c r="BG804" s="15">
        <f ca="1"/>
        <v>0.31818741745634005</v>
      </c>
      <c r="BH804" s="15">
        <f t="shared" ca="1" si="1172"/>
        <v>0.3259793733894179</v>
      </c>
      <c r="BI804" s="15">
        <f ca="1"/>
        <v>0.33588614400075528</v>
      </c>
      <c r="BJ804" s="15">
        <f ca="1"/>
        <v>0.3193565945150354</v>
      </c>
    </row>
    <row r="805" spans="2:62" hidden="1" outlineLevel="2">
      <c r="B805" s="78" t="s">
        <v>18</v>
      </c>
      <c r="C805" s="15">
        <f t="shared" ca="1" si="1136"/>
        <v>0</v>
      </c>
      <c r="D805" s="15">
        <f ca="1"/>
        <v>0</v>
      </c>
      <c r="E805" s="15">
        <f ca="1"/>
        <v>0</v>
      </c>
      <c r="F805" s="15">
        <f t="shared" ca="1" si="1137"/>
        <v>0</v>
      </c>
      <c r="G805" s="15">
        <f ca="1"/>
        <v>0</v>
      </c>
      <c r="H805" s="15">
        <f ca="1"/>
        <v>0</v>
      </c>
      <c r="I805" s="15">
        <f t="shared" ca="1" si="1156"/>
        <v>0</v>
      </c>
      <c r="J805" s="15">
        <f ca="1"/>
        <v>0</v>
      </c>
      <c r="K805" s="15">
        <f ca="1"/>
        <v>0</v>
      </c>
      <c r="L805" s="15">
        <f t="shared" ca="1" si="1157"/>
        <v>0</v>
      </c>
      <c r="M805" s="15">
        <f ca="1"/>
        <v>0</v>
      </c>
      <c r="N805" s="15">
        <f ca="1"/>
        <v>0</v>
      </c>
      <c r="O805" s="15">
        <f t="shared" ca="1" si="1158"/>
        <v>0</v>
      </c>
      <c r="P805" s="15">
        <f ca="1"/>
        <v>0</v>
      </c>
      <c r="Q805" s="15">
        <f ca="1"/>
        <v>0</v>
      </c>
      <c r="R805" s="15">
        <f t="shared" ca="1" si="1159"/>
        <v>0</v>
      </c>
      <c r="S805" s="15">
        <f ca="1"/>
        <v>0</v>
      </c>
      <c r="T805" s="15">
        <f ca="1"/>
        <v>0</v>
      </c>
      <c r="U805" s="15">
        <f t="shared" ca="1" si="1160"/>
        <v>0</v>
      </c>
      <c r="V805" s="15">
        <f ca="1"/>
        <v>0</v>
      </c>
      <c r="W805" s="15">
        <f ca="1"/>
        <v>0</v>
      </c>
      <c r="X805" s="15">
        <f t="shared" ca="1" si="1161"/>
        <v>0</v>
      </c>
      <c r="Y805" s="15">
        <f ca="1"/>
        <v>0</v>
      </c>
      <c r="Z805" s="15">
        <f ca="1"/>
        <v>0</v>
      </c>
      <c r="AA805" s="15">
        <f t="shared" ca="1" si="1162"/>
        <v>6.5972167844783351E-3</v>
      </c>
      <c r="AB805" s="15">
        <f ca="1"/>
        <v>6.7110236806088349E-3</v>
      </c>
      <c r="AC805" s="15">
        <f ca="1"/>
        <v>6.3698893430071454E-3</v>
      </c>
      <c r="AD805" s="15">
        <f t="shared" ca="1" si="1163"/>
        <v>1.0933312198134934E-2</v>
      </c>
      <c r="AE805" s="15">
        <f ca="1"/>
        <v>1.2589749915815168E-2</v>
      </c>
      <c r="AF805" s="15">
        <f ca="1"/>
        <v>1.0882110990998199E-2</v>
      </c>
      <c r="AG805" s="15">
        <f t="shared" ca="1" si="1164"/>
        <v>0</v>
      </c>
      <c r="AH805" s="15">
        <f ca="1"/>
        <v>0</v>
      </c>
      <c r="AI805" s="15">
        <f ca="1"/>
        <v>0</v>
      </c>
      <c r="AJ805" s="15">
        <f t="shared" ca="1" si="1165"/>
        <v>0</v>
      </c>
      <c r="AK805" s="15">
        <f ca="1"/>
        <v>0</v>
      </c>
      <c r="AL805" s="15">
        <f ca="1"/>
        <v>0</v>
      </c>
      <c r="AM805" s="15">
        <f t="shared" ca="1" si="1148"/>
        <v>0</v>
      </c>
      <c r="AN805" s="15">
        <f ca="1"/>
        <v>0</v>
      </c>
      <c r="AO805" s="15">
        <f ca="1"/>
        <v>0</v>
      </c>
      <c r="AP805" s="15">
        <f t="shared" ca="1" si="1166"/>
        <v>0</v>
      </c>
      <c r="AQ805" s="15">
        <f ca="1"/>
        <v>0</v>
      </c>
      <c r="AR805" s="15">
        <f ca="1"/>
        <v>0</v>
      </c>
      <c r="AS805" s="15">
        <f t="shared" ca="1" si="1167"/>
        <v>0</v>
      </c>
      <c r="AT805" s="15">
        <f ca="1"/>
        <v>0</v>
      </c>
      <c r="AU805" s="15">
        <f ca="1"/>
        <v>0</v>
      </c>
      <c r="AV805" s="15">
        <f t="shared" ca="1" si="1168"/>
        <v>0</v>
      </c>
      <c r="AW805" s="15">
        <f ca="1"/>
        <v>0</v>
      </c>
      <c r="AX805" s="15">
        <f ca="1"/>
        <v>0</v>
      </c>
      <c r="AY805" s="15">
        <f t="shared" ca="1" si="1169"/>
        <v>0</v>
      </c>
      <c r="AZ805" s="15">
        <f ca="1"/>
        <v>0</v>
      </c>
      <c r="BA805" s="15">
        <f ca="1"/>
        <v>0</v>
      </c>
      <c r="BB805" s="15">
        <f t="shared" ca="1" si="1170"/>
        <v>0</v>
      </c>
      <c r="BC805" s="15">
        <f ca="1"/>
        <v>0</v>
      </c>
      <c r="BD805" s="15">
        <f ca="1"/>
        <v>0</v>
      </c>
      <c r="BE805" s="15">
        <f t="shared" ca="1" si="1171"/>
        <v>0</v>
      </c>
      <c r="BF805" s="15">
        <f ca="1"/>
        <v>0</v>
      </c>
      <c r="BG805" s="15">
        <f ca="1"/>
        <v>0</v>
      </c>
      <c r="BH805" s="15">
        <f t="shared" ca="1" si="1172"/>
        <v>0</v>
      </c>
      <c r="BI805" s="15">
        <f ca="1"/>
        <v>0</v>
      </c>
      <c r="BJ805" s="15">
        <f ca="1"/>
        <v>0</v>
      </c>
    </row>
    <row r="806" spans="2:62" hidden="1" outlineLevel="2">
      <c r="B806" s="78" t="s">
        <v>20</v>
      </c>
      <c r="C806" s="15">
        <f t="shared" ca="1" si="1136"/>
        <v>0</v>
      </c>
      <c r="D806" s="15">
        <f ca="1"/>
        <v>0</v>
      </c>
      <c r="E806" s="15">
        <f ca="1"/>
        <v>0</v>
      </c>
      <c r="F806" s="15">
        <f t="shared" ca="1" si="1137"/>
        <v>0</v>
      </c>
      <c r="G806" s="15">
        <f ca="1"/>
        <v>0</v>
      </c>
      <c r="H806" s="15">
        <f ca="1"/>
        <v>0</v>
      </c>
      <c r="I806" s="15">
        <f t="shared" ca="1" si="1156"/>
        <v>1.2010259364397239E-2</v>
      </c>
      <c r="J806" s="15">
        <f ca="1"/>
        <v>1.2189256908439996E-2</v>
      </c>
      <c r="K806" s="15">
        <f ca="1"/>
        <v>1.2092818536439036E-2</v>
      </c>
      <c r="L806" s="15">
        <f t="shared" ca="1" si="1157"/>
        <v>2.0249653140254665E-2</v>
      </c>
      <c r="M806" s="15">
        <f ca="1"/>
        <v>1.9440809239391465E-2</v>
      </c>
      <c r="N806" s="15">
        <f ca="1"/>
        <v>2.0617671525163826E-2</v>
      </c>
      <c r="O806" s="15">
        <f t="shared" ca="1" si="1158"/>
        <v>2.5561739347621789E-2</v>
      </c>
      <c r="P806" s="15">
        <f ca="1"/>
        <v>2.8199664433291548E-2</v>
      </c>
      <c r="Q806" s="15">
        <f ca="1"/>
        <v>3.1352737111224022E-2</v>
      </c>
      <c r="R806" s="15">
        <f t="shared" ca="1" si="1159"/>
        <v>3.1541728295649607E-2</v>
      </c>
      <c r="S806" s="15">
        <f ca="1"/>
        <v>3.3429744726506873E-2</v>
      </c>
      <c r="T806" s="15">
        <f ca="1"/>
        <v>3.2284932436419125E-2</v>
      </c>
      <c r="U806" s="15">
        <f t="shared" ca="1" si="1160"/>
        <v>3.9705035911710922E-2</v>
      </c>
      <c r="V806" s="15">
        <f ca="1"/>
        <v>3.7820512169940312E-2</v>
      </c>
      <c r="W806" s="15">
        <f ca="1"/>
        <v>4.3564324382528039E-2</v>
      </c>
      <c r="X806" s="15">
        <f t="shared" ca="1" si="1161"/>
        <v>4.2700483969702822E-2</v>
      </c>
      <c r="Y806" s="15">
        <f ca="1"/>
        <v>4.1556719804666631E-2</v>
      </c>
      <c r="Z806" s="15">
        <f ca="1"/>
        <v>4.0990196169765736E-2</v>
      </c>
      <c r="AA806" s="15">
        <f t="shared" ca="1" si="1162"/>
        <v>2.949201262257295E-2</v>
      </c>
      <c r="AB806" s="15">
        <f ca="1"/>
        <v>3.0687869404625808E-2</v>
      </c>
      <c r="AC806" s="15">
        <f ca="1"/>
        <v>3.2130436764132513E-2</v>
      </c>
      <c r="AD806" s="15">
        <f t="shared" ca="1" si="1163"/>
        <v>9.5120958386136784E-3</v>
      </c>
      <c r="AE806" s="15">
        <f ca="1"/>
        <v>9.9279563059153763E-3</v>
      </c>
      <c r="AF806" s="15">
        <f ca="1"/>
        <v>9.4627913757056332E-3</v>
      </c>
      <c r="AG806" s="15">
        <f t="shared" ca="1" si="1164"/>
        <v>1.4137743684364028E-2</v>
      </c>
      <c r="AH806" s="15">
        <f ca="1"/>
        <v>1.4392198538125739E-2</v>
      </c>
      <c r="AI806" s="15">
        <f ca="1"/>
        <v>1.1727349997253101E-2</v>
      </c>
      <c r="AJ806" s="15">
        <f t="shared" ca="1" si="1165"/>
        <v>2.1476876661522966E-3</v>
      </c>
      <c r="AK806" s="15">
        <f ca="1"/>
        <v>2.0529892652575896E-3</v>
      </c>
      <c r="AL806" s="15">
        <f ca="1"/>
        <v>1.9583589687328321E-3</v>
      </c>
      <c r="AM806" s="15">
        <f t="shared" ca="1" si="1148"/>
        <v>8.6409917107477165E-3</v>
      </c>
      <c r="AN806" s="15">
        <f ca="1"/>
        <v>8.0037628116953752E-3</v>
      </c>
      <c r="AO806" s="15">
        <f ca="1"/>
        <v>7.6089562325240088E-3</v>
      </c>
      <c r="AP806" s="15">
        <f t="shared" ca="1" si="1166"/>
        <v>1.3881737538446627E-2</v>
      </c>
      <c r="AQ806" s="15">
        <f ca="1"/>
        <v>1.3943542910437905E-2</v>
      </c>
      <c r="AR806" s="15">
        <f ca="1"/>
        <v>1.4829364472845019E-2</v>
      </c>
      <c r="AS806" s="15">
        <f t="shared" ca="1" si="1167"/>
        <v>1.1478576289903196E-2</v>
      </c>
      <c r="AT806" s="15">
        <f ca="1"/>
        <v>1.1797542057538446E-2</v>
      </c>
      <c r="AU806" s="15">
        <f ca="1"/>
        <v>1.081900370874261E-2</v>
      </c>
      <c r="AV806" s="15">
        <f t="shared" ca="1" si="1168"/>
        <v>3.6403172366607686E-2</v>
      </c>
      <c r="AW806" s="15">
        <f ca="1"/>
        <v>3.4084975060634008E-2</v>
      </c>
      <c r="AX806" s="15">
        <f ca="1"/>
        <v>3.9233468549829294E-2</v>
      </c>
      <c r="AY806" s="15">
        <f t="shared" ca="1" si="1169"/>
        <v>1.4288567343375845E-2</v>
      </c>
      <c r="AZ806" s="15">
        <f ca="1"/>
        <v>1.4359219084545013E-2</v>
      </c>
      <c r="BA806" s="15">
        <f ca="1"/>
        <v>1.4928796703467357E-2</v>
      </c>
      <c r="BB806" s="15">
        <f t="shared" ca="1" si="1170"/>
        <v>2.4761725278099566E-2</v>
      </c>
      <c r="BC806" s="15">
        <f ca="1"/>
        <v>2.3505224456359174E-2</v>
      </c>
      <c r="BD806" s="15">
        <f ca="1"/>
        <v>2.4726793693129637E-2</v>
      </c>
      <c r="BE806" s="15">
        <f t="shared" ca="1" si="1171"/>
        <v>2.6008300836909689E-2</v>
      </c>
      <c r="BF806" s="15">
        <f ca="1"/>
        <v>2.7049399859818829E-2</v>
      </c>
      <c r="BG806" s="15">
        <f ca="1"/>
        <v>2.7910694710470418E-2</v>
      </c>
      <c r="BH806" s="15">
        <f t="shared" ca="1" si="1172"/>
        <v>2.1283732440866742E-2</v>
      </c>
      <c r="BI806" s="15">
        <f ca="1"/>
        <v>2.1830148110369853E-2</v>
      </c>
      <c r="BJ806" s="15">
        <f ca="1"/>
        <v>2.1687826980556334E-2</v>
      </c>
    </row>
    <row r="807" spans="2:62" hidden="1" outlineLevel="2">
      <c r="B807" s="78" t="s">
        <v>22</v>
      </c>
      <c r="C807" s="15">
        <f t="shared" ca="1" si="1136"/>
        <v>6.154624313887436E-3</v>
      </c>
      <c r="D807" s="15">
        <f ca="1"/>
        <v>6.2111722002417243E-3</v>
      </c>
      <c r="E807" s="15">
        <f ca="1"/>
        <v>5.8105463910527446E-3</v>
      </c>
      <c r="F807" s="15">
        <f t="shared" ca="1" si="1137"/>
        <v>1.1465596015420545E-2</v>
      </c>
      <c r="G807" s="15">
        <f ca="1"/>
        <v>1.1604180358494642E-2</v>
      </c>
      <c r="H807" s="15">
        <f ca="1"/>
        <v>1.05678068872463E-2</v>
      </c>
      <c r="I807" s="15">
        <f t="shared" ca="1" si="1156"/>
        <v>9.4075694390663295E-3</v>
      </c>
      <c r="J807" s="15">
        <f ca="1"/>
        <v>1.0121775136638311E-2</v>
      </c>
      <c r="K807" s="15">
        <f ca="1"/>
        <v>1.0786653135446245E-2</v>
      </c>
      <c r="L807" s="15">
        <f t="shared" ca="1" si="1157"/>
        <v>1.4224694713013852E-2</v>
      </c>
      <c r="M807" s="15">
        <f ca="1"/>
        <v>1.2337886650292951E-2</v>
      </c>
      <c r="N807" s="15">
        <f ca="1"/>
        <v>1.1950988824270635E-2</v>
      </c>
      <c r="O807" s="15">
        <f t="shared" ca="1" si="1158"/>
        <v>1.5750519966349984E-2</v>
      </c>
      <c r="P807" s="15">
        <f ca="1"/>
        <v>1.861006045046381E-2</v>
      </c>
      <c r="Q807" s="15">
        <f ca="1"/>
        <v>1.8032583995838933E-2</v>
      </c>
      <c r="R807" s="15">
        <f t="shared" ca="1" si="1159"/>
        <v>1.1822469939458159E-2</v>
      </c>
      <c r="S807" s="15">
        <f ca="1"/>
        <v>1.15394777371209E-2</v>
      </c>
      <c r="T807" s="15">
        <f ca="1"/>
        <v>1.0783788830945917E-2</v>
      </c>
      <c r="U807" s="15">
        <f t="shared" ca="1" si="1160"/>
        <v>1.5295526892864895E-2</v>
      </c>
      <c r="V807" s="15">
        <f ca="1"/>
        <v>1.6161164263429242E-2</v>
      </c>
      <c r="W807" s="15">
        <f ca="1"/>
        <v>1.6035392866212004E-2</v>
      </c>
      <c r="X807" s="15">
        <f t="shared" ca="1" si="1161"/>
        <v>2.4451587271791132E-2</v>
      </c>
      <c r="Y807" s="15">
        <f ca="1"/>
        <v>2.2185507122539198E-2</v>
      </c>
      <c r="Z807" s="15">
        <f ca="1"/>
        <v>2.206730144201444E-2</v>
      </c>
      <c r="AA807" s="15">
        <f t="shared" ca="1" si="1162"/>
        <v>2.0423411956153461E-2</v>
      </c>
      <c r="AB807" s="15">
        <f ca="1"/>
        <v>2.1643261763658269E-2</v>
      </c>
      <c r="AC807" s="15">
        <f ca="1"/>
        <v>1.9224303370485866E-2</v>
      </c>
      <c r="AD807" s="15">
        <f t="shared" ca="1" si="1163"/>
        <v>1.1127536228702786E-2</v>
      </c>
      <c r="AE807" s="15">
        <f ca="1"/>
        <v>1.1142636313371932E-2</v>
      </c>
      <c r="AF807" s="15">
        <f ca="1"/>
        <v>1.0930812972793027E-2</v>
      </c>
      <c r="AG807" s="15">
        <f t="shared" ca="1" si="1164"/>
        <v>1.3588083676044175E-2</v>
      </c>
      <c r="AH807" s="15">
        <f ca="1"/>
        <v>1.3169523231705404E-2</v>
      </c>
      <c r="AI807" s="15">
        <f ca="1"/>
        <v>1.2316498885157368E-2</v>
      </c>
      <c r="AJ807" s="15">
        <f t="shared" ca="1" si="1165"/>
        <v>2.4653424836924464E-2</v>
      </c>
      <c r="AK807" s="15">
        <f ca="1"/>
        <v>2.4456277068689348E-2</v>
      </c>
      <c r="AL807" s="15">
        <f ca="1"/>
        <v>2.5817072850465611E-2</v>
      </c>
      <c r="AM807" s="15">
        <f t="shared" ca="1" si="1148"/>
        <v>2.1641166842130605E-2</v>
      </c>
      <c r="AN807" s="15">
        <f ca="1"/>
        <v>2.0186417558443435E-2</v>
      </c>
      <c r="AO807" s="15">
        <f ca="1"/>
        <v>2.4246962146935773E-2</v>
      </c>
      <c r="AP807" s="15">
        <f t="shared" ca="1" si="1166"/>
        <v>7.0233980766299178E-2</v>
      </c>
      <c r="AQ807" s="15">
        <f ca="1"/>
        <v>7.2904629018387637E-2</v>
      </c>
      <c r="AR807" s="15">
        <f ca="1"/>
        <v>6.3668358515882678E-2</v>
      </c>
      <c r="AS807" s="15">
        <f t="shared" ca="1" si="1167"/>
        <v>7.0147112850628038E-2</v>
      </c>
      <c r="AT807" s="15">
        <f ca="1"/>
        <v>6.4027147241763269E-2</v>
      </c>
      <c r="AU807" s="15">
        <f ca="1"/>
        <v>6.2884206729180381E-2</v>
      </c>
      <c r="AV807" s="15">
        <f t="shared" ca="1" si="1168"/>
        <v>8.5425721764851317E-2</v>
      </c>
      <c r="AW807" s="15">
        <f ca="1"/>
        <v>7.9959845360400392E-2</v>
      </c>
      <c r="AX807" s="15">
        <f ca="1"/>
        <v>8.0133474897613993E-2</v>
      </c>
      <c r="AY807" s="15">
        <f t="shared" ca="1" si="1169"/>
        <v>9.4161787266372282E-2</v>
      </c>
      <c r="AZ807" s="15">
        <f ca="1"/>
        <v>0.10609872013240235</v>
      </c>
      <c r="BA807" s="15">
        <f ca="1"/>
        <v>0.10257764003559205</v>
      </c>
      <c r="BB807" s="15">
        <f t="shared" ca="1" si="1170"/>
        <v>0.1223108680038093</v>
      </c>
      <c r="BC807" s="15">
        <f ca="1"/>
        <v>0.11497659258403845</v>
      </c>
      <c r="BD807" s="15">
        <f ca="1"/>
        <v>0.12124362177135618</v>
      </c>
      <c r="BE807" s="15">
        <f t="shared" ca="1" si="1171"/>
        <v>0.12235993895191698</v>
      </c>
      <c r="BF807" s="15">
        <f ca="1"/>
        <v>0.12000073767508394</v>
      </c>
      <c r="BG807" s="15">
        <f ca="1"/>
        <v>0.12380185746889671</v>
      </c>
      <c r="BH807" s="15">
        <f t="shared" ca="1" si="1172"/>
        <v>0.12731840068642702</v>
      </c>
      <c r="BI807" s="15">
        <f ca="1"/>
        <v>0.1171833672650127</v>
      </c>
      <c r="BJ807" s="15">
        <f ca="1"/>
        <v>0.12623525376854638</v>
      </c>
    </row>
    <row r="808" spans="2:62" hidden="1" outlineLevel="2">
      <c r="B808" s="78" t="s">
        <v>24</v>
      </c>
      <c r="C808" s="15">
        <f t="shared" ca="1" si="1136"/>
        <v>0.17380313373382469</v>
      </c>
      <c r="D808" s="15">
        <f ca="1"/>
        <v>0.17548428948201181</v>
      </c>
      <c r="E808" s="15">
        <f ca="1"/>
        <v>0.17970581818101009</v>
      </c>
      <c r="F808" s="15">
        <f t="shared" ca="1" si="1137"/>
        <v>0.18977479700161753</v>
      </c>
      <c r="G808" s="15">
        <f ca="1"/>
        <v>0.19060563612389264</v>
      </c>
      <c r="H808" s="15">
        <f ca="1"/>
        <v>0.19703895876084115</v>
      </c>
      <c r="I808" s="15">
        <f t="shared" ca="1" si="1156"/>
        <v>0.20426565603518271</v>
      </c>
      <c r="J808" s="15">
        <f ca="1"/>
        <v>0.20525238023174169</v>
      </c>
      <c r="K808" s="15">
        <f ca="1"/>
        <v>0.21436127712472972</v>
      </c>
      <c r="L808" s="15">
        <f t="shared" ca="1" si="1157"/>
        <v>0.19305549068590375</v>
      </c>
      <c r="M808" s="15">
        <f ca="1"/>
        <v>0.19383752310272634</v>
      </c>
      <c r="N808" s="15">
        <f ca="1"/>
        <v>0.19861640085189838</v>
      </c>
      <c r="O808" s="15">
        <f t="shared" ca="1" si="1158"/>
        <v>0.18982212225875356</v>
      </c>
      <c r="P808" s="15">
        <f ca="1"/>
        <v>0.1947792597047055</v>
      </c>
      <c r="Q808" s="15">
        <f ca="1"/>
        <v>0.19606162000044652</v>
      </c>
      <c r="R808" s="15">
        <f t="shared" ca="1" si="1159"/>
        <v>0.18374625657965121</v>
      </c>
      <c r="S808" s="15">
        <f ca="1"/>
        <v>0.17226791268586364</v>
      </c>
      <c r="T808" s="15">
        <f ca="1"/>
        <v>0.17813308465827907</v>
      </c>
      <c r="U808" s="15">
        <f t="shared" ca="1" si="1160"/>
        <v>0.18442488725447936</v>
      </c>
      <c r="V808" s="15">
        <f ca="1"/>
        <v>0.18231282971004753</v>
      </c>
      <c r="W808" s="15">
        <f ca="1"/>
        <v>0.1912780061701467</v>
      </c>
      <c r="X808" s="15">
        <f t="shared" ca="1" si="1161"/>
        <v>0.17388267861609072</v>
      </c>
      <c r="Y808" s="15">
        <f ca="1"/>
        <v>0.17450676860419209</v>
      </c>
      <c r="Z808" s="15">
        <f ca="1"/>
        <v>0.17382386727316826</v>
      </c>
      <c r="AA808" s="15">
        <f t="shared" ca="1" si="1162"/>
        <v>0.19563449234065863</v>
      </c>
      <c r="AB808" s="15">
        <f ca="1"/>
        <v>0.19960242082107502</v>
      </c>
      <c r="AC808" s="15">
        <f ca="1"/>
        <v>0.19365644641556767</v>
      </c>
      <c r="AD808" s="15">
        <f t="shared" ca="1" si="1163"/>
        <v>0.20524476268395705</v>
      </c>
      <c r="AE808" s="15">
        <f ca="1"/>
        <v>0.20186558320136425</v>
      </c>
      <c r="AF808" s="15">
        <f ca="1"/>
        <v>0.21386175425356166</v>
      </c>
      <c r="AG808" s="15">
        <f t="shared" ca="1" si="1164"/>
        <v>0.23410399598792908</v>
      </c>
      <c r="AH808" s="15">
        <f ca="1"/>
        <v>0.23918016472449813</v>
      </c>
      <c r="AI808" s="15">
        <f ca="1"/>
        <v>0.25127316441752623</v>
      </c>
      <c r="AJ808" s="15">
        <f t="shared" ca="1" si="1165"/>
        <v>0.22812429291964967</v>
      </c>
      <c r="AK808" s="15">
        <f ca="1"/>
        <v>0.22477157761379807</v>
      </c>
      <c r="AL808" s="15">
        <f ca="1"/>
        <v>0.21651164982186208</v>
      </c>
      <c r="AM808" s="15">
        <f t="shared" ca="1" si="1148"/>
        <v>0.22576192578608786</v>
      </c>
      <c r="AN808" s="15">
        <f ca="1"/>
        <v>0.22823005507140254</v>
      </c>
      <c r="AO808" s="15">
        <f ca="1"/>
        <v>0.23887297552770254</v>
      </c>
      <c r="AP808" s="15">
        <f t="shared" ca="1" si="1166"/>
        <v>0.29920751281456326</v>
      </c>
      <c r="AQ808" s="15">
        <f ca="1"/>
        <v>0.30519202721330796</v>
      </c>
      <c r="AR808" s="15">
        <f ca="1"/>
        <v>0.31062486495148145</v>
      </c>
      <c r="AS808" s="15">
        <f t="shared" ca="1" si="1167"/>
        <v>0.28822510617747993</v>
      </c>
      <c r="AT808" s="15">
        <f ca="1"/>
        <v>0.28998530639479442</v>
      </c>
      <c r="AU808" s="15">
        <f ca="1"/>
        <v>0.29053066451695786</v>
      </c>
      <c r="AV808" s="15">
        <f t="shared" ca="1" si="1168"/>
        <v>0.2781179612684106</v>
      </c>
      <c r="AW808" s="15">
        <f ca="1"/>
        <v>0.26538582640533798</v>
      </c>
      <c r="AX808" s="15">
        <f ca="1"/>
        <v>0.27347067982683287</v>
      </c>
      <c r="AY808" s="15">
        <f t="shared" ca="1" si="1169"/>
        <v>0.26176511670549241</v>
      </c>
      <c r="AZ808" s="15">
        <f ca="1"/>
        <v>0.26206243240089344</v>
      </c>
      <c r="BA808" s="15">
        <f ca="1"/>
        <v>0.26473059250059222</v>
      </c>
      <c r="BB808" s="15">
        <f t="shared" ca="1" si="1170"/>
        <v>0.24388004718304898</v>
      </c>
      <c r="BC808" s="15">
        <f ca="1"/>
        <v>0.25640669161842922</v>
      </c>
      <c r="BD808" s="15">
        <f ca="1"/>
        <v>0.26018948100017875</v>
      </c>
      <c r="BE808" s="15">
        <f t="shared" ca="1" si="1171"/>
        <v>0.24529844688366892</v>
      </c>
      <c r="BF808" s="15">
        <f ca="1"/>
        <v>0.24007771974413919</v>
      </c>
      <c r="BG808" s="15">
        <f ca="1"/>
        <v>0.23432792794169854</v>
      </c>
      <c r="BH808" s="15">
        <f t="shared" ca="1" si="1172"/>
        <v>0.23407698480216524</v>
      </c>
      <c r="BI808" s="15">
        <f ca="1"/>
        <v>0.24128822343991363</v>
      </c>
      <c r="BJ808" s="15">
        <f ca="1"/>
        <v>0.24648642517652958</v>
      </c>
    </row>
    <row r="809" spans="2:62" hidden="1" outlineLevel="2">
      <c r="D809" s="65"/>
    </row>
    <row r="810" spans="2:62" hidden="1" outlineLevel="2">
      <c r="B810" s="78" t="s">
        <v>56</v>
      </c>
      <c r="C810" s="42">
        <f ca="1">SUM(C799:C808)</f>
        <v>1.0000000852500512</v>
      </c>
      <c r="D810" s="42">
        <f t="shared" ref="D810:BJ810" ca="1" si="1173">SUM(D799:D808)</f>
        <v>1.0000000850358339</v>
      </c>
      <c r="E810" s="42">
        <f t="shared" ca="1" si="1173"/>
        <v>1.0000000817744881</v>
      </c>
      <c r="F810" s="42">
        <f t="shared" ca="1" si="1173"/>
        <v>1.000000085250051</v>
      </c>
      <c r="G810" s="42">
        <f t="shared" ca="1" si="1173"/>
        <v>1.0000000854875104</v>
      </c>
      <c r="H810" s="42">
        <f t="shared" ca="1" si="1173"/>
        <v>1.0000000822437258</v>
      </c>
      <c r="I810" s="42">
        <f t="shared" ca="1" si="1173"/>
        <v>1.000000085250051</v>
      </c>
      <c r="J810" s="42">
        <f t="shared" ca="1" si="1173"/>
        <v>1.0000000853211866</v>
      </c>
      <c r="K810" s="42">
        <f t="shared" ca="1" si="1173"/>
        <v>1.0000000826489117</v>
      </c>
      <c r="L810" s="42">
        <f t="shared" ca="1" si="1173"/>
        <v>1.0000000852500508</v>
      </c>
      <c r="M810" s="42">
        <f t="shared" ca="1" si="1173"/>
        <v>1.000000079919934</v>
      </c>
      <c r="N810" s="42">
        <f t="shared" ca="1" si="1173"/>
        <v>1.0000000776001035</v>
      </c>
      <c r="O810" s="42">
        <f t="shared" ca="1" si="1173"/>
        <v>1.0000000852500508</v>
      </c>
      <c r="P810" s="42">
        <f t="shared" ca="1" si="1173"/>
        <v>1.0000000861110878</v>
      </c>
      <c r="Q810" s="42">
        <f t="shared" ca="1" si="1173"/>
        <v>1.0000000888122802</v>
      </c>
      <c r="R810" s="42">
        <f t="shared" ca="1" si="1173"/>
        <v>1.0000000852500508</v>
      </c>
      <c r="S810" s="42">
        <f t="shared" ca="1" si="1173"/>
        <v>1.0000000868497727</v>
      </c>
      <c r="T810" s="42">
        <f t="shared" ca="1" si="1173"/>
        <v>1.0000000869784444</v>
      </c>
      <c r="U810" s="42">
        <f t="shared" ca="1" si="1173"/>
        <v>1.000000085250051</v>
      </c>
      <c r="V810" s="42">
        <f t="shared" ca="1" si="1173"/>
        <v>1.0000000819849884</v>
      </c>
      <c r="W810" s="42">
        <f t="shared" ca="1" si="1173"/>
        <v>1.0000000836027116</v>
      </c>
      <c r="X810" s="42">
        <f t="shared" ca="1" si="1173"/>
        <v>1.0000000852500506</v>
      </c>
      <c r="Y810" s="42">
        <f t="shared" ca="1" si="1173"/>
        <v>1.0000000875938262</v>
      </c>
      <c r="Z810" s="42">
        <f t="shared" ca="1" si="1173"/>
        <v>1.0000000825733519</v>
      </c>
      <c r="AA810" s="42">
        <f t="shared" ca="1" si="1173"/>
        <v>1.0000000852500508</v>
      </c>
      <c r="AB810" s="42">
        <f t="shared" ca="1" si="1173"/>
        <v>1.000000080715377</v>
      </c>
      <c r="AC810" s="42">
        <f t="shared" ca="1" si="1173"/>
        <v>1.0000000771964497</v>
      </c>
      <c r="AD810" s="42">
        <f t="shared" ca="1" si="1173"/>
        <v>1.0000000852500508</v>
      </c>
      <c r="AE810" s="42">
        <f t="shared" ca="1" si="1173"/>
        <v>1.0000000853263615</v>
      </c>
      <c r="AF810" s="42">
        <f t="shared" ca="1" si="1173"/>
        <v>1.0000000874558608</v>
      </c>
      <c r="AG810" s="42">
        <f t="shared" ca="1" si="1173"/>
        <v>1.000000085250051</v>
      </c>
      <c r="AH810" s="42">
        <f t="shared" ca="1" si="1173"/>
        <v>1.0000000851965969</v>
      </c>
      <c r="AI810" s="42">
        <f t="shared" ca="1" si="1173"/>
        <v>1.0000000821610755</v>
      </c>
      <c r="AJ810" s="42">
        <f t="shared" ca="1" si="1173"/>
        <v>1.0000000852500508</v>
      </c>
      <c r="AK810" s="42">
        <f t="shared" ca="1" si="1173"/>
        <v>1.0000000841302881</v>
      </c>
      <c r="AL810" s="42">
        <f t="shared" ca="1" si="1173"/>
        <v>1.0000000841489958</v>
      </c>
      <c r="AM810" s="42">
        <f t="shared" ca="1" si="1173"/>
        <v>1.0000000852500508</v>
      </c>
      <c r="AN810" s="42">
        <f t="shared" ca="1" si="1173"/>
        <v>1.0000000817590564</v>
      </c>
      <c r="AO810" s="42">
        <f t="shared" ca="1" si="1173"/>
        <v>1.0000000894832908</v>
      </c>
      <c r="AP810" s="42">
        <f t="shared" ca="1" si="1173"/>
        <v>1.000000085250051</v>
      </c>
      <c r="AQ810" s="42">
        <f t="shared" ca="1" si="1173"/>
        <v>1.0000000787576022</v>
      </c>
      <c r="AR810" s="42">
        <f t="shared" ca="1" si="1173"/>
        <v>1.0000000742323623</v>
      </c>
      <c r="AS810" s="42">
        <f t="shared" ca="1" si="1173"/>
        <v>1.000000085250051</v>
      </c>
      <c r="AT810" s="42">
        <f t="shared" ca="1" si="1173"/>
        <v>1.0000000861051195</v>
      </c>
      <c r="AU810" s="42">
        <f t="shared" ca="1" si="1173"/>
        <v>1.0000000880901521</v>
      </c>
      <c r="AV810" s="42">
        <f t="shared" ca="1" si="1173"/>
        <v>1.000000085250051</v>
      </c>
      <c r="AW810" s="42">
        <f t="shared" ca="1" si="1173"/>
        <v>1.0000000867114707</v>
      </c>
      <c r="AX810" s="42">
        <f t="shared" ca="1" si="1173"/>
        <v>1.0000000832902816</v>
      </c>
      <c r="AY810" s="42">
        <f t="shared" ca="1" si="1173"/>
        <v>1.000000085250051</v>
      </c>
      <c r="AZ810" s="42">
        <f t="shared" ca="1" si="1173"/>
        <v>1.0000000853093707</v>
      </c>
      <c r="BA810" s="42">
        <f t="shared" ca="1" si="1173"/>
        <v>1.0000000881200515</v>
      </c>
      <c r="BB810" s="42">
        <f t="shared" ca="1" si="1173"/>
        <v>1.0000000852500512</v>
      </c>
      <c r="BC810" s="42">
        <f t="shared" ca="1" si="1173"/>
        <v>1.0000000816027255</v>
      </c>
      <c r="BD810" s="42">
        <f t="shared" ca="1" si="1173"/>
        <v>1.0000000826143478</v>
      </c>
      <c r="BE810" s="42">
        <f t="shared" ca="1" si="1173"/>
        <v>1.000000085250051</v>
      </c>
      <c r="BF810" s="42">
        <f t="shared" ca="1" si="1173"/>
        <v>1.0000000843042007</v>
      </c>
      <c r="BG810" s="42">
        <f t="shared" ca="1" si="1173"/>
        <v>1.0000000816089019</v>
      </c>
      <c r="BH810" s="42">
        <f t="shared" ca="1" si="1173"/>
        <v>1.0000000852500512</v>
      </c>
      <c r="BI810" s="42">
        <f t="shared" ca="1" si="1173"/>
        <v>1.0000000844743822</v>
      </c>
      <c r="BJ810" s="42">
        <f t="shared" ca="1" si="1173"/>
        <v>1.0000000856529354</v>
      </c>
    </row>
    <row r="811" spans="2:62" hidden="1" outlineLevel="2">
      <c r="B811" s="81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  <c r="AJ811" s="42"/>
      <c r="AK811" s="42"/>
      <c r="AL811" s="42"/>
      <c r="AM811" s="42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42"/>
      <c r="BG811" s="42"/>
      <c r="BH811" s="42"/>
      <c r="BI811" s="42"/>
      <c r="BJ811" s="42"/>
    </row>
    <row r="812" spans="2:62" ht="20.5" hidden="1" outlineLevel="2">
      <c r="B812" s="79" t="s">
        <v>136</v>
      </c>
      <c r="C812" s="42" cm="1">
        <f t="array" aca="1" ref="C812" ca="1">SUMPRODUCT(TRANSPOSE(C799:C808),OFFSET('Static Returns and Covariance'!$B$12,MATCH(C$16,'Static Returns and Covariance'!$B$13:$B$132),1,1,10))</f>
        <v>2.5191388085570544E-3</v>
      </c>
      <c r="D812" s="42" cm="1">
        <f t="array" aca="1" ref="D812" ca="1">SUMPRODUCT(TRANSPOSE(D799:D808),OFFSET('Static Returns and Covariance'!$B$12,MATCH(D$16,'Static Returns and Covariance'!$B$13:$B$132),1,1,10))</f>
        <v>3.988219420711267E-2</v>
      </c>
      <c r="E812" s="42" cm="1">
        <f t="array" aca="1" ref="E812" ca="1">SUMPRODUCT(TRANSPOSE(E799:E808),OFFSET('Static Returns and Covariance'!$B$12,MATCH(E$16,'Static Returns and Covariance'!$B$13:$B$132),1,1,10))</f>
        <v>-3.6354343818296043E-4</v>
      </c>
      <c r="F812" s="42" cm="1">
        <f t="array" aca="1" ref="F812" ca="1">SUMPRODUCT(TRANSPOSE(F799:F808),OFFSET('Static Returns and Covariance'!$B$12,MATCH(F$16,'Static Returns and Covariance'!$B$13:$B$132),1,1,10))</f>
        <v>-2.7777077133868291E-3</v>
      </c>
      <c r="G812" s="42" cm="1">
        <f t="array" aca="1" ref="G812" ca="1">SUMPRODUCT(TRANSPOSE(G799:G808),OFFSET('Static Returns and Covariance'!$B$12,MATCH(G$16,'Static Returns and Covariance'!$B$13:$B$132),1,1,10))</f>
        <v>3.9441119760167467E-2</v>
      </c>
      <c r="H812" s="42" cm="1">
        <f t="array" aca="1" ref="H812" ca="1">SUMPRODUCT(TRANSPOSE(H799:H808),OFFSET('Static Returns and Covariance'!$B$12,MATCH(H$16,'Static Returns and Covariance'!$B$13:$B$132),1,1,10))</f>
        <v>-2.9567659941122475E-2</v>
      </c>
      <c r="I812" s="42" cm="1">
        <f t="array" aca="1" ref="I812" ca="1">SUMPRODUCT(TRANSPOSE(I799:I808),OFFSET('Static Returns and Covariance'!$B$12,MATCH(I$16,'Static Returns and Covariance'!$B$13:$B$132),1,1,10))</f>
        <v>-8.3373722741881639E-4</v>
      </c>
      <c r="J812" s="42" cm="1">
        <f t="array" aca="1" ref="J812" ca="1">SUMPRODUCT(TRANSPOSE(J799:J808),OFFSET('Static Returns and Covariance'!$B$12,MATCH(J$16,'Static Returns and Covariance'!$B$13:$B$132),1,1,10))</f>
        <v>3.2332848608830927E-2</v>
      </c>
      <c r="K812" s="42" cm="1">
        <f t="array" aca="1" ref="K812" ca="1">SUMPRODUCT(TRANSPOSE(K799:K808),OFFSET('Static Returns and Covariance'!$B$12,MATCH(K$16,'Static Returns and Covariance'!$B$13:$B$132),1,1,10))</f>
        <v>-5.5873955301367767E-3</v>
      </c>
      <c r="L812" s="42" cm="1">
        <f t="array" aca="1" ref="L812" ca="1">SUMPRODUCT(TRANSPOSE(L799:L808),OFFSET('Static Returns and Covariance'!$B$12,MATCH(L$16,'Static Returns and Covariance'!$B$13:$B$132),1,1,10))</f>
        <v>6.6693209501739931E-2</v>
      </c>
      <c r="M812" s="42" cm="1">
        <f t="array" aca="1" ref="M812" ca="1">SUMPRODUCT(TRANSPOSE(M799:M808),OFFSET('Static Returns and Covariance'!$B$12,MATCH(M$16,'Static Returns and Covariance'!$B$13:$B$132),1,1,10))</f>
        <v>2.9894684924533278E-2</v>
      </c>
      <c r="N812" s="42" cm="1">
        <f t="array" aca="1" ref="N812" ca="1">SUMPRODUCT(TRANSPOSE(N799:N808),OFFSET('Static Returns and Covariance'!$B$12,MATCH(N$16,'Static Returns and Covariance'!$B$13:$B$132),1,1,10))</f>
        <v>-2.8836958002471193E-2</v>
      </c>
      <c r="O812" s="42" cm="1">
        <f t="array" aca="1" ref="O812" ca="1">SUMPRODUCT(TRANSPOSE(O799:O808),OFFSET('Static Returns and Covariance'!$B$12,MATCH(O$16,'Static Returns and Covariance'!$B$13:$B$132),1,1,10))</f>
        <v>-9.9991441738385284E-3</v>
      </c>
      <c r="P812" s="42" cm="1">
        <f t="array" aca="1" ref="P812" ca="1">SUMPRODUCT(TRANSPOSE(P799:P808),OFFSET('Static Returns and Covariance'!$B$12,MATCH(P$16,'Static Returns and Covariance'!$B$13:$B$132),1,1,10))</f>
        <v>-3.0414626780435924E-2</v>
      </c>
      <c r="Q812" s="42" cm="1">
        <f t="array" aca="1" ref="Q812" ca="1">SUMPRODUCT(TRANSPOSE(Q799:Q808),OFFSET('Static Returns and Covariance'!$B$12,MATCH(Q$16,'Static Returns and Covariance'!$B$13:$B$132),1,1,10))</f>
        <v>-1.5238857022121124E-2</v>
      </c>
      <c r="R812" s="42" cm="1">
        <f t="array" aca="1" ref="R812" ca="1">SUMPRODUCT(TRANSPOSE(R799:R808),OFFSET('Static Returns and Covariance'!$B$12,MATCH(R$16,'Static Returns and Covariance'!$B$13:$B$132),1,1,10))</f>
        <v>-1.8419413040366761E-2</v>
      </c>
      <c r="S812" s="42" cm="1">
        <f t="array" aca="1" ref="S812" ca="1">SUMPRODUCT(TRANSPOSE(S799:S808),OFFSET('Static Returns and Covariance'!$B$12,MATCH(S$16,'Static Returns and Covariance'!$B$13:$B$132),1,1,10))</f>
        <v>-1.4793507785919625E-3</v>
      </c>
      <c r="T812" s="42" cm="1">
        <f t="array" aca="1" ref="T812" ca="1">SUMPRODUCT(TRANSPOSE(T799:T808),OFFSET('Static Returns and Covariance'!$B$12,MATCH(T$16,'Static Returns and Covariance'!$B$13:$B$132),1,1,10))</f>
        <v>2.6745198507578297E-2</v>
      </c>
      <c r="U812" s="42" cm="1">
        <f t="array" aca="1" ref="U812" ca="1">SUMPRODUCT(TRANSPOSE(U799:U808),OFFSET('Static Returns and Covariance'!$B$12,MATCH(U$16,'Static Returns and Covariance'!$B$13:$B$132),1,1,10))</f>
        <v>3.9825128778272101E-2</v>
      </c>
      <c r="V812" s="42" cm="1">
        <f t="array" aca="1" ref="V812" ca="1">SUMPRODUCT(TRANSPOSE(V799:V808),OFFSET('Static Returns and Covariance'!$B$12,MATCH(V$16,'Static Returns and Covariance'!$B$13:$B$132),1,1,10))</f>
        <v>-1.935013027879897E-2</v>
      </c>
      <c r="W812" s="42" cm="1">
        <f t="array" aca="1" ref="W812" ca="1">SUMPRODUCT(TRANSPOSE(W799:W808),OFFSET('Static Returns and Covariance'!$B$12,MATCH(W$16,'Static Returns and Covariance'!$B$13:$B$132),1,1,10))</f>
        <v>1.472177994119027E-3</v>
      </c>
      <c r="X812" s="42" cm="1">
        <f t="array" aca="1" ref="X812" ca="1">SUMPRODUCT(TRANSPOSE(X799:X808),OFFSET('Static Returns and Covariance'!$B$12,MATCH(X$16,'Static Returns and Covariance'!$B$13:$B$132),1,1,10))</f>
        <v>-2.6757313319129082E-2</v>
      </c>
      <c r="Y812" s="42" cm="1">
        <f t="array" aca="1" ref="Y812" ca="1">SUMPRODUCT(TRANSPOSE(Y799:Y808),OFFSET('Static Returns and Covariance'!$B$12,MATCH(Y$16,'Static Returns and Covariance'!$B$13:$B$132),1,1,10))</f>
        <v>6.0800174821168972E-2</v>
      </c>
      <c r="Z812" s="42" cm="1">
        <f t="array" aca="1" ref="Z812" ca="1">SUMPRODUCT(TRANSPOSE(Z799:Z808),OFFSET('Static Returns and Covariance'!$B$12,MATCH(Z$16,'Static Returns and Covariance'!$B$13:$B$132),1,1,10))</f>
        <v>-6.0080082049599942E-2</v>
      </c>
      <c r="AA812" s="42" cm="1">
        <f t="array" aca="1" ref="AA812" ca="1">SUMPRODUCT(TRANSPOSE(AA799:AA808),OFFSET('Static Returns and Covariance'!$B$12,MATCH(AA$16,'Static Returns and Covariance'!$B$13:$B$132),1,1,10))</f>
        <v>5.6181038069653841E-2</v>
      </c>
      <c r="AB812" s="42" cm="1">
        <f t="array" aca="1" ref="AB812" ca="1">SUMPRODUCT(TRANSPOSE(AB799:AB808),OFFSET('Static Returns and Covariance'!$B$12,MATCH(AB$16,'Static Returns and Covariance'!$B$13:$B$132),1,1,10))</f>
        <v>4.5584058990285801E-2</v>
      </c>
      <c r="AC812" s="42" cm="1">
        <f t="array" aca="1" ref="AC812" ca="1">SUMPRODUCT(TRANSPOSE(AC799:AC808),OFFSET('Static Returns and Covariance'!$B$12,MATCH(AC$16,'Static Returns and Covariance'!$B$13:$B$132),1,1,10))</f>
        <v>4.2523827164894196E-2</v>
      </c>
      <c r="AD812" s="42" cm="1">
        <f t="array" aca="1" ref="AD812" ca="1">SUMPRODUCT(TRANSPOSE(AD799:AD808),OFFSET('Static Returns and Covariance'!$B$12,MATCH(AD$16,'Static Returns and Covariance'!$B$13:$B$132),1,1,10))</f>
        <v>-8.9433931584858607E-4</v>
      </c>
      <c r="AE812" s="42" cm="1">
        <f t="array" aca="1" ref="AE812" ca="1">SUMPRODUCT(TRANSPOSE(AE799:AE808),OFFSET('Static Returns and Covariance'!$B$12,MATCH(AE$16,'Static Returns and Covariance'!$B$13:$B$132),1,1,10))</f>
        <v>-2.4349414343857689E-2</v>
      </c>
      <c r="AF812" s="42" cm="1">
        <f t="array" aca="1" ref="AF812" ca="1">SUMPRODUCT(TRANSPOSE(AF799:AF808),OFFSET('Static Returns and Covariance'!$B$12,MATCH(AF$16,'Static Returns and Covariance'!$B$13:$B$132),1,1,10))</f>
        <v>4.1576224719141491E-2</v>
      </c>
      <c r="AG812" s="42" cm="1">
        <f t="array" aca="1" ref="AG812" ca="1">SUMPRODUCT(TRANSPOSE(AG799:AG808),OFFSET('Static Returns and Covariance'!$B$12,MATCH(AG$16,'Static Returns and Covariance'!$B$13:$B$132),1,1,10))</f>
        <v>6.2742373939315543E-4</v>
      </c>
      <c r="AH812" s="42" cm="1">
        <f t="array" aca="1" ref="AH812" ca="1">SUMPRODUCT(TRANSPOSE(AH799:AH808),OFFSET('Static Returns and Covariance'!$B$12,MATCH(AH$16,'Static Returns and Covariance'!$B$13:$B$132),1,1,10))</f>
        <v>3.6945976802819351E-2</v>
      </c>
      <c r="AI812" s="42" cm="1">
        <f t="array" aca="1" ref="AI812" ca="1">SUMPRODUCT(TRANSPOSE(AI799:AI808),OFFSET('Static Returns and Covariance'!$B$12,MATCH(AI$16,'Static Returns and Covariance'!$B$13:$B$132),1,1,10))</f>
        <v>3.1407545344459706E-2</v>
      </c>
      <c r="AJ812" s="42" cm="1">
        <f t="array" aca="1" ref="AJ812" ca="1">SUMPRODUCT(TRANSPOSE(AJ799:AJ808),OFFSET('Static Returns and Covariance'!$B$12,MATCH(AJ$16,'Static Returns and Covariance'!$B$13:$B$132),1,1,10))</f>
        <v>1.3309864433700807E-2</v>
      </c>
      <c r="AK812" s="42" cm="1">
        <f t="array" aca="1" ref="AK812" ca="1">SUMPRODUCT(TRANSPOSE(AK799:AK808),OFFSET('Static Returns and Covariance'!$B$12,MATCH(AK$16,'Static Returns and Covariance'!$B$13:$B$132),1,1,10))</f>
        <v>-2.2231714738246179E-4</v>
      </c>
      <c r="AL812" s="42" cm="1">
        <f t="array" aca="1" ref="AL812" ca="1">SUMPRODUCT(TRANSPOSE(AL799:AL808),OFFSET('Static Returns and Covariance'!$B$12,MATCH(AL$16,'Static Returns and Covariance'!$B$13:$B$132),1,1,10))</f>
        <v>3.0672424437943824E-2</v>
      </c>
      <c r="AM812" s="42" cm="1">
        <f t="array" aca="1" ref="AM812" ca="1">SUMPRODUCT(TRANSPOSE(AM799:AM808),OFFSET('Static Returns and Covariance'!$B$12,MATCH(AM$16,'Static Returns and Covariance'!$B$13:$B$132),1,1,10))</f>
        <v>4.2698563027179386E-2</v>
      </c>
      <c r="AN812" s="42" cm="1">
        <f t="array" aca="1" ref="AN812" ca="1">SUMPRODUCT(TRANSPOSE(AN799:AN808),OFFSET('Static Returns and Covariance'!$B$12,MATCH(AN$16,'Static Returns and Covariance'!$B$13:$B$132),1,1,10))</f>
        <v>-8.6320409423163394E-2</v>
      </c>
      <c r="AO812" s="42" cm="1">
        <f t="array" aca="1" ref="AO812" ca="1">SUMPRODUCT(TRANSPOSE(AO799:AO808),OFFSET('Static Returns and Covariance'!$B$12,MATCH(AO$16,'Static Returns and Covariance'!$B$13:$B$132),1,1,10))</f>
        <v>-6.2432684094371076E-2</v>
      </c>
      <c r="AP812" s="42" cm="1">
        <f t="array" aca="1" ref="AP812" ca="1">SUMPRODUCT(TRANSPOSE(AP799:AP808),OFFSET('Static Returns and Covariance'!$B$12,MATCH(AP$16,'Static Returns and Covariance'!$B$13:$B$132),1,1,10))</f>
        <v>8.2435836017387187E-2</v>
      </c>
      <c r="AQ812" s="42" cm="1">
        <f t="array" aca="1" ref="AQ812" ca="1">SUMPRODUCT(TRANSPOSE(AQ799:AQ808),OFFSET('Static Returns and Covariance'!$B$12,MATCH(AQ$16,'Static Returns and Covariance'!$B$13:$B$132),1,1,10))</f>
        <v>6.0960475014475504E-2</v>
      </c>
      <c r="AR812" s="42" cm="1">
        <f t="array" aca="1" ref="AR812" ca="1">SUMPRODUCT(TRANSPOSE(AR799:AR808),OFFSET('Static Returns and Covariance'!$B$12,MATCH(AR$16,'Static Returns and Covariance'!$B$13:$B$132),1,1,10))</f>
        <v>-3.8957883881830982E-2</v>
      </c>
      <c r="AS812" s="42" cm="1">
        <f t="array" aca="1" ref="AS812" ca="1">SUMPRODUCT(TRANSPOSE(AS799:AS808),OFFSET('Static Returns and Covariance'!$B$12,MATCH(AS$16,'Static Returns and Covariance'!$B$13:$B$132),1,1,10))</f>
        <v>-9.9305168702156985E-3</v>
      </c>
      <c r="AT812" s="42" cm="1">
        <f t="array" aca="1" ref="AT812" ca="1">SUMPRODUCT(TRANSPOSE(AT799:AT808),OFFSET('Static Returns and Covariance'!$B$12,MATCH(AT$16,'Static Returns and Covariance'!$B$13:$B$132),1,1,10))</f>
        <v>-2.2534104787998711E-2</v>
      </c>
      <c r="AU812" s="42" cm="1">
        <f t="array" aca="1" ref="AU812" ca="1">SUMPRODUCT(TRANSPOSE(AU799:AU808),OFFSET('Static Returns and Covariance'!$B$12,MATCH(AU$16,'Static Returns and Covariance'!$B$13:$B$132),1,1,10))</f>
        <v>2.0367999466623522E-2</v>
      </c>
      <c r="AV812" s="42" cm="1">
        <f t="array" aca="1" ref="AV812" ca="1">SUMPRODUCT(TRANSPOSE(AV799:AV808),OFFSET('Static Returns and Covariance'!$B$12,MATCH(AV$16,'Static Returns and Covariance'!$B$13:$B$132),1,1,10))</f>
        <v>-1.6853820634364282E-2</v>
      </c>
      <c r="AW812" s="42" cm="1">
        <f t="array" aca="1" ref="AW812" ca="1">SUMPRODUCT(TRANSPOSE(AW799:AW808),OFFSET('Static Returns and Covariance'!$B$12,MATCH(AW$16,'Static Returns and Covariance'!$B$13:$B$132),1,1,10))</f>
        <v>4.1075488966329142E-2</v>
      </c>
      <c r="AX812" s="42" cm="1">
        <f t="array" aca="1" ref="AX812" ca="1">SUMPRODUCT(TRANSPOSE(AX799:AX808),OFFSET('Static Returns and Covariance'!$B$12,MATCH(AX$16,'Static Returns and Covariance'!$B$13:$B$132),1,1,10))</f>
        <v>-1.4314085304672385E-2</v>
      </c>
      <c r="AY812" s="42" cm="1">
        <f t="array" aca="1" ref="AY812" ca="1">SUMPRODUCT(TRANSPOSE(AY799:AY808),OFFSET('Static Returns and Covariance'!$B$12,MATCH(AY$16,'Static Returns and Covariance'!$B$13:$B$132),1,1,10))</f>
        <v>-6.9534495350032023E-4</v>
      </c>
      <c r="AZ812" s="42" cm="1">
        <f t="array" aca="1" ref="AZ812" ca="1">SUMPRODUCT(TRANSPOSE(AZ799:AZ808),OFFSET('Static Returns and Covariance'!$B$12,MATCH(AZ$16,'Static Returns and Covariance'!$B$13:$B$132),1,1,10))</f>
        <v>-3.1896043494120722E-2</v>
      </c>
      <c r="BA812" s="42" cm="1">
        <f t="array" aca="1" ref="BA812" ca="1">SUMPRODUCT(TRANSPOSE(BA799:BA808),OFFSET('Static Returns and Covariance'!$B$12,MATCH(BA$16,'Static Returns and Covariance'!$B$13:$B$132),1,1,10))</f>
        <v>0.10339259587823586</v>
      </c>
      <c r="BB812" s="42" cm="1">
        <f t="array" aca="1" ref="BB812" ca="1">SUMPRODUCT(TRANSPOSE(BB799:BB808),OFFSET('Static Returns and Covariance'!$B$12,MATCH(BB$16,'Static Returns and Covariance'!$B$13:$B$132),1,1,10))</f>
        <v>4.4696124485776617E-2</v>
      </c>
      <c r="BC812" s="42" cm="1">
        <f t="array" aca="1" ref="BC812" ca="1">SUMPRODUCT(TRANSPOSE(BC799:BC808),OFFSET('Static Returns and Covariance'!$B$12,MATCH(BC$16,'Static Returns and Covariance'!$B$13:$B$132),1,1,10))</f>
        <v>-1.2245114063059165E-2</v>
      </c>
      <c r="BD812" s="42" cm="1">
        <f t="array" aca="1" ref="BD812" ca="1">SUMPRODUCT(TRANSPOSE(BD799:BD808),OFFSET('Static Returns and Covariance'!$B$12,MATCH(BD$16,'Static Returns and Covariance'!$B$13:$B$132),1,1,10))</f>
        <v>-4.3660118081377177E-3</v>
      </c>
      <c r="BE812" s="42" cm="1">
        <f t="array" aca="1" ref="BE812" ca="1">SUMPRODUCT(TRANSPOSE(BE799:BE808),OFFSET('Static Returns and Covariance'!$B$12,MATCH(BE$16,'Static Returns and Covariance'!$B$13:$B$132),1,1,10))</f>
        <v>1.1219491661507961E-2</v>
      </c>
      <c r="BF812" s="42" cm="1">
        <f t="array" aca="1" ref="BF812" ca="1">SUMPRODUCT(TRANSPOSE(BF799:BF808),OFFSET('Static Returns and Covariance'!$B$12,MATCH(BF$16,'Static Returns and Covariance'!$B$13:$B$132),1,1,10))</f>
        <v>3.302702113640054E-2</v>
      </c>
      <c r="BG812" s="42" cm="1">
        <f t="array" aca="1" ref="BG812" ca="1">SUMPRODUCT(TRANSPOSE(BG799:BG808),OFFSET('Static Returns and Covariance'!$B$12,MATCH(BG$16,'Static Returns and Covariance'!$B$13:$B$132),1,1,10))</f>
        <v>-6.2212602203779346E-2</v>
      </c>
      <c r="BH812" s="42" cm="1">
        <f t="array" aca="1" ref="BH812" ca="1">SUMPRODUCT(TRANSPOSE(BH799:BH808),OFFSET('Static Returns and Covariance'!$B$12,MATCH(BH$16,'Static Returns and Covariance'!$B$13:$B$132),1,1,10))</f>
        <v>9.1822989556889986E-3</v>
      </c>
      <c r="BI812" s="42" cm="1">
        <f t="array" aca="1" ref="BI812" ca="1">SUMPRODUCT(TRANSPOSE(BI799:BI808),OFFSET('Static Returns and Covariance'!$B$12,MATCH(BI$16,'Static Returns and Covariance'!$B$13:$B$132),1,1,10))</f>
        <v>-1.3759635824304971E-2</v>
      </c>
      <c r="BJ812" s="42" cm="1">
        <f t="array" aca="1" ref="BJ812" ca="1">SUMPRODUCT(TRANSPOSE(BJ799:BJ808),OFFSET('Static Returns and Covariance'!$B$12,MATCH(BJ$16,'Static Returns and Covariance'!$B$13:$B$132),1,1,10))</f>
        <v>0.11451869723832679</v>
      </c>
    </row>
    <row r="813" spans="2:62" ht="18.5" hidden="1" outlineLevel="2">
      <c r="B813" s="79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  <c r="AJ813" s="42"/>
      <c r="AK813" s="42"/>
      <c r="AL813" s="42"/>
      <c r="AM813" s="42"/>
      <c r="AN813" s="42"/>
      <c r="AO813" s="42"/>
      <c r="AP813" s="42"/>
      <c r="AQ813" s="42"/>
      <c r="AR813" s="42"/>
      <c r="AS813" s="42"/>
      <c r="AT813" s="42"/>
      <c r="AU813" s="42"/>
      <c r="AV813" s="42"/>
      <c r="AW813" s="42"/>
      <c r="AX813" s="42"/>
      <c r="AY813" s="42"/>
      <c r="AZ813" s="42"/>
      <c r="BA813" s="42"/>
      <c r="BB813" s="42"/>
      <c r="BC813" s="42"/>
      <c r="BD813" s="42"/>
      <c r="BE813" s="42"/>
      <c r="BF813" s="42"/>
      <c r="BG813" s="42"/>
      <c r="BH813" s="42"/>
      <c r="BI813" s="42"/>
      <c r="BJ813" s="42"/>
    </row>
    <row r="814" spans="2:62" ht="20" hidden="1" outlineLevel="2">
      <c r="B814" s="87" t="s">
        <v>140</v>
      </c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  <c r="AJ814" s="42"/>
      <c r="AK814" s="42"/>
      <c r="AL814" s="42"/>
      <c r="AM814" s="42"/>
      <c r="AN814" s="42"/>
      <c r="AO814" s="42"/>
      <c r="AP814" s="42"/>
      <c r="AQ814" s="42"/>
      <c r="AR814" s="42"/>
      <c r="AS814" s="42"/>
      <c r="AT814" s="42"/>
      <c r="AU814" s="42"/>
      <c r="AV814" s="42"/>
      <c r="AW814" s="42"/>
      <c r="AX814" s="42"/>
      <c r="AY814" s="42"/>
      <c r="AZ814" s="42"/>
      <c r="BA814" s="42"/>
      <c r="BB814" s="42"/>
      <c r="BC814" s="42"/>
      <c r="BD814" s="42"/>
      <c r="BE814" s="42"/>
      <c r="BF814" s="42"/>
      <c r="BG814" s="42"/>
      <c r="BH814" s="42"/>
      <c r="BI814" s="42"/>
      <c r="BJ814" s="42"/>
    </row>
    <row r="815" spans="2:62" hidden="1" outlineLevel="2">
      <c r="B815" s="78" t="s">
        <v>5</v>
      </c>
      <c r="C815" s="42" cm="1">
        <f t="array" aca="1" ref="C815:C824" ca="1">TRANSPOSE(TRANSPOSE(C799:C808)*(1+(OFFSET('Static Returns and Covariance'!$B$12,MATCH(C$16,'Static Returns and Covariance'!$B$13:$B$132),1,1,10)))/(1+C812))</f>
        <v>6.995501528890738E-2</v>
      </c>
      <c r="D815" s="15" cm="1">
        <f t="array" aca="1" ref="D815:D824" ca="1">TRANSPOSE(TRANSPOSE(D799:D808)*(1+(OFFSET('Static Returns and Covariance'!$B$12,MATCH(D$16,'Static Returns and Covariance'!$B$13:$B$132),1,1,10)))/(1+D812))</f>
        <v>6.985470169299518E-2</v>
      </c>
      <c r="E815" s="15" cm="1">
        <f t="array" aca="1" ref="E815:E824" ca="1">TRANSPOSE(TRANSPOSE(E799:E808)*(1+(OFFSET('Static Returns and Covariance'!$B$12,MATCH(E$16,'Static Returns and Covariance'!$B$13:$B$132),1,1,10)))/(1+E812))</f>
        <v>6.7672790152567067E-2</v>
      </c>
      <c r="F815" s="15" cm="1">
        <f t="array" aca="1" ref="F815:F824" ca="1">TRANSPOSE(TRANSPOSE(F799:F808)*(1+(OFFSET('Static Returns and Covariance'!$B$12,MATCH(F$16,'Static Returns and Covariance'!$B$13:$B$132),1,1,10)))/(1+F812))</f>
        <v>6.2899017286212583E-2</v>
      </c>
      <c r="G815" s="15" cm="1">
        <f t="array" aca="1" ref="G815:G824" ca="1">TRANSPOSE(TRANSPOSE(G799:G808)*(1+(OFFSET('Static Returns and Covariance'!$B$12,MATCH(G$16,'Static Returns and Covariance'!$B$13:$B$132),1,1,10)))/(1+G812))</f>
        <v>5.8186836846429529E-2</v>
      </c>
      <c r="H815" s="15" cm="1">
        <f t="array" aca="1" ref="H815:H824" ca="1">TRANSPOSE(TRANSPOSE(H799:H808)*(1+(OFFSET('Static Returns and Covariance'!$B$12,MATCH(H$16,'Static Returns and Covariance'!$B$13:$B$132),1,1,10)))/(1+H812))</f>
        <v>6.0431116020845534E-2</v>
      </c>
      <c r="I815" s="15" cm="1">
        <f t="array" aca="1" ref="I815:I824" ca="1">TRANSPOSE(TRANSPOSE(I799:I808)*(1+(OFFSET('Static Returns and Covariance'!$B$12,MATCH(I$16,'Static Returns and Covariance'!$B$13:$B$132),1,1,10)))/(1+I812))</f>
        <v>6.1575133086163712E-2</v>
      </c>
      <c r="J815" s="15" cm="1">
        <f t="array" aca="1" ref="J815:J824" ca="1">TRANSPOSE(TRANSPOSE(J799:J808)*(1+(OFFSET('Static Returns and Covariance'!$B$12,MATCH(J$16,'Static Returns and Covariance'!$B$13:$B$132),1,1,10)))/(1+J812))</f>
        <v>5.9588868029201228E-2</v>
      </c>
      <c r="K815" s="15" cm="1">
        <f t="array" aca="1" ref="K815:K824" ca="1">TRANSPOSE(TRANSPOSE(K799:K808)*(1+(OFFSET('Static Returns and Covariance'!$B$12,MATCH(K$16,'Static Returns and Covariance'!$B$13:$B$132),1,1,10)))/(1+K812))</f>
        <v>6.078255231372396E-2</v>
      </c>
      <c r="L815" s="15" cm="1">
        <f t="array" aca="1" ref="L815:L824" ca="1">TRANSPOSE(TRANSPOSE(L799:L808)*(1+(OFFSET('Static Returns and Covariance'!$B$12,MATCH(L$16,'Static Returns and Covariance'!$B$13:$B$132),1,1,10)))/(1+L812))</f>
        <v>6.9127604063177306E-2</v>
      </c>
      <c r="M815" s="15" cm="1">
        <f t="array" aca="1" ref="M815:M824" ca="1">TRANSPOSE(TRANSPOSE(M799:M808)*(1+(OFFSET('Static Returns and Covariance'!$B$12,MATCH(M$16,'Static Returns and Covariance'!$B$13:$B$132),1,1,10)))/(1+M812))</f>
        <v>6.7735353749352994E-2</v>
      </c>
      <c r="N815" s="15" cm="1">
        <f t="array" aca="1" ref="N815:N824" ca="1">TRANSPOSE(TRANSPOSE(N799:N808)*(1+(OFFSET('Static Returns and Covariance'!$B$12,MATCH(N$16,'Static Returns and Covariance'!$B$13:$B$132),1,1,10)))/(1+N812))</f>
        <v>6.9497489475978808E-2</v>
      </c>
      <c r="O815" s="15" cm="1">
        <f t="array" aca="1" ref="O815:O824" ca="1">TRANSPOSE(TRANSPOSE(O799:O808)*(1+(OFFSET('Static Returns and Covariance'!$B$12,MATCH(O$16,'Static Returns and Covariance'!$B$13:$B$132),1,1,10)))/(1+O812))</f>
        <v>7.9927264749839452E-2</v>
      </c>
      <c r="P815" s="15" cm="1">
        <f t="array" aca="1" ref="P815:P824" ca="1">TRANSPOSE(TRANSPOSE(P799:P808)*(1+(OFFSET('Static Returns and Covariance'!$B$12,MATCH(P$16,'Static Returns and Covariance'!$B$13:$B$132),1,1,10)))/(1+P812))</f>
        <v>7.9226737383693471E-2</v>
      </c>
      <c r="Q815" s="15" cm="1">
        <f t="array" aca="1" ref="Q815:Q824" ca="1">TRANSPOSE(TRANSPOSE(Q799:Q808)*(1+(OFFSET('Static Returns and Covariance'!$B$12,MATCH(Q$16,'Static Returns and Covariance'!$B$13:$B$132),1,1,10)))/(1+Q812))</f>
        <v>7.921365573398477E-2</v>
      </c>
      <c r="R815" s="15" cm="1">
        <f t="array" aca="1" ref="R815:R824" ca="1">TRANSPOSE(TRANSPOSE(R799:R808)*(1+(OFFSET('Static Returns and Covariance'!$B$12,MATCH(R$16,'Static Returns and Covariance'!$B$13:$B$132),1,1,10)))/(1+R812))</f>
        <v>7.9678435356928104E-2</v>
      </c>
      <c r="S815" s="15" cm="1">
        <f t="array" aca="1" ref="S815:S824" ca="1">TRANSPOSE(TRANSPOSE(S799:S808)*(1+(OFFSET('Static Returns and Covariance'!$B$12,MATCH(S$16,'Static Returns and Covariance'!$B$13:$B$132),1,1,10)))/(1+S812))</f>
        <v>7.8651494765741611E-2</v>
      </c>
      <c r="T815" s="15" cm="1">
        <f t="array" aca="1" ref="T815:T824" ca="1">TRANSPOSE(TRANSPOSE(T799:T808)*(1+(OFFSET('Static Returns and Covariance'!$B$12,MATCH(T$16,'Static Returns and Covariance'!$B$13:$B$132),1,1,10)))/(1+T812))</f>
        <v>7.5729974010781451E-2</v>
      </c>
      <c r="U815" s="15" cm="1">
        <f t="array" aca="1" ref="U815:U824" ca="1">TRANSPOSE(TRANSPOSE(U799:U808)*(1+(OFFSET('Static Returns and Covariance'!$B$12,MATCH(U$16,'Static Returns and Covariance'!$B$13:$B$132),1,1,10)))/(1+U812))</f>
        <v>8.7538780677426098E-2</v>
      </c>
      <c r="V815" s="15" cm="1">
        <f t="array" aca="1" ref="V815:V824" ca="1">TRANSPOSE(TRANSPOSE(V799:V808)*(1+(OFFSET('Static Returns and Covariance'!$B$12,MATCH(V$16,'Static Returns and Covariance'!$B$13:$B$132),1,1,10)))/(1+V812))</f>
        <v>9.1187780988997311E-2</v>
      </c>
      <c r="W815" s="15" cm="1">
        <f t="array" aca="1" ref="W815:W824" ca="1">TRANSPOSE(TRANSPOSE(W799:W808)*(1+(OFFSET('Static Returns and Covariance'!$B$12,MATCH(W$16,'Static Returns and Covariance'!$B$13:$B$132),1,1,10)))/(1+W812))</f>
        <v>9.3993965637861887E-2</v>
      </c>
      <c r="X815" s="15" cm="1">
        <f t="array" aca="1" ref="X815:X824" ca="1">TRANSPOSE(TRANSPOSE(X799:X808)*(1+(OFFSET('Static Returns and Covariance'!$B$12,MATCH(X$16,'Static Returns and Covariance'!$B$13:$B$132),1,1,10)))/(1+X812))</f>
        <v>6.7285749622350829E-2</v>
      </c>
      <c r="Y815" s="15" cm="1">
        <f t="array" aca="1" ref="Y815:Y824" ca="1">TRANSPOSE(TRANSPOSE(Y799:Y808)*(1+(OFFSET('Static Returns and Covariance'!$B$12,MATCH(Y$16,'Static Returns and Covariance'!$B$13:$B$132),1,1,10)))/(1+Y812))</f>
        <v>6.914957473042968E-2</v>
      </c>
      <c r="Z815" s="15" cm="1">
        <f t="array" aca="1" ref="Z815:Z824" ca="1">TRANSPOSE(TRANSPOSE(Z799:Z808)*(1+(OFFSET('Static Returns and Covariance'!$B$12,MATCH(Z$16,'Static Returns and Covariance'!$B$13:$B$132),1,1,10)))/(1+Z812))</f>
        <v>6.7294292009888873E-2</v>
      </c>
      <c r="AA815" s="15" cm="1">
        <f t="array" aca="1" ref="AA815:AA824" ca="1">TRANSPOSE(TRANSPOSE(AA799:AA808)*(1+(OFFSET('Static Returns and Covariance'!$B$12,MATCH(AA$16,'Static Returns and Covariance'!$B$13:$B$132),1,1,10)))/(1+AA812))</f>
        <v>2.9739408289520243E-2</v>
      </c>
      <c r="AB815" s="15" cm="1">
        <f t="array" aca="1" ref="AB815:AB824" ca="1">TRANSPOSE(TRANSPOSE(AB799:AB808)*(1+(OFFSET('Static Returns and Covariance'!$B$12,MATCH(AB$16,'Static Returns and Covariance'!$B$13:$B$132),1,1,10)))/(1+AB812))</f>
        <v>2.9560100477801644E-2</v>
      </c>
      <c r="AC815" s="15" cm="1">
        <f t="array" aca="1" ref="AC815:AC824" ca="1">TRANSPOSE(TRANSPOSE(AC799:AC808)*(1+(OFFSET('Static Returns and Covariance'!$B$12,MATCH(AC$16,'Static Returns and Covariance'!$B$13:$B$132),1,1,10)))/(1+AC812))</f>
        <v>2.89640255463668E-2</v>
      </c>
      <c r="AD815" s="15" cm="1">
        <f t="array" aca="1" ref="AD815:AD824" ca="1">TRANSPOSE(TRANSPOSE(AD799:AD808)*(1+(OFFSET('Static Returns and Covariance'!$B$12,MATCH(AD$16,'Static Returns and Covariance'!$B$13:$B$132),1,1,10)))/(1+AD812))</f>
        <v>7.9187669990839107E-4</v>
      </c>
      <c r="AE815" s="15" cm="1">
        <f t="array" aca="1" ref="AE815:AE824" ca="1">TRANSPOSE(TRANSPOSE(AE799:AE808)*(1+(OFFSET('Static Returns and Covariance'!$B$12,MATCH(AE$16,'Static Returns and Covariance'!$B$13:$B$132),1,1,10)))/(1+AE812))</f>
        <v>7.4417174517423705E-4</v>
      </c>
      <c r="AF815" s="15" cm="1">
        <f t="array" aca="1" ref="AF815:AF824" ca="1">TRANSPOSE(TRANSPOSE(AF799:AF808)*(1+(OFFSET('Static Returns and Covariance'!$B$12,MATCH(AF$16,'Static Returns and Covariance'!$B$13:$B$132),1,1,10)))/(1+AF812))</f>
        <v>7.7584836807633221E-4</v>
      </c>
      <c r="AG815" s="15" cm="1">
        <f t="array" aca="1" ref="AG815:AG824" ca="1">TRANSPOSE(TRANSPOSE(AG799:AG808)*(1+(OFFSET('Static Returns and Covariance'!$B$12,MATCH(AG$16,'Static Returns and Covariance'!$B$13:$B$132),1,1,10)))/(1+AG812))</f>
        <v>0</v>
      </c>
      <c r="AH815" s="15" cm="1">
        <f t="array" aca="1" ref="AH815:AH824" ca="1">TRANSPOSE(TRANSPOSE(AH799:AH808)*(1+(OFFSET('Static Returns and Covariance'!$B$12,MATCH(AH$16,'Static Returns and Covariance'!$B$13:$B$132),1,1,10)))/(1+AH812))</f>
        <v>0</v>
      </c>
      <c r="AI815" s="15" cm="1">
        <f t="array" aca="1" ref="AI815:AI824" ca="1">TRANSPOSE(TRANSPOSE(AI799:AI808)*(1+(OFFSET('Static Returns and Covariance'!$B$12,MATCH(AI$16,'Static Returns and Covariance'!$B$13:$B$132),1,1,10)))/(1+AI812))</f>
        <v>0</v>
      </c>
      <c r="AJ815" s="15" cm="1">
        <f t="array" aca="1" ref="AJ815:AJ824" ca="1">TRANSPOSE(TRANSPOSE(AJ799:AJ808)*(1+(OFFSET('Static Returns and Covariance'!$B$12,MATCH(AJ$16,'Static Returns and Covariance'!$B$13:$B$132),1,1,10)))/(1+AJ812))</f>
        <v>0</v>
      </c>
      <c r="AK815" s="15" cm="1">
        <f t="array" aca="1" ref="AK815:AK824" ca="1">TRANSPOSE(TRANSPOSE(AK799:AK808)*(1+(OFFSET('Static Returns and Covariance'!$B$12,MATCH(AK$16,'Static Returns and Covariance'!$B$13:$B$132),1,1,10)))/(1+AK812))</f>
        <v>0</v>
      </c>
      <c r="AL815" s="15" cm="1">
        <f t="array" aca="1" ref="AL815:AL824" ca="1">TRANSPOSE(TRANSPOSE(AL799:AL808)*(1+(OFFSET('Static Returns and Covariance'!$B$12,MATCH(AL$16,'Static Returns and Covariance'!$B$13:$B$132),1,1,10)))/(1+AL812))</f>
        <v>0</v>
      </c>
      <c r="AM815" s="15" cm="1">
        <f t="array" aca="1" ref="AM815:AM824" ca="1">TRANSPOSE(TRANSPOSE(AM799:AM808)*(1+(OFFSET('Static Returns and Covariance'!$B$12,MATCH(AM$16,'Static Returns and Covariance'!$B$13:$B$132),1,1,10)))/(1+AM812))</f>
        <v>0</v>
      </c>
      <c r="AN815" s="15" cm="1">
        <f t="array" aca="1" ref="AN815:AN824" ca="1">TRANSPOSE(TRANSPOSE(AN799:AN808)*(1+(OFFSET('Static Returns and Covariance'!$B$12,MATCH(AN$16,'Static Returns and Covariance'!$B$13:$B$132),1,1,10)))/(1+AN812))</f>
        <v>0</v>
      </c>
      <c r="AO815" s="15" cm="1">
        <f t="array" aca="1" ref="AO815:AO824" ca="1">TRANSPOSE(TRANSPOSE(AO799:AO808)*(1+(OFFSET('Static Returns and Covariance'!$B$12,MATCH(AO$16,'Static Returns and Covariance'!$B$13:$B$132),1,1,10)))/(1+AO812))</f>
        <v>0</v>
      </c>
      <c r="AP815" s="15" cm="1">
        <f t="array" aca="1" ref="AP815:AP824" ca="1">TRANSPOSE(TRANSPOSE(AP799:AP808)*(1+(OFFSET('Static Returns and Covariance'!$B$12,MATCH(AP$16,'Static Returns and Covariance'!$B$13:$B$132),1,1,10)))/(1+AP812))</f>
        <v>0</v>
      </c>
      <c r="AQ815" s="15" cm="1">
        <f t="array" aca="1" ref="AQ815:AQ824" ca="1">TRANSPOSE(TRANSPOSE(AQ799:AQ808)*(1+(OFFSET('Static Returns and Covariance'!$B$12,MATCH(AQ$16,'Static Returns and Covariance'!$B$13:$B$132),1,1,10)))/(1+AQ812))</f>
        <v>0</v>
      </c>
      <c r="AR815" s="15" cm="1">
        <f t="array" aca="1" ref="AR815:AR824" ca="1">TRANSPOSE(TRANSPOSE(AR799:AR808)*(1+(OFFSET('Static Returns and Covariance'!$B$12,MATCH(AR$16,'Static Returns and Covariance'!$B$13:$B$132),1,1,10)))/(1+AR812))</f>
        <v>0</v>
      </c>
      <c r="AS815" s="15" cm="1">
        <f t="array" aca="1" ref="AS815:AS824" ca="1">TRANSPOSE(TRANSPOSE(AS799:AS808)*(1+(OFFSET('Static Returns and Covariance'!$B$12,MATCH(AS$16,'Static Returns and Covariance'!$B$13:$B$132),1,1,10)))/(1+AS812))</f>
        <v>0</v>
      </c>
      <c r="AT815" s="15" cm="1">
        <f t="array" aca="1" ref="AT815:AT824" ca="1">TRANSPOSE(TRANSPOSE(AT799:AT808)*(1+(OFFSET('Static Returns and Covariance'!$B$12,MATCH(AT$16,'Static Returns and Covariance'!$B$13:$B$132),1,1,10)))/(1+AT812))</f>
        <v>0</v>
      </c>
      <c r="AU815" s="15" cm="1">
        <f t="array" aca="1" ref="AU815:AU824" ca="1">TRANSPOSE(TRANSPOSE(AU799:AU808)*(1+(OFFSET('Static Returns and Covariance'!$B$12,MATCH(AU$16,'Static Returns and Covariance'!$B$13:$B$132),1,1,10)))/(1+AU812))</f>
        <v>0</v>
      </c>
      <c r="AV815" s="15" cm="1">
        <f t="array" aca="1" ref="AV815:AV824" ca="1">TRANSPOSE(TRANSPOSE(AV799:AV808)*(1+(OFFSET('Static Returns and Covariance'!$B$12,MATCH(AV$16,'Static Returns and Covariance'!$B$13:$B$132),1,1,10)))/(1+AV812))</f>
        <v>0</v>
      </c>
      <c r="AW815" s="15" cm="1">
        <f t="array" aca="1" ref="AW815:AW824" ca="1">TRANSPOSE(TRANSPOSE(AW799:AW808)*(1+(OFFSET('Static Returns and Covariance'!$B$12,MATCH(AW$16,'Static Returns and Covariance'!$B$13:$B$132),1,1,10)))/(1+AW812))</f>
        <v>0</v>
      </c>
      <c r="AX815" s="15" cm="1">
        <f t="array" aca="1" ref="AX815:AX824" ca="1">TRANSPOSE(TRANSPOSE(AX799:AX808)*(1+(OFFSET('Static Returns and Covariance'!$B$12,MATCH(AX$16,'Static Returns and Covariance'!$B$13:$B$132),1,1,10)))/(1+AX812))</f>
        <v>0</v>
      </c>
      <c r="AY815" s="15" cm="1">
        <f t="array" aca="1" ref="AY815:AY824" ca="1">TRANSPOSE(TRANSPOSE(AY799:AY808)*(1+(OFFSET('Static Returns and Covariance'!$B$12,MATCH(AY$16,'Static Returns and Covariance'!$B$13:$B$132),1,1,10)))/(1+AY812))</f>
        <v>0</v>
      </c>
      <c r="AZ815" s="15" cm="1">
        <f t="array" aca="1" ref="AZ815:AZ824" ca="1">TRANSPOSE(TRANSPOSE(AZ799:AZ808)*(1+(OFFSET('Static Returns and Covariance'!$B$12,MATCH(AZ$16,'Static Returns and Covariance'!$B$13:$B$132),1,1,10)))/(1+AZ812))</f>
        <v>0</v>
      </c>
      <c r="BA815" s="15" cm="1">
        <f t="array" aca="1" ref="BA815:BA824" ca="1">TRANSPOSE(TRANSPOSE(BA799:BA808)*(1+(OFFSET('Static Returns and Covariance'!$B$12,MATCH(BA$16,'Static Returns and Covariance'!$B$13:$B$132),1,1,10)))/(1+BA812))</f>
        <v>0</v>
      </c>
      <c r="BB815" s="15" cm="1">
        <f t="array" aca="1" ref="BB815:BB824" ca="1">TRANSPOSE(TRANSPOSE(BB799:BB808)*(1+(OFFSET('Static Returns and Covariance'!$B$12,MATCH(BB$16,'Static Returns and Covariance'!$B$13:$B$132),1,1,10)))/(1+BB812))</f>
        <v>0</v>
      </c>
      <c r="BC815" s="15" cm="1">
        <f t="array" aca="1" ref="BC815:BC824" ca="1">TRANSPOSE(TRANSPOSE(BC799:BC808)*(1+(OFFSET('Static Returns and Covariance'!$B$12,MATCH(BC$16,'Static Returns and Covariance'!$B$13:$B$132),1,1,10)))/(1+BC812))</f>
        <v>0</v>
      </c>
      <c r="BD815" s="15" cm="1">
        <f t="array" aca="1" ref="BD815:BD824" ca="1">TRANSPOSE(TRANSPOSE(BD799:BD808)*(1+(OFFSET('Static Returns and Covariance'!$B$12,MATCH(BD$16,'Static Returns and Covariance'!$B$13:$B$132),1,1,10)))/(1+BD812))</f>
        <v>0</v>
      </c>
      <c r="BE815" s="15" cm="1">
        <f t="array" aca="1" ref="BE815:BE824" ca="1">TRANSPOSE(TRANSPOSE(BE799:BE808)*(1+(OFFSET('Static Returns and Covariance'!$B$12,MATCH(BE$16,'Static Returns and Covariance'!$B$13:$B$132),1,1,10)))/(1+BE812))</f>
        <v>0</v>
      </c>
      <c r="BF815" s="15" cm="1">
        <f t="array" aca="1" ref="BF815:BF824" ca="1">TRANSPOSE(TRANSPOSE(BF799:BF808)*(1+(OFFSET('Static Returns and Covariance'!$B$12,MATCH(BF$16,'Static Returns and Covariance'!$B$13:$B$132),1,1,10)))/(1+BF812))</f>
        <v>0</v>
      </c>
      <c r="BG815" s="15" cm="1">
        <f t="array" aca="1" ref="BG815:BG824" ca="1">TRANSPOSE(TRANSPOSE(BG799:BG808)*(1+(OFFSET('Static Returns and Covariance'!$B$12,MATCH(BG$16,'Static Returns and Covariance'!$B$13:$B$132),1,1,10)))/(1+BG812))</f>
        <v>0</v>
      </c>
      <c r="BH815" s="15" cm="1">
        <f t="array" aca="1" ref="BH815:BH824" ca="1">TRANSPOSE(TRANSPOSE(BH799:BH808)*(1+(OFFSET('Static Returns and Covariance'!$B$12,MATCH(BH$16,'Static Returns and Covariance'!$B$13:$B$132),1,1,10)))/(1+BH812))</f>
        <v>0</v>
      </c>
      <c r="BI815" s="15" cm="1">
        <f t="array" aca="1" ref="BI815:BI824" ca="1">TRANSPOSE(TRANSPOSE(BI799:BI808)*(1+(OFFSET('Static Returns and Covariance'!$B$12,MATCH(BI$16,'Static Returns and Covariance'!$B$13:$B$132),1,1,10)))/(1+BI812))</f>
        <v>0</v>
      </c>
      <c r="BJ815" s="15" cm="1">
        <f t="array" aca="1" ref="BJ815:BJ824" ca="1">TRANSPOSE(TRANSPOSE(BJ799:BJ808)*(1+(OFFSET('Static Returns and Covariance'!$B$12,MATCH(BJ$16,'Static Returns and Covariance'!$B$13:$B$132),1,1,10)))/(1+BJ812))</f>
        <v>0</v>
      </c>
    </row>
    <row r="816" spans="2:62" hidden="1" outlineLevel="2">
      <c r="B816" s="78" t="s">
        <v>7</v>
      </c>
      <c r="C816" s="15">
        <f ca="1"/>
        <v>2.2459569573853894E-2</v>
      </c>
      <c r="D816" s="15">
        <f ca="1"/>
        <v>2.2030732430630248E-2</v>
      </c>
      <c r="E816" s="15">
        <f ca="1"/>
        <v>2.1033778281424605E-2</v>
      </c>
      <c r="F816" s="15">
        <f ca="1"/>
        <v>1.5632922767111378E-2</v>
      </c>
      <c r="G816" s="15">
        <f ca="1"/>
        <v>1.4738099031451256E-2</v>
      </c>
      <c r="H816" s="15">
        <f ca="1"/>
        <v>1.5311896689368752E-2</v>
      </c>
      <c r="I816" s="15">
        <f ca="1"/>
        <v>2.5022802573274959E-2</v>
      </c>
      <c r="J816" s="15">
        <f ca="1"/>
        <v>2.4130308940410516E-2</v>
      </c>
      <c r="K816" s="15">
        <f ca="1"/>
        <v>2.6493609369214511E-2</v>
      </c>
      <c r="L816" s="15">
        <f ca="1"/>
        <v>1.973804702978323E-2</v>
      </c>
      <c r="M816" s="15">
        <f ca="1"/>
        <v>1.9856372225562004E-2</v>
      </c>
      <c r="N816" s="15">
        <f ca="1"/>
        <v>2.1511314519536903E-2</v>
      </c>
      <c r="O816" s="15">
        <f ca="1"/>
        <v>2.7977290864216159E-2</v>
      </c>
      <c r="P816" s="15">
        <f ca="1"/>
        <v>2.6021205428042735E-2</v>
      </c>
      <c r="Q816" s="15">
        <f ca="1"/>
        <v>2.692439948014928E-2</v>
      </c>
      <c r="R816" s="15">
        <f ca="1"/>
        <v>4.0064333787963105E-2</v>
      </c>
      <c r="S816" s="15">
        <f ca="1"/>
        <v>4.022311085203454E-2</v>
      </c>
      <c r="T816" s="15">
        <f ca="1"/>
        <v>3.9846664655019501E-2</v>
      </c>
      <c r="U816" s="15">
        <f ca="1"/>
        <v>3.5131556560319376E-2</v>
      </c>
      <c r="V816" s="15">
        <f ca="1"/>
        <v>3.3926713665812618E-2</v>
      </c>
      <c r="W816" s="15">
        <f ca="1"/>
        <v>3.4969273201799975E-2</v>
      </c>
      <c r="X816" s="15">
        <f ca="1"/>
        <v>4.2132674835584118E-2</v>
      </c>
      <c r="Y816" s="15">
        <f ca="1"/>
        <v>4.2709556752627817E-2</v>
      </c>
      <c r="Z816" s="15">
        <f ca="1"/>
        <v>4.156188624209143E-2</v>
      </c>
      <c r="AA816" s="15">
        <f ca="1"/>
        <v>3.6631693014790502E-2</v>
      </c>
      <c r="AB816" s="15">
        <f ca="1"/>
        <v>3.6904816065757511E-2</v>
      </c>
      <c r="AC816" s="15">
        <f ca="1"/>
        <v>3.6465208473558032E-2</v>
      </c>
      <c r="AD816" s="15">
        <f ca="1"/>
        <v>4.9458535033129337E-2</v>
      </c>
      <c r="AE816" s="15">
        <f ca="1"/>
        <v>4.8573285042658731E-2</v>
      </c>
      <c r="AF816" s="15">
        <f ca="1"/>
        <v>5.0972202372288507E-2</v>
      </c>
      <c r="AG816" s="15">
        <f ca="1"/>
        <v>5.4903094578975638E-2</v>
      </c>
      <c r="AH816" s="15">
        <f ca="1"/>
        <v>5.1140591127214884E-2</v>
      </c>
      <c r="AI816" s="15">
        <f ca="1"/>
        <v>4.9953953460656973E-2</v>
      </c>
      <c r="AJ816" s="15">
        <f ca="1"/>
        <v>6.3818840139204538E-2</v>
      </c>
      <c r="AK816" s="15">
        <f ca="1"/>
        <v>6.5031204896682557E-2</v>
      </c>
      <c r="AL816" s="15">
        <f ca="1"/>
        <v>6.4916650723272379E-2</v>
      </c>
      <c r="AM816" s="15">
        <f ca="1"/>
        <v>5.1918750998153664E-2</v>
      </c>
      <c r="AN816" s="15">
        <f ca="1"/>
        <v>5.018887893963532E-2</v>
      </c>
      <c r="AO816" s="15">
        <f ca="1"/>
        <v>4.1556176258568354E-2</v>
      </c>
      <c r="AP816" s="15">
        <f ca="1"/>
        <v>0</v>
      </c>
      <c r="AQ816" s="15">
        <f ca="1"/>
        <v>0</v>
      </c>
      <c r="AR816" s="15">
        <f ca="1"/>
        <v>0</v>
      </c>
      <c r="AS816" s="15">
        <f ca="1"/>
        <v>0</v>
      </c>
      <c r="AT816" s="15">
        <f ca="1"/>
        <v>0</v>
      </c>
      <c r="AU816" s="15">
        <f ca="1"/>
        <v>0</v>
      </c>
      <c r="AV816" s="15">
        <f ca="1"/>
        <v>0</v>
      </c>
      <c r="AW816" s="15">
        <f ca="1"/>
        <v>0</v>
      </c>
      <c r="AX816" s="15">
        <f ca="1"/>
        <v>0</v>
      </c>
      <c r="AY816" s="15">
        <f ca="1"/>
        <v>0</v>
      </c>
      <c r="AZ816" s="15">
        <f ca="1"/>
        <v>0</v>
      </c>
      <c r="BA816" s="15">
        <f ca="1"/>
        <v>0</v>
      </c>
      <c r="BB816" s="15">
        <f ca="1"/>
        <v>0</v>
      </c>
      <c r="BC816" s="15">
        <f ca="1"/>
        <v>0</v>
      </c>
      <c r="BD816" s="15">
        <f ca="1"/>
        <v>0</v>
      </c>
      <c r="BE816" s="15">
        <f ca="1"/>
        <v>0</v>
      </c>
      <c r="BF816" s="15">
        <f ca="1"/>
        <v>0</v>
      </c>
      <c r="BG816" s="15">
        <f ca="1"/>
        <v>0</v>
      </c>
      <c r="BH816" s="15">
        <f ca="1"/>
        <v>0</v>
      </c>
      <c r="BI816" s="15">
        <f ca="1"/>
        <v>0</v>
      </c>
      <c r="BJ816" s="15">
        <f ca="1"/>
        <v>0</v>
      </c>
    </row>
    <row r="817" spans="2:62" hidden="1" outlineLevel="2">
      <c r="B817" s="78" t="s">
        <v>9</v>
      </c>
      <c r="C817" s="15">
        <f ca="1"/>
        <v>0.30388086068105541</v>
      </c>
      <c r="D817" s="15">
        <f ca="1"/>
        <v>0.30375447865378907</v>
      </c>
      <c r="E817" s="15">
        <f ca="1"/>
        <v>0.29764653243059075</v>
      </c>
      <c r="F817" s="15">
        <f ca="1"/>
        <v>0.29201164232885712</v>
      </c>
      <c r="G817" s="15">
        <f ca="1"/>
        <v>0.2887726591291111</v>
      </c>
      <c r="H817" s="15">
        <f ca="1"/>
        <v>0.28151958927375142</v>
      </c>
      <c r="I817" s="15">
        <f ca="1"/>
        <v>0.27059245636716328</v>
      </c>
      <c r="J817" s="15">
        <f ca="1"/>
        <v>0.26709400897488522</v>
      </c>
      <c r="K817" s="15">
        <f ca="1"/>
        <v>0.27349246833840102</v>
      </c>
      <c r="L817" s="15">
        <f ca="1"/>
        <v>0.27855027288127787</v>
      </c>
      <c r="M817" s="15">
        <f ca="1"/>
        <v>0.26828865887168424</v>
      </c>
      <c r="N817" s="15">
        <f ca="1"/>
        <v>0.25947467598624707</v>
      </c>
      <c r="O817" s="15">
        <f ca="1"/>
        <v>0.26644133907802542</v>
      </c>
      <c r="P817" s="15">
        <f ca="1"/>
        <v>0.26584437479072215</v>
      </c>
      <c r="Q817" s="15">
        <f ca="1"/>
        <v>0.27998917998904271</v>
      </c>
      <c r="R817" s="15">
        <f ca="1"/>
        <v>0.31040179377184512</v>
      </c>
      <c r="S817" s="15">
        <f ca="1"/>
        <v>0.30668271165844785</v>
      </c>
      <c r="T817" s="15">
        <f ca="1"/>
        <v>0.30807400318559475</v>
      </c>
      <c r="U817" s="15">
        <f ca="1"/>
        <v>0.30548475955422683</v>
      </c>
      <c r="V817" s="15">
        <f ca="1"/>
        <v>0.28446353589200352</v>
      </c>
      <c r="W817" s="15">
        <f ca="1"/>
        <v>0.2828775255489519</v>
      </c>
      <c r="X817" s="15">
        <f ca="1"/>
        <v>0.29996036484312738</v>
      </c>
      <c r="Y817" s="15">
        <f ca="1"/>
        <v>0.3009787275866353</v>
      </c>
      <c r="Z817" s="15">
        <f ca="1"/>
        <v>0.29714658236994579</v>
      </c>
      <c r="AA817" s="15">
        <f ca="1"/>
        <v>0.29823221505861469</v>
      </c>
      <c r="AB817" s="15">
        <f ca="1"/>
        <v>0.2951487639513965</v>
      </c>
      <c r="AC817" s="15">
        <f ca="1"/>
        <v>0.29444792766534605</v>
      </c>
      <c r="AD817" s="15">
        <f ca="1"/>
        <v>0.26542853310199827</v>
      </c>
      <c r="AE817" s="15">
        <f ca="1"/>
        <v>0.27665352305461383</v>
      </c>
      <c r="AF817" s="15">
        <f ca="1"/>
        <v>0.27444756956654942</v>
      </c>
      <c r="AG817" s="15">
        <f ca="1"/>
        <v>0.2771081427285933</v>
      </c>
      <c r="AH817" s="15">
        <f ca="1"/>
        <v>0.27997846253035025</v>
      </c>
      <c r="AI817" s="15">
        <f ca="1"/>
        <v>0.28780706884808177</v>
      </c>
      <c r="AJ817" s="15">
        <f ca="1"/>
        <v>0.26823881158204599</v>
      </c>
      <c r="AK817" s="15">
        <f ca="1"/>
        <v>0.26808437608762514</v>
      </c>
      <c r="AL817" s="15">
        <f ca="1"/>
        <v>0.2672813378810191</v>
      </c>
      <c r="AM817" s="15">
        <f ca="1"/>
        <v>0.28858238544620574</v>
      </c>
      <c r="AN817" s="15">
        <f ca="1"/>
        <v>0.27358397338399587</v>
      </c>
      <c r="AO817" s="15">
        <f ca="1"/>
        <v>0.26173222844575361</v>
      </c>
      <c r="AP817" s="15">
        <f ca="1"/>
        <v>0.20404481147912298</v>
      </c>
      <c r="AQ817" s="15">
        <f ca="1"/>
        <v>0.1956431483335519</v>
      </c>
      <c r="AR817" s="15">
        <f ca="1"/>
        <v>0.18495373237531398</v>
      </c>
      <c r="AS817" s="15">
        <f ca="1"/>
        <v>0.24542786834150965</v>
      </c>
      <c r="AT817" s="15">
        <f ca="1"/>
        <v>0.24285579948004513</v>
      </c>
      <c r="AU817" s="15">
        <f ca="1"/>
        <v>0.24731308531230969</v>
      </c>
      <c r="AV817" s="15">
        <f ca="1"/>
        <v>0.2334738944287108</v>
      </c>
      <c r="AW817" s="15">
        <f ca="1"/>
        <v>0.23612917039978465</v>
      </c>
      <c r="AX817" s="15">
        <f ca="1"/>
        <v>0.24588241186278287</v>
      </c>
      <c r="AY817" s="15">
        <f ca="1"/>
        <v>0.20292184922638193</v>
      </c>
      <c r="AZ817" s="15">
        <f ca="1"/>
        <v>0.20405782021175964</v>
      </c>
      <c r="BA817" s="15">
        <f ca="1"/>
        <v>0.20267395924655635</v>
      </c>
      <c r="BB817" s="15">
        <f ca="1"/>
        <v>0.20853453511545164</v>
      </c>
      <c r="BC817" s="15">
        <f ca="1"/>
        <v>0.20604672093156357</v>
      </c>
      <c r="BD817" s="15">
        <f ca="1"/>
        <v>0.19590989898698247</v>
      </c>
      <c r="BE817" s="15">
        <f ca="1"/>
        <v>0.20684224861734632</v>
      </c>
      <c r="BF817" s="15">
        <f ca="1"/>
        <v>0.20812936072629018</v>
      </c>
      <c r="BG817" s="15">
        <f ca="1"/>
        <v>0.20924101067546694</v>
      </c>
      <c r="BH817" s="15">
        <f ca="1"/>
        <v>0.1993638008518184</v>
      </c>
      <c r="BI817" s="15">
        <f ca="1"/>
        <v>0.20032878916530777</v>
      </c>
      <c r="BJ817" s="15">
        <f ca="1"/>
        <v>0.20174942231956922</v>
      </c>
    </row>
    <row r="818" spans="2:62" hidden="1" outlineLevel="2">
      <c r="B818" s="78" t="s">
        <v>11</v>
      </c>
      <c r="C818" s="15">
        <f ca="1"/>
        <v>0.12592199567705467</v>
      </c>
      <c r="D818" s="15">
        <f ca="1"/>
        <v>0.12989292941839747</v>
      </c>
      <c r="E818" s="15">
        <f ca="1"/>
        <v>0.13341267406286164</v>
      </c>
      <c r="F818" s="15">
        <f ca="1"/>
        <v>0.11434823751091774</v>
      </c>
      <c r="G818" s="15">
        <f ca="1"/>
        <v>0.11552301411681835</v>
      </c>
      <c r="H818" s="15">
        <f ca="1"/>
        <v>0.12120862412665598</v>
      </c>
      <c r="I818" s="15">
        <f ca="1"/>
        <v>0.11653611884419095</v>
      </c>
      <c r="J818" s="15">
        <f ca="1"/>
        <v>0.1153131579502973</v>
      </c>
      <c r="K818" s="15">
        <f ca="1"/>
        <v>0.11912797938409134</v>
      </c>
      <c r="L818" s="15">
        <f ca="1"/>
        <v>0.11828208753536101</v>
      </c>
      <c r="M818" s="15">
        <f ca="1"/>
        <v>0.12189610717229993</v>
      </c>
      <c r="N818" s="15">
        <f ca="1"/>
        <v>0.1215045039365705</v>
      </c>
      <c r="O818" s="15">
        <f ca="1"/>
        <v>0.11353943688874955</v>
      </c>
      <c r="P818" s="15">
        <f ca="1"/>
        <v>0.11072941379439571</v>
      </c>
      <c r="Q818" s="15">
        <f ca="1"/>
        <v>0.10480858483902526</v>
      </c>
      <c r="R818" s="15">
        <f ca="1"/>
        <v>7.6929793213192627E-2</v>
      </c>
      <c r="S818" s="15">
        <f ca="1"/>
        <v>7.8708378072513518E-2</v>
      </c>
      <c r="T818" s="15">
        <f ca="1"/>
        <v>7.6459919353337541E-2</v>
      </c>
      <c r="U818" s="15">
        <f ca="1"/>
        <v>6.1281166072062521E-2</v>
      </c>
      <c r="V818" s="15">
        <f ca="1"/>
        <v>6.2478587178360821E-2</v>
      </c>
      <c r="W818" s="15">
        <f ca="1"/>
        <v>6.2324630691765033E-2</v>
      </c>
      <c r="X818" s="15">
        <f ca="1"/>
        <v>5.9224453335766723E-2</v>
      </c>
      <c r="Y818" s="15">
        <f ca="1"/>
        <v>6.141121936873354E-2</v>
      </c>
      <c r="Z818" s="15">
        <f ca="1"/>
        <v>5.9875168777157331E-2</v>
      </c>
      <c r="AA818" s="15">
        <f ca="1"/>
        <v>5.1561797002912961E-2</v>
      </c>
      <c r="AB818" s="15">
        <f ca="1"/>
        <v>5.1413956193125464E-2</v>
      </c>
      <c r="AC818" s="15">
        <f ca="1"/>
        <v>4.9409557280162858E-2</v>
      </c>
      <c r="AD818" s="15">
        <f ca="1"/>
        <v>7.4728287662331749E-2</v>
      </c>
      <c r="AE818" s="15">
        <f ca="1"/>
        <v>6.5147341897860228E-2</v>
      </c>
      <c r="AF818" s="15">
        <f ca="1"/>
        <v>6.7867766897500334E-2</v>
      </c>
      <c r="AG818" s="15">
        <f ca="1"/>
        <v>4.441002034305247E-2</v>
      </c>
      <c r="AH818" s="15">
        <f ca="1"/>
        <v>3.9994098961631072E-2</v>
      </c>
      <c r="AI818" s="15">
        <f ca="1"/>
        <v>3.9418824909735438E-2</v>
      </c>
      <c r="AJ818" s="15">
        <f ca="1"/>
        <v>4.9275493914235795E-2</v>
      </c>
      <c r="AK818" s="15">
        <f ca="1"/>
        <v>5.1144513129950386E-2</v>
      </c>
      <c r="AL818" s="15">
        <f ca="1"/>
        <v>5.1566213813963334E-2</v>
      </c>
      <c r="AM818" s="15">
        <f ca="1"/>
        <v>4.2620380033704476E-2</v>
      </c>
      <c r="AN818" s="15">
        <f ca="1"/>
        <v>4.4309619494161526E-2</v>
      </c>
      <c r="AO818" s="15">
        <f ca="1"/>
        <v>4.3228956682278497E-2</v>
      </c>
      <c r="AP818" s="15">
        <f ca="1"/>
        <v>3.1370506795060739E-2</v>
      </c>
      <c r="AQ818" s="15">
        <f ca="1"/>
        <v>3.0733853935848775E-2</v>
      </c>
      <c r="AR818" s="15">
        <f ca="1"/>
        <v>3.188772689938723E-2</v>
      </c>
      <c r="AS818" s="15">
        <f ca="1"/>
        <v>1.64816793134657E-2</v>
      </c>
      <c r="AT818" s="15">
        <f ca="1"/>
        <v>1.843272036149252E-2</v>
      </c>
      <c r="AU818" s="15">
        <f ca="1"/>
        <v>1.7750066077070258E-2</v>
      </c>
      <c r="AV818" s="15">
        <f ca="1"/>
        <v>1.7526968721649366E-2</v>
      </c>
      <c r="AW818" s="15">
        <f ca="1"/>
        <v>1.8334172614887578E-2</v>
      </c>
      <c r="AX818" s="15">
        <f ca="1"/>
        <v>1.8822251352247413E-2</v>
      </c>
      <c r="AY818" s="15">
        <f ca="1"/>
        <v>3.9364391669586926E-2</v>
      </c>
      <c r="AZ818" s="15">
        <f ca="1"/>
        <v>4.0865025871905769E-2</v>
      </c>
      <c r="BA818" s="15">
        <f ca="1"/>
        <v>4.0763495428522298E-2</v>
      </c>
      <c r="BB818" s="15">
        <f ca="1"/>
        <v>2.94907795640252E-2</v>
      </c>
      <c r="BC818" s="15">
        <f ca="1"/>
        <v>3.0974056397210684E-2</v>
      </c>
      <c r="BD818" s="15">
        <f ca="1"/>
        <v>3.0434182017891248E-2</v>
      </c>
      <c r="BE818" s="15">
        <f ca="1"/>
        <v>2.2712084790802577E-2</v>
      </c>
      <c r="BF818" s="15">
        <f ca="1"/>
        <v>2.1794907565571623E-2</v>
      </c>
      <c r="BG818" s="15">
        <f ca="1"/>
        <v>2.0935077102171441E-2</v>
      </c>
      <c r="BH818" s="15">
        <f ca="1"/>
        <v>1.30512316329716E-2</v>
      </c>
      <c r="BI818" s="15">
        <f ca="1"/>
        <v>1.2703036630419213E-2</v>
      </c>
      <c r="BJ818" s="15">
        <f ca="1"/>
        <v>1.1906536297554404E-2</v>
      </c>
    </row>
    <row r="819" spans="2:62" hidden="1" outlineLevel="2">
      <c r="B819" s="78" t="s">
        <v>13</v>
      </c>
      <c r="C819" s="15">
        <f ca="1"/>
        <v>3.2284918535339026E-2</v>
      </c>
      <c r="D819" s="15">
        <f ca="1"/>
        <v>3.0743155772779696E-2</v>
      </c>
      <c r="E819" s="15">
        <f ca="1"/>
        <v>3.0643891656411487E-2</v>
      </c>
      <c r="F819" s="15">
        <f ca="1"/>
        <v>3.9674142222556941E-2</v>
      </c>
      <c r="G819" s="15">
        <f ca="1"/>
        <v>3.8414207496357523E-2</v>
      </c>
      <c r="H819" s="15">
        <f ca="1"/>
        <v>3.6986583745574023E-2</v>
      </c>
      <c r="I819" s="15">
        <f ca="1"/>
        <v>4.5971795892822721E-2</v>
      </c>
      <c r="J819" s="15">
        <f ca="1"/>
        <v>4.4371875187060109E-2</v>
      </c>
      <c r="K819" s="15">
        <f ca="1"/>
        <v>4.8450957283068759E-2</v>
      </c>
      <c r="L819" s="15">
        <f ca="1"/>
        <v>4.2541978057511004E-2</v>
      </c>
      <c r="M819" s="15">
        <f ca="1"/>
        <v>4.0964325300145682E-2</v>
      </c>
      <c r="N819" s="15">
        <f ca="1"/>
        <v>4.3422402895140197E-2</v>
      </c>
      <c r="O819" s="15">
        <f ca="1"/>
        <v>3.7598275271718114E-2</v>
      </c>
      <c r="P819" s="15">
        <f ca="1"/>
        <v>3.9945687848340378E-2</v>
      </c>
      <c r="Q819" s="15">
        <f ca="1"/>
        <v>4.2859901052045332E-2</v>
      </c>
      <c r="R819" s="15">
        <f ca="1"/>
        <v>4.882329319544676E-2</v>
      </c>
      <c r="S819" s="15">
        <f ca="1"/>
        <v>5.2570852382153303E-2</v>
      </c>
      <c r="T819" s="15">
        <f ca="1"/>
        <v>4.610913877299383E-2</v>
      </c>
      <c r="U819" s="15">
        <f ca="1"/>
        <v>3.9319020191010273E-2</v>
      </c>
      <c r="V819" s="15">
        <f ca="1"/>
        <v>4.0620013515306849E-2</v>
      </c>
      <c r="W819" s="15">
        <f ca="1"/>
        <v>3.9605547864616709E-2</v>
      </c>
      <c r="X819" s="15">
        <f ca="1"/>
        <v>4.2562167462194309E-2</v>
      </c>
      <c r="Y819" s="15">
        <f ca="1"/>
        <v>4.2459197326699248E-2</v>
      </c>
      <c r="Z819" s="15">
        <f ca="1"/>
        <v>4.2992873218496278E-2</v>
      </c>
      <c r="AA819" s="15">
        <f ca="1"/>
        <v>5.7792991509051456E-2</v>
      </c>
      <c r="AB819" s="15">
        <f ca="1"/>
        <v>6.2493435960766543E-2</v>
      </c>
      <c r="AC819" s="15">
        <f ca="1"/>
        <v>6.0781965041521197E-2</v>
      </c>
      <c r="AD819" s="15">
        <f ca="1"/>
        <v>6.4891322122682213E-2</v>
      </c>
      <c r="AE819" s="15">
        <f ca="1"/>
        <v>5.7799519694819057E-2</v>
      </c>
      <c r="AF819" s="15">
        <f ca="1"/>
        <v>6.0318324768179818E-2</v>
      </c>
      <c r="AG819" s="15">
        <f ca="1"/>
        <v>6.194740233205951E-2</v>
      </c>
      <c r="AH819" s="15">
        <f ca="1"/>
        <v>5.6401642394506964E-2</v>
      </c>
      <c r="AI819" s="15">
        <f ca="1"/>
        <v>5.943628082167754E-2</v>
      </c>
      <c r="AJ819" s="15">
        <f ca="1"/>
        <v>5.8105999281643145E-2</v>
      </c>
      <c r="AK819" s="15">
        <f ca="1"/>
        <v>6.000549795506159E-2</v>
      </c>
      <c r="AL819" s="15">
        <f ca="1"/>
        <v>6.0025019874758702E-2</v>
      </c>
      <c r="AM819" s="15">
        <f ca="1"/>
        <v>5.2531123111373625E-2</v>
      </c>
      <c r="AN819" s="15">
        <f ca="1"/>
        <v>5.0227462179615906E-2</v>
      </c>
      <c r="AO819" s="15">
        <f ca="1"/>
        <v>5.2221229695658927E-2</v>
      </c>
      <c r="AP819" s="15">
        <f ca="1"/>
        <v>5.6146428679834597E-2</v>
      </c>
      <c r="AQ819" s="15">
        <f ca="1"/>
        <v>5.5814323262965905E-2</v>
      </c>
      <c r="AR819" s="15">
        <f ca="1"/>
        <v>5.5215947009525951E-2</v>
      </c>
      <c r="AS819" s="15">
        <f ca="1"/>
        <v>5.3206548063494667E-2</v>
      </c>
      <c r="AT819" s="15">
        <f ca="1"/>
        <v>5.848171022167975E-2</v>
      </c>
      <c r="AU819" s="15">
        <f ca="1"/>
        <v>5.8248007691130324E-2</v>
      </c>
      <c r="AV819" s="15">
        <f ca="1"/>
        <v>5.0066906366284261E-2</v>
      </c>
      <c r="AW819" s="15">
        <f ca="1"/>
        <v>5.2870265479399665E-2</v>
      </c>
      <c r="AX819" s="15">
        <f ca="1"/>
        <v>5.5268820464484891E-2</v>
      </c>
      <c r="AY819" s="15">
        <f ca="1"/>
        <v>5.6610540330183694E-2</v>
      </c>
      <c r="AZ819" s="15">
        <f ca="1"/>
        <v>6.4393305184247296E-2</v>
      </c>
      <c r="BA819" s="15">
        <f ca="1"/>
        <v>6.1451139312733258E-2</v>
      </c>
      <c r="BB819" s="15">
        <f ca="1"/>
        <v>5.7393347150104378E-2</v>
      </c>
      <c r="BC819" s="15">
        <f ca="1"/>
        <v>5.8041723280999595E-2</v>
      </c>
      <c r="BD819" s="15">
        <f ca="1"/>
        <v>5.7296065190158244E-2</v>
      </c>
      <c r="BE819" s="15">
        <f ca="1"/>
        <v>6.7163133030537003E-2</v>
      </c>
      <c r="BF819" s="15">
        <f ca="1"/>
        <v>6.5847915739634291E-2</v>
      </c>
      <c r="BG819" s="15">
        <f ca="1"/>
        <v>6.9203139081660647E-2</v>
      </c>
      <c r="BH819" s="15">
        <f ca="1"/>
        <v>7.1397169173540651E-2</v>
      </c>
      <c r="BI819" s="15">
        <f ca="1"/>
        <v>7.3202159416540624E-2</v>
      </c>
      <c r="BJ819" s="15">
        <f ca="1"/>
        <v>6.8750942171114549E-2</v>
      </c>
    </row>
    <row r="820" spans="2:62" hidden="1" outlineLevel="2">
      <c r="B820" s="78" t="s">
        <v>15</v>
      </c>
      <c r="C820" s="15">
        <f ca="1"/>
        <v>0.26380226359737013</v>
      </c>
      <c r="D820" s="15">
        <f ca="1"/>
        <v>0.25820771923383362</v>
      </c>
      <c r="E820" s="15">
        <f ca="1"/>
        <v>0.26058056031184562</v>
      </c>
      <c r="F820" s="15">
        <f ca="1"/>
        <v>0.27322430688946731</v>
      </c>
      <c r="G820" s="15">
        <f ca="1"/>
        <v>0.27675849997547053</v>
      </c>
      <c r="H820" s="15">
        <f ca="1"/>
        <v>0.27057299699456128</v>
      </c>
      <c r="I820" s="15">
        <f ca="1"/>
        <v>0.25273836628075091</v>
      </c>
      <c r="J820" s="15">
        <f ca="1"/>
        <v>0.25226111477044233</v>
      </c>
      <c r="K820" s="15">
        <f ca="1"/>
        <v>0.24775281481520633</v>
      </c>
      <c r="L820" s="15">
        <f ca="1"/>
        <v>0.24614387136041282</v>
      </c>
      <c r="M820" s="15">
        <f ca="1"/>
        <v>0.25007419907972578</v>
      </c>
      <c r="N820" s="15">
        <f ca="1"/>
        <v>0.24810324926931471</v>
      </c>
      <c r="O820" s="15">
        <f ca="1"/>
        <v>0.23292749467007837</v>
      </c>
      <c r="P820" s="15">
        <f ca="1"/>
        <v>0.23278572845957635</v>
      </c>
      <c r="Q820" s="15">
        <f ca="1"/>
        <v>0.21786185749049317</v>
      </c>
      <c r="R820" s="15">
        <f ca="1"/>
        <v>0.22686530237490557</v>
      </c>
      <c r="S820" s="15">
        <f ca="1"/>
        <v>0.22196173332190944</v>
      </c>
      <c r="T820" s="15">
        <f ca="1"/>
        <v>0.22961752647256625</v>
      </c>
      <c r="U820" s="15">
        <f ca="1"/>
        <v>0.2349502927865261</v>
      </c>
      <c r="V820" s="15">
        <f ca="1"/>
        <v>0.23644572894334376</v>
      </c>
      <c r="W820" s="15">
        <f ca="1"/>
        <v>0.23724912356181571</v>
      </c>
      <c r="X820" s="15">
        <f ca="1"/>
        <v>0.25058568196340497</v>
      </c>
      <c r="Y820" s="15">
        <f ca="1"/>
        <v>0.24641044192327796</v>
      </c>
      <c r="Z820" s="15">
        <f ca="1"/>
        <v>0.2544018345637365</v>
      </c>
      <c r="AA820" s="15">
        <f ca="1"/>
        <v>0.26739740017051933</v>
      </c>
      <c r="AB820" s="15">
        <f ca="1"/>
        <v>0.27309792865440868</v>
      </c>
      <c r="AC820" s="15">
        <f ca="1"/>
        <v>0.27104517371574993</v>
      </c>
      <c r="AD820" s="15">
        <f ca="1"/>
        <v>0.30917560496984486</v>
      </c>
      <c r="AE820" s="15">
        <f ca="1"/>
        <v>0.30594477642767604</v>
      </c>
      <c r="AF820" s="15">
        <f ca="1"/>
        <v>0.30567831085405073</v>
      </c>
      <c r="AG820" s="15">
        <f ca="1"/>
        <v>0.29488953871958651</v>
      </c>
      <c r="AH820" s="15">
        <f ca="1"/>
        <v>0.29716827384743566</v>
      </c>
      <c r="AI820" s="15">
        <f ca="1"/>
        <v>0.30418043325366517</v>
      </c>
      <c r="AJ820" s="15">
        <f ca="1"/>
        <v>0.30928009526541361</v>
      </c>
      <c r="AK820" s="15">
        <f ca="1"/>
        <v>0.31144741043861562</v>
      </c>
      <c r="AL820" s="15">
        <f ca="1"/>
        <v>0.3044603703633938</v>
      </c>
      <c r="AM820" s="15">
        <f ca="1"/>
        <v>0.30792720672807766</v>
      </c>
      <c r="AN820" s="15">
        <f ca="1"/>
        <v>0.31096126157871989</v>
      </c>
      <c r="AO820" s="15">
        <f ca="1"/>
        <v>0.30625643325181723</v>
      </c>
      <c r="AP820" s="15">
        <f ca="1"/>
        <v>0.31639813266145039</v>
      </c>
      <c r="AQ820" s="15">
        <f ca="1"/>
        <v>0.32868616075978646</v>
      </c>
      <c r="AR820" s="15">
        <f ca="1"/>
        <v>0.33038316874980217</v>
      </c>
      <c r="AS820" s="15">
        <f ca="1"/>
        <v>0.31907399469255321</v>
      </c>
      <c r="AT820" s="15">
        <f ca="1"/>
        <v>0.31599598307205379</v>
      </c>
      <c r="AU820" s="15">
        <f ca="1"/>
        <v>0.3153340141205524</v>
      </c>
      <c r="AV820" s="15">
        <f ca="1"/>
        <v>0.31950167036845384</v>
      </c>
      <c r="AW820" s="15">
        <f ca="1"/>
        <v>0.2998288515219335</v>
      </c>
      <c r="AX820" s="15">
        <f ca="1"/>
        <v>0.2938742890006274</v>
      </c>
      <c r="AY820" s="15">
        <f ca="1"/>
        <v>0.31858293246537717</v>
      </c>
      <c r="AZ820" s="15">
        <f ca="1"/>
        <v>0.30844690761248711</v>
      </c>
      <c r="BA820" s="15">
        <f ca="1"/>
        <v>0.31338237290734816</v>
      </c>
      <c r="BB820" s="15">
        <f ca="1"/>
        <v>0.30969291111431746</v>
      </c>
      <c r="BC820" s="15">
        <f ca="1"/>
        <v>0.29877768553990924</v>
      </c>
      <c r="BD820" s="15">
        <f ca="1"/>
        <v>0.29244182089842913</v>
      </c>
      <c r="BE820" s="15">
        <f ca="1"/>
        <v>0.3161547605864729</v>
      </c>
      <c r="BF820" s="15">
        <f ca="1"/>
        <v>0.31818741745634005</v>
      </c>
      <c r="BG820" s="15">
        <f ca="1"/>
        <v>0.32103215437562915</v>
      </c>
      <c r="BH820" s="15">
        <f ca="1"/>
        <v>0.33588614400075528</v>
      </c>
      <c r="BI820" s="15">
        <f ca="1"/>
        <v>0.3193565945150354</v>
      </c>
      <c r="BJ820" s="15">
        <f ca="1"/>
        <v>0.3186976679939012</v>
      </c>
    </row>
    <row r="821" spans="2:62" hidden="1" outlineLevel="2">
      <c r="B821" s="78" t="s">
        <v>18</v>
      </c>
      <c r="C821" s="15">
        <f ca="1"/>
        <v>0</v>
      </c>
      <c r="D821" s="15">
        <f ca="1"/>
        <v>0</v>
      </c>
      <c r="E821" s="15">
        <f ca="1"/>
        <v>0</v>
      </c>
      <c r="F821" s="15">
        <f ca="1"/>
        <v>0</v>
      </c>
      <c r="G821" s="15">
        <f ca="1"/>
        <v>0</v>
      </c>
      <c r="H821" s="15">
        <f ca="1"/>
        <v>0</v>
      </c>
      <c r="I821" s="15">
        <f ca="1"/>
        <v>0</v>
      </c>
      <c r="J821" s="15">
        <f ca="1"/>
        <v>0</v>
      </c>
      <c r="K821" s="15">
        <f ca="1"/>
        <v>0</v>
      </c>
      <c r="L821" s="15">
        <f ca="1"/>
        <v>0</v>
      </c>
      <c r="M821" s="15">
        <f ca="1"/>
        <v>0</v>
      </c>
      <c r="N821" s="15">
        <f ca="1"/>
        <v>0</v>
      </c>
      <c r="O821" s="15">
        <f ca="1"/>
        <v>0</v>
      </c>
      <c r="P821" s="15">
        <f ca="1"/>
        <v>0</v>
      </c>
      <c r="Q821" s="15">
        <f ca="1"/>
        <v>0</v>
      </c>
      <c r="R821" s="15">
        <f ca="1"/>
        <v>0</v>
      </c>
      <c r="S821" s="15">
        <f ca="1"/>
        <v>0</v>
      </c>
      <c r="T821" s="15">
        <f ca="1"/>
        <v>0</v>
      </c>
      <c r="U821" s="15">
        <f ca="1"/>
        <v>0</v>
      </c>
      <c r="V821" s="15">
        <f ca="1"/>
        <v>0</v>
      </c>
      <c r="W821" s="15">
        <f ca="1"/>
        <v>0</v>
      </c>
      <c r="X821" s="15">
        <f ca="1"/>
        <v>0</v>
      </c>
      <c r="Y821" s="15">
        <f ca="1"/>
        <v>0</v>
      </c>
      <c r="Z821" s="15">
        <f ca="1"/>
        <v>0</v>
      </c>
      <c r="AA821" s="15">
        <f ca="1"/>
        <v>6.7110236806088349E-3</v>
      </c>
      <c r="AB821" s="15">
        <f ca="1"/>
        <v>6.3698893430071454E-3</v>
      </c>
      <c r="AC821" s="15">
        <f ca="1"/>
        <v>6.142086488934214E-3</v>
      </c>
      <c r="AD821" s="15">
        <f ca="1"/>
        <v>1.2589749915815168E-2</v>
      </c>
      <c r="AE821" s="15">
        <f ca="1"/>
        <v>1.0882110990998199E-2</v>
      </c>
      <c r="AF821" s="15">
        <f ca="1"/>
        <v>1.1248838611475973E-2</v>
      </c>
      <c r="AG821" s="15">
        <f ca="1"/>
        <v>0</v>
      </c>
      <c r="AH821" s="15">
        <f ca="1"/>
        <v>0</v>
      </c>
      <c r="AI821" s="15">
        <f ca="1"/>
        <v>0</v>
      </c>
      <c r="AJ821" s="15">
        <f ca="1"/>
        <v>0</v>
      </c>
      <c r="AK821" s="15">
        <f ca="1"/>
        <v>0</v>
      </c>
      <c r="AL821" s="15">
        <f ca="1"/>
        <v>0</v>
      </c>
      <c r="AM821" s="15">
        <f ca="1"/>
        <v>0</v>
      </c>
      <c r="AN821" s="15">
        <f ca="1"/>
        <v>0</v>
      </c>
      <c r="AO821" s="15">
        <f ca="1"/>
        <v>0</v>
      </c>
      <c r="AP821" s="15">
        <f ca="1"/>
        <v>0</v>
      </c>
      <c r="AQ821" s="15">
        <f ca="1"/>
        <v>0</v>
      </c>
      <c r="AR821" s="15">
        <f ca="1"/>
        <v>0</v>
      </c>
      <c r="AS821" s="15">
        <f ca="1"/>
        <v>0</v>
      </c>
      <c r="AT821" s="15">
        <f ca="1"/>
        <v>0</v>
      </c>
      <c r="AU821" s="15">
        <f ca="1"/>
        <v>0</v>
      </c>
      <c r="AV821" s="15">
        <f ca="1"/>
        <v>0</v>
      </c>
      <c r="AW821" s="15">
        <f ca="1"/>
        <v>0</v>
      </c>
      <c r="AX821" s="15">
        <f ca="1"/>
        <v>0</v>
      </c>
      <c r="AY821" s="15">
        <f ca="1"/>
        <v>0</v>
      </c>
      <c r="AZ821" s="15">
        <f ca="1"/>
        <v>0</v>
      </c>
      <c r="BA821" s="15">
        <f ca="1"/>
        <v>0</v>
      </c>
      <c r="BB821" s="15">
        <f ca="1"/>
        <v>0</v>
      </c>
      <c r="BC821" s="15">
        <f ca="1"/>
        <v>0</v>
      </c>
      <c r="BD821" s="15">
        <f ca="1"/>
        <v>0</v>
      </c>
      <c r="BE821" s="15">
        <f ca="1"/>
        <v>0</v>
      </c>
      <c r="BF821" s="15">
        <f ca="1"/>
        <v>0</v>
      </c>
      <c r="BG821" s="15">
        <f ca="1"/>
        <v>0</v>
      </c>
      <c r="BH821" s="15">
        <f ca="1"/>
        <v>0</v>
      </c>
      <c r="BI821" s="15">
        <f ca="1"/>
        <v>0</v>
      </c>
      <c r="BJ821" s="15">
        <f ca="1"/>
        <v>0</v>
      </c>
    </row>
    <row r="822" spans="2:62" hidden="1" outlineLevel="2">
      <c r="B822" s="78" t="s">
        <v>20</v>
      </c>
      <c r="C822" s="15">
        <f ca="1"/>
        <v>0</v>
      </c>
      <c r="D822" s="15">
        <f ca="1"/>
        <v>0</v>
      </c>
      <c r="E822" s="15">
        <f ca="1"/>
        <v>0</v>
      </c>
      <c r="F822" s="15">
        <f ca="1"/>
        <v>0</v>
      </c>
      <c r="G822" s="15">
        <f ca="1"/>
        <v>0</v>
      </c>
      <c r="H822" s="15">
        <f ca="1"/>
        <v>0</v>
      </c>
      <c r="I822" s="15">
        <f ca="1"/>
        <v>1.2189256908439996E-2</v>
      </c>
      <c r="J822" s="15">
        <f ca="1"/>
        <v>1.2092818536439036E-2</v>
      </c>
      <c r="K822" s="15">
        <f ca="1"/>
        <v>1.2696882040022449E-2</v>
      </c>
      <c r="L822" s="15">
        <f ca="1"/>
        <v>1.9440809239391465E-2</v>
      </c>
      <c r="M822" s="15">
        <f ca="1"/>
        <v>2.0617671525163826E-2</v>
      </c>
      <c r="N822" s="15">
        <f ca="1"/>
        <v>2.1799042175229606E-2</v>
      </c>
      <c r="O822" s="15">
        <f ca="1"/>
        <v>2.8199664433291548E-2</v>
      </c>
      <c r="P822" s="15">
        <f ca="1"/>
        <v>3.1352737111224022E-2</v>
      </c>
      <c r="Q822" s="15">
        <f ca="1"/>
        <v>3.0494149172910351E-2</v>
      </c>
      <c r="R822" s="15">
        <f ca="1"/>
        <v>3.3429744726506873E-2</v>
      </c>
      <c r="S822" s="15">
        <f ca="1"/>
        <v>3.2284932436419125E-2</v>
      </c>
      <c r="T822" s="15">
        <f ca="1"/>
        <v>3.1679547737861316E-2</v>
      </c>
      <c r="U822" s="15">
        <f ca="1"/>
        <v>3.7820512169940312E-2</v>
      </c>
      <c r="V822" s="15">
        <f ca="1"/>
        <v>4.3564324382528039E-2</v>
      </c>
      <c r="W822" s="15">
        <f ca="1"/>
        <v>4.4301630175932576E-2</v>
      </c>
      <c r="X822" s="15">
        <f ca="1"/>
        <v>4.1556719804666631E-2</v>
      </c>
      <c r="Y822" s="15">
        <f ca="1"/>
        <v>4.0990196169765736E-2</v>
      </c>
      <c r="Z822" s="15">
        <f ca="1"/>
        <v>3.9474299733450957E-2</v>
      </c>
      <c r="AA822" s="15">
        <f ca="1"/>
        <v>3.0687869404625808E-2</v>
      </c>
      <c r="AB822" s="15">
        <f ca="1"/>
        <v>3.2130436764132513E-2</v>
      </c>
      <c r="AC822" s="15">
        <f ca="1"/>
        <v>3.2141475689277076E-2</v>
      </c>
      <c r="AD822" s="15">
        <f ca="1"/>
        <v>9.9279563059153763E-3</v>
      </c>
      <c r="AE822" s="15">
        <f ca="1"/>
        <v>9.4627913757056332E-3</v>
      </c>
      <c r="AF822" s="15">
        <f ca="1"/>
        <v>9.5565214035595088E-3</v>
      </c>
      <c r="AG822" s="15">
        <f ca="1"/>
        <v>1.4392198538125739E-2</v>
      </c>
      <c r="AH822" s="15">
        <f ca="1"/>
        <v>1.1727349997253101E-2</v>
      </c>
      <c r="AI822" s="15">
        <f ca="1"/>
        <v>1.2001783310396254E-2</v>
      </c>
      <c r="AJ822" s="15">
        <f ca="1"/>
        <v>2.0529892652575896E-3</v>
      </c>
      <c r="AK822" s="15">
        <f ca="1"/>
        <v>1.9583589687328321E-3</v>
      </c>
      <c r="AL822" s="15">
        <f ca="1"/>
        <v>2.0112068299581363E-3</v>
      </c>
      <c r="AM822" s="15">
        <f ca="1"/>
        <v>8.0037628116953752E-3</v>
      </c>
      <c r="AN822" s="15">
        <f ca="1"/>
        <v>7.6089562325240088E-3</v>
      </c>
      <c r="AO822" s="15">
        <f ca="1"/>
        <v>7.989624565183439E-3</v>
      </c>
      <c r="AP822" s="15">
        <f ca="1"/>
        <v>1.3943542910437905E-2</v>
      </c>
      <c r="AQ822" s="15">
        <f ca="1"/>
        <v>1.4829364472845019E-2</v>
      </c>
      <c r="AR822" s="15">
        <f ca="1"/>
        <v>1.5049743086647818E-2</v>
      </c>
      <c r="AS822" s="15">
        <f ca="1"/>
        <v>1.1797542057538446E-2</v>
      </c>
      <c r="AT822" s="15">
        <f ca="1"/>
        <v>1.081900370874261E-2</v>
      </c>
      <c r="AU822" s="15">
        <f ca="1"/>
        <v>9.8923203484959695E-3</v>
      </c>
      <c r="AV822" s="15">
        <f ca="1"/>
        <v>3.4084975060634008E-2</v>
      </c>
      <c r="AW822" s="15">
        <f ca="1"/>
        <v>3.9233468549829294E-2</v>
      </c>
      <c r="AX822" s="15">
        <f ca="1"/>
        <v>4.1403855370763049E-2</v>
      </c>
      <c r="AY822" s="15">
        <f ca="1"/>
        <v>1.4359219084545013E-2</v>
      </c>
      <c r="AZ822" s="15">
        <f ca="1"/>
        <v>1.4928796703467357E-2</v>
      </c>
      <c r="BA822" s="15">
        <f ca="1"/>
        <v>1.559240860444692E-2</v>
      </c>
      <c r="BB822" s="15">
        <f ca="1"/>
        <v>2.3505224456359174E-2</v>
      </c>
      <c r="BC822" s="15">
        <f ca="1"/>
        <v>2.4726793693129637E-2</v>
      </c>
      <c r="BD822" s="15">
        <f ca="1"/>
        <v>2.4882171352581271E-2</v>
      </c>
      <c r="BE822" s="15">
        <f ca="1"/>
        <v>2.7049399859818829E-2</v>
      </c>
      <c r="BF822" s="15">
        <f ca="1"/>
        <v>2.7910694710470418E-2</v>
      </c>
      <c r="BG822" s="15">
        <f ca="1"/>
        <v>2.7447663638822152E-2</v>
      </c>
      <c r="BH822" s="15">
        <f ca="1"/>
        <v>2.1830148110369853E-2</v>
      </c>
      <c r="BI822" s="15">
        <f ca="1"/>
        <v>2.1687826980556334E-2</v>
      </c>
      <c r="BJ822" s="15">
        <f ca="1"/>
        <v>2.2486141132781055E-2</v>
      </c>
    </row>
    <row r="823" spans="2:62" hidden="1" outlineLevel="2">
      <c r="B823" s="78" t="s">
        <v>22</v>
      </c>
      <c r="C823" s="15">
        <f ca="1"/>
        <v>6.2111722002417243E-3</v>
      </c>
      <c r="D823" s="15">
        <f ca="1"/>
        <v>5.8105463910527446E-3</v>
      </c>
      <c r="E823" s="15">
        <f ca="1"/>
        <v>5.6444152929700387E-3</v>
      </c>
      <c r="F823" s="15">
        <f ca="1"/>
        <v>1.1604180358494642E-2</v>
      </c>
      <c r="G823" s="15">
        <f ca="1"/>
        <v>1.05678068872463E-2</v>
      </c>
      <c r="H823" s="15">
        <f ca="1"/>
        <v>1.1965514015276428E-2</v>
      </c>
      <c r="I823" s="15">
        <f ca="1"/>
        <v>1.0121775136638311E-2</v>
      </c>
      <c r="J823" s="15">
        <f ca="1"/>
        <v>1.0786653135446245E-2</v>
      </c>
      <c r="K823" s="15">
        <f ca="1"/>
        <v>1.05660690531883E-2</v>
      </c>
      <c r="L823" s="15">
        <f ca="1"/>
        <v>1.2337886650292951E-2</v>
      </c>
      <c r="M823" s="15">
        <f ca="1"/>
        <v>1.1950988824270635E-2</v>
      </c>
      <c r="N823" s="15">
        <f ca="1"/>
        <v>1.1874703121293484E-2</v>
      </c>
      <c r="O823" s="15">
        <f ca="1"/>
        <v>1.861006045046381E-2</v>
      </c>
      <c r="P823" s="15">
        <f ca="1"/>
        <v>1.8032583995838933E-2</v>
      </c>
      <c r="Q823" s="15">
        <f ca="1"/>
        <v>1.7667363448316195E-2</v>
      </c>
      <c r="R823" s="15">
        <f ca="1"/>
        <v>1.15394777371209E-2</v>
      </c>
      <c r="S823" s="15">
        <f ca="1"/>
        <v>1.0783788830945917E-2</v>
      </c>
      <c r="T823" s="15">
        <f ca="1"/>
        <v>1.1127761247602116E-2</v>
      </c>
      <c r="U823" s="15">
        <f ca="1"/>
        <v>1.6161164263429242E-2</v>
      </c>
      <c r="V823" s="15">
        <f ca="1"/>
        <v>1.6035392866212004E-2</v>
      </c>
      <c r="W823" s="15">
        <f ca="1"/>
        <v>1.6445257331951995E-2</v>
      </c>
      <c r="X823" s="15">
        <f ca="1"/>
        <v>2.2185507122539198E-2</v>
      </c>
      <c r="Y823" s="15">
        <f ca="1"/>
        <v>2.206730144201444E-2</v>
      </c>
      <c r="Z823" s="15">
        <f ca="1"/>
        <v>2.0599416140548468E-2</v>
      </c>
      <c r="AA823" s="15">
        <f ca="1"/>
        <v>2.1643261763658269E-2</v>
      </c>
      <c r="AB823" s="15">
        <f ca="1"/>
        <v>1.9224303370485866E-2</v>
      </c>
      <c r="AC823" s="15">
        <f ca="1"/>
        <v>1.8615995503457113E-2</v>
      </c>
      <c r="AD823" s="15">
        <f ca="1"/>
        <v>1.1142636313371932E-2</v>
      </c>
      <c r="AE823" s="15">
        <f ca="1"/>
        <v>1.0930812972793027E-2</v>
      </c>
      <c r="AF823" s="15">
        <f ca="1"/>
        <v>1.1495893332657905E-2</v>
      </c>
      <c r="AG823" s="15">
        <f ca="1"/>
        <v>1.3169523231705404E-2</v>
      </c>
      <c r="AH823" s="15">
        <f ca="1"/>
        <v>1.2316498885157368E-2</v>
      </c>
      <c r="AI823" s="15">
        <f ca="1"/>
        <v>1.2029777235141868E-2</v>
      </c>
      <c r="AJ823" s="15">
        <f ca="1"/>
        <v>2.4456277068689348E-2</v>
      </c>
      <c r="AK823" s="15">
        <f ca="1"/>
        <v>2.5817072850465611E-2</v>
      </c>
      <c r="AL823" s="15">
        <f ca="1"/>
        <v>2.4441548238454774E-2</v>
      </c>
      <c r="AM823" s="15">
        <f ca="1"/>
        <v>2.0186417558443435E-2</v>
      </c>
      <c r="AN823" s="15">
        <f ca="1"/>
        <v>2.4246962146935773E-2</v>
      </c>
      <c r="AO823" s="15">
        <f ca="1"/>
        <v>2.8128558657186092E-2</v>
      </c>
      <c r="AP823" s="15">
        <f ca="1"/>
        <v>7.2904629018387637E-2</v>
      </c>
      <c r="AQ823" s="15">
        <f ca="1"/>
        <v>6.3668358515882678E-2</v>
      </c>
      <c r="AR823" s="15">
        <f ca="1"/>
        <v>6.6070538161073208E-2</v>
      </c>
      <c r="AS823" s="15">
        <f ca="1"/>
        <v>6.4027147241763269E-2</v>
      </c>
      <c r="AT823" s="15">
        <f ca="1"/>
        <v>6.2884206729180381E-2</v>
      </c>
      <c r="AU823" s="15">
        <f ca="1"/>
        <v>5.8969900269362864E-2</v>
      </c>
      <c r="AV823" s="15">
        <f ca="1"/>
        <v>7.9959845360400392E-2</v>
      </c>
      <c r="AW823" s="15">
        <f ca="1"/>
        <v>8.0133474897613993E-2</v>
      </c>
      <c r="AX823" s="15">
        <f ca="1"/>
        <v>7.8978987702439232E-2</v>
      </c>
      <c r="AY823" s="15">
        <f ca="1"/>
        <v>0.10609872013240235</v>
      </c>
      <c r="AZ823" s="15">
        <f ca="1"/>
        <v>0.10257764003559205</v>
      </c>
      <c r="BA823" s="15">
        <f ca="1"/>
        <v>9.8931220699951736E-2</v>
      </c>
      <c r="BB823" s="15">
        <f ca="1"/>
        <v>0.11497659258403845</v>
      </c>
      <c r="BC823" s="15">
        <f ca="1"/>
        <v>0.12124362177135618</v>
      </c>
      <c r="BD823" s="15">
        <f ca="1"/>
        <v>0.12814864931872619</v>
      </c>
      <c r="BE823" s="15">
        <f ca="1"/>
        <v>0.12000073767508394</v>
      </c>
      <c r="BF823" s="15">
        <f ca="1"/>
        <v>0.12380185746889671</v>
      </c>
      <c r="BG823" s="15">
        <f ca="1"/>
        <v>0.12798801003957214</v>
      </c>
      <c r="BH823" s="15">
        <f ca="1"/>
        <v>0.1171833672650127</v>
      </c>
      <c r="BI823" s="15">
        <f ca="1"/>
        <v>0.12623525376854638</v>
      </c>
      <c r="BJ823" s="15">
        <f ca="1"/>
        <v>0.12047792456783744</v>
      </c>
    </row>
    <row r="824" spans="2:62" hidden="1" outlineLevel="2">
      <c r="B824" s="78" t="s">
        <v>24</v>
      </c>
      <c r="C824" s="15">
        <f ca="1"/>
        <v>0.17548428948201181</v>
      </c>
      <c r="D824" s="15">
        <f ca="1"/>
        <v>0.17970581818101009</v>
      </c>
      <c r="E824" s="15">
        <f ca="1"/>
        <v>0.18336543961555632</v>
      </c>
      <c r="F824" s="15">
        <f ca="1"/>
        <v>0.19060563612389264</v>
      </c>
      <c r="G824" s="15">
        <f ca="1"/>
        <v>0.19703895876084115</v>
      </c>
      <c r="H824" s="15">
        <f ca="1"/>
        <v>0.20200376388353888</v>
      </c>
      <c r="I824" s="15">
        <f ca="1"/>
        <v>0.20525238023174169</v>
      </c>
      <c r="J824" s="15">
        <f ca="1"/>
        <v>0.21436127712472972</v>
      </c>
      <c r="K824" s="15">
        <f ca="1"/>
        <v>0.20063675051638188</v>
      </c>
      <c r="L824" s="15">
        <f ca="1"/>
        <v>0.19383752310272634</v>
      </c>
      <c r="M824" s="15">
        <f ca="1"/>
        <v>0.19861640085189838</v>
      </c>
      <c r="N824" s="15">
        <f ca="1"/>
        <v>0.20281269852498915</v>
      </c>
      <c r="O824" s="15">
        <f ca="1"/>
        <v>0.1947792597047055</v>
      </c>
      <c r="P824" s="15">
        <f ca="1"/>
        <v>0.19606162000044652</v>
      </c>
      <c r="Q824" s="15">
        <f ca="1"/>
        <v>0.20018099898065431</v>
      </c>
      <c r="R824" s="15">
        <f ca="1"/>
        <v>0.17226791268586364</v>
      </c>
      <c r="S824" s="15">
        <f ca="1"/>
        <v>0.17813308465827907</v>
      </c>
      <c r="T824" s="15">
        <f ca="1"/>
        <v>0.18135554927702729</v>
      </c>
      <c r="U824" s="15">
        <f ca="1"/>
        <v>0.18231282971004753</v>
      </c>
      <c r="V824" s="15">
        <f ca="1"/>
        <v>0.1912780061701467</v>
      </c>
      <c r="W824" s="15">
        <f ca="1"/>
        <v>0.18823312946511872</v>
      </c>
      <c r="X824" s="15">
        <f ca="1"/>
        <v>0.17450676860419209</v>
      </c>
      <c r="Y824" s="15">
        <f ca="1"/>
        <v>0.17382386727316826</v>
      </c>
      <c r="Z824" s="15">
        <f ca="1"/>
        <v>0.1766537347961602</v>
      </c>
      <c r="AA824" s="15">
        <f ca="1"/>
        <v>0.19960242082107502</v>
      </c>
      <c r="AB824" s="15">
        <f ca="1"/>
        <v>0.19365644641556767</v>
      </c>
      <c r="AC824" s="15">
        <f ca="1"/>
        <v>0.20198665864328638</v>
      </c>
      <c r="AD824" s="15">
        <f ca="1"/>
        <v>0.20186558320136425</v>
      </c>
      <c r="AE824" s="15">
        <f ca="1"/>
        <v>0.21386175425356166</v>
      </c>
      <c r="AF824" s="15">
        <f ca="1"/>
        <v>0.20763880779057783</v>
      </c>
      <c r="AG824" s="15">
        <f ca="1"/>
        <v>0.23918016472449813</v>
      </c>
      <c r="AH824" s="15">
        <f ca="1"/>
        <v>0.25127316441752623</v>
      </c>
      <c r="AI824" s="15">
        <f ca="1"/>
        <v>0.23517195781982131</v>
      </c>
      <c r="AJ824" s="15">
        <f ca="1"/>
        <v>0.22477157761379807</v>
      </c>
      <c r="AK824" s="15">
        <f ca="1"/>
        <v>0.21651164982186208</v>
      </c>
      <c r="AL824" s="15">
        <f ca="1"/>
        <v>0.22529773391993296</v>
      </c>
      <c r="AM824" s="15">
        <f ca="1"/>
        <v>0.22823005507140254</v>
      </c>
      <c r="AN824" s="15">
        <f ca="1"/>
        <v>0.23887297552770254</v>
      </c>
      <c r="AO824" s="15">
        <f ca="1"/>
        <v>0.25888688788554431</v>
      </c>
      <c r="AP824" s="15">
        <f ca="1"/>
        <v>0.30519202721330796</v>
      </c>
      <c r="AQ824" s="15">
        <f ca="1"/>
        <v>0.31062486495148145</v>
      </c>
      <c r="AR824" s="15">
        <f ca="1"/>
        <v>0.31643922095977833</v>
      </c>
      <c r="AS824" s="15">
        <f ca="1"/>
        <v>0.28998530639479442</v>
      </c>
      <c r="AT824" s="15">
        <f ca="1"/>
        <v>0.29053066451695786</v>
      </c>
      <c r="AU824" s="15">
        <f ca="1"/>
        <v>0.29249269251282556</v>
      </c>
      <c r="AV824" s="15">
        <f ca="1"/>
        <v>0.26538582640533798</v>
      </c>
      <c r="AW824" s="15">
        <f ca="1"/>
        <v>0.27347067982683287</v>
      </c>
      <c r="AX824" s="15">
        <f ca="1"/>
        <v>0.26576946874647428</v>
      </c>
      <c r="AY824" s="15">
        <f ca="1"/>
        <v>0.26206243240089344</v>
      </c>
      <c r="AZ824" s="15">
        <f ca="1"/>
        <v>0.26473059250059222</v>
      </c>
      <c r="BA824" s="15">
        <f ca="1"/>
        <v>0.26720548366326791</v>
      </c>
      <c r="BB824" s="15">
        <f ca="1"/>
        <v>0.25640669161842922</v>
      </c>
      <c r="BC824" s="15">
        <f ca="1"/>
        <v>0.26018948100017875</v>
      </c>
      <c r="BD824" s="15">
        <f ca="1"/>
        <v>0.27088729521185595</v>
      </c>
      <c r="BE824" s="15">
        <f ca="1"/>
        <v>0.24007771974413919</v>
      </c>
      <c r="BF824" s="15">
        <f ca="1"/>
        <v>0.23432792794169854</v>
      </c>
      <c r="BG824" s="15">
        <f ca="1"/>
        <v>0.22415303210949528</v>
      </c>
      <c r="BH824" s="15">
        <f ca="1"/>
        <v>0.24128822343991363</v>
      </c>
      <c r="BI824" s="15">
        <f ca="1"/>
        <v>0.24648642517652958</v>
      </c>
      <c r="BJ824" s="15">
        <f ca="1"/>
        <v>0.2559314423691923</v>
      </c>
    </row>
    <row r="825" spans="2:62" hidden="1" outlineLevel="2"/>
    <row r="826" spans="2:62" hidden="1" outlineLevel="2">
      <c r="B826" s="78" t="s">
        <v>56</v>
      </c>
      <c r="C826" s="42">
        <f ca="1">SUM(C815:C824)</f>
        <v>1.0000000850358339</v>
      </c>
      <c r="D826" s="42">
        <f t="shared" ref="D826:BJ826" ca="1" si="1174">SUM(D815:D824)</f>
        <v>1.0000000817744881</v>
      </c>
      <c r="E826" s="42">
        <f t="shared" ca="1" si="1174"/>
        <v>1.0000000818042274</v>
      </c>
      <c r="F826" s="42">
        <f t="shared" ca="1" si="1174"/>
        <v>1.0000000854875104</v>
      </c>
      <c r="G826" s="42">
        <f t="shared" ca="1" si="1174"/>
        <v>1.0000000822437258</v>
      </c>
      <c r="H826" s="42">
        <f t="shared" ca="1" si="1174"/>
        <v>1.0000000847495722</v>
      </c>
      <c r="I826" s="42">
        <f t="shared" ca="1" si="1174"/>
        <v>1.0000000853211866</v>
      </c>
      <c r="J826" s="42">
        <f t="shared" ca="1" si="1174"/>
        <v>1.0000000826489117</v>
      </c>
      <c r="K826" s="42">
        <f t="shared" ca="1" si="1174"/>
        <v>1.0000000831132987</v>
      </c>
      <c r="L826" s="42">
        <f t="shared" ca="1" si="1174"/>
        <v>1.000000079919934</v>
      </c>
      <c r="M826" s="42">
        <f t="shared" ca="1" si="1174"/>
        <v>1.0000000776001035</v>
      </c>
      <c r="N826" s="42">
        <f t="shared" ca="1" si="1174"/>
        <v>1.0000000799043005</v>
      </c>
      <c r="O826" s="42">
        <f t="shared" ca="1" si="1174"/>
        <v>1.0000000861110878</v>
      </c>
      <c r="P826" s="42">
        <f t="shared" ca="1" si="1174"/>
        <v>1.0000000888122802</v>
      </c>
      <c r="Q826" s="42">
        <f t="shared" ca="1" si="1174"/>
        <v>1.0000000901866213</v>
      </c>
      <c r="R826" s="42">
        <f t="shared" ca="1" si="1174"/>
        <v>1.0000000868497727</v>
      </c>
      <c r="S826" s="42">
        <f t="shared" ca="1" si="1174"/>
        <v>1.0000000869784444</v>
      </c>
      <c r="T826" s="42">
        <f t="shared" ca="1" si="1174"/>
        <v>1.0000000847127839</v>
      </c>
      <c r="U826" s="42">
        <f t="shared" ca="1" si="1174"/>
        <v>1.0000000819849884</v>
      </c>
      <c r="V826" s="42">
        <f t="shared" ca="1" si="1174"/>
        <v>1.0000000836027116</v>
      </c>
      <c r="W826" s="42">
        <f t="shared" ca="1" si="1174"/>
        <v>1.0000000834798146</v>
      </c>
      <c r="X826" s="42">
        <f t="shared" ca="1" si="1174"/>
        <v>1.0000000875938262</v>
      </c>
      <c r="Y826" s="42">
        <f t="shared" ca="1" si="1174"/>
        <v>1.0000000825733519</v>
      </c>
      <c r="Z826" s="42">
        <f t="shared" ca="1" si="1174"/>
        <v>1.0000000878514759</v>
      </c>
      <c r="AA826" s="42">
        <f t="shared" ca="1" si="1174"/>
        <v>1.000000080715377</v>
      </c>
      <c r="AB826" s="42">
        <f t="shared" ca="1" si="1174"/>
        <v>1.0000000771964497</v>
      </c>
      <c r="AC826" s="42">
        <f t="shared" ca="1" si="1174"/>
        <v>1.0000000740476598</v>
      </c>
      <c r="AD826" s="42">
        <f t="shared" ca="1" si="1174"/>
        <v>1.0000000853263615</v>
      </c>
      <c r="AE826" s="42">
        <f t="shared" ca="1" si="1174"/>
        <v>1.0000000874558608</v>
      </c>
      <c r="AF826" s="42">
        <f t="shared" ca="1" si="1174"/>
        <v>1.0000000839649164</v>
      </c>
      <c r="AG826" s="42">
        <f t="shared" ca="1" si="1174"/>
        <v>1.0000000851965969</v>
      </c>
      <c r="AH826" s="42">
        <f t="shared" ca="1" si="1174"/>
        <v>1.0000000821610755</v>
      </c>
      <c r="AI826" s="42">
        <f t="shared" ca="1" si="1174"/>
        <v>1.0000000796591764</v>
      </c>
      <c r="AJ826" s="42">
        <f t="shared" ca="1" si="1174"/>
        <v>1.0000000841302881</v>
      </c>
      <c r="AK826" s="42">
        <f t="shared" ca="1" si="1174"/>
        <v>1.0000000841489958</v>
      </c>
      <c r="AL826" s="42">
        <f t="shared" ca="1" si="1174"/>
        <v>1.0000000816447532</v>
      </c>
      <c r="AM826" s="42">
        <f t="shared" ca="1" si="1174"/>
        <v>1.0000000817590564</v>
      </c>
      <c r="AN826" s="42">
        <f t="shared" ca="1" si="1174"/>
        <v>1.0000000894832908</v>
      </c>
      <c r="AO826" s="42">
        <f t="shared" ca="1" si="1174"/>
        <v>1.0000000954419905</v>
      </c>
      <c r="AP826" s="42">
        <f t="shared" ca="1" si="1174"/>
        <v>1.0000000787576022</v>
      </c>
      <c r="AQ826" s="42">
        <f t="shared" ca="1" si="1174"/>
        <v>1.0000000742323623</v>
      </c>
      <c r="AR826" s="42">
        <f t="shared" ca="1" si="1174"/>
        <v>1.0000000772415287</v>
      </c>
      <c r="AS826" s="42">
        <f t="shared" ca="1" si="1174"/>
        <v>1.0000000861051195</v>
      </c>
      <c r="AT826" s="42">
        <f t="shared" ca="1" si="1174"/>
        <v>1.0000000880901521</v>
      </c>
      <c r="AU826" s="42">
        <f t="shared" ca="1" si="1174"/>
        <v>1.0000000863317471</v>
      </c>
      <c r="AV826" s="42">
        <f t="shared" ca="1" si="1174"/>
        <v>1.0000000867114707</v>
      </c>
      <c r="AW826" s="42">
        <f t="shared" ca="1" si="1174"/>
        <v>1.0000000832902816</v>
      </c>
      <c r="AX826" s="42">
        <f t="shared" ca="1" si="1174"/>
        <v>1.0000000844998191</v>
      </c>
      <c r="AY826" s="42">
        <f t="shared" ca="1" si="1174"/>
        <v>1.0000000853093707</v>
      </c>
      <c r="AZ826" s="42">
        <f t="shared" ca="1" si="1174"/>
        <v>1.0000000881200515</v>
      </c>
      <c r="BA826" s="42">
        <f t="shared" ca="1" si="1174"/>
        <v>1.0000000798628266</v>
      </c>
      <c r="BB826" s="42">
        <f t="shared" ca="1" si="1174"/>
        <v>1.0000000816027255</v>
      </c>
      <c r="BC826" s="42">
        <f t="shared" ca="1" si="1174"/>
        <v>1.0000000826143478</v>
      </c>
      <c r="BD826" s="42">
        <f t="shared" ca="1" si="1174"/>
        <v>1.0000000829766247</v>
      </c>
      <c r="BE826" s="42">
        <f t="shared" ca="1" si="1174"/>
        <v>1.0000000843042007</v>
      </c>
      <c r="BF826" s="42">
        <f t="shared" ca="1" si="1174"/>
        <v>1.0000000816089019</v>
      </c>
      <c r="BG826" s="42">
        <f t="shared" ca="1" si="1174"/>
        <v>1.0000000870228176</v>
      </c>
      <c r="BH826" s="42">
        <f t="shared" ca="1" si="1174"/>
        <v>1.0000000844743822</v>
      </c>
      <c r="BI826" s="42">
        <f t="shared" ca="1" si="1174"/>
        <v>1.0000000856529354</v>
      </c>
      <c r="BJ826" s="42">
        <f t="shared" ca="1" si="1174"/>
        <v>1.0000000768519501</v>
      </c>
    </row>
    <row r="827" spans="2:62" hidden="1" outlineLevel="2">
      <c r="B827" s="25"/>
    </row>
    <row r="828" spans="2:62" hidden="1" outlineLevel="2">
      <c r="B828" s="17" t="s">
        <v>137</v>
      </c>
    </row>
    <row r="829" spans="2:62" hidden="1" outlineLevel="2">
      <c r="B829" s="78" t="s">
        <v>5</v>
      </c>
      <c r="C829" s="15" cm="1">
        <f t="array" aca="1" ref="C829:C838" ca="1">D799:D808-C815:C824</f>
        <v>0</v>
      </c>
      <c r="D829" s="42" cm="1">
        <f t="array" aca="1" ref="D829:D838" ca="1">E799:E808-D815:D824</f>
        <v>0</v>
      </c>
      <c r="E829" s="42" cm="1">
        <f t="array" aca="1" ref="E829:E838" ca="1">F799:F808-E815:E824</f>
        <v>4.7126355839662015E-4</v>
      </c>
      <c r="F829" s="42" cm="1">
        <f t="array" aca="1" ref="F829:F838" ca="1">G799:G808-F815:F824</f>
        <v>0</v>
      </c>
      <c r="G829" s="42" cm="1">
        <f t="array" aca="1" ref="G829:G838" ca="1">H799:H808-G815:G824</f>
        <v>0</v>
      </c>
      <c r="H829" s="42" cm="1">
        <f t="array" aca="1" ref="H829:H838" ca="1">I799:I808-H815:H824</f>
        <v>4.9881535253398154E-3</v>
      </c>
      <c r="I829" s="42" cm="1">
        <f t="array" aca="1" ref="I829:I838" ca="1">J799:J808-I815:I824</f>
        <v>0</v>
      </c>
      <c r="J829" s="42" cm="1">
        <f t="array" aca="1" ref="J829:J838" ca="1">K799:K808-J815:J824</f>
        <v>0</v>
      </c>
      <c r="K829" s="42" cm="1">
        <f t="array" aca="1" ref="K829:K838" ca="1">L799:L808-K815:K824</f>
        <v>8.6572860516073089E-3</v>
      </c>
      <c r="L829" s="42" cm="1">
        <f t="array" aca="1" ref="L829:L838" ca="1">M799:M808-L815:L824</f>
        <v>0</v>
      </c>
      <c r="M829" s="42" cm="1">
        <f t="array" aca="1" ref="M829:M838" ca="1">N799:N808-M815:M824</f>
        <v>0</v>
      </c>
      <c r="N829" s="42" cm="1">
        <f t="array" aca="1" ref="N829:N838" ca="1">O799:O808-N815:N824</f>
        <v>4.6615034333241656E-3</v>
      </c>
      <c r="O829" s="42" cm="1">
        <f t="array" aca="1" ref="O829:O838" ca="1">P799:P808-O815:O824</f>
        <v>0</v>
      </c>
      <c r="P829" s="42" cm="1">
        <f t="array" aca="1" ref="P829:P838" ca="1">Q799:Q808-P815:P824</f>
        <v>0</v>
      </c>
      <c r="Q829" s="42" cm="1">
        <f t="array" aca="1" ref="Q829:Q838" ca="1">R799:R808-Q815:Q824</f>
        <v>3.5669922672186549E-3</v>
      </c>
      <c r="R829" s="42" cm="1">
        <f t="array" aca="1" ref="R829:R838" ca="1">S799:S808-R815:R824</f>
        <v>0</v>
      </c>
      <c r="S829" s="42" cm="1">
        <f t="array" aca="1" ref="S829:S838" ca="1">T799:T808-S815:S824</f>
        <v>0</v>
      </c>
      <c r="T829" s="42" cm="1">
        <f t="array" aca="1" ref="T829:T838" ca="1">U799:U808-T815:T824</f>
        <v>1.201028831659795E-2</v>
      </c>
      <c r="U829" s="42" cm="1">
        <f t="array" aca="1" ref="U829:U838" ca="1">V799:V808-U815:U824</f>
        <v>0</v>
      </c>
      <c r="V829" s="42" cm="1">
        <f t="array" aca="1" ref="V829:V838" ca="1">W799:W808-V815:V824</f>
        <v>0</v>
      </c>
      <c r="W829" s="42" cm="1">
        <f t="array" aca="1" ref="W829:W838" ca="1">X799:X808-W815:W824</f>
        <v>-8.2100071694802823E-3</v>
      </c>
      <c r="X829" s="42" cm="1">
        <f t="array" aca="1" ref="X829:X838" ca="1">Y799:Y808-X815:X824</f>
        <v>0</v>
      </c>
      <c r="Y829" s="42" cm="1">
        <f t="array" aca="1" ref="Y829:Y838" ca="1">Z799:Z808-Y815:Y824</f>
        <v>0</v>
      </c>
      <c r="Z829" s="42" cm="1">
        <f t="array" aca="1" ref="Z829:Z838" ca="1">AA799:AA808-Z815:Z824</f>
        <v>-4.0732788451627977E-2</v>
      </c>
      <c r="AA829" s="42" cm="1">
        <f t="array" aca="1" ref="AA829:AA838" ca="1">AB799:AB808-AA815:AA824</f>
        <v>0</v>
      </c>
      <c r="AB829" s="42" cm="1">
        <f t="array" aca="1" ref="AB829:AB838" ca="1">AC799:AC808-AB815:AB824</f>
        <v>0</v>
      </c>
      <c r="AC829" s="42" cm="1">
        <f t="array" aca="1" ref="AC829:AC838" ca="1">AD799:AD808-AC815:AC824</f>
        <v>-2.8168175572391627E-2</v>
      </c>
      <c r="AD829" s="42" cm="1">
        <f t="array" aca="1" ref="AD829:AD838" ca="1">AE799:AE808-AD815:AD824</f>
        <v>0</v>
      </c>
      <c r="AE829" s="42" cm="1">
        <f t="array" aca="1" ref="AE829:AE838" ca="1">AF799:AF808-AE815:AE824</f>
        <v>0</v>
      </c>
      <c r="AF829" s="42" cm="1">
        <f t="array" aca="1" ref="AF829:AF838" ca="1">AG799:AG808-AF815:AF824</f>
        <v>-7.7584836807633221E-4</v>
      </c>
      <c r="AG829" s="42" cm="1">
        <f t="array" aca="1" ref="AG829:AG838" ca="1">AH799:AH808-AG815:AG824</f>
        <v>0</v>
      </c>
      <c r="AH829" s="42" cm="1">
        <f t="array" aca="1" ref="AH829:AH838" ca="1">AI799:AI808-AH815:AH824</f>
        <v>0</v>
      </c>
      <c r="AI829" s="42" cm="1">
        <f t="array" aca="1" ref="AI829:AI838" ca="1">AJ799:AJ808-AI815:AI824</f>
        <v>0</v>
      </c>
      <c r="AJ829" s="42" cm="1">
        <f t="array" aca="1" ref="AJ829:AJ838" ca="1">AK799:AK808-AJ815:AJ824</f>
        <v>0</v>
      </c>
      <c r="AK829" s="42" cm="1">
        <f t="array" aca="1" ref="AK829:AK838" ca="1">AL799:AL808-AK815:AK824</f>
        <v>0</v>
      </c>
      <c r="AL829" s="42" cm="1">
        <f t="array" aca="1" ref="AL829:AL838" ca="1">AM799:AM808-AL815:AL824</f>
        <v>0</v>
      </c>
      <c r="AM829" s="42" cm="1">
        <f t="array" aca="1" ref="AM829:AM838" ca="1">AN799:AN808-AM815:AM824</f>
        <v>0</v>
      </c>
      <c r="AN829" s="42" cm="1">
        <f t="array" aca="1" ref="AN829:AN838" ca="1">AO799:AO808-AN815:AN824</f>
        <v>0</v>
      </c>
      <c r="AO829" s="42" cm="1">
        <f t="array" aca="1" ref="AO829:AO838" ca="1">AP799:AP808-AO815:AO824</f>
        <v>0</v>
      </c>
      <c r="AP829" s="42" cm="1">
        <f t="array" aca="1" ref="AP829:AP838" ca="1">AQ799:AQ808-AP815:AP824</f>
        <v>0</v>
      </c>
      <c r="AQ829" s="42" cm="1">
        <f t="array" aca="1" ref="AQ829:AQ838" ca="1">AR799:AR808-AQ815:AQ824</f>
        <v>0</v>
      </c>
      <c r="AR829" s="42" cm="1">
        <f t="array" aca="1" ref="AR829:AR838" ca="1">AS799:AS808-AR815:AR824</f>
        <v>0</v>
      </c>
      <c r="AS829" s="42" cm="1">
        <f t="array" aca="1" ref="AS829:AS838" ca="1">AT799:AT808-AS815:AS824</f>
        <v>0</v>
      </c>
      <c r="AT829" s="42" cm="1">
        <f t="array" aca="1" ref="AT829:AT838" ca="1">AU799:AU808-AT815:AT824</f>
        <v>0</v>
      </c>
      <c r="AU829" s="42" cm="1">
        <f t="array" aca="1" ref="AU829:AU838" ca="1">AV799:AV808-AU815:AU824</f>
        <v>0</v>
      </c>
      <c r="AV829" s="42" cm="1">
        <f t="array" aca="1" ref="AV829:AV838" ca="1">AW799:AW808-AV815:AV824</f>
        <v>0</v>
      </c>
      <c r="AW829" s="42" cm="1">
        <f t="array" aca="1" ref="AW829:AW838" ca="1">AX799:AX808-AW815:AW824</f>
        <v>0</v>
      </c>
      <c r="AX829" s="42" cm="1">
        <f t="array" aca="1" ref="AX829:AX838" ca="1">AY799:AY808-AX815:AX824</f>
        <v>0</v>
      </c>
      <c r="AY829" s="42" cm="1">
        <f t="array" aca="1" ref="AY829:AY838" ca="1">AZ799:AZ808-AY815:AY824</f>
        <v>0</v>
      </c>
      <c r="AZ829" s="42" cm="1">
        <f t="array" aca="1" ref="AZ829:AZ838" ca="1">BA799:BA808-AZ815:AZ824</f>
        <v>0</v>
      </c>
      <c r="BA829" s="42" cm="1">
        <f t="array" aca="1" ref="BA829:BA838" ca="1">BB799:BB808-BA815:BA824</f>
        <v>0</v>
      </c>
      <c r="BB829" s="42" cm="1">
        <f t="array" aca="1" ref="BB829:BB838" ca="1">BC799:BC808-BB815:BB824</f>
        <v>0</v>
      </c>
      <c r="BC829" s="42" cm="1">
        <f t="array" aca="1" ref="BC829:BC838" ca="1">BD799:BD808-BC815:BC824</f>
        <v>0</v>
      </c>
      <c r="BD829" s="42" cm="1">
        <f t="array" aca="1" ref="BD829:BD838" ca="1">BE799:BE808-BD815:BD824</f>
        <v>0</v>
      </c>
      <c r="BE829" s="42" cm="1">
        <f t="array" aca="1" ref="BE829:BE838" ca="1">BF799:BF808-BE815:BE824</f>
        <v>0</v>
      </c>
      <c r="BF829" s="42" cm="1">
        <f t="array" aca="1" ref="BF829:BF838" ca="1">BG799:BG808-BF815:BF824</f>
        <v>0</v>
      </c>
      <c r="BG829" s="42" cm="1">
        <f t="array" aca="1" ref="BG829:BG838" ca="1">BH799:BH808-BG815:BG824</f>
        <v>0</v>
      </c>
      <c r="BH829" s="42" cm="1">
        <f t="array" aca="1" ref="BH829:BH838" ca="1">BI799:BI808-BH815:BH824</f>
        <v>0</v>
      </c>
      <c r="BI829" s="42" cm="1">
        <f t="array" aca="1" ref="BI829:BI838" ca="1">BJ799:BJ808-BI815:BI824</f>
        <v>0</v>
      </c>
      <c r="BJ829" s="42" cm="1">
        <f t="array" aca="1" ref="BJ829:BJ838" ca="1">BK799:BK808-BJ815:BJ824</f>
        <v>0</v>
      </c>
    </row>
    <row r="830" spans="2:62" hidden="1" outlineLevel="2">
      <c r="B830" s="78" t="s">
        <v>7</v>
      </c>
      <c r="C830" s="15">
        <f ca="1"/>
        <v>0</v>
      </c>
      <c r="D830" s="15">
        <f ca="1"/>
        <v>0</v>
      </c>
      <c r="E830" s="15">
        <f ca="1"/>
        <v>-5.3463874014047855E-3</v>
      </c>
      <c r="F830" s="15">
        <f ca="1"/>
        <v>0</v>
      </c>
      <c r="G830" s="15">
        <f ca="1"/>
        <v>0</v>
      </c>
      <c r="H830" s="15">
        <f ca="1"/>
        <v>8.5772177024611707E-3</v>
      </c>
      <c r="I830" s="15">
        <f ca="1"/>
        <v>0</v>
      </c>
      <c r="J830" s="15">
        <f ca="1"/>
        <v>0</v>
      </c>
      <c r="K830" s="15">
        <f ca="1"/>
        <v>-5.1466700374204304E-3</v>
      </c>
      <c r="L830" s="15">
        <f ca="1"/>
        <v>0</v>
      </c>
      <c r="M830" s="15">
        <f ca="1"/>
        <v>0</v>
      </c>
      <c r="N830" s="15">
        <f ca="1"/>
        <v>6.1508743919345375E-3</v>
      </c>
      <c r="O830" s="15">
        <f ca="1"/>
        <v>0</v>
      </c>
      <c r="P830" s="15">
        <f ca="1"/>
        <v>0</v>
      </c>
      <c r="Q830" s="15">
        <f ca="1"/>
        <v>8.9222914674368277E-3</v>
      </c>
      <c r="R830" s="15">
        <f ca="1"/>
        <v>0</v>
      </c>
      <c r="S830" s="15">
        <f ca="1"/>
        <v>0</v>
      </c>
      <c r="T830" s="15">
        <f ca="1"/>
        <v>-3.2696992997215332E-3</v>
      </c>
      <c r="U830" s="15">
        <f ca="1"/>
        <v>0</v>
      </c>
      <c r="V830" s="15">
        <f ca="1"/>
        <v>0</v>
      </c>
      <c r="W830" s="15">
        <f ca="1"/>
        <v>9.9400874124027511E-3</v>
      </c>
      <c r="X830" s="15">
        <f ca="1"/>
        <v>0</v>
      </c>
      <c r="Y830" s="15">
        <f ca="1"/>
        <v>0</v>
      </c>
      <c r="Z830" s="15">
        <f ca="1"/>
        <v>-4.8496978980249877E-3</v>
      </c>
      <c r="AA830" s="15">
        <f ca="1"/>
        <v>0</v>
      </c>
      <c r="AB830" s="15">
        <f ca="1"/>
        <v>0</v>
      </c>
      <c r="AC830" s="15">
        <f ca="1"/>
        <v>1.4233224800225625E-2</v>
      </c>
      <c r="AD830" s="15">
        <f ca="1"/>
        <v>0</v>
      </c>
      <c r="AE830" s="15">
        <f ca="1"/>
        <v>0</v>
      </c>
      <c r="AF830" s="15">
        <f ca="1"/>
        <v>4.5588498250529116E-3</v>
      </c>
      <c r="AG830" s="15">
        <f ca="1"/>
        <v>0</v>
      </c>
      <c r="AH830" s="15">
        <f ca="1"/>
        <v>0</v>
      </c>
      <c r="AI830" s="15">
        <f ca="1"/>
        <v>1.6084066230321041E-2</v>
      </c>
      <c r="AJ830" s="15">
        <f ca="1"/>
        <v>0</v>
      </c>
      <c r="AK830" s="15">
        <f ca="1"/>
        <v>0</v>
      </c>
      <c r="AL830" s="15">
        <f ca="1"/>
        <v>-4.0254599980177608E-3</v>
      </c>
      <c r="AM830" s="15">
        <f ca="1"/>
        <v>0</v>
      </c>
      <c r="AN830" s="15">
        <f ca="1"/>
        <v>0</v>
      </c>
      <c r="AO830" s="15">
        <f ca="1"/>
        <v>-4.1556176258568354E-2</v>
      </c>
      <c r="AP830" s="15">
        <f ca="1"/>
        <v>0</v>
      </c>
      <c r="AQ830" s="15">
        <f ca="1"/>
        <v>0</v>
      </c>
      <c r="AR830" s="15">
        <f ca="1"/>
        <v>0</v>
      </c>
      <c r="AS830" s="15">
        <f ca="1"/>
        <v>0</v>
      </c>
      <c r="AT830" s="15">
        <f ca="1"/>
        <v>0</v>
      </c>
      <c r="AU830" s="15">
        <f ca="1"/>
        <v>0</v>
      </c>
      <c r="AV830" s="15">
        <f ca="1"/>
        <v>0</v>
      </c>
      <c r="AW830" s="15">
        <f ca="1"/>
        <v>0</v>
      </c>
      <c r="AX830" s="15">
        <f ca="1"/>
        <v>0</v>
      </c>
      <c r="AY830" s="15">
        <f ca="1"/>
        <v>0</v>
      </c>
      <c r="AZ830" s="15">
        <f ca="1"/>
        <v>0</v>
      </c>
      <c r="BA830" s="15">
        <f ca="1"/>
        <v>0</v>
      </c>
      <c r="BB830" s="15">
        <f ca="1"/>
        <v>0</v>
      </c>
      <c r="BC830" s="15">
        <f ca="1"/>
        <v>0</v>
      </c>
      <c r="BD830" s="15">
        <f ca="1"/>
        <v>0</v>
      </c>
      <c r="BE830" s="15">
        <f ca="1"/>
        <v>0</v>
      </c>
      <c r="BF830" s="15">
        <f ca="1"/>
        <v>0</v>
      </c>
      <c r="BG830" s="15">
        <f ca="1"/>
        <v>0</v>
      </c>
      <c r="BH830" s="15">
        <f ca="1"/>
        <v>0</v>
      </c>
      <c r="BI830" s="15">
        <f ca="1"/>
        <v>0</v>
      </c>
      <c r="BJ830" s="15">
        <f ca="1"/>
        <v>0</v>
      </c>
    </row>
    <row r="831" spans="2:62" hidden="1" outlineLevel="2">
      <c r="B831" s="78" t="s">
        <v>9</v>
      </c>
      <c r="C831" s="15">
        <f ca="1"/>
        <v>0</v>
      </c>
      <c r="D831" s="15">
        <f ca="1"/>
        <v>0</v>
      </c>
      <c r="E831" s="15">
        <f ca="1"/>
        <v>-6.5629637708923272E-3</v>
      </c>
      <c r="F831" s="15">
        <f ca="1"/>
        <v>0</v>
      </c>
      <c r="G831" s="15">
        <f ca="1"/>
        <v>0</v>
      </c>
      <c r="H831" s="15">
        <f ca="1"/>
        <v>-1.1434775053270951E-2</v>
      </c>
      <c r="I831" s="15">
        <f ca="1"/>
        <v>0</v>
      </c>
      <c r="J831" s="15">
        <f ca="1"/>
        <v>0</v>
      </c>
      <c r="K831" s="15">
        <f ca="1"/>
        <v>6.2173786118278618E-3</v>
      </c>
      <c r="L831" s="15">
        <f ca="1"/>
        <v>0</v>
      </c>
      <c r="M831" s="15">
        <f ca="1"/>
        <v>0</v>
      </c>
      <c r="N831" s="15">
        <f ca="1"/>
        <v>2.1727788670768411E-2</v>
      </c>
      <c r="O831" s="15">
        <f ca="1"/>
        <v>0</v>
      </c>
      <c r="P831" s="15">
        <f ca="1"/>
        <v>0</v>
      </c>
      <c r="Q831" s="15">
        <f ca="1"/>
        <v>1.5049945042086399E-2</v>
      </c>
      <c r="R831" s="15">
        <f ca="1"/>
        <v>0</v>
      </c>
      <c r="S831" s="15">
        <f ca="1"/>
        <v>0</v>
      </c>
      <c r="T831" s="15">
        <f ca="1"/>
        <v>-5.39074836997816E-3</v>
      </c>
      <c r="U831" s="15">
        <f ca="1"/>
        <v>0</v>
      </c>
      <c r="V831" s="15">
        <f ca="1"/>
        <v>0</v>
      </c>
      <c r="W831" s="15">
        <f ca="1"/>
        <v>-2.1413737721792669E-4</v>
      </c>
      <c r="X831" s="15">
        <f ca="1"/>
        <v>0</v>
      </c>
      <c r="Y831" s="15">
        <f ca="1"/>
        <v>0</v>
      </c>
      <c r="Z831" s="15">
        <f ca="1"/>
        <v>-1.2491477373042625E-2</v>
      </c>
      <c r="AA831" s="15">
        <f ca="1"/>
        <v>0</v>
      </c>
      <c r="AB831" s="15">
        <f ca="1"/>
        <v>0</v>
      </c>
      <c r="AC831" s="15">
        <f ca="1"/>
        <v>-3.6930483312893558E-2</v>
      </c>
      <c r="AD831" s="15">
        <f ca="1"/>
        <v>0</v>
      </c>
      <c r="AE831" s="15">
        <f ca="1"/>
        <v>0</v>
      </c>
      <c r="AF831" s="15">
        <f ca="1"/>
        <v>-1.7047084601279905E-3</v>
      </c>
      <c r="AG831" s="15">
        <f ca="1"/>
        <v>0</v>
      </c>
      <c r="AH831" s="15">
        <f ca="1"/>
        <v>0</v>
      </c>
      <c r="AI831" s="15">
        <f ca="1"/>
        <v>-1.9858709818864173E-2</v>
      </c>
      <c r="AJ831" s="15">
        <f ca="1"/>
        <v>0</v>
      </c>
      <c r="AK831" s="15">
        <f ca="1"/>
        <v>0</v>
      </c>
      <c r="AL831" s="15">
        <f ca="1"/>
        <v>4.9858853651416069E-3</v>
      </c>
      <c r="AM831" s="15">
        <f ca="1"/>
        <v>0</v>
      </c>
      <c r="AN831" s="15">
        <f ca="1"/>
        <v>0</v>
      </c>
      <c r="AO831" s="15">
        <f ca="1"/>
        <v>-5.0950392220040219E-2</v>
      </c>
      <c r="AP831" s="15">
        <f ca="1"/>
        <v>0</v>
      </c>
      <c r="AQ831" s="15">
        <f ca="1"/>
        <v>0</v>
      </c>
      <c r="AR831" s="15">
        <f ca="1"/>
        <v>4.575610646988576E-2</v>
      </c>
      <c r="AS831" s="15">
        <f ca="1"/>
        <v>0</v>
      </c>
      <c r="AT831" s="15">
        <f ca="1"/>
        <v>0</v>
      </c>
      <c r="AU831" s="15">
        <f ca="1"/>
        <v>-3.0679440142078879E-2</v>
      </c>
      <c r="AV831" s="15">
        <f ca="1"/>
        <v>0</v>
      </c>
      <c r="AW831" s="15">
        <f ca="1"/>
        <v>0</v>
      </c>
      <c r="AX831" s="15">
        <f ca="1"/>
        <v>-3.4463168108844228E-2</v>
      </c>
      <c r="AY831" s="15">
        <f ca="1"/>
        <v>0</v>
      </c>
      <c r="AZ831" s="15">
        <f ca="1"/>
        <v>0</v>
      </c>
      <c r="BA831" s="15">
        <f ca="1"/>
        <v>1.9789177333603136E-3</v>
      </c>
      <c r="BB831" s="15">
        <f ca="1"/>
        <v>0</v>
      </c>
      <c r="BC831" s="15">
        <f ca="1"/>
        <v>0</v>
      </c>
      <c r="BD831" s="15">
        <f ca="1"/>
        <v>2.2496089297312505E-3</v>
      </c>
      <c r="BE831" s="15">
        <f ca="1"/>
        <v>0</v>
      </c>
      <c r="BF831" s="15">
        <f ca="1"/>
        <v>0</v>
      </c>
      <c r="BG831" s="15">
        <f ca="1"/>
        <v>-9.1765298455848687E-3</v>
      </c>
      <c r="BH831" s="15">
        <f ca="1"/>
        <v>0</v>
      </c>
      <c r="BI831" s="15">
        <f ca="1"/>
        <v>0</v>
      </c>
      <c r="BJ831" s="15">
        <f ca="1"/>
        <v>-0.20174942231956922</v>
      </c>
    </row>
    <row r="832" spans="2:62" hidden="1" outlineLevel="2">
      <c r="B832" s="78" t="s">
        <v>11</v>
      </c>
      <c r="C832" s="15">
        <f ca="1"/>
        <v>0</v>
      </c>
      <c r="D832" s="15">
        <f ca="1"/>
        <v>0</v>
      </c>
      <c r="E832" s="15">
        <f ca="1"/>
        <v>-2.2002385040587838E-2</v>
      </c>
      <c r="F832" s="15">
        <f ca="1"/>
        <v>0</v>
      </c>
      <c r="G832" s="15">
        <f ca="1"/>
        <v>0</v>
      </c>
      <c r="H832" s="15">
        <f ca="1"/>
        <v>-7.0642573325740976E-4</v>
      </c>
      <c r="I832" s="15">
        <f ca="1"/>
        <v>0</v>
      </c>
      <c r="J832" s="15">
        <f ca="1"/>
        <v>0</v>
      </c>
      <c r="K832" s="15">
        <f ca="1"/>
        <v>-4.0785471619168429E-3</v>
      </c>
      <c r="L832" s="15">
        <f ca="1"/>
        <v>0</v>
      </c>
      <c r="M832" s="15">
        <f ca="1"/>
        <v>0</v>
      </c>
      <c r="N832" s="15">
        <f ca="1"/>
        <v>-1.5889486754993687E-2</v>
      </c>
      <c r="O832" s="15">
        <f ca="1"/>
        <v>0</v>
      </c>
      <c r="P832" s="15">
        <f ca="1"/>
        <v>0</v>
      </c>
      <c r="Q832" s="15">
        <f ca="1"/>
        <v>-1.9533784798740544E-2</v>
      </c>
      <c r="R832" s="15">
        <f ca="1"/>
        <v>0</v>
      </c>
      <c r="S832" s="15">
        <f ca="1"/>
        <v>0</v>
      </c>
      <c r="T832" s="15">
        <f ca="1"/>
        <v>-1.742011268522075E-2</v>
      </c>
      <c r="U832" s="15">
        <f ca="1"/>
        <v>0</v>
      </c>
      <c r="V832" s="15">
        <f ca="1"/>
        <v>0</v>
      </c>
      <c r="W832" s="15">
        <f ca="1"/>
        <v>1.5105206493073522E-3</v>
      </c>
      <c r="X832" s="15">
        <f ca="1"/>
        <v>0</v>
      </c>
      <c r="Y832" s="15">
        <f ca="1"/>
        <v>0</v>
      </c>
      <c r="Z832" s="15">
        <f ca="1"/>
        <v>-8.0701780597266168E-3</v>
      </c>
      <c r="AA832" s="15">
        <f ca="1"/>
        <v>0</v>
      </c>
      <c r="AB832" s="15">
        <f ca="1"/>
        <v>0</v>
      </c>
      <c r="AC832" s="15">
        <f ca="1"/>
        <v>3.2449751041055894E-2</v>
      </c>
      <c r="AD832" s="15">
        <f ca="1"/>
        <v>0</v>
      </c>
      <c r="AE832" s="15">
        <f ca="1"/>
        <v>0</v>
      </c>
      <c r="AF832" s="15">
        <f ca="1"/>
        <v>-2.3780869909756905E-2</v>
      </c>
      <c r="AG832" s="15">
        <f ca="1"/>
        <v>0</v>
      </c>
      <c r="AH832" s="15">
        <f ca="1"/>
        <v>0</v>
      </c>
      <c r="AI832" s="15">
        <f ca="1"/>
        <v>1.033396243710883E-2</v>
      </c>
      <c r="AJ832" s="15">
        <f ca="1"/>
        <v>0</v>
      </c>
      <c r="AK832" s="15">
        <f ca="1"/>
        <v>0</v>
      </c>
      <c r="AL832" s="15">
        <f ca="1"/>
        <v>-2.151481774733649E-3</v>
      </c>
      <c r="AM832" s="15">
        <f ca="1"/>
        <v>0</v>
      </c>
      <c r="AN832" s="15">
        <f ca="1"/>
        <v>0</v>
      </c>
      <c r="AO832" s="15">
        <f ca="1"/>
        <v>-1.271677938434837E-2</v>
      </c>
      <c r="AP832" s="15">
        <f ca="1"/>
        <v>0</v>
      </c>
      <c r="AQ832" s="15">
        <f ca="1"/>
        <v>0</v>
      </c>
      <c r="AR832" s="15">
        <f ca="1"/>
        <v>-1.4971091755358761E-2</v>
      </c>
      <c r="AS832" s="15">
        <f ca="1"/>
        <v>0</v>
      </c>
      <c r="AT832" s="15">
        <f ca="1"/>
        <v>0</v>
      </c>
      <c r="AU832" s="15">
        <f ca="1"/>
        <v>-4.947959192903445E-4</v>
      </c>
      <c r="AV832" s="15">
        <f ca="1"/>
        <v>0</v>
      </c>
      <c r="AW832" s="15">
        <f ca="1"/>
        <v>0</v>
      </c>
      <c r="AX832" s="15">
        <f ca="1"/>
        <v>2.0319939758469432E-2</v>
      </c>
      <c r="AY832" s="15">
        <f ca="1"/>
        <v>0</v>
      </c>
      <c r="AZ832" s="15">
        <f ca="1"/>
        <v>0</v>
      </c>
      <c r="BA832" s="15">
        <f ca="1"/>
        <v>-1.0651599104659019E-2</v>
      </c>
      <c r="BB832" s="15">
        <f ca="1"/>
        <v>0</v>
      </c>
      <c r="BC832" s="15">
        <f ca="1"/>
        <v>0</v>
      </c>
      <c r="BD832" s="15">
        <f ca="1"/>
        <v>-7.3872184641987013E-3</v>
      </c>
      <c r="BE832" s="15">
        <f ca="1"/>
        <v>0</v>
      </c>
      <c r="BF832" s="15">
        <f ca="1"/>
        <v>0</v>
      </c>
      <c r="BG832" s="15">
        <f ca="1"/>
        <v>-8.0043097436877514E-3</v>
      </c>
      <c r="BH832" s="15">
        <f ca="1"/>
        <v>0</v>
      </c>
      <c r="BI832" s="15">
        <f ca="1"/>
        <v>0</v>
      </c>
      <c r="BJ832" s="15">
        <f ca="1"/>
        <v>-1.1906536297554404E-2</v>
      </c>
    </row>
    <row r="833" spans="2:62" hidden="1" outlineLevel="2">
      <c r="B833" s="78" t="s">
        <v>13</v>
      </c>
      <c r="C833" s="15">
        <f ca="1"/>
        <v>0</v>
      </c>
      <c r="D833" s="15">
        <f ca="1"/>
        <v>0</v>
      </c>
      <c r="E833" s="15">
        <f ca="1"/>
        <v>8.8324903467629917E-3</v>
      </c>
      <c r="F833" s="15">
        <f ca="1"/>
        <v>0</v>
      </c>
      <c r="G833" s="15">
        <f ca="1"/>
        <v>0</v>
      </c>
      <c r="H833" s="15">
        <f ca="1"/>
        <v>6.706543397365608E-3</v>
      </c>
      <c r="I833" s="15">
        <f ca="1"/>
        <v>0</v>
      </c>
      <c r="J833" s="15">
        <f ca="1"/>
        <v>0</v>
      </c>
      <c r="K833" s="15">
        <f ca="1"/>
        <v>-1.0463675812263346E-2</v>
      </c>
      <c r="L833" s="15">
        <f ca="1"/>
        <v>0</v>
      </c>
      <c r="M833" s="15">
        <f ca="1"/>
        <v>0</v>
      </c>
      <c r="N833" s="15">
        <f ca="1"/>
        <v>-7.7310334460454835E-3</v>
      </c>
      <c r="O833" s="15">
        <f ca="1"/>
        <v>0</v>
      </c>
      <c r="P833" s="15">
        <f ca="1"/>
        <v>0</v>
      </c>
      <c r="Q833" s="15">
        <f ca="1"/>
        <v>5.4911623315946484E-3</v>
      </c>
      <c r="R833" s="15">
        <f ca="1"/>
        <v>0</v>
      </c>
      <c r="S833" s="15">
        <f ca="1"/>
        <v>0</v>
      </c>
      <c r="T833" s="15">
        <f ca="1"/>
        <v>-3.8557360862503873E-3</v>
      </c>
      <c r="U833" s="15">
        <f ca="1"/>
        <v>0</v>
      </c>
      <c r="V833" s="15">
        <f ca="1"/>
        <v>0</v>
      </c>
      <c r="W833" s="15">
        <f ca="1"/>
        <v>2.1800475047022705E-3</v>
      </c>
      <c r="X833" s="15">
        <f ca="1"/>
        <v>0</v>
      </c>
      <c r="Y833" s="15">
        <f ca="1"/>
        <v>0</v>
      </c>
      <c r="Z833" s="15">
        <f ca="1"/>
        <v>1.7800861841954396E-2</v>
      </c>
      <c r="AA833" s="15">
        <f ca="1"/>
        <v>0</v>
      </c>
      <c r="AB833" s="15">
        <f ca="1"/>
        <v>0</v>
      </c>
      <c r="AC833" s="15">
        <f ca="1"/>
        <v>7.4301727796947103E-3</v>
      </c>
      <c r="AD833" s="15">
        <f ca="1"/>
        <v>0</v>
      </c>
      <c r="AE833" s="15">
        <f ca="1"/>
        <v>0</v>
      </c>
      <c r="AF833" s="15">
        <f ca="1"/>
        <v>-1.618370155325087E-3</v>
      </c>
      <c r="AG833" s="15">
        <f ca="1"/>
        <v>0</v>
      </c>
      <c r="AH833" s="15">
        <f ca="1"/>
        <v>0</v>
      </c>
      <c r="AI833" s="15">
        <f ca="1"/>
        <v>-5.7646981600607897E-3</v>
      </c>
      <c r="AJ833" s="15">
        <f ca="1"/>
        <v>0</v>
      </c>
      <c r="AK833" s="15">
        <f ca="1"/>
        <v>0</v>
      </c>
      <c r="AL833" s="15">
        <f ca="1"/>
        <v>-8.7465687921753008E-3</v>
      </c>
      <c r="AM833" s="15">
        <f ca="1"/>
        <v>0</v>
      </c>
      <c r="AN833" s="15">
        <f ca="1"/>
        <v>0</v>
      </c>
      <c r="AO833" s="15">
        <f ca="1"/>
        <v>2.6160142304761658E-3</v>
      </c>
      <c r="AP833" s="15">
        <f ca="1"/>
        <v>0</v>
      </c>
      <c r="AQ833" s="15">
        <f ca="1"/>
        <v>0</v>
      </c>
      <c r="AR833" s="15">
        <f ca="1"/>
        <v>1.0816644496956143E-2</v>
      </c>
      <c r="AS833" s="15">
        <f ca="1"/>
        <v>0</v>
      </c>
      <c r="AT833" s="15">
        <f ca="1"/>
        <v>0</v>
      </c>
      <c r="AU833" s="15">
        <f ca="1"/>
        <v>-6.8767549945948636E-4</v>
      </c>
      <c r="AV833" s="15">
        <f ca="1"/>
        <v>0</v>
      </c>
      <c r="AW833" s="15">
        <f ca="1"/>
        <v>0</v>
      </c>
      <c r="AX833" s="15">
        <f ca="1"/>
        <v>-4.4964177130786959E-3</v>
      </c>
      <c r="AY833" s="15">
        <f ca="1"/>
        <v>0</v>
      </c>
      <c r="AZ833" s="15">
        <f ca="1"/>
        <v>0</v>
      </c>
      <c r="BA833" s="15">
        <f ca="1"/>
        <v>5.2505980611202568E-3</v>
      </c>
      <c r="BB833" s="15">
        <f ca="1"/>
        <v>0</v>
      </c>
      <c r="BC833" s="15">
        <f ca="1"/>
        <v>0</v>
      </c>
      <c r="BD833" s="15">
        <f ca="1"/>
        <v>1.3680139008664896E-2</v>
      </c>
      <c r="BE833" s="15">
        <f ca="1"/>
        <v>0</v>
      </c>
      <c r="BF833" s="15">
        <f ca="1"/>
        <v>0</v>
      </c>
      <c r="BG833" s="15">
        <f ca="1"/>
        <v>9.1432066611478041E-3</v>
      </c>
      <c r="BH833" s="15">
        <f ca="1"/>
        <v>0</v>
      </c>
      <c r="BI833" s="15">
        <f ca="1"/>
        <v>0</v>
      </c>
      <c r="BJ833" s="15">
        <f ca="1"/>
        <v>-6.8750942171114549E-2</v>
      </c>
    </row>
    <row r="834" spans="2:62" hidden="1" outlineLevel="2">
      <c r="B834" s="78" t="s">
        <v>15</v>
      </c>
      <c r="C834" s="15">
        <f ca="1"/>
        <v>0</v>
      </c>
      <c r="D834" s="15">
        <f ca="1"/>
        <v>0</v>
      </c>
      <c r="E834" s="15">
        <f ca="1"/>
        <v>1.2377447645037121E-2</v>
      </c>
      <c r="F834" s="15">
        <f ca="1"/>
        <v>0</v>
      </c>
      <c r="G834" s="15">
        <f ca="1"/>
        <v>0</v>
      </c>
      <c r="H834" s="15">
        <f ca="1"/>
        <v>-1.9844920277990452E-2</v>
      </c>
      <c r="I834" s="15">
        <f ca="1"/>
        <v>0</v>
      </c>
      <c r="J834" s="15">
        <f ca="1"/>
        <v>0</v>
      </c>
      <c r="K834" s="15">
        <f ca="1"/>
        <v>1.184093555338106E-3</v>
      </c>
      <c r="L834" s="15">
        <f ca="1"/>
        <v>0</v>
      </c>
      <c r="M834" s="15">
        <f ca="1"/>
        <v>0</v>
      </c>
      <c r="N834" s="15">
        <f ca="1"/>
        <v>-3.5675787004506854E-3</v>
      </c>
      <c r="O834" s="15">
        <f ca="1"/>
        <v>0</v>
      </c>
      <c r="P834" s="15">
        <f ca="1"/>
        <v>0</v>
      </c>
      <c r="Q834" s="15">
        <f ca="1"/>
        <v>7.7354455409553713E-3</v>
      </c>
      <c r="R834" s="15">
        <f ca="1"/>
        <v>0</v>
      </c>
      <c r="S834" s="15">
        <f ca="1"/>
        <v>0</v>
      </c>
      <c r="T834" s="15">
        <f ca="1"/>
        <v>2.6634168652752976E-3</v>
      </c>
      <c r="U834" s="15">
        <f ca="1"/>
        <v>0</v>
      </c>
      <c r="V834" s="15">
        <f ca="1"/>
        <v>0</v>
      </c>
      <c r="W834" s="15">
        <f ca="1"/>
        <v>2.7387578659406608E-3</v>
      </c>
      <c r="X834" s="15">
        <f ca="1"/>
        <v>0</v>
      </c>
      <c r="Y834" s="15">
        <f ca="1"/>
        <v>0</v>
      </c>
      <c r="Z834" s="15">
        <f ca="1"/>
        <v>3.2923594305339032E-2</v>
      </c>
      <c r="AA834" s="15">
        <f ca="1"/>
        <v>0</v>
      </c>
      <c r="AB834" s="15">
        <f ca="1"/>
        <v>0</v>
      </c>
      <c r="AC834" s="15">
        <f ca="1"/>
        <v>3.3054030842246507E-2</v>
      </c>
      <c r="AD834" s="15">
        <f ca="1"/>
        <v>0</v>
      </c>
      <c r="AE834" s="15">
        <f ca="1"/>
        <v>0</v>
      </c>
      <c r="AF834" s="15">
        <f ca="1"/>
        <v>1.4311861433020101E-3</v>
      </c>
      <c r="AG834" s="15">
        <f ca="1"/>
        <v>0</v>
      </c>
      <c r="AH834" s="15">
        <f ca="1"/>
        <v>0</v>
      </c>
      <c r="AI834" s="15">
        <f ca="1"/>
        <v>3.4834978450026255E-3</v>
      </c>
      <c r="AJ834" s="15">
        <f ca="1"/>
        <v>0</v>
      </c>
      <c r="AK834" s="15">
        <f ca="1"/>
        <v>0</v>
      </c>
      <c r="AL834" s="15">
        <f ca="1"/>
        <v>5.6440334544624049E-3</v>
      </c>
      <c r="AM834" s="15">
        <f ca="1"/>
        <v>0</v>
      </c>
      <c r="AN834" s="15">
        <f ca="1"/>
        <v>0</v>
      </c>
      <c r="AO834" s="15">
        <f ca="1"/>
        <v>1.4289163429146046E-2</v>
      </c>
      <c r="AP834" s="15">
        <f ca="1"/>
        <v>0</v>
      </c>
      <c r="AQ834" s="15">
        <f ca="1"/>
        <v>0</v>
      </c>
      <c r="AR834" s="15">
        <f ca="1"/>
        <v>-1.3892944313472655E-2</v>
      </c>
      <c r="AS834" s="15">
        <f ca="1"/>
        <v>0</v>
      </c>
      <c r="AT834" s="15">
        <f ca="1"/>
        <v>0</v>
      </c>
      <c r="AU834" s="15">
        <f ca="1"/>
        <v>-6.7300317900524376E-3</v>
      </c>
      <c r="AV834" s="15">
        <f ca="1"/>
        <v>0</v>
      </c>
      <c r="AW834" s="15">
        <f ca="1"/>
        <v>0</v>
      </c>
      <c r="AX834" s="15">
        <f ca="1"/>
        <v>3.4576487318121518E-2</v>
      </c>
      <c r="AY834" s="15">
        <f ca="1"/>
        <v>0</v>
      </c>
      <c r="AZ834" s="15">
        <f ca="1"/>
        <v>0</v>
      </c>
      <c r="BA834" s="15">
        <f ca="1"/>
        <v>-5.8014387998883143E-3</v>
      </c>
      <c r="BB834" s="15">
        <f ca="1"/>
        <v>0</v>
      </c>
      <c r="BC834" s="15">
        <f ca="1"/>
        <v>0</v>
      </c>
      <c r="BD834" s="15">
        <f ca="1"/>
        <v>2.1708902009897002E-2</v>
      </c>
      <c r="BE834" s="15">
        <f ca="1"/>
        <v>0</v>
      </c>
      <c r="BF834" s="15">
        <f ca="1"/>
        <v>0</v>
      </c>
      <c r="BG834" s="15">
        <f ca="1"/>
        <v>4.9472190137887506E-3</v>
      </c>
      <c r="BH834" s="15">
        <f ca="1"/>
        <v>0</v>
      </c>
      <c r="BI834" s="15">
        <f ca="1"/>
        <v>0</v>
      </c>
      <c r="BJ834" s="15">
        <f ca="1"/>
        <v>-0.3186976679939012</v>
      </c>
    </row>
    <row r="835" spans="2:62" hidden="1" outlineLevel="2">
      <c r="B835" s="78" t="s">
        <v>18</v>
      </c>
      <c r="C835" s="15">
        <f ca="1"/>
        <v>0</v>
      </c>
      <c r="D835" s="15">
        <f ca="1"/>
        <v>0</v>
      </c>
      <c r="E835" s="15">
        <f ca="1"/>
        <v>0</v>
      </c>
      <c r="F835" s="15">
        <f ca="1"/>
        <v>0</v>
      </c>
      <c r="G835" s="15">
        <f ca="1"/>
        <v>0</v>
      </c>
      <c r="H835" s="15">
        <f ca="1"/>
        <v>0</v>
      </c>
      <c r="I835" s="15">
        <f ca="1"/>
        <v>0</v>
      </c>
      <c r="J835" s="15">
        <f ca="1"/>
        <v>0</v>
      </c>
      <c r="K835" s="15">
        <f ca="1"/>
        <v>0</v>
      </c>
      <c r="L835" s="15">
        <f ca="1"/>
        <v>0</v>
      </c>
      <c r="M835" s="15">
        <f ca="1"/>
        <v>0</v>
      </c>
      <c r="N835" s="15">
        <f ca="1"/>
        <v>0</v>
      </c>
      <c r="O835" s="15">
        <f ca="1"/>
        <v>0</v>
      </c>
      <c r="P835" s="15">
        <f ca="1"/>
        <v>0</v>
      </c>
      <c r="Q835" s="15">
        <f ca="1"/>
        <v>0</v>
      </c>
      <c r="R835" s="15">
        <f ca="1"/>
        <v>0</v>
      </c>
      <c r="S835" s="15">
        <f ca="1"/>
        <v>0</v>
      </c>
      <c r="T835" s="15">
        <f ca="1"/>
        <v>0</v>
      </c>
      <c r="U835" s="15">
        <f ca="1"/>
        <v>0</v>
      </c>
      <c r="V835" s="15">
        <f ca="1"/>
        <v>0</v>
      </c>
      <c r="W835" s="15">
        <f ca="1"/>
        <v>0</v>
      </c>
      <c r="X835" s="15">
        <f ca="1"/>
        <v>0</v>
      </c>
      <c r="Y835" s="15">
        <f ca="1"/>
        <v>0</v>
      </c>
      <c r="Z835" s="15">
        <f ca="1"/>
        <v>6.5972167844783351E-3</v>
      </c>
      <c r="AA835" s="15">
        <f ca="1"/>
        <v>0</v>
      </c>
      <c r="AB835" s="15">
        <f ca="1"/>
        <v>0</v>
      </c>
      <c r="AC835" s="15">
        <f ca="1"/>
        <v>4.7912257092007204E-3</v>
      </c>
      <c r="AD835" s="15">
        <f ca="1"/>
        <v>0</v>
      </c>
      <c r="AE835" s="15">
        <f ca="1"/>
        <v>0</v>
      </c>
      <c r="AF835" s="15">
        <f ca="1"/>
        <v>-1.1248838611475973E-2</v>
      </c>
      <c r="AG835" s="15">
        <f ca="1"/>
        <v>0</v>
      </c>
      <c r="AH835" s="15">
        <f ca="1"/>
        <v>0</v>
      </c>
      <c r="AI835" s="15">
        <f ca="1"/>
        <v>0</v>
      </c>
      <c r="AJ835" s="15">
        <f ca="1"/>
        <v>0</v>
      </c>
      <c r="AK835" s="15">
        <f ca="1"/>
        <v>0</v>
      </c>
      <c r="AL835" s="15">
        <f ca="1"/>
        <v>0</v>
      </c>
      <c r="AM835" s="15">
        <f ca="1"/>
        <v>0</v>
      </c>
      <c r="AN835" s="15">
        <f ca="1"/>
        <v>0</v>
      </c>
      <c r="AO835" s="15">
        <f ca="1"/>
        <v>0</v>
      </c>
      <c r="AP835" s="15">
        <f ca="1"/>
        <v>0</v>
      </c>
      <c r="AQ835" s="15">
        <f ca="1"/>
        <v>0</v>
      </c>
      <c r="AR835" s="15">
        <f ca="1"/>
        <v>0</v>
      </c>
      <c r="AS835" s="15">
        <f ca="1"/>
        <v>0</v>
      </c>
      <c r="AT835" s="15">
        <f ca="1"/>
        <v>0</v>
      </c>
      <c r="AU835" s="15">
        <f ca="1"/>
        <v>0</v>
      </c>
      <c r="AV835" s="15">
        <f ca="1"/>
        <v>0</v>
      </c>
      <c r="AW835" s="15">
        <f ca="1"/>
        <v>0</v>
      </c>
      <c r="AX835" s="15">
        <f ca="1"/>
        <v>0</v>
      </c>
      <c r="AY835" s="15">
        <f ca="1"/>
        <v>0</v>
      </c>
      <c r="AZ835" s="15">
        <f ca="1"/>
        <v>0</v>
      </c>
      <c r="BA835" s="15">
        <f ca="1"/>
        <v>0</v>
      </c>
      <c r="BB835" s="15">
        <f ca="1"/>
        <v>0</v>
      </c>
      <c r="BC835" s="15">
        <f ca="1"/>
        <v>0</v>
      </c>
      <c r="BD835" s="15">
        <f ca="1"/>
        <v>0</v>
      </c>
      <c r="BE835" s="15">
        <f ca="1"/>
        <v>0</v>
      </c>
      <c r="BF835" s="15">
        <f ca="1"/>
        <v>0</v>
      </c>
      <c r="BG835" s="15">
        <f ca="1"/>
        <v>0</v>
      </c>
      <c r="BH835" s="15">
        <f ca="1"/>
        <v>0</v>
      </c>
      <c r="BI835" s="15">
        <f ca="1"/>
        <v>0</v>
      </c>
      <c r="BJ835" s="15">
        <f ca="1"/>
        <v>0</v>
      </c>
    </row>
    <row r="836" spans="2:62" hidden="1" outlineLevel="2">
      <c r="B836" s="78" t="s">
        <v>20</v>
      </c>
      <c r="C836" s="15">
        <f ca="1"/>
        <v>0</v>
      </c>
      <c r="D836" s="15">
        <f ca="1"/>
        <v>0</v>
      </c>
      <c r="E836" s="15">
        <f ca="1"/>
        <v>0</v>
      </c>
      <c r="F836" s="15">
        <f ca="1"/>
        <v>0</v>
      </c>
      <c r="G836" s="15">
        <f ca="1"/>
        <v>0</v>
      </c>
      <c r="H836" s="15">
        <f ca="1"/>
        <v>1.2010259364397239E-2</v>
      </c>
      <c r="I836" s="15">
        <f ca="1"/>
        <v>0</v>
      </c>
      <c r="J836" s="15">
        <f ca="1"/>
        <v>0</v>
      </c>
      <c r="K836" s="15">
        <f ca="1"/>
        <v>7.5527711002322164E-3</v>
      </c>
      <c r="L836" s="15">
        <f ca="1"/>
        <v>0</v>
      </c>
      <c r="M836" s="15">
        <f ca="1"/>
        <v>0</v>
      </c>
      <c r="N836" s="15">
        <f ca="1"/>
        <v>3.7626971723921827E-3</v>
      </c>
      <c r="O836" s="15">
        <f ca="1"/>
        <v>0</v>
      </c>
      <c r="P836" s="15">
        <f ca="1"/>
        <v>0</v>
      </c>
      <c r="Q836" s="15">
        <f ca="1"/>
        <v>1.0475791227392561E-3</v>
      </c>
      <c r="R836" s="15">
        <f ca="1"/>
        <v>0</v>
      </c>
      <c r="S836" s="15">
        <f ca="1"/>
        <v>0</v>
      </c>
      <c r="T836" s="15">
        <f ca="1"/>
        <v>8.0254881738496056E-3</v>
      </c>
      <c r="U836" s="15">
        <f ca="1"/>
        <v>0</v>
      </c>
      <c r="V836" s="15">
        <f ca="1"/>
        <v>0</v>
      </c>
      <c r="W836" s="15">
        <f ca="1"/>
        <v>-1.6011462062297532E-3</v>
      </c>
      <c r="X836" s="15">
        <f ca="1"/>
        <v>0</v>
      </c>
      <c r="Y836" s="15">
        <f ca="1"/>
        <v>0</v>
      </c>
      <c r="Z836" s="15">
        <f ca="1"/>
        <v>-9.9822871108780076E-3</v>
      </c>
      <c r="AA836" s="15">
        <f ca="1"/>
        <v>0</v>
      </c>
      <c r="AB836" s="15">
        <f ca="1"/>
        <v>0</v>
      </c>
      <c r="AC836" s="15">
        <f ca="1"/>
        <v>-2.2629379850663399E-2</v>
      </c>
      <c r="AD836" s="15">
        <f ca="1"/>
        <v>0</v>
      </c>
      <c r="AE836" s="15">
        <f ca="1"/>
        <v>0</v>
      </c>
      <c r="AF836" s="15">
        <f ca="1"/>
        <v>4.5812222808045196E-3</v>
      </c>
      <c r="AG836" s="15">
        <f ca="1"/>
        <v>0</v>
      </c>
      <c r="AH836" s="15">
        <f ca="1"/>
        <v>0</v>
      </c>
      <c r="AI836" s="15">
        <f ca="1"/>
        <v>-9.854095644243957E-3</v>
      </c>
      <c r="AJ836" s="15">
        <f ca="1"/>
        <v>0</v>
      </c>
      <c r="AK836" s="15">
        <f ca="1"/>
        <v>0</v>
      </c>
      <c r="AL836" s="15">
        <f ca="1"/>
        <v>6.6297848807895798E-3</v>
      </c>
      <c r="AM836" s="15">
        <f ca="1"/>
        <v>0</v>
      </c>
      <c r="AN836" s="15">
        <f ca="1"/>
        <v>0</v>
      </c>
      <c r="AO836" s="15">
        <f ca="1"/>
        <v>5.8921129732631885E-3</v>
      </c>
      <c r="AP836" s="15">
        <f ca="1"/>
        <v>0</v>
      </c>
      <c r="AQ836" s="15">
        <f ca="1"/>
        <v>0</v>
      </c>
      <c r="AR836" s="15">
        <f ca="1"/>
        <v>-3.5711667967446223E-3</v>
      </c>
      <c r="AS836" s="15">
        <f ca="1"/>
        <v>0</v>
      </c>
      <c r="AT836" s="15">
        <f ca="1"/>
        <v>0</v>
      </c>
      <c r="AU836" s="15">
        <f ca="1"/>
        <v>2.6510852018111715E-2</v>
      </c>
      <c r="AV836" s="15">
        <f ca="1"/>
        <v>0</v>
      </c>
      <c r="AW836" s="15">
        <f ca="1"/>
        <v>0</v>
      </c>
      <c r="AX836" s="15">
        <f ca="1"/>
        <v>-2.7115288027387205E-2</v>
      </c>
      <c r="AY836" s="15">
        <f ca="1"/>
        <v>0</v>
      </c>
      <c r="AZ836" s="15">
        <f ca="1"/>
        <v>0</v>
      </c>
      <c r="BA836" s="15">
        <f ca="1"/>
        <v>9.1693166736526461E-3</v>
      </c>
      <c r="BB836" s="15">
        <f ca="1"/>
        <v>0</v>
      </c>
      <c r="BC836" s="15">
        <f ca="1"/>
        <v>0</v>
      </c>
      <c r="BD836" s="15">
        <f ca="1"/>
        <v>1.1261294843284177E-3</v>
      </c>
      <c r="BE836" s="15">
        <f ca="1"/>
        <v>0</v>
      </c>
      <c r="BF836" s="15">
        <f ca="1"/>
        <v>0</v>
      </c>
      <c r="BG836" s="15">
        <f ca="1"/>
        <v>-6.16393119795541E-3</v>
      </c>
      <c r="BH836" s="15">
        <f ca="1"/>
        <v>0</v>
      </c>
      <c r="BI836" s="15">
        <f ca="1"/>
        <v>0</v>
      </c>
      <c r="BJ836" s="15">
        <f ca="1"/>
        <v>-2.2486141132781055E-2</v>
      </c>
    </row>
    <row r="837" spans="2:62" hidden="1" outlineLevel="2">
      <c r="B837" s="78" t="s">
        <v>22</v>
      </c>
      <c r="C837" s="15">
        <f ca="1"/>
        <v>0</v>
      </c>
      <c r="D837" s="15">
        <f ca="1"/>
        <v>0</v>
      </c>
      <c r="E837" s="15">
        <f ca="1"/>
        <v>5.8211807224505061E-3</v>
      </c>
      <c r="F837" s="15">
        <f ca="1"/>
        <v>0</v>
      </c>
      <c r="G837" s="15">
        <f ca="1"/>
        <v>0</v>
      </c>
      <c r="H837" s="15">
        <f ca="1"/>
        <v>-2.5579445762100982E-3</v>
      </c>
      <c r="I837" s="15">
        <f ca="1"/>
        <v>0</v>
      </c>
      <c r="J837" s="15">
        <f ca="1"/>
        <v>0</v>
      </c>
      <c r="K837" s="15">
        <f ca="1"/>
        <v>3.6586256598255523E-3</v>
      </c>
      <c r="L837" s="15">
        <f ca="1"/>
        <v>0</v>
      </c>
      <c r="M837" s="15">
        <f ca="1"/>
        <v>0</v>
      </c>
      <c r="N837" s="15">
        <f ca="1"/>
        <v>3.8758168450564994E-3</v>
      </c>
      <c r="O837" s="15">
        <f ca="1"/>
        <v>0</v>
      </c>
      <c r="P837" s="15">
        <f ca="1"/>
        <v>0</v>
      </c>
      <c r="Q837" s="15">
        <f ca="1"/>
        <v>-5.8448935088580359E-3</v>
      </c>
      <c r="R837" s="15">
        <f ca="1"/>
        <v>0</v>
      </c>
      <c r="S837" s="15">
        <f ca="1"/>
        <v>0</v>
      </c>
      <c r="T837" s="15">
        <f ca="1"/>
        <v>4.1677656452627793E-3</v>
      </c>
      <c r="U837" s="15">
        <f ca="1"/>
        <v>0</v>
      </c>
      <c r="V837" s="15">
        <f ca="1"/>
        <v>0</v>
      </c>
      <c r="W837" s="15">
        <f ca="1"/>
        <v>8.0063299398391366E-3</v>
      </c>
      <c r="X837" s="15">
        <f ca="1"/>
        <v>0</v>
      </c>
      <c r="Y837" s="15">
        <f ca="1"/>
        <v>0</v>
      </c>
      <c r="Z837" s="15">
        <f ca="1"/>
        <v>-1.7600418439500665E-4</v>
      </c>
      <c r="AA837" s="15">
        <f ca="1"/>
        <v>0</v>
      </c>
      <c r="AB837" s="15">
        <f ca="1"/>
        <v>0</v>
      </c>
      <c r="AC837" s="15">
        <f ca="1"/>
        <v>-7.4884592747543263E-3</v>
      </c>
      <c r="AD837" s="15">
        <f ca="1"/>
        <v>0</v>
      </c>
      <c r="AE837" s="15">
        <f ca="1"/>
        <v>0</v>
      </c>
      <c r="AF837" s="15">
        <f ca="1"/>
        <v>2.0921903433862698E-3</v>
      </c>
      <c r="AG837" s="15">
        <f ca="1"/>
        <v>0</v>
      </c>
      <c r="AH837" s="15">
        <f ca="1"/>
        <v>0</v>
      </c>
      <c r="AI837" s="15">
        <f ca="1"/>
        <v>1.2623647601782596E-2</v>
      </c>
      <c r="AJ837" s="15">
        <f ca="1"/>
        <v>0</v>
      </c>
      <c r="AK837" s="15">
        <f ca="1"/>
        <v>0</v>
      </c>
      <c r="AL837" s="15">
        <f ca="1"/>
        <v>-2.800381396324169E-3</v>
      </c>
      <c r="AM837" s="15">
        <f ca="1"/>
        <v>0</v>
      </c>
      <c r="AN837" s="15">
        <f ca="1"/>
        <v>0</v>
      </c>
      <c r="AO837" s="15">
        <f ca="1"/>
        <v>4.2105422109113083E-2</v>
      </c>
      <c r="AP837" s="15">
        <f ca="1"/>
        <v>0</v>
      </c>
      <c r="AQ837" s="15">
        <f ca="1"/>
        <v>0</v>
      </c>
      <c r="AR837" s="15">
        <f ca="1"/>
        <v>4.0765746895548294E-3</v>
      </c>
      <c r="AS837" s="15">
        <f ca="1"/>
        <v>0</v>
      </c>
      <c r="AT837" s="15">
        <f ca="1"/>
        <v>0</v>
      </c>
      <c r="AU837" s="15">
        <f ca="1"/>
        <v>2.6455821495488453E-2</v>
      </c>
      <c r="AV837" s="15">
        <f ca="1"/>
        <v>0</v>
      </c>
      <c r="AW837" s="15">
        <f ca="1"/>
        <v>0</v>
      </c>
      <c r="AX837" s="15">
        <f ca="1"/>
        <v>1.518279956393305E-2</v>
      </c>
      <c r="AY837" s="15">
        <f ca="1"/>
        <v>0</v>
      </c>
      <c r="AZ837" s="15">
        <f ca="1"/>
        <v>0</v>
      </c>
      <c r="BA837" s="15">
        <f ca="1"/>
        <v>2.3379647303857568E-2</v>
      </c>
      <c r="BB837" s="15">
        <f ca="1"/>
        <v>0</v>
      </c>
      <c r="BC837" s="15">
        <f ca="1"/>
        <v>0</v>
      </c>
      <c r="BD837" s="15">
        <f ca="1"/>
        <v>-5.7887103668092105E-3</v>
      </c>
      <c r="BE837" s="15">
        <f ca="1"/>
        <v>0</v>
      </c>
      <c r="BF837" s="15">
        <f ca="1"/>
        <v>0</v>
      </c>
      <c r="BG837" s="15">
        <f ca="1"/>
        <v>-6.6960935314511194E-4</v>
      </c>
      <c r="BH837" s="15">
        <f ca="1"/>
        <v>0</v>
      </c>
      <c r="BI837" s="15">
        <f ca="1"/>
        <v>0</v>
      </c>
      <c r="BJ837" s="15">
        <f ca="1"/>
        <v>-0.12047792456783744</v>
      </c>
    </row>
    <row r="838" spans="2:62" hidden="1" outlineLevel="2">
      <c r="B838" s="78" t="s">
        <v>24</v>
      </c>
      <c r="C838" s="15">
        <f ca="1"/>
        <v>0</v>
      </c>
      <c r="D838" s="15">
        <f ca="1"/>
        <v>0</v>
      </c>
      <c r="E838" s="15">
        <f ca="1"/>
        <v>6.4093573860612152E-3</v>
      </c>
      <c r="F838" s="15">
        <f ca="1"/>
        <v>0</v>
      </c>
      <c r="G838" s="15">
        <f ca="1"/>
        <v>0</v>
      </c>
      <c r="H838" s="15">
        <f ca="1"/>
        <v>2.261892151643824E-3</v>
      </c>
      <c r="I838" s="15">
        <f ca="1"/>
        <v>0</v>
      </c>
      <c r="J838" s="15">
        <f ca="1"/>
        <v>0</v>
      </c>
      <c r="K838" s="15">
        <f ca="1"/>
        <v>-7.5812598304781376E-3</v>
      </c>
      <c r="L838" s="15">
        <f ca="1"/>
        <v>0</v>
      </c>
      <c r="M838" s="15">
        <f ca="1"/>
        <v>0</v>
      </c>
      <c r="N838" s="15">
        <f ca="1"/>
        <v>-1.2990576266235593E-2</v>
      </c>
      <c r="O838" s="15">
        <f ca="1"/>
        <v>0</v>
      </c>
      <c r="P838" s="15">
        <f ca="1"/>
        <v>0</v>
      </c>
      <c r="Q838" s="15">
        <f ca="1"/>
        <v>-1.6434742401003094E-2</v>
      </c>
      <c r="R838" s="15">
        <f ca="1"/>
        <v>0</v>
      </c>
      <c r="S838" s="15">
        <f ca="1"/>
        <v>0</v>
      </c>
      <c r="T838" s="15">
        <f ca="1"/>
        <v>3.069337977452069E-3</v>
      </c>
      <c r="U838" s="15">
        <f ca="1"/>
        <v>0</v>
      </c>
      <c r="V838" s="15">
        <f ca="1"/>
        <v>0</v>
      </c>
      <c r="W838" s="15">
        <f ca="1"/>
        <v>-1.4350450849028001E-2</v>
      </c>
      <c r="X838" s="15">
        <f ca="1"/>
        <v>0</v>
      </c>
      <c r="Y838" s="15">
        <f ca="1"/>
        <v>0</v>
      </c>
      <c r="Z838" s="15">
        <f ca="1"/>
        <v>1.8980757544498433E-2</v>
      </c>
      <c r="AA838" s="15">
        <f ca="1"/>
        <v>0</v>
      </c>
      <c r="AB838" s="15">
        <f ca="1"/>
        <v>0</v>
      </c>
      <c r="AC838" s="15">
        <f ca="1"/>
        <v>3.2581040406706729E-3</v>
      </c>
      <c r="AD838" s="15">
        <f ca="1"/>
        <v>0</v>
      </c>
      <c r="AE838" s="15">
        <f ca="1"/>
        <v>0</v>
      </c>
      <c r="AF838" s="15">
        <f ca="1"/>
        <v>2.6465188197351247E-2</v>
      </c>
      <c r="AG838" s="15">
        <f ca="1"/>
        <v>0</v>
      </c>
      <c r="AH838" s="15">
        <f ca="1"/>
        <v>0</v>
      </c>
      <c r="AI838" s="15">
        <f ca="1"/>
        <v>-7.0476649001716407E-3</v>
      </c>
      <c r="AJ838" s="15">
        <f ca="1"/>
        <v>0</v>
      </c>
      <c r="AK838" s="15">
        <f ca="1"/>
        <v>0</v>
      </c>
      <c r="AL838" s="15">
        <f ca="1"/>
        <v>4.6419186615490049E-4</v>
      </c>
      <c r="AM838" s="15">
        <f ca="1"/>
        <v>0</v>
      </c>
      <c r="AN838" s="15">
        <f ca="1"/>
        <v>0</v>
      </c>
      <c r="AO838" s="15">
        <f ca="1"/>
        <v>4.0320624929018944E-2</v>
      </c>
      <c r="AP838" s="15">
        <f ca="1"/>
        <v>0</v>
      </c>
      <c r="AQ838" s="15">
        <f ca="1"/>
        <v>0</v>
      </c>
      <c r="AR838" s="15">
        <f ca="1"/>
        <v>-2.8214114782298405E-2</v>
      </c>
      <c r="AS838" s="15">
        <f ca="1"/>
        <v>0</v>
      </c>
      <c r="AT838" s="15">
        <f ca="1"/>
        <v>0</v>
      </c>
      <c r="AU838" s="15">
        <f ca="1"/>
        <v>-1.4374731244414962E-2</v>
      </c>
      <c r="AV838" s="15">
        <f ca="1"/>
        <v>0</v>
      </c>
      <c r="AW838" s="15">
        <f ca="1"/>
        <v>0</v>
      </c>
      <c r="AX838" s="15">
        <f ca="1"/>
        <v>-4.0043520409818734E-3</v>
      </c>
      <c r="AY838" s="15">
        <f ca="1"/>
        <v>0</v>
      </c>
      <c r="AZ838" s="15">
        <f ca="1"/>
        <v>0</v>
      </c>
      <c r="BA838" s="15">
        <f ca="1"/>
        <v>-2.3325436480218925E-2</v>
      </c>
      <c r="BB838" s="15">
        <f ca="1"/>
        <v>0</v>
      </c>
      <c r="BC838" s="15">
        <f ca="1"/>
        <v>0</v>
      </c>
      <c r="BD838" s="15">
        <f ca="1"/>
        <v>-2.558884832818703E-2</v>
      </c>
      <c r="BE838" s="15">
        <f ca="1"/>
        <v>0</v>
      </c>
      <c r="BF838" s="15">
        <f ca="1"/>
        <v>0</v>
      </c>
      <c r="BG838" s="15">
        <f ca="1"/>
        <v>9.9239526926699628E-3</v>
      </c>
      <c r="BH838" s="15">
        <f ca="1"/>
        <v>0</v>
      </c>
      <c r="BI838" s="15">
        <f ca="1"/>
        <v>0</v>
      </c>
      <c r="BJ838" s="15">
        <f ca="1"/>
        <v>-0.2559314423691923</v>
      </c>
    </row>
    <row r="839" spans="2:62" hidden="1" outlineLevel="2">
      <c r="B839" s="42"/>
    </row>
    <row r="840" spans="2:62" hidden="1" outlineLevel="2">
      <c r="B840" s="78" t="s">
        <v>56</v>
      </c>
      <c r="C840" s="42">
        <f ca="1">SUM(C829:C838)</f>
        <v>0</v>
      </c>
      <c r="D840" s="42">
        <f t="shared" ref="D840:BJ840" ca="1" si="1175">SUM(D829:D838)</f>
        <v>0</v>
      </c>
      <c r="E840" s="42">
        <f t="shared" ca="1" si="1175"/>
        <v>3.4458235032702733E-9</v>
      </c>
      <c r="F840" s="42">
        <f t="shared" ca="1" si="1175"/>
        <v>0</v>
      </c>
      <c r="G840" s="42">
        <f t="shared" ca="1" si="1175"/>
        <v>0</v>
      </c>
      <c r="H840" s="42">
        <f t="shared" ca="1" si="1175"/>
        <v>5.004787452522752E-10</v>
      </c>
      <c r="I840" s="42">
        <f t="shared" ca="1" si="1175"/>
        <v>0</v>
      </c>
      <c r="J840" s="42">
        <f t="shared" ca="1" si="1175"/>
        <v>0</v>
      </c>
      <c r="K840" s="42">
        <f t="shared" ca="1" si="1175"/>
        <v>2.1367522889947921E-9</v>
      </c>
      <c r="L840" s="42">
        <f t="shared" ca="1" si="1175"/>
        <v>0</v>
      </c>
      <c r="M840" s="42">
        <f t="shared" ca="1" si="1175"/>
        <v>0</v>
      </c>
      <c r="N840" s="42">
        <f t="shared" ca="1" si="1175"/>
        <v>5.3457503510628834E-9</v>
      </c>
      <c r="O840" s="42">
        <f t="shared" ca="1" si="1175"/>
        <v>0</v>
      </c>
      <c r="P840" s="42">
        <f t="shared" ca="1" si="1175"/>
        <v>0</v>
      </c>
      <c r="Q840" s="42">
        <f t="shared" ca="1" si="1175"/>
        <v>-4.9365705169501783E-9</v>
      </c>
      <c r="R840" s="42">
        <f t="shared" ca="1" si="1175"/>
        <v>0</v>
      </c>
      <c r="S840" s="42">
        <f t="shared" ca="1" si="1175"/>
        <v>0</v>
      </c>
      <c r="T840" s="42">
        <f t="shared" ca="1" si="1175"/>
        <v>5.3726687161692599E-10</v>
      </c>
      <c r="U840" s="42">
        <f t="shared" ca="1" si="1175"/>
        <v>0</v>
      </c>
      <c r="V840" s="42">
        <f t="shared" ca="1" si="1175"/>
        <v>0</v>
      </c>
      <c r="W840" s="42">
        <f t="shared" ca="1" si="1175"/>
        <v>1.7702362076210676E-9</v>
      </c>
      <c r="X840" s="42">
        <f t="shared" ca="1" si="1175"/>
        <v>0</v>
      </c>
      <c r="Y840" s="42">
        <f t="shared" ca="1" si="1175"/>
        <v>0</v>
      </c>
      <c r="Z840" s="42">
        <f t="shared" ca="1" si="1175"/>
        <v>-2.6014250163741703E-9</v>
      </c>
      <c r="AA840" s="42">
        <f t="shared" ca="1" si="1175"/>
        <v>0</v>
      </c>
      <c r="AB840" s="42">
        <f t="shared" ca="1" si="1175"/>
        <v>0</v>
      </c>
      <c r="AC840" s="42">
        <f t="shared" ca="1" si="1175"/>
        <v>1.1202391222986385E-8</v>
      </c>
      <c r="AD840" s="42">
        <f t="shared" ca="1" si="1175"/>
        <v>0</v>
      </c>
      <c r="AE840" s="42">
        <f t="shared" ca="1" si="1175"/>
        <v>0</v>
      </c>
      <c r="AF840" s="42">
        <f t="shared" ca="1" si="1175"/>
        <v>1.2851346722908552E-9</v>
      </c>
      <c r="AG840" s="42">
        <f t="shared" ca="1" si="1175"/>
        <v>0</v>
      </c>
      <c r="AH840" s="42">
        <f t="shared" ca="1" si="1175"/>
        <v>0</v>
      </c>
      <c r="AI840" s="42">
        <f t="shared" ca="1" si="1175"/>
        <v>5.5908745324323439E-9</v>
      </c>
      <c r="AJ840" s="42">
        <f t="shared" ca="1" si="1175"/>
        <v>0</v>
      </c>
      <c r="AK840" s="42">
        <f t="shared" ca="1" si="1175"/>
        <v>0</v>
      </c>
      <c r="AL840" s="42">
        <f t="shared" ca="1" si="1175"/>
        <v>3.6052976125355851E-9</v>
      </c>
      <c r="AM840" s="42">
        <f t="shared" ca="1" si="1175"/>
        <v>0</v>
      </c>
      <c r="AN840" s="42">
        <f t="shared" ca="1" si="1175"/>
        <v>0</v>
      </c>
      <c r="AO840" s="42">
        <f t="shared" ca="1" si="1175"/>
        <v>-1.0191939528447769E-8</v>
      </c>
      <c r="AP840" s="42">
        <f t="shared" ca="1" si="1175"/>
        <v>0</v>
      </c>
      <c r="AQ840" s="42">
        <f t="shared" ca="1" si="1175"/>
        <v>0</v>
      </c>
      <c r="AR840" s="42">
        <f t="shared" ca="1" si="1175"/>
        <v>8.0085222897707808E-9</v>
      </c>
      <c r="AS840" s="42">
        <f t="shared" ca="1" si="1175"/>
        <v>0</v>
      </c>
      <c r="AT840" s="42">
        <f t="shared" ca="1" si="1175"/>
        <v>0</v>
      </c>
      <c r="AU840" s="42">
        <f t="shared" ca="1" si="1175"/>
        <v>-1.0816959411519278E-9</v>
      </c>
      <c r="AV840" s="42">
        <f t="shared" ca="1" si="1175"/>
        <v>0</v>
      </c>
      <c r="AW840" s="42">
        <f t="shared" ca="1" si="1175"/>
        <v>0</v>
      </c>
      <c r="AX840" s="42">
        <f t="shared" ca="1" si="1175"/>
        <v>7.502319980534633E-10</v>
      </c>
      <c r="AY840" s="42">
        <f t="shared" ca="1" si="1175"/>
        <v>0</v>
      </c>
      <c r="AZ840" s="42">
        <f t="shared" ca="1" si="1175"/>
        <v>0</v>
      </c>
      <c r="BA840" s="42">
        <f t="shared" ca="1" si="1175"/>
        <v>5.3872245275865538E-9</v>
      </c>
      <c r="BB840" s="42">
        <f t="shared" ca="1" si="1175"/>
        <v>0</v>
      </c>
      <c r="BC840" s="42">
        <f t="shared" ca="1" si="1175"/>
        <v>0</v>
      </c>
      <c r="BD840" s="42">
        <f t="shared" ca="1" si="1175"/>
        <v>2.2734266275081794E-9</v>
      </c>
      <c r="BE840" s="42">
        <f t="shared" ca="1" si="1175"/>
        <v>0</v>
      </c>
      <c r="BF840" s="42">
        <f t="shared" ca="1" si="1175"/>
        <v>0</v>
      </c>
      <c r="BG840" s="42">
        <f t="shared" ca="1" si="1175"/>
        <v>-1.7727666244693463E-9</v>
      </c>
      <c r="BH840" s="42">
        <f t="shared" ca="1" si="1175"/>
        <v>0</v>
      </c>
      <c r="BI840" s="42">
        <f t="shared" ca="1" si="1175"/>
        <v>0</v>
      </c>
      <c r="BJ840" s="42">
        <f t="shared" ca="1" si="1175"/>
        <v>-1.0000000768519501</v>
      </c>
    </row>
    <row r="841" spans="2:62" hidden="1" outlineLevel="2">
      <c r="B841" s="78" t="s">
        <v>138</v>
      </c>
      <c r="C841" s="42" cm="1">
        <f t="array" aca="1" ref="C841" ca="1">SUM(ABS(C829:C838))</f>
        <v>0</v>
      </c>
      <c r="D841" s="42" cm="1">
        <f t="array" aca="1" ref="D841" ca="1">SUM(ABS(D829:D838))</f>
        <v>0</v>
      </c>
      <c r="E841" s="42" cm="1">
        <f t="array" aca="1" ref="E841" ca="1">SUM(ABS(E829:E838))</f>
        <v>6.7823475871593403E-2</v>
      </c>
      <c r="F841" s="42" cm="1">
        <f t="array" aca="1" ref="F841" ca="1">SUM(ABS(F829:F838))</f>
        <v>0</v>
      </c>
      <c r="G841" s="42" cm="1">
        <f t="array" aca="1" ref="G841" ca="1">SUM(ABS(G829:G838))</f>
        <v>0</v>
      </c>
      <c r="H841" s="42" cm="1">
        <f t="array" aca="1" ref="H841" ca="1">SUM(ABS(H829:H838))</f>
        <v>6.9088131781936568E-2</v>
      </c>
      <c r="I841" s="42" cm="1">
        <f t="array" aca="1" ref="I841" ca="1">SUM(ABS(I829:I838))</f>
        <v>0</v>
      </c>
      <c r="J841" s="42" cm="1">
        <f t="array" aca="1" ref="J841" ca="1">SUM(ABS(J829:J838))</f>
        <v>0</v>
      </c>
      <c r="K841" s="42" cm="1">
        <f t="array" aca="1" ref="K841" ca="1">SUM(ABS(K829:K838))</f>
        <v>5.4540307820909802E-2</v>
      </c>
      <c r="L841" s="42" cm="1">
        <f t="array" aca="1" ref="L841" ca="1">SUM(ABS(L829:L838))</f>
        <v>0</v>
      </c>
      <c r="M841" s="42" cm="1">
        <f t="array" aca="1" ref="M841" ca="1">SUM(ABS(M829:M838))</f>
        <v>0</v>
      </c>
      <c r="N841" s="42" cm="1">
        <f t="array" aca="1" ref="N841" ca="1">SUM(ABS(N829:N838))</f>
        <v>8.0357355681201253E-2</v>
      </c>
      <c r="O841" s="42" cm="1">
        <f t="array" aca="1" ref="O841" ca="1">SUM(ABS(O829:O838))</f>
        <v>0</v>
      </c>
      <c r="P841" s="42" cm="1">
        <f t="array" aca="1" ref="P841" ca="1">SUM(ABS(P829:P838))</f>
        <v>0</v>
      </c>
      <c r="Q841" s="42" cm="1">
        <f t="array" aca="1" ref="Q841" ca="1">SUM(ABS(Q829:Q838))</f>
        <v>8.3626836480632821E-2</v>
      </c>
      <c r="R841" s="42" cm="1">
        <f t="array" aca="1" ref="R841" ca="1">SUM(ABS(R829:R838))</f>
        <v>0</v>
      </c>
      <c r="S841" s="42" cm="1">
        <f t="array" aca="1" ref="S841" ca="1">SUM(ABS(S829:S838))</f>
        <v>0</v>
      </c>
      <c r="T841" s="42" cm="1">
        <f t="array" aca="1" ref="T841" ca="1">SUM(ABS(T829:T838))</f>
        <v>5.987259341960853E-2</v>
      </c>
      <c r="U841" s="42" cm="1">
        <f t="array" aca="1" ref="U841" ca="1">SUM(ABS(U829:U838))</f>
        <v>0</v>
      </c>
      <c r="V841" s="42" cm="1">
        <f t="array" aca="1" ref="V841" ca="1">SUM(ABS(V829:V838))</f>
        <v>0</v>
      </c>
      <c r="W841" s="42" cm="1">
        <f t="array" aca="1" ref="W841" ca="1">SUM(ABS(W829:W838))</f>
        <v>4.8751484974148135E-2</v>
      </c>
      <c r="X841" s="42" cm="1">
        <f t="array" aca="1" ref="X841" ca="1">SUM(ABS(X829:X838))</f>
        <v>0</v>
      </c>
      <c r="Y841" s="42" cm="1">
        <f t="array" aca="1" ref="Y841" ca="1">SUM(ABS(Y829:Y838))</f>
        <v>0</v>
      </c>
      <c r="Z841" s="42" cm="1">
        <f t="array" aca="1" ref="Z841" ca="1">SUM(ABS(Z829:Z838))</f>
        <v>0.15260486355396541</v>
      </c>
      <c r="AA841" s="42" cm="1">
        <f t="array" aca="1" ref="AA841" ca="1">SUM(ABS(AA829:AA838))</f>
        <v>0</v>
      </c>
      <c r="AB841" s="42" cm="1">
        <f t="array" aca="1" ref="AB841" ca="1">SUM(ABS(AB829:AB838))</f>
        <v>0</v>
      </c>
      <c r="AC841" s="42" cm="1">
        <f t="array" aca="1" ref="AC841" ca="1">SUM(ABS(AC829:AC838))</f>
        <v>0.19043300722379705</v>
      </c>
      <c r="AD841" s="42" cm="1">
        <f t="array" aca="1" ref="AD841" ca="1">SUM(ABS(AD829:AD838))</f>
        <v>0</v>
      </c>
      <c r="AE841" s="42" cm="1">
        <f t="array" aca="1" ref="AE841" ca="1">SUM(ABS(AE829:AE838))</f>
        <v>0</v>
      </c>
      <c r="AF841" s="42" cm="1">
        <f t="array" aca="1" ref="AF841" ca="1">SUM(ABS(AF829:AF838))</f>
        <v>7.8257272294659244E-2</v>
      </c>
      <c r="AG841" s="42" cm="1">
        <f t="array" aca="1" ref="AG841" ca="1">SUM(ABS(AG829:AG838))</f>
        <v>0</v>
      </c>
      <c r="AH841" s="42" cm="1">
        <f t="array" aca="1" ref="AH841" ca="1">SUM(ABS(AH829:AH838))</f>
        <v>0</v>
      </c>
      <c r="AI841" s="42" cm="1">
        <f t="array" aca="1" ref="AI841" ca="1">SUM(ABS(AI829:AI838))</f>
        <v>8.5050342637555662E-2</v>
      </c>
      <c r="AJ841" s="42" cm="1">
        <f t="array" aca="1" ref="AJ841" ca="1">SUM(ABS(AJ829:AJ838))</f>
        <v>0</v>
      </c>
      <c r="AK841" s="42" cm="1">
        <f t="array" aca="1" ref="AK841" ca="1">SUM(ABS(AK829:AK838))</f>
        <v>0</v>
      </c>
      <c r="AL841" s="42" cm="1">
        <f t="array" aca="1" ref="AL841" ca="1">SUM(ABS(AL829:AL838))</f>
        <v>3.5447787527799368E-2</v>
      </c>
      <c r="AM841" s="42" cm="1">
        <f t="array" aca="1" ref="AM841" ca="1">SUM(ABS(AM829:AM838))</f>
        <v>0</v>
      </c>
      <c r="AN841" s="42" cm="1">
        <f t="array" aca="1" ref="AN841" ca="1">SUM(ABS(AN829:AN838))</f>
        <v>0</v>
      </c>
      <c r="AO841" s="42" cm="1">
        <f t="array" aca="1" ref="AO841" ca="1">SUM(ABS(AO829:AO838))</f>
        <v>0.21044668553397439</v>
      </c>
      <c r="AP841" s="42" cm="1">
        <f t="array" aca="1" ref="AP841" ca="1">SUM(ABS(AP829:AP838))</f>
        <v>0</v>
      </c>
      <c r="AQ841" s="42" cm="1">
        <f t="array" aca="1" ref="AQ841" ca="1">SUM(ABS(AQ829:AQ838))</f>
        <v>0</v>
      </c>
      <c r="AR841" s="42" cm="1">
        <f t="array" aca="1" ref="AR841" ca="1">SUM(ABS(AR829:AR838))</f>
        <v>0.12129864330427118</v>
      </c>
      <c r="AS841" s="42" cm="1">
        <f t="array" aca="1" ref="AS841" ca="1">SUM(ABS(AS829:AS838))</f>
        <v>0</v>
      </c>
      <c r="AT841" s="42" cm="1">
        <f t="array" aca="1" ref="AT841" ca="1">SUM(ABS(AT829:AT838))</f>
        <v>0</v>
      </c>
      <c r="AU841" s="42" cm="1">
        <f t="array" aca="1" ref="AU841" ca="1">SUM(ABS(AU829:AU838))</f>
        <v>0.10593334810889626</v>
      </c>
      <c r="AV841" s="42" cm="1">
        <f t="array" aca="1" ref="AV841" ca="1">SUM(ABS(AV829:AV838))</f>
        <v>0</v>
      </c>
      <c r="AW841" s="42" cm="1">
        <f t="array" aca="1" ref="AW841" ca="1">SUM(ABS(AW829:AW838))</f>
        <v>0</v>
      </c>
      <c r="AX841" s="42" cm="1">
        <f t="array" aca="1" ref="AX841" ca="1">SUM(ABS(AX829:AX838))</f>
        <v>0.14015845253081599</v>
      </c>
      <c r="AY841" s="42" cm="1">
        <f t="array" aca="1" ref="AY841" ca="1">SUM(ABS(AY829:AY838))</f>
        <v>0</v>
      </c>
      <c r="AZ841" s="42" cm="1">
        <f t="array" aca="1" ref="AZ841" ca="1">SUM(ABS(AZ829:AZ838))</f>
        <v>0</v>
      </c>
      <c r="BA841" s="42" cm="1">
        <f t="array" aca="1" ref="BA841" ca="1">SUM(ABS(BA829:BA838))</f>
        <v>7.9556954156757037E-2</v>
      </c>
      <c r="BB841" s="42" cm="1">
        <f t="array" aca="1" ref="BB841" ca="1">SUM(ABS(BB829:BB838))</f>
        <v>0</v>
      </c>
      <c r="BC841" s="42" cm="1">
        <f t="array" aca="1" ref="BC841" ca="1">SUM(ABS(BC829:BC838))</f>
        <v>0</v>
      </c>
      <c r="BD841" s="42" cm="1">
        <f t="array" aca="1" ref="BD841" ca="1">SUM(ABS(BD829:BD838))</f>
        <v>7.7529556591816512E-2</v>
      </c>
      <c r="BE841" s="42" cm="1">
        <f t="array" aca="1" ref="BE841" ca="1">SUM(ABS(BE829:BE838))</f>
        <v>0</v>
      </c>
      <c r="BF841" s="42" cm="1">
        <f t="array" aca="1" ref="BF841" ca="1">SUM(ABS(BF829:BF838))</f>
        <v>0</v>
      </c>
      <c r="BG841" s="42" cm="1">
        <f t="array" aca="1" ref="BG841" ca="1">SUM(ABS(BG829:BG838))</f>
        <v>4.8028758507979663E-2</v>
      </c>
      <c r="BH841" s="42" cm="1">
        <f t="array" aca="1" ref="BH841" ca="1">SUM(ABS(BH829:BH838))</f>
        <v>0</v>
      </c>
      <c r="BI841" s="42" cm="1">
        <f t="array" aca="1" ref="BI841" ca="1">SUM(ABS(BI829:BI838))</f>
        <v>0</v>
      </c>
      <c r="BJ841" s="42" cm="1">
        <f t="array" aca="1" ref="BJ841" ca="1">SUM(ABS(BJ829:BJ838))</f>
        <v>1.0000000768519501</v>
      </c>
    </row>
    <row r="842" spans="2:62" hidden="1" outlineLevel="2">
      <c r="B842" s="77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  <c r="AJ842" s="42"/>
      <c r="AK842" s="42"/>
      <c r="AL842" s="42"/>
      <c r="AM842" s="42"/>
      <c r="AN842" s="42"/>
      <c r="AO842" s="42"/>
      <c r="AP842" s="42"/>
      <c r="AQ842" s="42"/>
      <c r="AR842" s="42"/>
      <c r="AS842" s="42"/>
      <c r="AT842" s="42"/>
      <c r="AU842" s="42"/>
      <c r="AV842" s="42"/>
      <c r="AW842" s="42"/>
      <c r="AX842" s="42"/>
      <c r="AY842" s="42"/>
      <c r="AZ842" s="42"/>
      <c r="BA842" s="42"/>
      <c r="BB842" s="42"/>
      <c r="BC842" s="42"/>
      <c r="BD842" s="42"/>
      <c r="BE842" s="42"/>
      <c r="BF842" s="42"/>
      <c r="BG842" s="42"/>
      <c r="BH842" s="42"/>
      <c r="BI842" s="42"/>
      <c r="BJ842" s="42"/>
    </row>
    <row r="843" spans="2:62" hidden="1" outlineLevel="2">
      <c r="B843" s="78" t="s">
        <v>157</v>
      </c>
      <c r="C843" s="109">
        <f ca="1">$C$5*(1+C812)</f>
        <v>100251913.88085571</v>
      </c>
      <c r="D843" s="109">
        <f ca="1">C843*(1+D812)</f>
        <v>104250180.17988673</v>
      </c>
      <c r="E843" s="109">
        <f t="shared" ref="E843:BJ843" ca="1" si="1176">D843*(1+E812)</f>
        <v>104212280.71095294</v>
      </c>
      <c r="F843" s="109">
        <f t="shared" ca="1" si="1176"/>
        <v>103922809.45499249</v>
      </c>
      <c r="G843" s="109">
        <f t="shared" ca="1" si="1176"/>
        <v>108021641.4285199</v>
      </c>
      <c r="H843" s="109">
        <f t="shared" ca="1" si="1176"/>
        <v>104827694.26847957</v>
      </c>
      <c r="I843" s="109">
        <f t="shared" ca="1" si="1176"/>
        <v>104740295.51730345</v>
      </c>
      <c r="J843" s="109">
        <f t="shared" ca="1" si="1176"/>
        <v>108126847.63550864</v>
      </c>
      <c r="K843" s="109">
        <f t="shared" ca="1" si="1176"/>
        <v>107522700.17034222</v>
      </c>
      <c r="L843" s="109">
        <f t="shared" ca="1" si="1176"/>
        <v>114693734.13899562</v>
      </c>
      <c r="M843" s="109">
        <f t="shared" ca="1" si="1176"/>
        <v>118122467.18389906</v>
      </c>
      <c r="N843" s="109">
        <f t="shared" ca="1" si="1176"/>
        <v>114716174.55856867</v>
      </c>
      <c r="O843" s="109">
        <f t="shared" ca="1" si="1176"/>
        <v>113569110.99008632</v>
      </c>
      <c r="P843" s="109">
        <f t="shared" ca="1" si="1176"/>
        <v>110114948.86553694</v>
      </c>
      <c r="Q843" s="109">
        <f t="shared" ca="1" si="1176"/>
        <v>108436922.90377684</v>
      </c>
      <c r="R843" s="109">
        <f t="shared" ca="1" si="1176"/>
        <v>106439578.43198577</v>
      </c>
      <c r="S843" s="109">
        <f t="shared" ca="1" si="1176"/>
        <v>106282116.95875941</v>
      </c>
      <c r="T843" s="109">
        <f t="shared" ca="1" si="1176"/>
        <v>109124653.27462709</v>
      </c>
      <c r="U843" s="109">
        <f t="shared" ca="1" si="1176"/>
        <v>113470556.6441734</v>
      </c>
      <c r="V843" s="109">
        <f t="shared" ca="1" si="1176"/>
        <v>111274886.59030081</v>
      </c>
      <c r="W843" s="109">
        <f t="shared" ca="1" si="1176"/>
        <v>111438703.02963713</v>
      </c>
      <c r="X843" s="109">
        <f t="shared" ca="1" si="1176"/>
        <v>108456902.73679574</v>
      </c>
      <c r="Y843" s="109">
        <f t="shared" ca="1" si="1176"/>
        <v>115051101.38375545</v>
      </c>
      <c r="Z843" s="109">
        <f t="shared" ca="1" si="1176"/>
        <v>108138821.77272259</v>
      </c>
      <c r="AA843" s="109">
        <f t="shared" ca="1" si="1176"/>
        <v>114214173.03554343</v>
      </c>
      <c r="AB843" s="109">
        <f t="shared" ca="1" si="1176"/>
        <v>119420518.63672236</v>
      </c>
      <c r="AC843" s="109">
        <f t="shared" ca="1" si="1176"/>
        <v>124498736.13117237</v>
      </c>
      <c r="AD843" s="109">
        <f t="shared" ca="1" si="1176"/>
        <v>124387392.01667681</v>
      </c>
      <c r="AE843" s="109">
        <f t="shared" ca="1" si="1176"/>
        <v>121358631.86931089</v>
      </c>
      <c r="AF843" s="109">
        <f t="shared" ca="1" si="1176"/>
        <v>126404265.61951692</v>
      </c>
      <c r="AG843" s="109">
        <f t="shared" ca="1" si="1176"/>
        <v>126483574.65652716</v>
      </c>
      <c r="AH843" s="109">
        <f t="shared" ca="1" si="1176"/>
        <v>131156633.87172487</v>
      </c>
      <c r="AI843" s="109">
        <f t="shared" ca="1" si="1176"/>
        <v>135275941.79727778</v>
      </c>
      <c r="AJ843" s="109">
        <f t="shared" ca="1" si="1176"/>
        <v>137076446.24374077</v>
      </c>
      <c r="AK843" s="109">
        <f t="shared" ca="1" si="1176"/>
        <v>137045971.79923853</v>
      </c>
      <c r="AL843" s="109">
        <f t="shared" ca="1" si="1176"/>
        <v>141249504.01377526</v>
      </c>
      <c r="AM843" s="109">
        <f t="shared" ca="1" si="1176"/>
        <v>147280654.86346528</v>
      </c>
      <c r="AN843" s="109">
        <f t="shared" ca="1" si="1176"/>
        <v>134567328.43553934</v>
      </c>
      <c r="AO843" s="109">
        <f t="shared" ca="1" si="1176"/>
        <v>126165928.92989983</v>
      </c>
      <c r="AP843" s="109">
        <f t="shared" ca="1" si="1176"/>
        <v>136566522.75814638</v>
      </c>
      <c r="AQ843" s="109">
        <f t="shared" ca="1" si="1176"/>
        <v>144891682.85655814</v>
      </c>
      <c r="AR843" s="109">
        <f t="shared" ca="1" si="1176"/>
        <v>139247009.50038928</v>
      </c>
      <c r="AS843" s="109">
        <f t="shared" ca="1" si="1176"/>
        <v>137864214.72341856</v>
      </c>
      <c r="AT843" s="109">
        <f t="shared" ca="1" si="1176"/>
        <v>134757568.06232589</v>
      </c>
      <c r="AU843" s="109">
        <f t="shared" ca="1" si="1176"/>
        <v>137502310.13674283</v>
      </c>
      <c r="AV843" s="109">
        <f t="shared" ca="1" si="1176"/>
        <v>135184870.86488745</v>
      </c>
      <c r="AW843" s="109">
        <f t="shared" ca="1" si="1176"/>
        <v>140737655.53651276</v>
      </c>
      <c r="AX843" s="109">
        <f t="shared" ca="1" si="1176"/>
        <v>138723124.72958353</v>
      </c>
      <c r="AY843" s="109">
        <f t="shared" ca="1" si="1176"/>
        <v>138626664.30486903</v>
      </c>
      <c r="AZ843" s="109">
        <f t="shared" ca="1" si="1176"/>
        <v>134205022.19075605</v>
      </c>
      <c r="BA843" s="109">
        <f t="shared" ca="1" si="1176"/>
        <v>148080827.81495455</v>
      </c>
      <c r="BB843" s="109">
        <f t="shared" ca="1" si="1176"/>
        <v>154699466.92892861</v>
      </c>
      <c r="BC843" s="109">
        <f t="shared" ca="1" si="1176"/>
        <v>152805154.31088942</v>
      </c>
      <c r="BD843" s="109">
        <f t="shared" ca="1" si="1176"/>
        <v>152138005.20282379</v>
      </c>
      <c r="BE843" s="109">
        <f t="shared" ca="1" si="1176"/>
        <v>153844916.28359532</v>
      </c>
      <c r="BF843" s="109">
        <f t="shared" ca="1" si="1176"/>
        <v>158925955.58542141</v>
      </c>
      <c r="BG843" s="109">
        <f t="shared" ca="1" si="1176"/>
        <v>149038758.33073008</v>
      </c>
      <c r="BH843" s="109">
        <f t="shared" ca="1" si="1176"/>
        <v>150407276.76570752</v>
      </c>
      <c r="BI843" s="109">
        <f t="shared" ca="1" si="1176"/>
        <v>148337727.41208595</v>
      </c>
      <c r="BJ843" s="109">
        <f t="shared" ca="1" si="1176"/>
        <v>165325170.70661205</v>
      </c>
    </row>
    <row r="844" spans="2:62" hidden="1" outlineLevel="2">
      <c r="B844" s="78" t="s">
        <v>156</v>
      </c>
      <c r="C844" s="109">
        <f ca="1">C841*C843*$C$6+($C$5*$C$6)</f>
        <v>29999.999999999996</v>
      </c>
      <c r="D844" s="109">
        <f ca="1">D841*D843*$C$6</f>
        <v>0</v>
      </c>
      <c r="E844" s="109">
        <f t="shared" ref="E844" ca="1" si="1177">E841*E843*$C$6</f>
        <v>2120.4117318969106</v>
      </c>
      <c r="F844" s="109">
        <f t="shared" ref="F844" ca="1" si="1178">F841*F843*$C$6</f>
        <v>0</v>
      </c>
      <c r="G844" s="109">
        <f t="shared" ref="G844" ca="1" si="1179">G841*G843*$C$6</f>
        <v>0</v>
      </c>
      <c r="H844" s="109">
        <f t="shared" ref="H844" ca="1" si="1180">H841*H843*$C$6</f>
        <v>2172.7048668051816</v>
      </c>
      <c r="I844" s="109">
        <f t="shared" ref="I844" ca="1" si="1181">I841*I843*$C$6</f>
        <v>0</v>
      </c>
      <c r="J844" s="109">
        <f t="shared" ref="J844" ca="1" si="1182">J841*J843*$C$6</f>
        <v>0</v>
      </c>
      <c r="K844" s="109">
        <f t="shared" ref="K844" ca="1" si="1183">K841*K843*$C$6</f>
        <v>1759.2963495077565</v>
      </c>
      <c r="L844" s="109">
        <f t="shared" ref="L844" ca="1" si="1184">L841*L843*$C$6</f>
        <v>0</v>
      </c>
      <c r="M844" s="109">
        <f t="shared" ref="M844" ca="1" si="1185">M841*M843*$C$6</f>
        <v>0</v>
      </c>
      <c r="N844" s="109">
        <f t="shared" ref="N844" ca="1" si="1186">N841*N843*$C$6</f>
        <v>2765.4865324169014</v>
      </c>
      <c r="O844" s="109">
        <f t="shared" ref="O844" ca="1" si="1187">O841*O843*$C$6</f>
        <v>0</v>
      </c>
      <c r="P844" s="109">
        <f t="shared" ref="P844" ca="1" si="1188">P841*P843*$C$6</f>
        <v>0</v>
      </c>
      <c r="Q844" s="109">
        <f t="shared" ref="Q844" ca="1" si="1189">Q841*Q843*$C$6</f>
        <v>2720.4710460411397</v>
      </c>
      <c r="R844" s="109">
        <f t="shared" ref="R844" ca="1" si="1190">R841*R843*$C$6</f>
        <v>0</v>
      </c>
      <c r="S844" s="109">
        <f t="shared" ref="S844" ca="1" si="1191">S841*S843*$C$6</f>
        <v>0</v>
      </c>
      <c r="T844" s="109">
        <f t="shared" ref="T844" ca="1" si="1192">T841*T843*$C$6</f>
        <v>1960.0727992702498</v>
      </c>
      <c r="U844" s="109">
        <f t="shared" ref="U844" ca="1" si="1193">U841*U843*$C$6</f>
        <v>0</v>
      </c>
      <c r="V844" s="109">
        <f t="shared" ref="V844" ca="1" si="1194">V841*V843*$C$6</f>
        <v>0</v>
      </c>
      <c r="W844" s="109">
        <f t="shared" ref="W844" ca="1" si="1195">W841*W843*$C$6</f>
        <v>1629.8406768863731</v>
      </c>
      <c r="X844" s="109">
        <f t="shared" ref="X844" ca="1" si="1196">X841*X843*$C$6</f>
        <v>0</v>
      </c>
      <c r="Y844" s="109">
        <f t="shared" ref="Y844" ca="1" si="1197">Y841*Y843*$C$6</f>
        <v>0</v>
      </c>
      <c r="Z844" s="109">
        <f t="shared" ref="Z844" ca="1" si="1198">Z841*Z843*$C$6</f>
        <v>4950.7530424538736</v>
      </c>
      <c r="AA844" s="109">
        <f t="shared" ref="AA844" ca="1" si="1199">AA841*AA843*$C$6</f>
        <v>0</v>
      </c>
      <c r="AB844" s="109">
        <f t="shared" ref="AB844" ca="1" si="1200">AB841*AB843*$C$6</f>
        <v>0</v>
      </c>
      <c r="AC844" s="109">
        <f t="shared" ref="AC844" ca="1" si="1201">AC841*AC843*$C$6</f>
        <v>7112.6006151063448</v>
      </c>
      <c r="AD844" s="109">
        <f t="shared" ref="AD844" ca="1" si="1202">AD841*AD843*$C$6</f>
        <v>0</v>
      </c>
      <c r="AE844" s="109">
        <f t="shared" ref="AE844" ca="1" si="1203">AE841*AE843*$C$6</f>
        <v>0</v>
      </c>
      <c r="AF844" s="109">
        <f t="shared" ref="AF844" ca="1" si="1204">AF841*AF843*$C$6</f>
        <v>2967.6159101378908</v>
      </c>
      <c r="AG844" s="109">
        <f t="shared" ref="AG844" ca="1" si="1205">AG841*AG843*$C$6</f>
        <v>0</v>
      </c>
      <c r="AH844" s="109">
        <f t="shared" ref="AH844" ca="1" si="1206">AH841*AH843*$C$6</f>
        <v>0</v>
      </c>
      <c r="AI844" s="109">
        <f t="shared" ref="AI844" ca="1" si="1207">AI841*AI843*$C$6</f>
        <v>3451.5795601429536</v>
      </c>
      <c r="AJ844" s="109">
        <f t="shared" ref="AJ844" ca="1" si="1208">AJ841*AJ843*$C$6</f>
        <v>0</v>
      </c>
      <c r="AK844" s="109">
        <f t="shared" ref="AK844" ca="1" si="1209">AK841*AK843*$C$6</f>
        <v>0</v>
      </c>
      <c r="AL844" s="109">
        <f t="shared" ref="AL844" ca="1" si="1210">AL841*AL843*$C$6</f>
        <v>1502.0947220062046</v>
      </c>
      <c r="AM844" s="109">
        <f t="shared" ref="AM844" ca="1" si="1211">AM841*AM843*$C$6</f>
        <v>0</v>
      </c>
      <c r="AN844" s="109">
        <f t="shared" ref="AN844" ca="1" si="1212">AN841*AN843*$C$6</f>
        <v>0</v>
      </c>
      <c r="AO844" s="109">
        <f t="shared" ref="AO844" ca="1" si="1213">AO841*AO843*$C$6</f>
        <v>7965.3604711837161</v>
      </c>
      <c r="AP844" s="109">
        <f t="shared" ref="AP844" ca="1" si="1214">AP841*AP843*$C$6</f>
        <v>0</v>
      </c>
      <c r="AQ844" s="109">
        <f t="shared" ref="AQ844" ca="1" si="1215">AQ841*AQ843*$C$6</f>
        <v>0</v>
      </c>
      <c r="AR844" s="109">
        <f t="shared" ref="AR844" ca="1" si="1216">AR841*AR843*$C$6</f>
        <v>5067.1420009722533</v>
      </c>
      <c r="AS844" s="109">
        <f t="shared" ref="AS844" ca="1" si="1217">AS841*AS843*$C$6</f>
        <v>0</v>
      </c>
      <c r="AT844" s="109">
        <f t="shared" ref="AT844" ca="1" si="1218">AT841*AT843*$C$6</f>
        <v>0</v>
      </c>
      <c r="AU844" s="109">
        <f t="shared" ref="AU844" ca="1" si="1219">AU841*AU843*$C$6</f>
        <v>4369.8240256478975</v>
      </c>
      <c r="AV844" s="109">
        <f t="shared" ref="AV844" ca="1" si="1220">AV841*AV843*$C$6</f>
        <v>0</v>
      </c>
      <c r="AW844" s="109">
        <f t="shared" ref="AW844" ca="1" si="1221">AW841*AW843*$C$6</f>
        <v>0</v>
      </c>
      <c r="AX844" s="109">
        <f t="shared" ref="AX844" ca="1" si="1222">AX841*AX843*$C$6</f>
        <v>5832.9655477013393</v>
      </c>
      <c r="AY844" s="109">
        <f t="shared" ref="AY844" ca="1" si="1223">AY841*AY843*$C$6</f>
        <v>0</v>
      </c>
      <c r="AZ844" s="109">
        <f t="shared" ref="AZ844" ca="1" si="1224">AZ841*AZ843*$C$6</f>
        <v>0</v>
      </c>
      <c r="BA844" s="109">
        <f t="shared" ref="BA844" ca="1" si="1225">BA841*BA843*$C$6</f>
        <v>3534.2578889906908</v>
      </c>
      <c r="BB844" s="109">
        <f t="shared" ref="BB844" ca="1" si="1226">BB841*BB843*$C$6</f>
        <v>0</v>
      </c>
      <c r="BC844" s="109">
        <f t="shared" ref="BC844" ca="1" si="1227">BC841*BC843*$C$6</f>
        <v>0</v>
      </c>
      <c r="BD844" s="109">
        <f t="shared" ref="BD844" ca="1" si="1228">BD841*BD843*$C$6</f>
        <v>3538.5576252415203</v>
      </c>
      <c r="BE844" s="109">
        <f t="shared" ref="BE844" ca="1" si="1229">BE841*BE843*$C$6</f>
        <v>0</v>
      </c>
      <c r="BF844" s="109">
        <f t="shared" ref="BF844" ca="1" si="1230">BF841*BF843*$C$6</f>
        <v>0</v>
      </c>
      <c r="BG844" s="109">
        <f t="shared" ref="BG844" ca="1" si="1231">BG841*BG843*$C$6</f>
        <v>2147.4439596587331</v>
      </c>
      <c r="BH844" s="109">
        <f t="shared" ref="BH844" ca="1" si="1232">BH841*BH843*$C$6</f>
        <v>0</v>
      </c>
      <c r="BI844" s="109">
        <f t="shared" ref="BI844" ca="1" si="1233">BI841*BI843*$C$6</f>
        <v>0</v>
      </c>
      <c r="BJ844" s="109">
        <f t="shared" ref="BJ844" ca="1" si="1234">BJ841*BJ843*$C$6</f>
        <v>49597.555023652145</v>
      </c>
    </row>
    <row r="845" spans="2:62" hidden="1" outlineLevel="2">
      <c r="B845" s="77"/>
      <c r="C845" s="42"/>
    </row>
    <row r="846" spans="2:62" outlineLevel="1" collapsed="1">
      <c r="B846" s="77"/>
      <c r="C846" s="42"/>
    </row>
    <row r="847" spans="2:62" ht="18.5" outlineLevel="1">
      <c r="B847" s="94" t="s">
        <v>133</v>
      </c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  <c r="AA847" s="44"/>
      <c r="AB847" s="44"/>
      <c r="AC847" s="44"/>
      <c r="AD847" s="44"/>
      <c r="AE847" s="44"/>
      <c r="AF847" s="44"/>
      <c r="AG847" s="44"/>
      <c r="AH847" s="44"/>
      <c r="AI847" s="44"/>
      <c r="AJ847" s="44"/>
      <c r="AK847" s="44"/>
      <c r="AL847" s="44"/>
      <c r="AM847" s="44"/>
      <c r="AN847" s="44"/>
      <c r="AO847" s="44"/>
      <c r="AP847" s="44"/>
      <c r="AQ847" s="44"/>
      <c r="AR847" s="44"/>
      <c r="AS847" s="44"/>
      <c r="AT847" s="44"/>
      <c r="AU847" s="44"/>
      <c r="AV847" s="44"/>
      <c r="AW847" s="44"/>
      <c r="AX847" s="44"/>
      <c r="AY847" s="44"/>
      <c r="AZ847" s="44"/>
      <c r="BA847" s="44"/>
      <c r="BB847" s="44"/>
      <c r="BC847" s="44"/>
      <c r="BD847" s="44"/>
      <c r="BE847" s="44"/>
      <c r="BF847" s="44"/>
      <c r="BG847" s="44"/>
      <c r="BH847" s="44"/>
      <c r="BI847" s="44"/>
      <c r="BJ847" s="44"/>
    </row>
    <row r="848" spans="2:62" hidden="1" outlineLevel="2">
      <c r="C848" s="42"/>
    </row>
    <row r="849" spans="2:62" hidden="1" outlineLevel="2">
      <c r="B849" s="88" t="s">
        <v>130</v>
      </c>
      <c r="C849" s="89"/>
      <c r="D849" s="89"/>
      <c r="E849" s="89"/>
      <c r="F849" s="89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  <c r="BC849" s="89"/>
      <c r="BD849" s="89"/>
      <c r="BE849" s="89"/>
      <c r="BF849" s="89"/>
      <c r="BG849" s="89"/>
      <c r="BH849" s="89"/>
      <c r="BI849" s="89"/>
      <c r="BJ849" s="89" t="s">
        <v>27</v>
      </c>
    </row>
    <row r="850" spans="2:62" hidden="1" outlineLevel="2">
      <c r="C850" s="42"/>
    </row>
    <row r="851" spans="2:62" ht="21.5" hidden="1" outlineLevel="2">
      <c r="B851" s="86" t="s">
        <v>139</v>
      </c>
      <c r="C851" s="67">
        <v>42766</v>
      </c>
      <c r="D851" s="67">
        <v>42794</v>
      </c>
      <c r="E851" s="67">
        <v>42825</v>
      </c>
      <c r="F851" s="67">
        <v>42853</v>
      </c>
      <c r="G851" s="67">
        <v>42886</v>
      </c>
      <c r="H851" s="67">
        <v>42916</v>
      </c>
      <c r="I851" s="67">
        <v>42947</v>
      </c>
      <c r="J851" s="67">
        <v>42978</v>
      </c>
      <c r="K851" s="67">
        <v>43007</v>
      </c>
      <c r="L851" s="67">
        <v>43039</v>
      </c>
      <c r="M851" s="67">
        <v>43069</v>
      </c>
      <c r="N851" s="67">
        <v>43098</v>
      </c>
      <c r="O851" s="67">
        <v>43131</v>
      </c>
      <c r="P851" s="67">
        <v>43159</v>
      </c>
      <c r="Q851" s="67">
        <v>43188</v>
      </c>
      <c r="R851" s="67">
        <v>43220</v>
      </c>
      <c r="S851" s="67">
        <v>43251</v>
      </c>
      <c r="T851" s="67">
        <v>43280</v>
      </c>
      <c r="U851" s="67">
        <v>43312</v>
      </c>
      <c r="V851" s="67">
        <v>43343</v>
      </c>
      <c r="W851" s="67">
        <v>43371</v>
      </c>
      <c r="X851" s="67">
        <v>43404</v>
      </c>
      <c r="Y851" s="67">
        <v>43434</v>
      </c>
      <c r="Z851" s="67">
        <v>43465</v>
      </c>
      <c r="AA851" s="67">
        <v>43496</v>
      </c>
      <c r="AB851" s="67">
        <v>43524</v>
      </c>
      <c r="AC851" s="67">
        <v>43553</v>
      </c>
      <c r="AD851" s="67">
        <v>43585</v>
      </c>
      <c r="AE851" s="67">
        <v>43616</v>
      </c>
      <c r="AF851" s="67">
        <v>43644</v>
      </c>
      <c r="AG851" s="67">
        <v>43677</v>
      </c>
      <c r="AH851" s="67">
        <v>43707</v>
      </c>
      <c r="AI851" s="67">
        <v>43738</v>
      </c>
      <c r="AJ851" s="67">
        <v>43769</v>
      </c>
      <c r="AK851" s="67">
        <v>43798</v>
      </c>
      <c r="AL851" s="67">
        <v>43830</v>
      </c>
      <c r="AM851" s="67">
        <v>43861</v>
      </c>
      <c r="AN851" s="67">
        <v>43889</v>
      </c>
      <c r="AO851" s="67">
        <v>43921</v>
      </c>
      <c r="AP851" s="67">
        <v>43951</v>
      </c>
      <c r="AQ851" s="67">
        <v>43980</v>
      </c>
      <c r="AR851" s="67">
        <v>44012</v>
      </c>
      <c r="AS851" s="67">
        <v>44043</v>
      </c>
      <c r="AT851" s="67">
        <v>44074</v>
      </c>
      <c r="AU851" s="67">
        <v>44104</v>
      </c>
      <c r="AV851" s="67">
        <v>44134</v>
      </c>
      <c r="AW851" s="67">
        <v>44165</v>
      </c>
      <c r="AX851" s="67">
        <v>44196</v>
      </c>
      <c r="AY851" s="67">
        <v>44225</v>
      </c>
      <c r="AZ851" s="67">
        <v>44253</v>
      </c>
      <c r="BA851" s="67">
        <v>44286</v>
      </c>
      <c r="BB851" s="67">
        <v>44316</v>
      </c>
      <c r="BC851" s="67">
        <v>44344</v>
      </c>
      <c r="BD851" s="67">
        <v>44377</v>
      </c>
      <c r="BE851" s="67">
        <v>44407</v>
      </c>
      <c r="BF851" s="67">
        <v>44439</v>
      </c>
      <c r="BG851" s="67">
        <v>44469</v>
      </c>
      <c r="BH851" s="67">
        <v>44498</v>
      </c>
      <c r="BI851" s="67">
        <v>44530</v>
      </c>
      <c r="BJ851" s="67">
        <v>44561</v>
      </c>
    </row>
    <row r="852" spans="2:62" hidden="1" outlineLevel="2">
      <c r="B852" s="90" t="s">
        <v>5</v>
      </c>
      <c r="C852" s="15">
        <f t="shared" ref="C852:C861" si="1235">C329</f>
        <v>7.4632508396647701E-2</v>
      </c>
      <c r="D852" s="15" cm="1">
        <f t="array" aca="1" ref="D852:D861" ca="1">C868:C877</f>
        <v>7.8357384796672924E-2</v>
      </c>
      <c r="E852" s="15" cm="1">
        <f t="array" aca="1" ref="E852:E861" ca="1">D868:D877</f>
        <v>7.8360831283068241E-2</v>
      </c>
      <c r="F852" s="15">
        <f t="shared" ref="F852:F861" si="1236">F329</f>
        <v>7.6208278551974901E-2</v>
      </c>
      <c r="G852" s="15" cm="1">
        <f t="array" aca="1" ref="G852:G861" ca="1">F868:F877</f>
        <v>7.0401589687427518E-2</v>
      </c>
      <c r="H852" s="15" cm="1">
        <f t="array" aca="1" ref="H852:H861" ca="1">G868:G877</f>
        <v>6.4991882887540361E-2</v>
      </c>
      <c r="I852" s="15">
        <f t="shared" ref="I852" si="1237">I329</f>
        <v>6.8651213001555994E-2</v>
      </c>
      <c r="J852" s="15" cm="1">
        <f t="array" aca="1" ref="J852:J861" ca="1">I868:I877</f>
        <v>6.4701712888241711E-2</v>
      </c>
      <c r="K852" s="15" cm="1">
        <f t="array" aca="1" ref="K852:K861" ca="1">J868:J877</f>
        <v>6.2552998725434961E-2</v>
      </c>
      <c r="L852" s="15">
        <f t="shared" ref="L852" si="1238">L329</f>
        <v>7.2507064658343001E-2</v>
      </c>
      <c r="M852" s="15" cm="1">
        <f t="array" aca="1" ref="M852:M861" ca="1">L868:L877</f>
        <v>7.2155423959618742E-2</v>
      </c>
      <c r="N852" s="15" cm="1">
        <f t="array" aca="1" ref="N852:N861" ca="1">M868:M877</f>
        <v>7.0679380864585029E-2</v>
      </c>
      <c r="O852" s="15">
        <f t="shared" ref="O852" si="1239">O329</f>
        <v>7.8075696281411505E-2</v>
      </c>
      <c r="P852" s="15" cm="1">
        <f t="array" aca="1" ref="P852:P861" ca="1">O868:O877</f>
        <v>8.4158386684196312E-2</v>
      </c>
      <c r="Q852" s="15" cm="1">
        <f t="array" aca="1" ref="Q852:Q861" ca="1">P868:P877</f>
        <v>8.3475607114114114E-2</v>
      </c>
      <c r="R852" s="15">
        <f t="shared" ref="R852" si="1240">R329</f>
        <v>8.5511219785519094E-2</v>
      </c>
      <c r="S852" s="15" cm="1">
        <f t="array" aca="1" ref="S852:S861" ca="1">R868:R877</f>
        <v>8.2309685524665666E-2</v>
      </c>
      <c r="T852" s="15" cm="1">
        <f t="array" aca="1" ref="T852:T861" ca="1">S868:S877</f>
        <v>8.1195189380148303E-2</v>
      </c>
      <c r="U852" s="15">
        <f t="shared" ref="U852" si="1241">U329</f>
        <v>8.9921286819895099E-2</v>
      </c>
      <c r="V852" s="15" cm="1">
        <f t="array" aca="1" ref="V852:V861" ca="1">U868:U877</f>
        <v>8.976229814187793E-2</v>
      </c>
      <c r="W852" s="15" cm="1">
        <f t="array" aca="1" ref="W852:W861" ca="1">V868:V877</f>
        <v>9.3419106678146596E-2</v>
      </c>
      <c r="X852" s="15">
        <f t="shared" ref="X852" si="1242">X329</f>
        <v>8.6563975457230297E-2</v>
      </c>
      <c r="Y852" s="15" cm="1">
        <f t="array" aca="1" ref="Y852:Y861" ca="1">X868:X877</f>
        <v>6.7942164333144067E-2</v>
      </c>
      <c r="Z852" s="15" cm="1">
        <f t="array" aca="1" ref="Z852:Z861" ca="1">Y868:Y877</f>
        <v>6.9794863206746854E-2</v>
      </c>
      <c r="AA852" s="15">
        <f t="shared" ref="AA852" si="1243">AA329</f>
        <v>2.70917285967219E-2</v>
      </c>
      <c r="AB852" s="15" cm="1">
        <f t="array" aca="1" ref="AB852:AB861" ca="1">AA868:AA877</f>
        <v>3.0329517386511653E-2</v>
      </c>
      <c r="AC852" s="15" cm="1">
        <f t="array" aca="1" ref="AC852:AC861" ca="1">AB868:AB877</f>
        <v>3.0146482122051725E-2</v>
      </c>
      <c r="AD852" s="15">
        <f t="shared" ref="AD852" si="1244">AD329</f>
        <v>1.60363551706335E-3</v>
      </c>
      <c r="AE852" s="15" cm="1">
        <f t="array" aca="1" ref="AE852:AE861" ca="1">AD868:AD877</f>
        <v>1.5956893810862977E-3</v>
      </c>
      <c r="AF852" s="15" cm="1">
        <f t="array" aca="1" ref="AF852:AF861" ca="1">AE868:AE877</f>
        <v>1.5001636943692367E-3</v>
      </c>
      <c r="AG852" s="15">
        <f t="shared" ref="AG852" si="1245">AG329</f>
        <v>-1.5045883405826999E-3</v>
      </c>
      <c r="AH852" s="15" cm="1">
        <f t="array" aca="1" ref="AH852:AH861" ca="1">AG868:AG877</f>
        <v>-1.6168012453970908E-3</v>
      </c>
      <c r="AI852" s="15" cm="1">
        <f t="array" aca="1" ref="AI852:AI861" ca="1">AH868:AH877</f>
        <v>-1.4430898678023474E-3</v>
      </c>
      <c r="AJ852" s="15">
        <f t="shared" ref="AJ852" si="1246">AJ329</f>
        <v>-4.7601354302325002E-3</v>
      </c>
      <c r="AK852" s="15" cm="1">
        <f t="array" aca="1" ref="AK852:AK861" ca="1">AJ868:AJ877</f>
        <v>-4.3203590270000231E-3</v>
      </c>
      <c r="AL852" s="15" cm="1">
        <f t="array" aca="1" ref="AL852:AL861" ca="1">AK868:AK877</f>
        <v>-4.3982664399640778E-3</v>
      </c>
      <c r="AM852" s="15">
        <f t="shared" ref="AM852:AM861" si="1247">AM329</f>
        <v>-8.1322946475304598E-3</v>
      </c>
      <c r="AN852" s="15" cm="1">
        <f t="array" aca="1" ref="AN852:AN861" ca="1">AM868:AM877</f>
        <v>-8.3827347867159226E-3</v>
      </c>
      <c r="AO852" s="15" cm="1">
        <f t="array" aca="1" ref="AO852:AO861" ca="1">AN868:AN877</f>
        <v>-8.4019134373652053E-3</v>
      </c>
      <c r="AP852" s="15">
        <f t="shared" ref="AP852" si="1248">AP329</f>
        <v>-2.4616171275543001E-2</v>
      </c>
      <c r="AQ852" s="15" cm="1">
        <f t="array" aca="1" ref="AQ852:AQ861" ca="1">AP868:AP877</f>
        <v>-2.5852316495453099E-2</v>
      </c>
      <c r="AR852" s="15" cm="1">
        <f t="array" aca="1" ref="AR852:AR861" ca="1">AQ868:AQ877</f>
        <v>-2.4629318385323375E-2</v>
      </c>
      <c r="AS852" s="15">
        <f t="shared" ref="AS852" si="1249">AS329</f>
        <v>-1.9235333873219899E-2</v>
      </c>
      <c r="AT852" s="15" cm="1">
        <f t="array" aca="1" ref="AT852:AT861" ca="1">AS868:AS877</f>
        <v>-1.9898211281919546E-2</v>
      </c>
      <c r="AU852" s="15" cm="1">
        <f t="array" aca="1" ref="AU852:AU861" ca="1">AT868:AT877</f>
        <v>-2.079991948725295E-2</v>
      </c>
      <c r="AV852" s="15">
        <f t="shared" ref="AV852" si="1250">AV329</f>
        <v>-5.5470080333940202E-3</v>
      </c>
      <c r="AW852" s="15" cm="1">
        <f t="array" aca="1" ref="AW852:AW861" ca="1">AV868:AV877</f>
        <v>-5.1919735423664494E-3</v>
      </c>
      <c r="AX852" s="15" cm="1">
        <f t="array" aca="1" ref="AX852:AX861" ca="1">AW868:AW877</f>
        <v>-5.6829459711787086E-3</v>
      </c>
      <c r="AY852" s="15">
        <f t="shared" ref="AY852" si="1251">AY329</f>
        <v>-1.7566449701988202E-2</v>
      </c>
      <c r="AZ852" s="15" cm="1">
        <f t="array" aca="1" ref="AZ852:AZ861" ca="1">AY868:AY877</f>
        <v>-1.655138433444896E-2</v>
      </c>
      <c r="BA852" s="15" cm="1">
        <f t="array" aca="1" ref="BA852:BA861" ca="1">AZ868:AZ877</f>
        <v>-1.7564661649054302E-2</v>
      </c>
      <c r="BB852" s="15">
        <f t="shared" ref="BB852" si="1252">BB329</f>
        <v>-1.19563981222353E-2</v>
      </c>
      <c r="BC852" s="15" cm="1">
        <f t="array" aca="1" ref="BC852:BC861" ca="1">BB868:BB877</f>
        <v>-1.2239688713719953E-2</v>
      </c>
      <c r="BD852" s="15" cm="1">
        <f t="array" aca="1" ref="BD852:BD861" ca="1">BC868:BC877</f>
        <v>-1.2768494715554062E-2</v>
      </c>
      <c r="BE852" s="15">
        <f t="shared" ref="BE852" si="1253">BE329</f>
        <v>-1.7928687119148901E-2</v>
      </c>
      <c r="BF852" s="15" cm="1">
        <f t="array" aca="1" ref="BF852:BF861" ca="1">BE868:BE877</f>
        <v>-1.7068570091491254E-2</v>
      </c>
      <c r="BG852" s="15" cm="1">
        <f t="array" aca="1" ref="BG852:BG861" ca="1">BF868:BF877</f>
        <v>-1.6699543642476587E-2</v>
      </c>
      <c r="BH852" s="15">
        <f t="shared" ref="BH852" si="1254">BH329</f>
        <v>-9.4389866273605592E-3</v>
      </c>
      <c r="BI852" s="15" cm="1">
        <f t="array" aca="1" ref="BI852:BI861" ca="1">BH868:BH877</f>
        <v>-8.467810276140535E-3</v>
      </c>
      <c r="BJ852" s="15" cm="1">
        <f t="array" aca="1" ref="BJ852:BJ861" ca="1">BI868:BI877</f>
        <v>-8.4648647305217168E-3</v>
      </c>
    </row>
    <row r="853" spans="2:62" hidden="1" outlineLevel="2">
      <c r="B853" s="90" t="s">
        <v>7</v>
      </c>
      <c r="C853" s="15">
        <f t="shared" si="1235"/>
        <v>3.5211382827785999E-2</v>
      </c>
      <c r="D853" s="15">
        <f ca="1"/>
        <v>3.3264841845914897E-2</v>
      </c>
      <c r="E853" s="15">
        <f ca="1"/>
        <v>3.2677986199141452E-2</v>
      </c>
      <c r="F853" s="15">
        <f t="shared" si="1236"/>
        <v>2.8544179092078899E-2</v>
      </c>
      <c r="G853" s="15">
        <f ca="1"/>
        <v>2.846894942640471E-2</v>
      </c>
      <c r="H853" s="15">
        <f ca="1"/>
        <v>2.6783571849767433E-2</v>
      </c>
      <c r="I853" s="15">
        <f t="shared" ref="I853:I861" si="1255">I330</f>
        <v>2.94177116622867E-2</v>
      </c>
      <c r="J853" s="15">
        <f ca="1"/>
        <v>3.0854085640443084E-2</v>
      </c>
      <c r="K853" s="15">
        <f ca="1"/>
        <v>2.9724338139695987E-2</v>
      </c>
      <c r="L853" s="15">
        <f t="shared" ref="L853:L861" si="1256">L330</f>
        <v>2.6414196344944602E-2</v>
      </c>
      <c r="M853" s="15">
        <f ca="1"/>
        <v>2.4414724110212595E-2</v>
      </c>
      <c r="N853" s="15">
        <f ca="1"/>
        <v>2.4553160471309707E-2</v>
      </c>
      <c r="O853" s="15">
        <f t="shared" ref="O853:O861" si="1257">O330</f>
        <v>3.4182999290710898E-2</v>
      </c>
      <c r="P853" s="15">
        <f ca="1"/>
        <v>3.4576393258673538E-2</v>
      </c>
      <c r="Q853" s="15">
        <f ca="1"/>
        <v>3.2180056809647126E-2</v>
      </c>
      <c r="R853" s="15">
        <f t="shared" ref="R853:R861" si="1258">R330</f>
        <v>4.0067015062377503E-2</v>
      </c>
      <c r="S853" s="15">
        <f ca="1"/>
        <v>4.4782847902109506E-2</v>
      </c>
      <c r="T853" s="15">
        <f ca="1"/>
        <v>4.4930640751326162E-2</v>
      </c>
      <c r="U853" s="15">
        <f t="shared" ref="U853:U861" si="1259">U330</f>
        <v>3.9495993225598297E-2</v>
      </c>
      <c r="V853" s="15">
        <f ca="1"/>
        <v>3.7955319049260063E-2</v>
      </c>
      <c r="W853" s="15">
        <f ca="1"/>
        <v>3.6620362586554177E-2</v>
      </c>
      <c r="X853" s="15">
        <f t="shared" ref="X853:X861" si="1260">X330</f>
        <v>4.5953558541223002E-2</v>
      </c>
      <c r="Y853" s="15">
        <f ca="1"/>
        <v>4.3140629626677925E-2</v>
      </c>
      <c r="Z853" s="15">
        <f ca="1"/>
        <v>4.3712956072712028E-2</v>
      </c>
      <c r="AA853" s="15">
        <f t="shared" ref="AA853:AA861" si="1261">AA330</f>
        <v>3.7222328803544903E-2</v>
      </c>
      <c r="AB853" s="15">
        <f ca="1"/>
        <v>3.7136363570632235E-2</v>
      </c>
      <c r="AC853" s="15">
        <f ca="1"/>
        <v>3.7413039039466849E-2</v>
      </c>
      <c r="AD853" s="15">
        <f t="shared" ref="AD853:AD861" si="1262">AD330</f>
        <v>5.1145612446240697E-2</v>
      </c>
      <c r="AE853" s="15">
        <f ca="1"/>
        <v>4.9896654029789718E-2</v>
      </c>
      <c r="AF853" s="15">
        <f ca="1"/>
        <v>4.9023276609528613E-2</v>
      </c>
      <c r="AG853" s="15">
        <f t="shared" ref="AG853:AG861" si="1263">AG330</f>
        <v>5.8025010527791097E-2</v>
      </c>
      <c r="AH853" s="15">
        <f ca="1"/>
        <v>5.7383405475326006E-2</v>
      </c>
      <c r="AI853" s="15">
        <f ca="1"/>
        <v>5.3470928587627795E-2</v>
      </c>
      <c r="AJ853" s="15">
        <f t="shared" ref="AJ853:AJ861" si="1264">AJ330</f>
        <v>6.8313581974363005E-2</v>
      </c>
      <c r="AK853" s="15">
        <f ca="1"/>
        <v>6.6023725727944654E-2</v>
      </c>
      <c r="AL853" s="15">
        <f ca="1"/>
        <v>6.7298364752798948E-2</v>
      </c>
      <c r="AM853" s="15">
        <f t="shared" si="1247"/>
        <v>6.5706892561799707E-2</v>
      </c>
      <c r="AN853" s="15">
        <f ca="1"/>
        <v>5.6156376785357877E-2</v>
      </c>
      <c r="AO853" s="15">
        <f ca="1"/>
        <v>5.4225008155023229E-2</v>
      </c>
      <c r="AP853" s="15">
        <f t="shared" ref="AP853:AP861" si="1265">AP330</f>
        <v>3.1013257774584399E-3</v>
      </c>
      <c r="AQ853" s="15">
        <f ca="1"/>
        <v>3.6535374991364731E-3</v>
      </c>
      <c r="AR853" s="15">
        <f ca="1"/>
        <v>3.4911836057007202E-3</v>
      </c>
      <c r="AS853" s="15">
        <f t="shared" ref="AS853:AS861" si="1266">AS330</f>
        <v>-3.9226367026661199E-2</v>
      </c>
      <c r="AT853" s="15">
        <f ca="1"/>
        <v>-3.7498707686920291E-2</v>
      </c>
      <c r="AU853" s="15">
        <f ca="1"/>
        <v>-3.9158693638595851E-2</v>
      </c>
      <c r="AV853" s="15">
        <f t="shared" ref="AV853:AV861" si="1267">AV330</f>
        <v>-2.9486875326744301E-2</v>
      </c>
      <c r="AW853" s="15">
        <f ca="1"/>
        <v>-2.9029569784810669E-2</v>
      </c>
      <c r="AX853" s="15">
        <f ca="1"/>
        <v>-3.6087738962256373E-2</v>
      </c>
      <c r="AY853" s="15">
        <f t="shared" ref="AY853:AY861" si="1268">AY330</f>
        <v>-2.8788796580566899E-2</v>
      </c>
      <c r="AZ853" s="15">
        <f ca="1"/>
        <v>-2.8921597422088358E-2</v>
      </c>
      <c r="BA853" s="15">
        <f ca="1"/>
        <v>-3.6049539353360187E-2</v>
      </c>
      <c r="BB853" s="15">
        <f t="shared" ref="BB853:BB861" si="1269">BB330</f>
        <v>-2.5148690270686402E-2</v>
      </c>
      <c r="BC853" s="15">
        <f ca="1"/>
        <v>-2.378353494699537E-2</v>
      </c>
      <c r="BD853" s="15">
        <f ca="1"/>
        <v>-2.4697707298454379E-2</v>
      </c>
      <c r="BE853" s="15">
        <f t="shared" ref="BE853:BE861" si="1270">BE330</f>
        <v>-2.6130267048428201E-2</v>
      </c>
      <c r="BF853" s="15">
        <f ca="1"/>
        <v>-2.5146571881206819E-2</v>
      </c>
      <c r="BG853" s="15">
        <f ca="1"/>
        <v>-2.3538448673222329E-2</v>
      </c>
      <c r="BH853" s="15">
        <f t="shared" ref="BH853:BH861" si="1271">BH330</f>
        <v>-1.6965166469823802E-2</v>
      </c>
      <c r="BI853" s="15">
        <f ca="1"/>
        <v>-1.9074716526577135E-2</v>
      </c>
      <c r="BJ853" s="15">
        <f ca="1"/>
        <v>-1.9201974497861946E-2</v>
      </c>
    </row>
    <row r="854" spans="2:62" hidden="1" outlineLevel="2">
      <c r="B854" s="90" t="s">
        <v>9</v>
      </c>
      <c r="C854" s="15">
        <f t="shared" si="1235"/>
        <v>0.29622662226680901</v>
      </c>
      <c r="D854" s="15">
        <f ca="1"/>
        <v>0.29725317901784493</v>
      </c>
      <c r="E854" s="15">
        <f ca="1"/>
        <v>0.2975693287554384</v>
      </c>
      <c r="F854" s="15">
        <f t="shared" si="1236"/>
        <v>0.28515514633287598</v>
      </c>
      <c r="G854" s="15">
        <f ca="1"/>
        <v>0.2863044571114487</v>
      </c>
      <c r="H854" s="15">
        <f ca="1"/>
        <v>0.28253989481387709</v>
      </c>
      <c r="I854" s="15">
        <f t="shared" si="1255"/>
        <v>0.26791215317209999</v>
      </c>
      <c r="J854" s="15">
        <f ca="1"/>
        <v>0.26876692836864835</v>
      </c>
      <c r="K854" s="15">
        <f ca="1"/>
        <v>0.2650311184253854</v>
      </c>
      <c r="L854" s="15">
        <f t="shared" si="1256"/>
        <v>0.27753234423225798</v>
      </c>
      <c r="M854" s="15">
        <f ca="1"/>
        <v>0.2762837183931991</v>
      </c>
      <c r="N854" s="15">
        <f ca="1"/>
        <v>0.26601974558348962</v>
      </c>
      <c r="O854" s="15">
        <f t="shared" si="1257"/>
        <v>0.27864727106425702</v>
      </c>
      <c r="P854" s="15">
        <f ca="1"/>
        <v>0.26405092119654078</v>
      </c>
      <c r="Q854" s="15">
        <f ca="1"/>
        <v>0.26363248208618267</v>
      </c>
      <c r="R854" s="15">
        <f t="shared" si="1258"/>
        <v>0.29268265890615403</v>
      </c>
      <c r="S854" s="15">
        <f ca="1"/>
        <v>0.30793387560571012</v>
      </c>
      <c r="T854" s="15">
        <f ca="1"/>
        <v>0.30404349311399764</v>
      </c>
      <c r="U854" s="15">
        <f t="shared" si="1259"/>
        <v>0.300777998521357</v>
      </c>
      <c r="V854" s="15">
        <f ca="1"/>
        <v>0.30372259612967301</v>
      </c>
      <c r="W854" s="15">
        <f ca="1"/>
        <v>0.28256590093596634</v>
      </c>
      <c r="X854" s="15">
        <f t="shared" si="1260"/>
        <v>0.281114424251664</v>
      </c>
      <c r="Y854" s="15">
        <f ca="1"/>
        <v>0.29851256402920723</v>
      </c>
      <c r="Z854" s="15">
        <f ca="1"/>
        <v>0.29940028407861463</v>
      </c>
      <c r="AA854" s="15">
        <f t="shared" si="1261"/>
        <v>0.283257092218477</v>
      </c>
      <c r="AB854" s="15">
        <f ca="1"/>
        <v>0.29673275270894095</v>
      </c>
      <c r="AC854" s="15">
        <f ca="1"/>
        <v>0.29366315347207506</v>
      </c>
      <c r="AD854" s="15">
        <f t="shared" si="1262"/>
        <v>0.25605009307405502</v>
      </c>
      <c r="AE854" s="15">
        <f ca="1"/>
        <v>0.26392602794697195</v>
      </c>
      <c r="AF854" s="15">
        <f ca="1"/>
        <v>0.27519814598368653</v>
      </c>
      <c r="AG854" s="15">
        <f t="shared" si="1263"/>
        <v>0.27178681170143998</v>
      </c>
      <c r="AH854" s="15">
        <f ca="1"/>
        <v>0.27620684913165772</v>
      </c>
      <c r="AI854" s="15">
        <f ca="1"/>
        <v>0.27917226395410188</v>
      </c>
      <c r="AJ854" s="15">
        <f t="shared" si="1264"/>
        <v>0.26701860311181003</v>
      </c>
      <c r="AK854" s="15">
        <f ca="1"/>
        <v>0.26733150221552548</v>
      </c>
      <c r="AL854" s="15">
        <f ca="1"/>
        <v>0.26725855537810561</v>
      </c>
      <c r="AM854" s="15">
        <f t="shared" si="1247"/>
        <v>0.27129924421885099</v>
      </c>
      <c r="AN854" s="15">
        <f ca="1"/>
        <v>0.28823148668579535</v>
      </c>
      <c r="AO854" s="15">
        <f ca="1"/>
        <v>0.2729477655433532</v>
      </c>
      <c r="AP854" s="15">
        <f t="shared" si="1265"/>
        <v>0.216377660851547</v>
      </c>
      <c r="AQ854" s="15">
        <f ca="1"/>
        <v>0.21036991452483564</v>
      </c>
      <c r="AR854" s="15">
        <f ca="1"/>
        <v>0.20231712124065185</v>
      </c>
      <c r="AS854" s="15">
        <f t="shared" si="1266"/>
        <v>0.23525872022098099</v>
      </c>
      <c r="AT854" s="15">
        <f ca="1"/>
        <v>0.25179628035793955</v>
      </c>
      <c r="AU854" s="15">
        <f ca="1"/>
        <v>0.25050411692777391</v>
      </c>
      <c r="AV854" s="15">
        <f t="shared" si="1267"/>
        <v>0.22149954242339701</v>
      </c>
      <c r="AW854" s="15">
        <f ca="1"/>
        <v>0.23936623460229961</v>
      </c>
      <c r="AX854" s="15">
        <f ca="1"/>
        <v>0.24612984329455084</v>
      </c>
      <c r="AY854" s="15">
        <f t="shared" si="1268"/>
        <v>0.21775944792813801</v>
      </c>
      <c r="AZ854" s="15">
        <f ca="1"/>
        <v>0.20797830678114851</v>
      </c>
      <c r="BA854" s="15">
        <f ca="1"/>
        <v>0.21228285330726743</v>
      </c>
      <c r="BB854" s="15">
        <f t="shared" si="1269"/>
        <v>0.21228845610281</v>
      </c>
      <c r="BC854" s="15">
        <f ca="1"/>
        <v>0.21728267406669657</v>
      </c>
      <c r="BD854" s="15">
        <f ca="1"/>
        <v>0.21589761522487791</v>
      </c>
      <c r="BE854" s="15">
        <f t="shared" si="1270"/>
        <v>0.20765693339094099</v>
      </c>
      <c r="BF854" s="15">
        <f ca="1"/>
        <v>0.21700676705342298</v>
      </c>
      <c r="BG854" s="15">
        <f ca="1"/>
        <v>0.21910650572910054</v>
      </c>
      <c r="BH854" s="15">
        <f t="shared" si="1271"/>
        <v>0.20937476745266401</v>
      </c>
      <c r="BI854" s="15">
        <f ca="1"/>
        <v>0.20977548664705331</v>
      </c>
      <c r="BJ854" s="15">
        <f ca="1"/>
        <v>0.20979047812770921</v>
      </c>
    </row>
    <row r="855" spans="2:62" hidden="1" outlineLevel="2">
      <c r="B855" s="90" t="s">
        <v>11</v>
      </c>
      <c r="C855" s="15">
        <f t="shared" si="1235"/>
        <v>0.15389392862267601</v>
      </c>
      <c r="D855" s="15">
        <f ca="1"/>
        <v>0.15045018385619591</v>
      </c>
      <c r="E855" s="15">
        <f ca="1"/>
        <v>0.15542431117827557</v>
      </c>
      <c r="F855" s="15">
        <f t="shared" si="1236"/>
        <v>0.13765271018476699</v>
      </c>
      <c r="G855" s="15">
        <f ca="1"/>
        <v>0.14140128611719424</v>
      </c>
      <c r="H855" s="15">
        <f ca="1"/>
        <v>0.14255687317423865</v>
      </c>
      <c r="I855" s="15">
        <f t="shared" si="1255"/>
        <v>0.13127747028872699</v>
      </c>
      <c r="J855" s="15">
        <f ca="1"/>
        <v>0.12712286546567397</v>
      </c>
      <c r="K855" s="15">
        <f ca="1"/>
        <v>0.12566506756964752</v>
      </c>
      <c r="L855" s="15">
        <f t="shared" si="1256"/>
        <v>0.12510930142346399</v>
      </c>
      <c r="M855" s="15">
        <f ca="1"/>
        <v>0.12857897393742276</v>
      </c>
      <c r="N855" s="15">
        <f ca="1"/>
        <v>0.1324648544368949</v>
      </c>
      <c r="O855" s="15">
        <f t="shared" si="1257"/>
        <v>0.117142833299785</v>
      </c>
      <c r="P855" s="15">
        <f ca="1"/>
        <v>0.12594681631922675</v>
      </c>
      <c r="Q855" s="15">
        <f ca="1"/>
        <v>0.12291045396776099</v>
      </c>
      <c r="R855" s="15">
        <f t="shared" si="1258"/>
        <v>9.4600346468214899E-2</v>
      </c>
      <c r="S855" s="15">
        <f ca="1"/>
        <v>8.5345857772215442E-2</v>
      </c>
      <c r="T855" s="15">
        <f ca="1"/>
        <v>8.7261368340317003E-2</v>
      </c>
      <c r="U855" s="15">
        <f t="shared" si="1259"/>
        <v>6.5314676608602906E-2</v>
      </c>
      <c r="V855" s="15">
        <f ca="1"/>
        <v>6.7830147284105677E-2</v>
      </c>
      <c r="W855" s="15">
        <f ca="1"/>
        <v>6.9092758545553537E-2</v>
      </c>
      <c r="X855" s="15">
        <f t="shared" si="1260"/>
        <v>6.6322685740800802E-2</v>
      </c>
      <c r="Y855" s="15">
        <f ca="1"/>
        <v>6.1572734973944963E-2</v>
      </c>
      <c r="Z855" s="15">
        <f ca="1"/>
        <v>6.3819407724263935E-2</v>
      </c>
      <c r="AA855" s="15">
        <f t="shared" si="1261"/>
        <v>5.27019934129263E-2</v>
      </c>
      <c r="AB855" s="15">
        <f ca="1"/>
        <v>5.2448443278169873E-2</v>
      </c>
      <c r="AC855" s="15">
        <f ca="1"/>
        <v>5.2297766167064073E-2</v>
      </c>
      <c r="AD855" s="15">
        <f t="shared" si="1262"/>
        <v>8.2827681471025094E-2</v>
      </c>
      <c r="AE855" s="15">
        <f ca="1"/>
        <v>7.5615146041064688E-2</v>
      </c>
      <c r="AF855" s="15">
        <f ca="1"/>
        <v>6.5947015942904502E-2</v>
      </c>
      <c r="AG855" s="15">
        <f t="shared" si="1263"/>
        <v>4.81725300952945E-2</v>
      </c>
      <c r="AH855" s="15">
        <f ca="1"/>
        <v>4.8537909250696218E-2</v>
      </c>
      <c r="AI855" s="15">
        <f ca="1"/>
        <v>4.3727887622536064E-2</v>
      </c>
      <c r="AJ855" s="15">
        <f t="shared" si="1264"/>
        <v>5.3351308803300301E-2</v>
      </c>
      <c r="AK855" s="15">
        <f ca="1"/>
        <v>5.2844129966094937E-2</v>
      </c>
      <c r="AL855" s="15">
        <f ca="1"/>
        <v>5.4865128981136164E-2</v>
      </c>
      <c r="AM855" s="15">
        <f t="shared" si="1247"/>
        <v>5.6271084743080797E-2</v>
      </c>
      <c r="AN855" s="15">
        <f ca="1"/>
        <v>4.8647949709164563E-2</v>
      </c>
      <c r="AO855" s="15">
        <f ca="1"/>
        <v>5.0519905785324927E-2</v>
      </c>
      <c r="AP855" s="15">
        <f t="shared" si="1265"/>
        <v>6.2939531056997594E-2</v>
      </c>
      <c r="AQ855" s="15">
        <f ca="1"/>
        <v>6.4990619237975888E-2</v>
      </c>
      <c r="AR855" s="15">
        <f ca="1"/>
        <v>6.3863995007669677E-2</v>
      </c>
      <c r="AS855" s="15">
        <f t="shared" si="1266"/>
        <v>7.2473717485450603E-2</v>
      </c>
      <c r="AT855" s="15">
        <f ca="1"/>
        <v>7.1041780318509495E-2</v>
      </c>
      <c r="AU855" s="15">
        <f ca="1"/>
        <v>7.9880866092870956E-2</v>
      </c>
      <c r="AV855" s="15">
        <f t="shared" si="1267"/>
        <v>6.1926113860549699E-2</v>
      </c>
      <c r="AW855" s="15">
        <f ca="1"/>
        <v>6.3071986536468408E-2</v>
      </c>
      <c r="AX855" s="15">
        <f ca="1"/>
        <v>6.7078151722967438E-2</v>
      </c>
      <c r="AY855" s="15">
        <f t="shared" si="1268"/>
        <v>9.4565398112173904E-2</v>
      </c>
      <c r="AZ855" s="15">
        <f ca="1"/>
        <v>9.4634044495892217E-2</v>
      </c>
      <c r="BA855" s="15">
        <f ca="1"/>
        <v>9.9716742301765943E-2</v>
      </c>
      <c r="BB855" s="15">
        <f t="shared" si="1269"/>
        <v>8.4077908060489495E-2</v>
      </c>
      <c r="BC855" s="15">
        <f ca="1"/>
        <v>8.271202029578141E-2</v>
      </c>
      <c r="BD855" s="15">
        <f ca="1"/>
        <v>8.736057607873246E-2</v>
      </c>
      <c r="BE855" s="15">
        <f t="shared" si="1270"/>
        <v>8.0176743196760394E-2</v>
      </c>
      <c r="BF855" s="15">
        <f ca="1"/>
        <v>7.9103227280521757E-2</v>
      </c>
      <c r="BG855" s="15">
        <f ca="1"/>
        <v>7.6169328868471484E-2</v>
      </c>
      <c r="BH855" s="15">
        <f t="shared" si="1271"/>
        <v>7.0803597878243599E-2</v>
      </c>
      <c r="BI855" s="15">
        <f ca="1"/>
        <v>7.185162722591322E-2</v>
      </c>
      <c r="BJ855" s="15">
        <f ca="1"/>
        <v>6.9602787866725677E-2</v>
      </c>
    </row>
    <row r="856" spans="2:62" hidden="1" outlineLevel="2">
      <c r="B856" s="90" t="s">
        <v>13</v>
      </c>
      <c r="C856" s="15">
        <f t="shared" si="1235"/>
        <v>3.7927026894915603E-2</v>
      </c>
      <c r="D856" s="15">
        <f ca="1"/>
        <v>3.8447989761058732E-2</v>
      </c>
      <c r="E856" s="15">
        <f ca="1"/>
        <v>3.6666098741645566E-2</v>
      </c>
      <c r="F856" s="15">
        <f t="shared" si="1236"/>
        <v>4.5286344380449498E-2</v>
      </c>
      <c r="G856" s="15">
        <f ca="1"/>
        <v>4.5551416511731252E-2</v>
      </c>
      <c r="H856" s="15">
        <f ca="1"/>
        <v>4.4013102554282098E-2</v>
      </c>
      <c r="I856" s="15">
        <f t="shared" si="1255"/>
        <v>4.59986776662588E-2</v>
      </c>
      <c r="J856" s="15">
        <f ca="1"/>
        <v>4.8460911977080127E-2</v>
      </c>
      <c r="K856" s="15">
        <f ca="1"/>
        <v>4.6728353138101704E-2</v>
      </c>
      <c r="L856" s="15">
        <f t="shared" si="1256"/>
        <v>4.0747919476577098E-2</v>
      </c>
      <c r="M856" s="15">
        <f ca="1"/>
        <v>4.5617424241172225E-2</v>
      </c>
      <c r="N856" s="15">
        <f ca="1"/>
        <v>4.391154741087977E-2</v>
      </c>
      <c r="O856" s="15">
        <f t="shared" si="1257"/>
        <v>3.9130309772283399E-2</v>
      </c>
      <c r="P856" s="15">
        <f ca="1"/>
        <v>4.1225734816005298E-2</v>
      </c>
      <c r="Q856" s="15">
        <f ca="1"/>
        <v>4.3828413478095997E-2</v>
      </c>
      <c r="R856" s="15">
        <f t="shared" si="1258"/>
        <v>5.0277376961125497E-2</v>
      </c>
      <c r="S856" s="15">
        <f ca="1"/>
        <v>5.0770275146529847E-2</v>
      </c>
      <c r="T856" s="15">
        <f ca="1"/>
        <v>5.4631187299855284E-2</v>
      </c>
      <c r="U856" s="15">
        <f t="shared" si="1259"/>
        <v>4.3782633104596999E-2</v>
      </c>
      <c r="V856" s="15">
        <f ca="1"/>
        <v>4.0763621485025187E-2</v>
      </c>
      <c r="W856" s="15">
        <f ca="1"/>
        <v>4.2074186666472078E-2</v>
      </c>
      <c r="X856" s="15">
        <f t="shared" si="1260"/>
        <v>4.2405457304001602E-2</v>
      </c>
      <c r="Y856" s="15">
        <f ca="1"/>
        <v>4.3221920923225542E-2</v>
      </c>
      <c r="Z856" s="15">
        <f ca="1"/>
        <v>4.3099255945912157E-2</v>
      </c>
      <c r="AA856" s="15">
        <f t="shared" si="1261"/>
        <v>6.0910535351145101E-2</v>
      </c>
      <c r="AB856" s="15">
        <f ca="1"/>
        <v>5.7897242630200296E-2</v>
      </c>
      <c r="AC856" s="15">
        <f ca="1"/>
        <v>6.2605814058203368E-2</v>
      </c>
      <c r="AD856" s="15">
        <f t="shared" si="1262"/>
        <v>6.8218940451654206E-2</v>
      </c>
      <c r="AE856" s="15">
        <f ca="1"/>
        <v>6.4900233925132195E-2</v>
      </c>
      <c r="AF856" s="15">
        <f ca="1"/>
        <v>5.7830713791060182E-2</v>
      </c>
      <c r="AG856" s="15">
        <f t="shared" si="1263"/>
        <v>5.9886662194503303E-2</v>
      </c>
      <c r="AH856" s="15">
        <f ca="1"/>
        <v>6.3215796080618517E-2</v>
      </c>
      <c r="AI856" s="15">
        <f ca="1"/>
        <v>5.7578023224464411E-2</v>
      </c>
      <c r="AJ856" s="15">
        <f t="shared" si="1264"/>
        <v>5.5039193272367698E-2</v>
      </c>
      <c r="AK856" s="15">
        <f ca="1"/>
        <v>5.9591831980315806E-2</v>
      </c>
      <c r="AL856" s="15">
        <f ca="1"/>
        <v>6.1558552104799644E-2</v>
      </c>
      <c r="AM856" s="15">
        <f t="shared" si="1247"/>
        <v>5.3692401363912297E-2</v>
      </c>
      <c r="AN856" s="15">
        <f ca="1"/>
        <v>5.5133174168447659E-2</v>
      </c>
      <c r="AO856" s="15">
        <f ca="1"/>
        <v>5.2656844941814884E-2</v>
      </c>
      <c r="AP856" s="15">
        <f t="shared" si="1265"/>
        <v>6.7557553838285905E-2</v>
      </c>
      <c r="AQ856" s="15">
        <f ca="1"/>
        <v>6.9470315373957828E-2</v>
      </c>
      <c r="AR856" s="15">
        <f ca="1"/>
        <v>6.926801077837616E-2</v>
      </c>
      <c r="AS856" s="15">
        <f t="shared" si="1266"/>
        <v>8.6400220198476804E-2</v>
      </c>
      <c r="AT856" s="15">
        <f ca="1"/>
        <v>7.0043431045440488E-2</v>
      </c>
      <c r="AU856" s="15">
        <f ca="1"/>
        <v>7.7403989665070727E-2</v>
      </c>
      <c r="AV856" s="15">
        <f t="shared" si="1267"/>
        <v>7.0053238669435899E-2</v>
      </c>
      <c r="AW856" s="15">
        <f ca="1"/>
        <v>6.1098889700579188E-2</v>
      </c>
      <c r="AX856" s="15">
        <f ca="1"/>
        <v>6.5597022306522521E-2</v>
      </c>
      <c r="AY856" s="15">
        <f t="shared" si="1268"/>
        <v>6.7006118453712002E-2</v>
      </c>
      <c r="AZ856" s="15">
        <f ca="1"/>
        <v>7.4343119311096786E-2</v>
      </c>
      <c r="BA856" s="15">
        <f ca="1"/>
        <v>8.5833464622808955E-2</v>
      </c>
      <c r="BB856" s="15">
        <f t="shared" si="1269"/>
        <v>7.8182286657723393E-2</v>
      </c>
      <c r="BC856" s="15">
        <f ca="1"/>
        <v>6.7572713728299705E-2</v>
      </c>
      <c r="BD856" s="15">
        <f ca="1"/>
        <v>6.8720313819363679E-2</v>
      </c>
      <c r="BE856" s="15">
        <f t="shared" si="1270"/>
        <v>8.0700301610781205E-2</v>
      </c>
      <c r="BF856" s="15">
        <f ca="1"/>
        <v>7.6453230419678983E-2</v>
      </c>
      <c r="BG856" s="15">
        <f ca="1"/>
        <v>7.5213330970645836E-2</v>
      </c>
      <c r="BH856" s="15">
        <f t="shared" si="1271"/>
        <v>8.7294431715297105E-2</v>
      </c>
      <c r="BI856" s="15">
        <f ca="1"/>
        <v>7.9983954420850323E-2</v>
      </c>
      <c r="BJ856" s="15">
        <f ca="1"/>
        <v>8.1616834383297518E-2</v>
      </c>
    </row>
    <row r="857" spans="2:62" hidden="1" outlineLevel="2">
      <c r="B857" s="90" t="s">
        <v>15</v>
      </c>
      <c r="C857" s="15">
        <f t="shared" si="1235"/>
        <v>0.26195660898181999</v>
      </c>
      <c r="D857" s="15">
        <f ca="1"/>
        <v>0.26052932084208458</v>
      </c>
      <c r="E857" s="15">
        <f ca="1"/>
        <v>0.25538161335461718</v>
      </c>
      <c r="F857" s="15">
        <f t="shared" si="1236"/>
        <v>0.27002526588946701</v>
      </c>
      <c r="G857" s="15">
        <f ca="1"/>
        <v>0.27051559960463517</v>
      </c>
      <c r="H857" s="15">
        <f ca="1"/>
        <v>0.27344482856318586</v>
      </c>
      <c r="I857" s="15">
        <f t="shared" si="1255"/>
        <v>0.24968618332981901</v>
      </c>
      <c r="J857" s="15">
        <f ca="1"/>
        <v>0.2520174481743479</v>
      </c>
      <c r="K857" s="15">
        <f ca="1"/>
        <v>0.25129411969394422</v>
      </c>
      <c r="L857" s="15">
        <f t="shared" si="1256"/>
        <v>0.24786187135506099</v>
      </c>
      <c r="M857" s="15">
        <f ca="1"/>
        <v>0.24499392488377389</v>
      </c>
      <c r="N857" s="15">
        <f ca="1"/>
        <v>0.24882558286881751</v>
      </c>
      <c r="O857" s="15">
        <f t="shared" si="1257"/>
        <v>0.24355635249756899</v>
      </c>
      <c r="P857" s="15">
        <f ca="1"/>
        <v>0.23202159396901645</v>
      </c>
      <c r="Q857" s="15">
        <f ca="1"/>
        <v>0.23203279199122523</v>
      </c>
      <c r="R857" s="15">
        <f t="shared" si="1258"/>
        <v>0.22494086345292599</v>
      </c>
      <c r="S857" s="15">
        <f ca="1"/>
        <v>0.22621343689872375</v>
      </c>
      <c r="T857" s="15">
        <f ca="1"/>
        <v>0.22117783392914236</v>
      </c>
      <c r="U857" s="15">
        <f t="shared" si="1259"/>
        <v>0.23176954510155701</v>
      </c>
      <c r="V857" s="15">
        <f ca="1"/>
        <v>0.23455714301051303</v>
      </c>
      <c r="W857" s="15">
        <f ca="1"/>
        <v>0.23583580362824919</v>
      </c>
      <c r="X857" s="15">
        <f t="shared" si="1260"/>
        <v>0.239143230092043</v>
      </c>
      <c r="Y857" s="15">
        <f ca="1"/>
        <v>0.24986774839863421</v>
      </c>
      <c r="Z857" s="15">
        <f ca="1"/>
        <v>0.2456013349307527</v>
      </c>
      <c r="AA857" s="15">
        <f t="shared" si="1261"/>
        <v>0.28598547944812902</v>
      </c>
      <c r="AB857" s="15">
        <f ca="1"/>
        <v>0.26611920371735465</v>
      </c>
      <c r="AC857" s="15">
        <f ca="1"/>
        <v>0.27179095465928188</v>
      </c>
      <c r="AD857" s="15">
        <f t="shared" si="1262"/>
        <v>0.30244923129137802</v>
      </c>
      <c r="AE857" s="15">
        <f ca="1"/>
        <v>0.30750965114379997</v>
      </c>
      <c r="AF857" s="15">
        <f ca="1"/>
        <v>0.30441865147363156</v>
      </c>
      <c r="AG857" s="15">
        <f t="shared" si="1263"/>
        <v>0.30634307890904999</v>
      </c>
      <c r="AH857" s="15">
        <f ca="1"/>
        <v>0.2942282450486392</v>
      </c>
      <c r="AI857" s="15">
        <f ca="1"/>
        <v>0.29661282485034263</v>
      </c>
      <c r="AJ857" s="15">
        <f t="shared" si="1264"/>
        <v>0.30676005658757499</v>
      </c>
      <c r="AK857" s="15">
        <f ca="1"/>
        <v>0.30839853010517937</v>
      </c>
      <c r="AL857" s="15">
        <f ca="1"/>
        <v>0.31065378052770226</v>
      </c>
      <c r="AM857" s="15">
        <f t="shared" si="1247"/>
        <v>0.30954151729994001</v>
      </c>
      <c r="AN857" s="15">
        <f ca="1"/>
        <v>0.30808986850444992</v>
      </c>
      <c r="AO857" s="15">
        <f ca="1"/>
        <v>0.31077990657571353</v>
      </c>
      <c r="AP857" s="15">
        <f t="shared" si="1265"/>
        <v>0.32425172733234597</v>
      </c>
      <c r="AQ857" s="15">
        <f ca="1"/>
        <v>0.32144393154542966</v>
      </c>
      <c r="AR857" s="15">
        <f ca="1"/>
        <v>0.33493663855878097</v>
      </c>
      <c r="AS857" s="15">
        <f t="shared" si="1266"/>
        <v>0.32294134795860702</v>
      </c>
      <c r="AT857" s="15">
        <f ca="1"/>
        <v>0.3275673320270705</v>
      </c>
      <c r="AU857" s="15">
        <f ca="1"/>
        <v>0.32616074436882359</v>
      </c>
      <c r="AV857" s="15">
        <f t="shared" si="1267"/>
        <v>0.314201746202174</v>
      </c>
      <c r="AW857" s="15">
        <f ca="1"/>
        <v>0.32618038112750897</v>
      </c>
      <c r="AX857" s="15">
        <f ca="1"/>
        <v>0.31120616903589909</v>
      </c>
      <c r="AY857" s="15">
        <f t="shared" si="1268"/>
        <v>0.32807688109417998</v>
      </c>
      <c r="AZ857" s="15">
        <f ca="1"/>
        <v>0.31665370613300942</v>
      </c>
      <c r="BA857" s="15">
        <f ca="1"/>
        <v>0.31118233616933533</v>
      </c>
      <c r="BB857" s="15">
        <f t="shared" si="1269"/>
        <v>0.31012084899126902</v>
      </c>
      <c r="BC857" s="15">
        <f ca="1"/>
        <v>0.31364719078947367</v>
      </c>
      <c r="BD857" s="15">
        <f ca="1"/>
        <v>0.30429395495232187</v>
      </c>
      <c r="BE857" s="15">
        <f t="shared" si="1270"/>
        <v>0.31852865743108</v>
      </c>
      <c r="BF857" s="15">
        <f ca="1"/>
        <v>0.32093174594419788</v>
      </c>
      <c r="BG857" s="15">
        <f ca="1"/>
        <v>0.32410359690421708</v>
      </c>
      <c r="BH857" s="15">
        <f t="shared" si="1271"/>
        <v>0.32928752912646297</v>
      </c>
      <c r="BI857" s="15">
        <f ca="1"/>
        <v>0.34113896948270883</v>
      </c>
      <c r="BJ857" s="15">
        <f ca="1"/>
        <v>0.32281158135906407</v>
      </c>
    </row>
    <row r="858" spans="2:62" hidden="1" outlineLevel="2">
      <c r="B858" s="90" t="s">
        <v>18</v>
      </c>
      <c r="C858" s="15">
        <f t="shared" si="1235"/>
        <v>-3.96084535361787E-2</v>
      </c>
      <c r="D858" s="15">
        <f ca="1"/>
        <v>-3.9964645367509904E-2</v>
      </c>
      <c r="E858" s="15">
        <f ca="1"/>
        <v>-4.1369319990958733E-2</v>
      </c>
      <c r="F858" s="15">
        <f t="shared" si="1236"/>
        <v>-4.0311979348927197E-2</v>
      </c>
      <c r="G858" s="15">
        <f ca="1"/>
        <v>-4.1147613224018213E-2</v>
      </c>
      <c r="H858" s="15">
        <f ca="1"/>
        <v>-3.8019252200751315E-2</v>
      </c>
      <c r="I858" s="15">
        <f t="shared" si="1255"/>
        <v>-2.2109954676963299E-2</v>
      </c>
      <c r="J858" s="15">
        <f ca="1"/>
        <v>-2.3445230164326543E-2</v>
      </c>
      <c r="K858" s="15">
        <f ca="1"/>
        <v>-2.2011309155954093E-2</v>
      </c>
      <c r="L858" s="15">
        <f t="shared" si="1256"/>
        <v>-2.1683558314053698E-2</v>
      </c>
      <c r="M858" s="15">
        <f ca="1"/>
        <v>-2.1198069624174958E-2</v>
      </c>
      <c r="N858" s="15">
        <f ca="1"/>
        <v>-2.1238664886241359E-2</v>
      </c>
      <c r="O858" s="15">
        <f t="shared" si="1257"/>
        <v>-2.80452005980277E-2</v>
      </c>
      <c r="P858" s="15">
        <f ca="1"/>
        <v>-3.0669778885625276E-2</v>
      </c>
      <c r="Q858" s="15">
        <f ca="1"/>
        <v>-3.135598573957845E-2</v>
      </c>
      <c r="R858" s="15">
        <f t="shared" si="1258"/>
        <v>-1.9810922982181199E-2</v>
      </c>
      <c r="S858" s="15">
        <f ca="1"/>
        <v>-1.9401661335379801E-2</v>
      </c>
      <c r="T858" s="15">
        <f ca="1"/>
        <v>-1.8860854978195462E-2</v>
      </c>
      <c r="U858" s="15">
        <f t="shared" si="1259"/>
        <v>-1.42554741867579E-2</v>
      </c>
      <c r="V858" s="15">
        <f ca="1"/>
        <v>-1.4718015518201672E-2</v>
      </c>
      <c r="W858" s="15">
        <f ca="1"/>
        <v>-1.4481733055327009E-2</v>
      </c>
      <c r="X858" s="15">
        <f t="shared" si="1260"/>
        <v>-3.6792879523384401E-3</v>
      </c>
      <c r="Y858" s="15">
        <f ca="1"/>
        <v>-3.7333747418240447E-3</v>
      </c>
      <c r="Z858" s="15">
        <f ca="1"/>
        <v>-3.4200692537673352E-3</v>
      </c>
      <c r="AA858" s="15">
        <f t="shared" si="1261"/>
        <v>7.1013589227499896E-3</v>
      </c>
      <c r="AB858" s="15">
        <f ca="1"/>
        <v>7.2230163055665058E-3</v>
      </c>
      <c r="AC858" s="15">
        <f ca="1"/>
        <v>6.8558178417745695E-3</v>
      </c>
      <c r="AD858" s="15">
        <f t="shared" si="1262"/>
        <v>1.14523840537714E-2</v>
      </c>
      <c r="AE858" s="15">
        <f ca="1"/>
        <v>1.3187958987884434E-2</v>
      </c>
      <c r="AF858" s="15">
        <f ca="1"/>
        <v>1.1403766585628765E-2</v>
      </c>
      <c r="AG858" s="15">
        <f t="shared" si="1263"/>
        <v>-9.6162403383830801E-3</v>
      </c>
      <c r="AH858" s="15">
        <f ca="1"/>
        <v>-9.8540072656320126E-3</v>
      </c>
      <c r="AI858" s="15">
        <f ca="1"/>
        <v>-8.851512607899065E-3</v>
      </c>
      <c r="AJ858" s="15">
        <f t="shared" si="1264"/>
        <v>-5.10635331007159E-3</v>
      </c>
      <c r="AK858" s="15">
        <f ca="1"/>
        <v>-5.4802711235579556E-3</v>
      </c>
      <c r="AL858" s="15">
        <f ca="1"/>
        <v>-5.8915593500251618E-3</v>
      </c>
      <c r="AM858" s="15">
        <f t="shared" si="1247"/>
        <v>-1.3098954786383499E-2</v>
      </c>
      <c r="AN858" s="15">
        <f ca="1"/>
        <v>-1.295906598581666E-2</v>
      </c>
      <c r="AO858" s="15">
        <f ca="1"/>
        <v>-1.2207580936106128E-2</v>
      </c>
      <c r="AP858" s="15">
        <f t="shared" si="1265"/>
        <v>-6.2649554876754596E-2</v>
      </c>
      <c r="AQ858" s="15">
        <f ca="1"/>
        <v>-6.8011213956202701E-2</v>
      </c>
      <c r="AR858" s="15">
        <f ca="1"/>
        <v>-7.2075346033847951E-2</v>
      </c>
      <c r="AS858" s="15">
        <f t="shared" si="1266"/>
        <v>-7.9228777267600303E-2</v>
      </c>
      <c r="AT858" s="15">
        <f ca="1"/>
        <v>-8.2062703516632515E-2</v>
      </c>
      <c r="AU858" s="15">
        <f ca="1"/>
        <v>-9.0245040575259033E-2</v>
      </c>
      <c r="AV858" s="15">
        <f t="shared" si="1267"/>
        <v>-6.3742901189257503E-2</v>
      </c>
      <c r="AW858" s="15">
        <f ca="1"/>
        <v>-6.5213371293655981E-2</v>
      </c>
      <c r="AX858" s="15">
        <f ca="1"/>
        <v>-8.1780066814718541E-2</v>
      </c>
      <c r="AY858" s="15">
        <f t="shared" si="1268"/>
        <v>-7.2490312683985397E-2</v>
      </c>
      <c r="AZ858" s="15">
        <f ca="1"/>
        <v>-7.0993402310457601E-2</v>
      </c>
      <c r="BA858" s="15">
        <f ca="1"/>
        <v>-8.5334870567332202E-2</v>
      </c>
      <c r="BB858" s="15">
        <f t="shared" si="1269"/>
        <v>-7.2439979820705602E-2</v>
      </c>
      <c r="BC858" s="15">
        <f ca="1"/>
        <v>-7.4350528726309914E-2</v>
      </c>
      <c r="BD858" s="15">
        <f ca="1"/>
        <v>-8.3397973423246702E-2</v>
      </c>
      <c r="BE858" s="15">
        <f t="shared" si="1270"/>
        <v>-7.4910605443843606E-2</v>
      </c>
      <c r="BF858" s="15">
        <f ca="1"/>
        <v>-7.8201494564057714E-2</v>
      </c>
      <c r="BG858" s="15">
        <f ca="1"/>
        <v>-8.264865400908708E-2</v>
      </c>
      <c r="BH858" s="15">
        <f t="shared" si="1271"/>
        <v>-9.3241144339926502E-2</v>
      </c>
      <c r="BI858" s="15">
        <f ca="1"/>
        <v>-9.8785000374143631E-2</v>
      </c>
      <c r="BJ858" s="15">
        <f ca="1"/>
        <v>-9.1967323571122528E-2</v>
      </c>
    </row>
    <row r="859" spans="2:62" hidden="1" outlineLevel="2">
      <c r="B859" s="90" t="s">
        <v>20</v>
      </c>
      <c r="C859" s="15">
        <f t="shared" si="1235"/>
        <v>-2.6181815387241098E-3</v>
      </c>
      <c r="D859" s="15">
        <f ca="1"/>
        <v>-2.6802501454427814E-3</v>
      </c>
      <c r="E859" s="15">
        <f ca="1"/>
        <v>-2.871999507648285E-3</v>
      </c>
      <c r="F859" s="15">
        <f t="shared" si="1236"/>
        <v>-5.7060644727667401E-3</v>
      </c>
      <c r="G859" s="15">
        <f ca="1"/>
        <v>-5.8216430814222626E-3</v>
      </c>
      <c r="H859" s="15">
        <f ca="1"/>
        <v>-5.1724142259015823E-3</v>
      </c>
      <c r="I859" s="15">
        <f t="shared" si="1255"/>
        <v>1.50474168322485E-2</v>
      </c>
      <c r="J859" s="15">
        <f ca="1"/>
        <v>1.5291662014835356E-2</v>
      </c>
      <c r="K859" s="15">
        <f ca="1"/>
        <v>1.5155754977412735E-2</v>
      </c>
      <c r="L859" s="15">
        <f t="shared" si="1256"/>
        <v>2.3936323901499499E-2</v>
      </c>
      <c r="M859" s="15">
        <f ca="1"/>
        <v>2.2972066192947678E-2</v>
      </c>
      <c r="N859" s="15">
        <f ca="1"/>
        <v>2.4354834998194488E-2</v>
      </c>
      <c r="O859" s="15">
        <f t="shared" si="1257"/>
        <v>3.09561529067604E-2</v>
      </c>
      <c r="P859" s="15">
        <f ca="1"/>
        <v>3.4154735740605416E-2</v>
      </c>
      <c r="Q859" s="15">
        <f ca="1"/>
        <v>3.799861908592507E-2</v>
      </c>
      <c r="R859" s="15">
        <f t="shared" si="1258"/>
        <v>3.48315453307576E-2</v>
      </c>
      <c r="S859" s="15">
        <f ca="1"/>
        <v>3.6917831389372963E-2</v>
      </c>
      <c r="T859" s="15">
        <f ca="1"/>
        <v>3.5630029076278769E-2</v>
      </c>
      <c r="U859" s="15">
        <f t="shared" si="1259"/>
        <v>4.2551040306262201E-2</v>
      </c>
      <c r="V859" s="15">
        <f ca="1"/>
        <v>4.0552896603488653E-2</v>
      </c>
      <c r="W859" s="15">
        <f ca="1"/>
        <v>4.6669274565254784E-2</v>
      </c>
      <c r="X859" s="15">
        <f t="shared" si="1260"/>
        <v>4.3801588699307198E-2</v>
      </c>
      <c r="Y859" s="15">
        <f ca="1"/>
        <v>4.2656330951995232E-2</v>
      </c>
      <c r="Z859" s="15">
        <f ca="1"/>
        <v>4.2057155726196345E-2</v>
      </c>
      <c r="AA859" s="15">
        <f t="shared" si="1261"/>
        <v>3.0298799378314201E-2</v>
      </c>
      <c r="AB859" s="15">
        <f ca="1"/>
        <v>3.1523676437099114E-2</v>
      </c>
      <c r="AC859" s="15">
        <f ca="1"/>
        <v>3.3005347612672875E-2</v>
      </c>
      <c r="AD859" s="15">
        <f t="shared" si="1262"/>
        <v>1.0446031831663901E-2</v>
      </c>
      <c r="AE859" s="15">
        <f ca="1"/>
        <v>1.0903133134111237E-2</v>
      </c>
      <c r="AF859" s="15">
        <f ca="1"/>
        <v>1.0396458090337769E-2</v>
      </c>
      <c r="AG859" s="15">
        <f t="shared" si="1263"/>
        <v>1.79873045363752E-2</v>
      </c>
      <c r="AH859" s="15">
        <f ca="1"/>
        <v>1.8315690422839901E-2</v>
      </c>
      <c r="AI859" s="15">
        <f ca="1"/>
        <v>1.4929955996403812E-2</v>
      </c>
      <c r="AJ859" s="15">
        <f t="shared" si="1264"/>
        <v>5.4210075716059304E-3</v>
      </c>
      <c r="AK859" s="15">
        <f ca="1"/>
        <v>5.1824327353144775E-3</v>
      </c>
      <c r="AL859" s="15">
        <f ca="1"/>
        <v>4.9450522713413644E-3</v>
      </c>
      <c r="AM859" s="15">
        <f t="shared" si="1247"/>
        <v>1.41692550161359E-2</v>
      </c>
      <c r="AN859" s="15">
        <f ca="1"/>
        <v>1.3155156507917466E-2</v>
      </c>
      <c r="AO859" s="15">
        <f ca="1"/>
        <v>1.249235114145426E-2</v>
      </c>
      <c r="AP859" s="15">
        <f t="shared" si="1265"/>
        <v>3.8076359777667101E-2</v>
      </c>
      <c r="AQ859" s="15">
        <f ca="1"/>
        <v>3.8411703418098249E-2</v>
      </c>
      <c r="AR859" s="15">
        <f ca="1"/>
        <v>4.0975370387026089E-2</v>
      </c>
      <c r="AS859" s="15">
        <f t="shared" si="1266"/>
        <v>4.8717696305164801E-2</v>
      </c>
      <c r="AT859" s="15">
        <f ca="1"/>
        <v>5.0377437579104664E-2</v>
      </c>
      <c r="AU859" s="15">
        <f ca="1"/>
        <v>4.6448614357372686E-2</v>
      </c>
      <c r="AV859" s="15">
        <f t="shared" si="1267"/>
        <v>5.9122978996704101E-2</v>
      </c>
      <c r="AW859" s="15">
        <f ca="1"/>
        <v>5.5508269933160673E-2</v>
      </c>
      <c r="AX859" s="15">
        <f ca="1"/>
        <v>6.4959322878243672E-2</v>
      </c>
      <c r="AY859" s="15">
        <f t="shared" si="1268"/>
        <v>4.7153960975316503E-2</v>
      </c>
      <c r="AZ859" s="15">
        <f ca="1"/>
        <v>4.7153838360883354E-2</v>
      </c>
      <c r="BA859" s="15">
        <f ca="1"/>
        <v>4.9760356042519861E-2</v>
      </c>
      <c r="BB859" s="15">
        <f t="shared" si="1269"/>
        <v>5.3761524540496E-2</v>
      </c>
      <c r="BC859" s="15">
        <f ca="1"/>
        <v>5.1261777636842309E-2</v>
      </c>
      <c r="BD859" s="15">
        <f ca="1"/>
        <v>5.4229062125069942E-2</v>
      </c>
      <c r="BE859" s="15">
        <f t="shared" si="1270"/>
        <v>5.6467980699932301E-2</v>
      </c>
      <c r="BF859" s="15">
        <f ca="1"/>
        <v>5.8796356835321022E-2</v>
      </c>
      <c r="BG859" s="15">
        <f ca="1"/>
        <v>6.0876731304403936E-2</v>
      </c>
      <c r="BH859" s="15">
        <f t="shared" si="1271"/>
        <v>5.2336896493444897E-2</v>
      </c>
      <c r="BI859" s="15">
        <f ca="1"/>
        <v>5.397230169964308E-2</v>
      </c>
      <c r="BJ859" s="15">
        <f ca="1"/>
        <v>5.3365953231777535E-2</v>
      </c>
    </row>
    <row r="860" spans="2:62" hidden="1" outlineLevel="2">
      <c r="B860" s="90" t="s">
        <v>22</v>
      </c>
      <c r="C860" s="15">
        <f t="shared" si="1235"/>
        <v>9.9870411161549696E-3</v>
      </c>
      <c r="D860" s="15">
        <f ca="1"/>
        <v>1.0089976405114772E-2</v>
      </c>
      <c r="E860" s="15">
        <f ca="1"/>
        <v>9.4531351896427283E-3</v>
      </c>
      <c r="F860" s="15">
        <f t="shared" si="1236"/>
        <v>1.5447009924229101E-2</v>
      </c>
      <c r="G860" s="15">
        <f ca="1"/>
        <v>1.5646841354591726E-2</v>
      </c>
      <c r="H860" s="15">
        <f ca="1"/>
        <v>1.4219778858117265E-2</v>
      </c>
      <c r="I860" s="15">
        <f t="shared" si="1255"/>
        <v>1.11637201500822E-2</v>
      </c>
      <c r="J860" s="15">
        <f ca="1"/>
        <v>1.2026966126218844E-2</v>
      </c>
      <c r="K860" s="15">
        <f ca="1"/>
        <v>1.2804384175813895E-2</v>
      </c>
      <c r="L860" s="15">
        <f t="shared" si="1256"/>
        <v>1.5804476070365201E-2</v>
      </c>
      <c r="M860" s="15">
        <f ca="1"/>
        <v>1.3703256294599156E-2</v>
      </c>
      <c r="N860" s="15">
        <f ca="1"/>
        <v>1.3269259880626695E-2</v>
      </c>
      <c r="O860" s="15">
        <f t="shared" si="1257"/>
        <v>1.7806909776502702E-2</v>
      </c>
      <c r="P860" s="15">
        <f ca="1"/>
        <v>2.1042234417439524E-2</v>
      </c>
      <c r="Q860" s="15">
        <f ca="1"/>
        <v>2.0402688477835509E-2</v>
      </c>
      <c r="R860" s="15">
        <f t="shared" si="1258"/>
        <v>1.3527134085985101E-2</v>
      </c>
      <c r="S860" s="15">
        <f ca="1"/>
        <v>1.3203820007091393E-2</v>
      </c>
      <c r="T860" s="15">
        <f ca="1"/>
        <v>1.2330991259098076E-2</v>
      </c>
      <c r="U860" s="15">
        <f t="shared" si="1259"/>
        <v>1.6516143215988099E-2</v>
      </c>
      <c r="V860" s="15">
        <f ca="1"/>
        <v>1.7460100050047694E-2</v>
      </c>
      <c r="W860" s="15">
        <f ca="1"/>
        <v>1.7308493948467004E-2</v>
      </c>
      <c r="X860" s="15">
        <f t="shared" si="1260"/>
        <v>2.4892406178423299E-2</v>
      </c>
      <c r="Y860" s="15">
        <f ca="1"/>
        <v>2.2600307826896406E-2</v>
      </c>
      <c r="Z860" s="15">
        <f ca="1"/>
        <v>2.2470456025673147E-2</v>
      </c>
      <c r="AA860" s="15">
        <f t="shared" si="1261"/>
        <v>2.0674147119917999E-2</v>
      </c>
      <c r="AB860" s="15">
        <f ca="1"/>
        <v>2.1906406008242389E-2</v>
      </c>
      <c r="AC860" s="15">
        <f ca="1"/>
        <v>1.9457927899508169E-2</v>
      </c>
      <c r="AD860" s="15">
        <f t="shared" si="1262"/>
        <v>1.1457969841839199E-2</v>
      </c>
      <c r="AE860" s="15">
        <f ca="1"/>
        <v>1.1473949763660883E-2</v>
      </c>
      <c r="AF860" s="15">
        <f ca="1"/>
        <v>1.126035637842983E-2</v>
      </c>
      <c r="AG860" s="15">
        <f t="shared" si="1263"/>
        <v>1.5208644003914499E-2</v>
      </c>
      <c r="AH860" s="15">
        <f ca="1"/>
        <v>1.4743904304892592E-2</v>
      </c>
      <c r="AI860" s="15">
        <f ca="1"/>
        <v>1.3794063175340951E-2</v>
      </c>
      <c r="AJ860" s="15">
        <f t="shared" si="1264"/>
        <v>2.6302317705855199E-2</v>
      </c>
      <c r="AK860" s="15">
        <f ca="1"/>
        <v>2.6094273508008841E-2</v>
      </c>
      <c r="AL860" s="15">
        <f ca="1"/>
        <v>2.7554558346588261E-2</v>
      </c>
      <c r="AM860" s="15">
        <f t="shared" si="1247"/>
        <v>2.4979636717312001E-2</v>
      </c>
      <c r="AN860" s="15">
        <f ca="1"/>
        <v>2.3355172448228684E-2</v>
      </c>
      <c r="AO860" s="15">
        <f ca="1"/>
        <v>2.802195608947599E-2</v>
      </c>
      <c r="AP860" s="15">
        <f t="shared" si="1265"/>
        <v>7.75647563287305E-2</v>
      </c>
      <c r="AQ860" s="15">
        <f ca="1"/>
        <v>8.0863230808354905E-2</v>
      </c>
      <c r="AR860" s="15">
        <f ca="1"/>
        <v>7.0832008561888052E-2</v>
      </c>
      <c r="AS860" s="15">
        <f t="shared" si="1266"/>
        <v>8.3293384597643003E-2</v>
      </c>
      <c r="AT860" s="15">
        <f ca="1"/>
        <v>7.6491060403100553E-2</v>
      </c>
      <c r="AU860" s="15">
        <f ca="1"/>
        <v>7.5531667055434334E-2</v>
      </c>
      <c r="AV860" s="15">
        <f t="shared" si="1267"/>
        <v>9.3076410671052601E-2</v>
      </c>
      <c r="AW860" s="15">
        <f ca="1"/>
        <v>8.7357571100002737E-2</v>
      </c>
      <c r="AX860" s="15">
        <f ca="1"/>
        <v>8.9008740158721622E-2</v>
      </c>
      <c r="AY860" s="15">
        <f t="shared" si="1268"/>
        <v>0.102396568140861</v>
      </c>
      <c r="AZ860" s="15">
        <f ca="1"/>
        <v>0.11480943724193204</v>
      </c>
      <c r="BA860" s="15">
        <f ca="1"/>
        <v>0.11266592660139482</v>
      </c>
      <c r="BB860" s="15">
        <f t="shared" si="1269"/>
        <v>0.125409734291348</v>
      </c>
      <c r="BC860" s="15">
        <f ca="1"/>
        <v>0.11841704468505351</v>
      </c>
      <c r="BD860" s="15">
        <f ca="1"/>
        <v>0.12557370668495574</v>
      </c>
      <c r="BE860" s="15">
        <f t="shared" si="1270"/>
        <v>0.12545219777751801</v>
      </c>
      <c r="BF860" s="15">
        <f ca="1"/>
        <v>0.12317581474998976</v>
      </c>
      <c r="BG860" s="15">
        <f ca="1"/>
        <v>0.12751362277053763</v>
      </c>
      <c r="BH860" s="15">
        <f t="shared" si="1271"/>
        <v>0.130027149379113</v>
      </c>
      <c r="BI860" s="15">
        <f ca="1"/>
        <v>0.12032695375264843</v>
      </c>
      <c r="BJ860" s="15">
        <f ca="1"/>
        <v>0.12900649633499106</v>
      </c>
    </row>
    <row r="861" spans="2:62" hidden="1" outlineLevel="2">
      <c r="B861" s="90" t="s">
        <v>24</v>
      </c>
      <c r="C861" s="15">
        <f t="shared" si="1235"/>
        <v>0.17239151596809299</v>
      </c>
      <c r="D861" s="15">
        <f ca="1"/>
        <v>0.1742520189880653</v>
      </c>
      <c r="E861" s="15">
        <f ca="1"/>
        <v>0.17870801479677728</v>
      </c>
      <c r="F861" s="15">
        <f t="shared" si="1236"/>
        <v>0.187699109465852</v>
      </c>
      <c r="G861" s="15">
        <f ca="1"/>
        <v>0.18867911649200764</v>
      </c>
      <c r="H861" s="15">
        <f ca="1"/>
        <v>0.19464173372564467</v>
      </c>
      <c r="I861" s="15">
        <f t="shared" si="1255"/>
        <v>0.202955408573884</v>
      </c>
      <c r="J861" s="15">
        <f ca="1"/>
        <v>0.2042026495088361</v>
      </c>
      <c r="K861" s="15">
        <f ca="1"/>
        <v>0.21305517431051649</v>
      </c>
      <c r="L861" s="15">
        <f t="shared" si="1256"/>
        <v>0.191770060851542</v>
      </c>
      <c r="M861" s="15">
        <f ca="1"/>
        <v>0.19247855761122953</v>
      </c>
      <c r="N861" s="15">
        <f ca="1"/>
        <v>0.19716029837144433</v>
      </c>
      <c r="O861" s="15">
        <f t="shared" si="1257"/>
        <v>0.188546675708748</v>
      </c>
      <c r="P861" s="15">
        <f ca="1"/>
        <v>0.19349296248392148</v>
      </c>
      <c r="Q861" s="15">
        <f ca="1"/>
        <v>0.19489487272879202</v>
      </c>
      <c r="R861" s="15">
        <f t="shared" si="1258"/>
        <v>0.183372762929121</v>
      </c>
      <c r="S861" s="15">
        <f ca="1"/>
        <v>0.17192403108896059</v>
      </c>
      <c r="T861" s="15">
        <f ca="1"/>
        <v>0.17766012182803129</v>
      </c>
      <c r="U861" s="15">
        <f t="shared" si="1259"/>
        <v>0.18412615728289999</v>
      </c>
      <c r="V861" s="15">
        <f ca="1"/>
        <v>0.18211389376421017</v>
      </c>
      <c r="W861" s="15">
        <f ca="1"/>
        <v>0.19089584550066308</v>
      </c>
      <c r="X861" s="15">
        <f t="shared" si="1260"/>
        <v>0.17348196168764499</v>
      </c>
      <c r="Y861" s="15">
        <f ca="1"/>
        <v>0.17421897367809824</v>
      </c>
      <c r="Z861" s="15">
        <f ca="1"/>
        <v>0.17346435554289541</v>
      </c>
      <c r="AA861" s="15">
        <f t="shared" si="1261"/>
        <v>0.194756536748073</v>
      </c>
      <c r="AB861" s="15">
        <f ca="1"/>
        <v>0.19868337795728175</v>
      </c>
      <c r="AC861" s="15">
        <f ca="1"/>
        <v>0.19276369712790098</v>
      </c>
      <c r="AD861" s="15">
        <f t="shared" si="1262"/>
        <v>0.20434842002130901</v>
      </c>
      <c r="AE861" s="15">
        <f ca="1"/>
        <v>0.20099155564649845</v>
      </c>
      <c r="AF861" s="15">
        <f ca="1"/>
        <v>0.21302145145042276</v>
      </c>
      <c r="AG861" s="15">
        <f t="shared" si="1263"/>
        <v>0.233710786710597</v>
      </c>
      <c r="AH861" s="15">
        <f ca="1"/>
        <v>0.23883900879635886</v>
      </c>
      <c r="AI861" s="15">
        <f ca="1"/>
        <v>0.25100865506488379</v>
      </c>
      <c r="AJ861" s="15">
        <f t="shared" si="1264"/>
        <v>0.22766041971342699</v>
      </c>
      <c r="AK861" s="15">
        <f ca="1"/>
        <v>0.22433420391217454</v>
      </c>
      <c r="AL861" s="15">
        <f ca="1"/>
        <v>0.21615583342751718</v>
      </c>
      <c r="AM861" s="15">
        <f t="shared" si="1247"/>
        <v>0.22557121751288201</v>
      </c>
      <c r="AN861" s="15">
        <f ca="1"/>
        <v>0.22857261596317077</v>
      </c>
      <c r="AO861" s="15">
        <f ca="1"/>
        <v>0.23896575614131091</v>
      </c>
      <c r="AP861" s="15">
        <f t="shared" si="1265"/>
        <v>0.29739681118926498</v>
      </c>
      <c r="AQ861" s="15">
        <f ca="1"/>
        <v>0.30466027804386714</v>
      </c>
      <c r="AR861" s="15">
        <f ca="1"/>
        <v>0.31102033627907777</v>
      </c>
      <c r="AS861" s="15">
        <f t="shared" si="1266"/>
        <v>0.28860539140115898</v>
      </c>
      <c r="AT861" s="15">
        <f ca="1"/>
        <v>0.29214230075430792</v>
      </c>
      <c r="AU861" s="15">
        <f ca="1"/>
        <v>0.29427365523376253</v>
      </c>
      <c r="AV861" s="15">
        <f t="shared" si="1267"/>
        <v>0.27889675372608302</v>
      </c>
      <c r="AW861" s="15">
        <f ca="1"/>
        <v>0.26685158162081407</v>
      </c>
      <c r="AX861" s="15">
        <f ca="1"/>
        <v>0.27957150235124906</v>
      </c>
      <c r="AY861" s="15">
        <f t="shared" si="1268"/>
        <v>0.26188718426215901</v>
      </c>
      <c r="AZ861" s="15">
        <f ca="1"/>
        <v>0.26089393174303255</v>
      </c>
      <c r="BA861" s="15">
        <f ca="1"/>
        <v>0.26750739252465427</v>
      </c>
      <c r="BB861" s="15">
        <f t="shared" si="1269"/>
        <v>0.24570430956949199</v>
      </c>
      <c r="BC861" s="15">
        <f ca="1"/>
        <v>0.25948033118487868</v>
      </c>
      <c r="BD861" s="15">
        <f ca="1"/>
        <v>0.26478894655193425</v>
      </c>
      <c r="BE861" s="15">
        <f t="shared" si="1270"/>
        <v>0.249986745504407</v>
      </c>
      <c r="BF861" s="15">
        <f ca="1"/>
        <v>0.24494949425362261</v>
      </c>
      <c r="BG861" s="15">
        <f ca="1"/>
        <v>0.23990352977740867</v>
      </c>
      <c r="BH861" s="15">
        <f t="shared" si="1271"/>
        <v>0.24052092539188599</v>
      </c>
      <c r="BI861" s="15">
        <f ca="1"/>
        <v>0.24927823394804488</v>
      </c>
      <c r="BJ861" s="15">
        <f ca="1"/>
        <v>0.25344003149594191</v>
      </c>
    </row>
    <row r="862" spans="2:62" hidden="1" outlineLevel="2">
      <c r="D862" s="65"/>
    </row>
    <row r="863" spans="2:62" hidden="1" outlineLevel="2">
      <c r="B863" s="90" t="s">
        <v>56</v>
      </c>
      <c r="C863" s="42">
        <f>SUM(C852:C861)</f>
        <v>0.99999999999999956</v>
      </c>
      <c r="D863" s="42">
        <f t="shared" ref="D863:BJ863" ca="1" si="1272">SUM(D852:D861)</f>
        <v>0.99999999999999944</v>
      </c>
      <c r="E863" s="42">
        <f t="shared" ca="1" si="1272"/>
        <v>0.99999999999999956</v>
      </c>
      <c r="F863" s="42">
        <f t="shared" si="1272"/>
        <v>1.0000000000000004</v>
      </c>
      <c r="G863" s="42">
        <f t="shared" ca="1" si="1272"/>
        <v>1.0000000000000004</v>
      </c>
      <c r="H863" s="42">
        <f t="shared" ca="1" si="1272"/>
        <v>1.0000000000000007</v>
      </c>
      <c r="I863" s="42">
        <f t="shared" si="1272"/>
        <v>0.99999999999999889</v>
      </c>
      <c r="J863" s="42">
        <f t="shared" ca="1" si="1272"/>
        <v>0.99999999999999889</v>
      </c>
      <c r="K863" s="42">
        <f t="shared" ca="1" si="1272"/>
        <v>0.99999999999999878</v>
      </c>
      <c r="L863" s="42">
        <f t="shared" si="1272"/>
        <v>1.0000000000000007</v>
      </c>
      <c r="M863" s="42">
        <f t="shared" ca="1" si="1272"/>
        <v>1.0000000000000007</v>
      </c>
      <c r="N863" s="42">
        <f t="shared" ca="1" si="1272"/>
        <v>1.0000000000000007</v>
      </c>
      <c r="O863" s="42">
        <f t="shared" si="1272"/>
        <v>1.0000000000000002</v>
      </c>
      <c r="P863" s="42">
        <f t="shared" ca="1" si="1272"/>
        <v>1.0000000000000004</v>
      </c>
      <c r="Q863" s="42">
        <f t="shared" ca="1" si="1272"/>
        <v>1.0000000000000002</v>
      </c>
      <c r="R863" s="42">
        <f t="shared" si="1272"/>
        <v>0.99999999999999933</v>
      </c>
      <c r="S863" s="42">
        <f t="shared" ca="1" si="1272"/>
        <v>0.99999999999999956</v>
      </c>
      <c r="T863" s="42">
        <f t="shared" ca="1" si="1272"/>
        <v>0.99999999999999944</v>
      </c>
      <c r="U863" s="42">
        <f t="shared" si="1272"/>
        <v>0.99999999999999978</v>
      </c>
      <c r="V863" s="42">
        <f t="shared" ca="1" si="1272"/>
        <v>0.99999999999999989</v>
      </c>
      <c r="W863" s="42">
        <f t="shared" ca="1" si="1272"/>
        <v>0.99999999999999989</v>
      </c>
      <c r="X863" s="42">
        <f t="shared" si="1272"/>
        <v>0.99999999999999967</v>
      </c>
      <c r="Y863" s="42">
        <f t="shared" ca="1" si="1272"/>
        <v>0.99999999999999989</v>
      </c>
      <c r="Z863" s="42">
        <f t="shared" ca="1" si="1272"/>
        <v>0.99999999999999989</v>
      </c>
      <c r="AA863" s="42">
        <f t="shared" si="1272"/>
        <v>0.99999999999999944</v>
      </c>
      <c r="AB863" s="42">
        <f t="shared" ca="1" si="1272"/>
        <v>0.99999999999999944</v>
      </c>
      <c r="AC863" s="42">
        <f t="shared" ca="1" si="1272"/>
        <v>0.99999999999999956</v>
      </c>
      <c r="AD863" s="42">
        <f t="shared" si="1272"/>
        <v>1</v>
      </c>
      <c r="AE863" s="42">
        <f t="shared" ca="1" si="1272"/>
        <v>0.99999999999999978</v>
      </c>
      <c r="AF863" s="42">
        <f t="shared" ca="1" si="1272"/>
        <v>0.99999999999999967</v>
      </c>
      <c r="AG863" s="42">
        <f t="shared" si="1272"/>
        <v>0.99999999999999978</v>
      </c>
      <c r="AH863" s="42">
        <f t="shared" ca="1" si="1272"/>
        <v>0.99999999999999989</v>
      </c>
      <c r="AI863" s="42">
        <f t="shared" ca="1" si="1272"/>
        <v>0.99999999999999989</v>
      </c>
      <c r="AJ863" s="42">
        <f t="shared" si="1272"/>
        <v>1</v>
      </c>
      <c r="AK863" s="42">
        <f t="shared" ca="1" si="1272"/>
        <v>1.0000000000000002</v>
      </c>
      <c r="AL863" s="42">
        <f t="shared" ca="1" si="1272"/>
        <v>1.0000000000000002</v>
      </c>
      <c r="AM863" s="42">
        <f t="shared" si="1272"/>
        <v>0.99999999999999967</v>
      </c>
      <c r="AN863" s="42">
        <f t="shared" ca="1" si="1272"/>
        <v>0.99999999999999978</v>
      </c>
      <c r="AO863" s="42">
        <f t="shared" ca="1" si="1272"/>
        <v>0.99999999999999967</v>
      </c>
      <c r="AP863" s="42">
        <f t="shared" si="1272"/>
        <v>0.99999999999999989</v>
      </c>
      <c r="AQ863" s="42">
        <f t="shared" ca="1" si="1272"/>
        <v>1</v>
      </c>
      <c r="AR863" s="42">
        <f t="shared" ca="1" si="1272"/>
        <v>1</v>
      </c>
      <c r="AS863" s="42">
        <f t="shared" si="1272"/>
        <v>1.0000000000000007</v>
      </c>
      <c r="AT863" s="42">
        <f t="shared" ca="1" si="1272"/>
        <v>1.0000000000000009</v>
      </c>
      <c r="AU863" s="42">
        <f t="shared" ca="1" si="1272"/>
        <v>1.0000000000000009</v>
      </c>
      <c r="AV863" s="42">
        <f t="shared" si="1272"/>
        <v>1.0000000000000004</v>
      </c>
      <c r="AW863" s="42">
        <f t="shared" ca="1" si="1272"/>
        <v>1.0000000000000007</v>
      </c>
      <c r="AX863" s="42">
        <f t="shared" ca="1" si="1272"/>
        <v>1.0000000000000009</v>
      </c>
      <c r="AY863" s="42">
        <f t="shared" si="1272"/>
        <v>1</v>
      </c>
      <c r="AZ863" s="42">
        <f t="shared" ca="1" si="1272"/>
        <v>1</v>
      </c>
      <c r="BA863" s="42">
        <f t="shared" ca="1" si="1272"/>
        <v>0.99999999999999989</v>
      </c>
      <c r="BB863" s="42">
        <f t="shared" si="1272"/>
        <v>1.0000000000000004</v>
      </c>
      <c r="BC863" s="42">
        <f t="shared" ca="1" si="1272"/>
        <v>1.0000000000000007</v>
      </c>
      <c r="BD863" s="42">
        <f t="shared" ca="1" si="1272"/>
        <v>1.0000000000000007</v>
      </c>
      <c r="BE863" s="42">
        <f t="shared" si="1272"/>
        <v>0.99999999999999922</v>
      </c>
      <c r="BF863" s="42">
        <f t="shared" ca="1" si="1272"/>
        <v>0.99999999999999933</v>
      </c>
      <c r="BG863" s="42">
        <f t="shared" ca="1" si="1272"/>
        <v>0.99999999999999922</v>
      </c>
      <c r="BH863" s="42">
        <f t="shared" si="1272"/>
        <v>1.0000000000000007</v>
      </c>
      <c r="BI863" s="42">
        <f t="shared" ca="1" si="1272"/>
        <v>1.0000000000000009</v>
      </c>
      <c r="BJ863" s="42">
        <f t="shared" ca="1" si="1272"/>
        <v>1.0000000000000007</v>
      </c>
    </row>
    <row r="864" spans="2:62" hidden="1" outlineLevel="2">
      <c r="B864" s="81"/>
    </row>
    <row r="865" spans="2:62" ht="20.5" hidden="1" outlineLevel="2">
      <c r="B865" s="79" t="s">
        <v>136</v>
      </c>
      <c r="C865" s="42" cm="1">
        <f t="array" aca="1" ref="C865" ca="1">SUMPRODUCT(TRANSPOSE(C852:C861),OFFSET('Static Returns and Covariance'!$B$12,MATCH(C$16,'Static Returns and Covariance'!$B$13:$B$132),1,1,10))</f>
        <v>1.4087487636244302E-3</v>
      </c>
      <c r="D865" s="42" cm="1">
        <f t="array" aca="1" ref="D865" ca="1">SUMPRODUCT(TRANSPOSE(D852:D861),OFFSET('Static Returns and Covariance'!$B$12,MATCH(D$16,'Static Returns and Covariance'!$B$13:$B$132),1,1,10))</f>
        <v>3.8345360541337144E-2</v>
      </c>
      <c r="E865" s="42" cm="1">
        <f t="array" aca="1" ref="E865" ca="1">SUMPRODUCT(TRANSPOSE(E852:E861),OFFSET('Static Returns and Covariance'!$B$12,MATCH(E$16,'Static Returns and Covariance'!$B$13:$B$132),1,1,10))</f>
        <v>2.1149745792574497E-3</v>
      </c>
      <c r="F865" s="42" cm="1">
        <f t="array" aca="1" ref="F865" ca="1">SUMPRODUCT(TRANSPOSE(F852:F861),OFFSET('Static Returns and Covariance'!$B$12,MATCH(F$16,'Static Returns and Covariance'!$B$13:$B$132),1,1,10))</f>
        <v>-3.6141316652298083E-3</v>
      </c>
      <c r="G865" s="42" cm="1">
        <f t="array" aca="1" ref="G865" ca="1">SUMPRODUCT(TRANSPOSE(G852:G861),OFFSET('Static Returns and Covariance'!$B$12,MATCH(G$16,'Static Returns and Covariance'!$B$13:$B$132),1,1,10))</f>
        <v>4.1607572067573304E-2</v>
      </c>
      <c r="H865" s="42" cm="1">
        <f t="array" aca="1" ref="H865" ca="1">SUMPRODUCT(TRANSPOSE(H852:H861),OFFSET('Static Returns and Covariance'!$B$12,MATCH(H$16,'Static Returns and Covariance'!$B$13:$B$132),1,1,10))</f>
        <v>-3.0942669731172295E-2</v>
      </c>
      <c r="I865" s="42" cm="1">
        <f t="array" aca="1" ref="I865" ca="1">SUMPRODUCT(TRANSPOSE(I852:I861),OFFSET('Static Returns and Covariance'!$B$12,MATCH(I$16,'Static Returns and Covariance'!$B$13:$B$132),1,1,10))</f>
        <v>-2.1394182823187271E-3</v>
      </c>
      <c r="J865" s="42" cm="1">
        <f t="array" aca="1" ref="J865" ca="1">SUMPRODUCT(TRANSPOSE(J852:J861),OFFSET('Static Returns and Covariance'!$B$12,MATCH(J$16,'Static Returns and Covariance'!$B$13:$B$132),1,1,10))</f>
        <v>3.3349341478432402E-2</v>
      </c>
      <c r="K865" s="42" cm="1">
        <f t="array" aca="1" ref="K865" ca="1">SUMPRODUCT(TRANSPOSE(K852:K861),OFFSET('Static Returns and Covariance'!$B$12,MATCH(K$16,'Static Returns and Covariance'!$B$13:$B$132),1,1,10))</f>
        <v>-5.6798900834299487E-3</v>
      </c>
      <c r="L865" s="42" cm="1">
        <f t="array" aca="1" ref="L865" ca="1">SUMPRODUCT(TRANSPOSE(L852:L861),OFFSET('Static Returns and Covariance'!$B$12,MATCH(L$16,'Static Returns and Covariance'!$B$13:$B$132),1,1,10))</f>
        <v>6.7071878544441341E-2</v>
      </c>
      <c r="M865" s="42" cm="1">
        <f t="array" aca="1" ref="M865" ca="1">SUMPRODUCT(TRANSPOSE(M852:M861),OFFSET('Static Returns and Covariance'!$B$12,MATCH(M$16,'Static Returns and Covariance'!$B$13:$B$132),1,1,10))</f>
        <v>3.0227080901501086E-2</v>
      </c>
      <c r="N865" s="42" cm="1">
        <f t="array" aca="1" ref="N865" ca="1">SUMPRODUCT(TRANSPOSE(N852:N861),OFFSET('Static Returns and Covariance'!$B$12,MATCH(N$16,'Static Returns and Covariance'!$B$13:$B$132),1,1,10))</f>
        <v>-2.8958140904350949E-2</v>
      </c>
      <c r="O865" s="42" cm="1">
        <f t="array" aca="1" ref="O865" ca="1">SUMPRODUCT(TRANSPOSE(O852:O861),OFFSET('Static Returns and Covariance'!$B$12,MATCH(O$16,'Static Returns and Covariance'!$B$13:$B$132),1,1,10))</f>
        <v>-1.0114045569353573E-2</v>
      </c>
      <c r="P865" s="42" cm="1">
        <f t="array" aca="1" ref="P865" ca="1">SUMPRODUCT(TRANSPOSE(P852:P861),OFFSET('Static Returns and Covariance'!$B$12,MATCH(P$16,'Static Returns and Covariance'!$B$13:$B$132),1,1,10))</f>
        <v>-3.1051507861371248E-2</v>
      </c>
      <c r="Q865" s="42" cm="1">
        <f t="array" aca="1" ref="Q865" ca="1">SUMPRODUCT(TRANSPOSE(Q852:Q861),OFFSET('Static Returns and Covariance'!$B$12,MATCH(Q$16,'Static Returns and Covariance'!$B$13:$B$132),1,1,10))</f>
        <v>-1.5035276474495608E-2</v>
      </c>
      <c r="R865" s="42" cm="1">
        <f t="array" aca="1" ref="R865" ca="1">SUMPRODUCT(TRANSPOSE(R852:R861),OFFSET('Static Returns and Covariance'!$B$12,MATCH(R$16,'Static Returns and Covariance'!$B$13:$B$132),1,1,10))</f>
        <v>-1.8455270745764685E-2</v>
      </c>
      <c r="S865" s="42" cm="1">
        <f t="array" aca="1" ref="S865" ca="1">SUMPRODUCT(TRANSPOSE(S852:S861),OFFSET('Static Returns and Covariance'!$B$12,MATCH(S$16,'Static Returns and Covariance'!$B$13:$B$132),1,1,10))</f>
        <v>-8.1966684670236895E-4</v>
      </c>
      <c r="T865" s="42" cm="1">
        <f t="array" aca="1" ref="T865" ca="1">SUMPRODUCT(TRANSPOSE(T852:T861),OFFSET('Static Returns and Covariance'!$B$12,MATCH(T$16,'Static Returns and Covariance'!$B$13:$B$132),1,1,10))</f>
        <v>2.7564617015004879E-2</v>
      </c>
      <c r="U865" s="42" cm="1">
        <f t="array" aca="1" ref="U865" ca="1">SUMPRODUCT(TRANSPOSE(U852:U861),OFFSET('Static Returns and Covariance'!$B$12,MATCH(U$16,'Static Returns and Covariance'!$B$13:$B$132),1,1,10))</f>
        <v>3.9274863260339479E-2</v>
      </c>
      <c r="V865" s="42" cm="1">
        <f t="array" aca="1" ref="V865" ca="1">SUMPRODUCT(TRANSPOSE(V852:V861),OFFSET('Static Returns and Covariance'!$B$12,MATCH(V$16,'Static Returns and Covariance'!$B$13:$B$132),1,1,10))</f>
        <v>-1.845914188269436E-2</v>
      </c>
      <c r="W865" s="42" cm="1">
        <f t="array" aca="1" ref="W865" ca="1">SUMPRODUCT(TRANSPOSE(W852:W861),OFFSET('Static Returns and Covariance'!$B$12,MATCH(W$16,'Static Returns and Covariance'!$B$13:$B$132),1,1,10))</f>
        <v>2.3625560103237506E-3</v>
      </c>
      <c r="X865" s="42" cm="1">
        <f t="array" aca="1" ref="X865" ca="1">SUMPRODUCT(TRANSPOSE(X852:X861),OFFSET('Static Returns and Covariance'!$B$12,MATCH(X$16,'Static Returns and Covariance'!$B$13:$B$132),1,1,10))</f>
        <v>-2.7396166012424013E-2</v>
      </c>
      <c r="Y865" s="42" cm="1">
        <f t="array" aca="1" ref="Y865" ca="1">SUMPRODUCT(TRANSPOSE(Y852:Y861),OFFSET('Static Returns and Covariance'!$B$12,MATCH(Y$16,'Static Returns and Covariance'!$B$13:$B$132),1,1,10))</f>
        <v>6.1245637567055894E-2</v>
      </c>
      <c r="Z865" s="42" cm="1">
        <f t="array" aca="1" ref="Z865" ca="1">SUMPRODUCT(TRANSPOSE(Z852:Z861),OFFSET('Static Returns and Covariance'!$B$12,MATCH(Z$16,'Static Returns and Covariance'!$B$13:$B$132),1,1,10))</f>
        <v>-6.0084596679297844E-2</v>
      </c>
      <c r="AA865" s="42" cm="1">
        <f t="array" aca="1" ref="AA865" ca="1">SUMPRODUCT(TRANSPOSE(AA852:AA861),OFFSET('Static Returns and Covariance'!$B$12,MATCH(AA$16,'Static Returns and Covariance'!$B$13:$B$132),1,1,10))</f>
        <v>5.6304793628126182E-2</v>
      </c>
      <c r="AB865" s="42" cm="1">
        <f t="array" aca="1" ref="AB865" ca="1">SUMPRODUCT(TRANSPOSE(AB852:AB861),OFFSET('Static Returns and Covariance'!$B$12,MATCH(AB$16,'Static Returns and Covariance'!$B$13:$B$132),1,1,10))</f>
        <v>4.558993811338647E-2</v>
      </c>
      <c r="AC865" s="42" cm="1">
        <f t="array" aca="1" ref="AC865" ca="1">SUMPRODUCT(TRANSPOSE(AC852:AC861),OFFSET('Static Returns and Covariance'!$B$12,MATCH(AC$16,'Static Returns and Covariance'!$B$13:$B$132),1,1,10))</f>
        <v>4.2414429817231883E-2</v>
      </c>
      <c r="AD865" s="42" cm="1">
        <f t="array" aca="1" ref="AD865" ca="1">SUMPRODUCT(TRANSPOSE(AD852:AD861),OFFSET('Static Returns and Covariance'!$B$12,MATCH(AD$16,'Static Returns and Covariance'!$B$13:$B$132),1,1,10))</f>
        <v>-9.3190722938557352E-4</v>
      </c>
      <c r="AE865" s="42" cm="1">
        <f t="array" aca="1" ref="AE865" ca="1">SUMPRODUCT(TRANSPOSE(AE852:AE861),OFFSET('Static Returns and Covariance'!$B$12,MATCH(AE$16,'Static Returns and Covariance'!$B$13:$B$132),1,1,10))</f>
        <v>-2.4741765811926549E-2</v>
      </c>
      <c r="AF865" s="42" cm="1">
        <f t="array" aca="1" ref="AF865" ca="1">SUMPRODUCT(TRANSPOSE(AF852:AF861),OFFSET('Static Returns and Covariance'!$B$12,MATCH(AF$16,'Static Returns and Covariance'!$B$13:$B$132),1,1,10))</f>
        <v>4.1753710905510603E-2</v>
      </c>
      <c r="AG865" s="42" cm="1">
        <f t="array" aca="1" ref="AG865" ca="1">SUMPRODUCT(TRANSPOSE(AG852:AG861),OFFSET('Static Returns and Covariance'!$B$12,MATCH(AG$16,'Static Returns and Covariance'!$B$13:$B$132),1,1,10))</f>
        <v>3.736232005849445E-4</v>
      </c>
      <c r="AH865" s="42" cm="1">
        <f t="array" aca="1" ref="AH865" ca="1">SUMPRODUCT(TRANSPOSE(AH852:AH861),OFFSET('Static Returns and Covariance'!$B$12,MATCH(AH$16,'Static Returns and Covariance'!$B$13:$B$132),1,1,10))</f>
        <v>3.6558083596640596E-2</v>
      </c>
      <c r="AI865" s="42" cm="1">
        <f t="array" aca="1" ref="AI865" ca="1">SUMPRODUCT(TRANSPOSE(AI852:AI861),OFFSET('Static Returns and Covariance'!$B$12,MATCH(AI$16,'Static Returns and Covariance'!$B$13:$B$132),1,1,10))</f>
        <v>3.135047566619522E-2</v>
      </c>
      <c r="AJ865" s="42" cm="1">
        <f t="array" aca="1" ref="AJ865" ca="1">SUMPRODUCT(TRANSPOSE(AJ852:AJ861),OFFSET('Static Returns and Covariance'!$B$12,MATCH(AJ$16,'Static Returns and Covariance'!$B$13:$B$132),1,1,10))</f>
        <v>1.3220961446669004E-2</v>
      </c>
      <c r="AK865" s="42" cm="1">
        <f t="array" aca="1" ref="AK865" ca="1">SUMPRODUCT(TRANSPOSE(AK852:AK861),OFFSET('Static Returns and Covariance'!$B$12,MATCH(AK$16,'Static Returns and Covariance'!$B$13:$B$132),1,1,10))</f>
        <v>-5.2520093524586163E-4</v>
      </c>
      <c r="AL865" s="42" cm="1">
        <f t="array" aca="1" ref="AL865" ca="1">SUMPRODUCT(TRANSPOSE(AL852:AL861),OFFSET('Static Returns and Covariance'!$B$12,MATCH(AL$16,'Static Returns and Covariance'!$B$13:$B$132),1,1,10))</f>
        <v>3.0827873816259177E-2</v>
      </c>
      <c r="AM865" s="42" cm="1">
        <f t="array" aca="1" ref="AM865" ca="1">SUMPRODUCT(TRANSPOSE(AM852:AM861),OFFSET('Static Returns and Covariance'!$B$12,MATCH(AM$16,'Static Returns and Covariance'!$B$13:$B$132),1,1,10))</f>
        <v>4.0256394180931951E-2</v>
      </c>
      <c r="AN865" s="42" cm="1">
        <f t="array" aca="1" ref="AN865" ca="1">SUMPRODUCT(TRANSPOSE(AN852:AN861),OFFSET('Static Returns and Covariance'!$B$12,MATCH(AN$16,'Static Returns and Covariance'!$B$13:$B$132),1,1,10))</f>
        <v>-8.5304302889688988E-2</v>
      </c>
      <c r="AO865" s="42" cm="1">
        <f t="array" aca="1" ref="AO865" ca="1">SUMPRODUCT(TRANSPOSE(AO852:AO861),OFFSET('Static Returns and Covariance'!$B$12,MATCH(AO$16,'Static Returns and Covariance'!$B$13:$B$132),1,1,10))</f>
        <v>-5.9359534542122297E-2</v>
      </c>
      <c r="AP865" s="42" cm="1">
        <f t="array" aca="1" ref="AP865" ca="1">SUMPRODUCT(TRANSPOSE(AP852:AP861),OFFSET('Static Returns and Covariance'!$B$12,MATCH(AP$16,'Static Returns and Covariance'!$B$13:$B$132),1,1,10))</f>
        <v>7.7763137194288692E-2</v>
      </c>
      <c r="AQ865" s="42" cm="1">
        <f t="array" aca="1" ref="AQ865" ca="1">SUMPRODUCT(TRANSPOSE(AQ852:AQ861),OFFSET('Static Returns and Covariance'!$B$12,MATCH(AQ$16,'Static Returns and Covariance'!$B$13:$B$132),1,1,10))</f>
        <v>5.7765226687701191E-2</v>
      </c>
      <c r="AR865" s="42" cm="1">
        <f t="array" aca="1" ref="AR865" ca="1">SUMPRODUCT(TRANSPOSE(AR852:AR861),OFFSET('Static Returns and Covariance'!$B$12,MATCH(AR$16,'Static Returns and Covariance'!$B$13:$B$132),1,1,10))</f>
        <v>-4.7177010786412323E-2</v>
      </c>
      <c r="AS865" s="42" cm="1">
        <f t="array" aca="1" ref="AS865" ca="1">SUMPRODUCT(TRANSPOSE(AS852:AS861),OFFSET('Static Returns and Covariance'!$B$12,MATCH(AS$16,'Static Returns and Covariance'!$B$13:$B$132),1,1,10))</f>
        <v>-1.5943908767382189E-2</v>
      </c>
      <c r="AT865" s="42" cm="1">
        <f t="array" aca="1" ref="AT865" ca="1">SUMPRODUCT(TRANSPOSE(AT852:AT861),OFFSET('Static Returns and Covariance'!$B$12,MATCH(AT$16,'Static Returns and Covariance'!$B$13:$B$132),1,1,10))</f>
        <v>-2.7788711175445447E-2</v>
      </c>
      <c r="AU865" s="42" cm="1">
        <f t="array" aca="1" ref="AU865" ca="1">SUMPRODUCT(TRANSPOSE(AU852:AU861),OFFSET('Static Returns and Covariance'!$B$12,MATCH(AU$16,'Static Returns and Covariance'!$B$13:$B$132),1,1,10))</f>
        <v>2.9852876955713006E-2</v>
      </c>
      <c r="AV865" s="42" cm="1">
        <f t="array" aca="1" ref="AV865" ca="1">SUMPRODUCT(TRANSPOSE(AV852:AV861),OFFSET('Static Returns and Covariance'!$B$12,MATCH(AV$16,'Static Returns and Covariance'!$B$13:$B$132),1,1,10))</f>
        <v>-1.9516112323440138E-2</v>
      </c>
      <c r="AW865" s="42" cm="1">
        <f t="array" aca="1" ref="AW865" ca="1">SUMPRODUCT(TRANSPOSE(AW852:AW861),OFFSET('Static Returns and Covariance'!$B$12,MATCH(AW$16,'Static Returns and Covariance'!$B$13:$B$132),1,1,10))</f>
        <v>2.398158911957593E-2</v>
      </c>
      <c r="AX865" s="42" cm="1">
        <f t="array" aca="1" ref="AX865" ca="1">SUMPRODUCT(TRANSPOSE(AX852:AX861),OFFSET('Static Returns and Covariance'!$B$12,MATCH(AX$16,'Static Returns and Covariance'!$B$13:$B$132),1,1,10))</f>
        <v>-2.0782927083087946E-2</v>
      </c>
      <c r="AY865" s="42" cm="1">
        <f t="array" aca="1" ref="AY865" ca="1">SUMPRODUCT(TRANSPOSE(AY852:AY861),OFFSET('Static Returns and Covariance'!$B$12,MATCH(AY$16,'Static Returns and Covariance'!$B$13:$B$132),1,1,10))</f>
        <v>4.2484625359287152E-3</v>
      </c>
      <c r="AZ865" s="42" cm="1">
        <f t="array" aca="1" ref="AZ865" ca="1">SUMPRODUCT(TRANSPOSE(AZ852:AZ861),OFFSET('Static Returns and Covariance'!$B$12,MATCH(AZ$16,'Static Returns and Covariance'!$B$13:$B$132),1,1,10))</f>
        <v>-4.6217063409569249E-2</v>
      </c>
      <c r="BA865" s="42" cm="1">
        <f t="array" aca="1" ref="BA865" ca="1">SUMPRODUCT(TRANSPOSE(BA852:BA861),OFFSET('Static Returns and Covariance'!$B$12,MATCH(BA$16,'Static Returns and Covariance'!$B$13:$B$132),1,1,10))</f>
        <v>0.11312461227265987</v>
      </c>
      <c r="BB865" s="42" cm="1">
        <f t="array" aca="1" ref="BB865" ca="1">SUMPRODUCT(TRANSPOSE(BB852:BB861),OFFSET('Static Returns and Covariance'!$B$12,MATCH(BB$16,'Static Returns and Covariance'!$B$13:$B$132),1,1,10))</f>
        <v>4.0043247445861907E-2</v>
      </c>
      <c r="BC865" s="42" cm="1">
        <f t="array" aca="1" ref="BC865" ca="1">SUMPRODUCT(TRANSPOSE(BC852:BC861),OFFSET('Static Returns and Covariance'!$B$12,MATCH(BC$16,'Static Returns and Covariance'!$B$13:$B$132),1,1,10))</f>
        <v>-1.7767820702224917E-2</v>
      </c>
      <c r="BD865" s="42" cm="1">
        <f t="array" aca="1" ref="BD865" ca="1">SUMPRODUCT(TRANSPOSE(BD852:BD861),OFFSET('Static Returns and Covariance'!$B$12,MATCH(BD$16,'Static Returns and Covariance'!$B$13:$B$132),1,1,10))</f>
        <v>-7.1471929250956686E-3</v>
      </c>
      <c r="BE865" s="42" cm="1">
        <f t="array" aca="1" ref="BE865" ca="1">SUMPRODUCT(TRANSPOSE(BE852:BE861),OFFSET('Static Returns and Covariance'!$B$12,MATCH(BE$16,'Static Returns and Covariance'!$B$13:$B$132),1,1,10))</f>
        <v>1.0050125189014608E-2</v>
      </c>
      <c r="BF865" s="42" cm="1">
        <f t="array" aca="1" ref="BF865" ca="1">SUMPRODUCT(TRANSPOSE(BF852:BF861),OFFSET('Static Returns and Covariance'!$B$12,MATCH(BF$16,'Static Returns and Covariance'!$B$13:$B$132),1,1,10))</f>
        <v>2.9493918694848839E-2</v>
      </c>
      <c r="BG865" s="42" cm="1">
        <f t="array" aca="1" ref="BG865" ca="1">SUMPRODUCT(TRANSPOSE(BG852:BG861),OFFSET('Static Returns and Covariance'!$B$12,MATCH(BG$16,'Static Returns and Covariance'!$B$13:$B$132),1,1,10))</f>
        <v>-6.7275106313356606E-2</v>
      </c>
      <c r="BH865" s="42" cm="1">
        <f t="array" aca="1" ref="BH865" ca="1">SUMPRODUCT(TRANSPOSE(BH852:BH861),OFFSET('Static Returns and Covariance'!$B$12,MATCH(BH$16,'Static Returns and Covariance'!$B$13:$B$132),1,1,10))</f>
        <v>3.7268517048272406E-3</v>
      </c>
      <c r="BI865" s="42" cm="1">
        <f t="array" aca="1" ref="BI865" ca="1">SUMPRODUCT(TRANSPOSE(BI852:BI861),OFFSET('Static Returns and Covariance'!$B$12,MATCH(BI$16,'Static Returns and Covariance'!$B$13:$B$132),1,1,10))</f>
        <v>-9.0567156311809251E-3</v>
      </c>
      <c r="BJ865" s="42" cm="1">
        <f t="array" aca="1" ref="BJ865" ca="1">SUMPRODUCT(TRANSPOSE(BJ852:BJ861),OFFSET('Static Returns and Covariance'!$B$12,MATCH(BJ$16,'Static Returns and Covariance'!$B$13:$B$132),1,1,10))</f>
        <v>0.11999625899957161</v>
      </c>
    </row>
    <row r="866" spans="2:62" ht="18.5" hidden="1" outlineLevel="2">
      <c r="B866" s="79"/>
    </row>
    <row r="867" spans="2:62" ht="20" hidden="1" outlineLevel="2">
      <c r="B867" s="87" t="s">
        <v>140</v>
      </c>
    </row>
    <row r="868" spans="2:62" hidden="1" outlineLevel="2">
      <c r="B868" s="90" t="s">
        <v>5</v>
      </c>
      <c r="C868" s="15" cm="1">
        <f t="array" aca="1" ref="C868:C877" ca="1">TRANSPOSE(TRANSPOSE(C852:C861)*(1+(OFFSET('Static Returns and Covariance'!$B$12,MATCH(C$16,'Static Returns and Covariance'!$B$13:$B$132),1,1,10)))/(1+C865))</f>
        <v>7.8357384796672924E-2</v>
      </c>
      <c r="D868" s="15" cm="1">
        <f t="array" aca="1" ref="D868:D877" ca="1">TRANSPOSE(TRANSPOSE(D852:D861)*(1+(OFFSET('Static Returns and Covariance'!$B$12,MATCH(D$16,'Static Returns and Covariance'!$B$13:$B$132),1,1,10)))/(1+D865))</f>
        <v>7.8360831283068241E-2</v>
      </c>
      <c r="E868" s="15" cm="1">
        <f t="array" aca="1" ref="E868:E877" ca="1">TRANSPOSE(TRANSPOSE(E852:E861)*(1+(OFFSET('Static Returns and Covariance'!$B$12,MATCH(E$16,'Static Returns and Covariance'!$B$13:$B$132),1,1,10)))/(1+E865))</f>
        <v>7.5725475580266419E-2</v>
      </c>
      <c r="F868" s="15" cm="1">
        <f t="array" aca="1" ref="F868:F877" ca="1">TRANSPOSE(TRANSPOSE(F852:F861)*(1+(OFFSET('Static Returns and Covariance'!$B$12,MATCH(F$16,'Static Returns and Covariance'!$B$13:$B$132),1,1,10)))/(1+F865))</f>
        <v>7.0401589687427518E-2</v>
      </c>
      <c r="G868" s="15" cm="1">
        <f t="array" aca="1" ref="G868:G877" ca="1">TRANSPOSE(TRANSPOSE(G852:G861)*(1+(OFFSET('Static Returns and Covariance'!$B$12,MATCH(G$16,'Static Returns and Covariance'!$B$13:$B$132),1,1,10)))/(1+G865))</f>
        <v>6.4991882887540361E-2</v>
      </c>
      <c r="H868" s="15" cm="1">
        <f t="array" aca="1" ref="H868:H877" ca="1">TRANSPOSE(TRANSPOSE(H852:H861)*(1+(OFFSET('Static Returns and Covariance'!$B$12,MATCH(H$16,'Static Returns and Covariance'!$B$13:$B$132),1,1,10)))/(1+H865))</f>
        <v>6.7594409004959846E-2</v>
      </c>
      <c r="I868" s="15" cm="1">
        <f t="array" aca="1" ref="I868:I877" ca="1">TRANSPOSE(TRANSPOSE(I852:I861)*(1+(OFFSET('Static Returns and Covariance'!$B$12,MATCH(I$16,'Static Returns and Covariance'!$B$13:$B$132),1,1,10)))/(1+I865))</f>
        <v>6.4701712888241711E-2</v>
      </c>
      <c r="J868" s="15" cm="1">
        <f t="array" aca="1" ref="J868:J877" ca="1">TRANSPOSE(TRANSPOSE(J852:J861)*(1+(OFFSET('Static Returns and Covariance'!$B$12,MATCH(J$16,'Static Returns and Covariance'!$B$13:$B$132),1,1,10)))/(1+J865))</f>
        <v>6.2552998725434961E-2</v>
      </c>
      <c r="K868" s="15" cm="1">
        <f t="array" aca="1" ref="K868:K877" ca="1">TRANSPOSE(TRANSPOSE(K852:K861)*(1+(OFFSET('Static Returns and Covariance'!$B$12,MATCH(K$16,'Static Returns and Covariance'!$B$13:$B$132),1,1,10)))/(1+K865))</f>
        <v>6.3811995905678792E-2</v>
      </c>
      <c r="L868" s="15" cm="1">
        <f t="array" aca="1" ref="L868:L877" ca="1">TRANSPOSE(TRANSPOSE(L852:L861)*(1+(OFFSET('Static Returns and Covariance'!$B$12,MATCH(L$16,'Static Returns and Covariance'!$B$13:$B$132),1,1,10)))/(1+L865))</f>
        <v>7.2155423959618742E-2</v>
      </c>
      <c r="M868" s="15" cm="1">
        <f t="array" aca="1" ref="M868:M877" ca="1">TRANSPOSE(TRANSPOSE(M852:M861)*(1+(OFFSET('Static Returns and Covariance'!$B$12,MATCH(M$16,'Static Returns and Covariance'!$B$13:$B$132),1,1,10)))/(1+M865))</f>
        <v>7.0679380864585029E-2</v>
      </c>
      <c r="N868" s="15" cm="1">
        <f t="array" aca="1" ref="N868:N877" ca="1">TRANSPOSE(TRANSPOSE(N852:N861)*(1+(OFFSET('Static Returns and Covariance'!$B$12,MATCH(N$16,'Static Returns and Covariance'!$B$13:$B$132),1,1,10)))/(1+N865))</f>
        <v>7.252715550469524E-2</v>
      </c>
      <c r="O868" s="15" cm="1">
        <f t="array" aca="1" ref="O868:O877" ca="1">TRANSPOSE(TRANSPOSE(O852:O861)*(1+(OFFSET('Static Returns and Covariance'!$B$12,MATCH(O$16,'Static Returns and Covariance'!$B$13:$B$132),1,1,10)))/(1+O865))</f>
        <v>8.4158386684196312E-2</v>
      </c>
      <c r="P868" s="15" cm="1">
        <f t="array" aca="1" ref="P868:P877" ca="1">TRANSPOSE(TRANSPOSE(P852:P861)*(1+(OFFSET('Static Returns and Covariance'!$B$12,MATCH(P$16,'Static Returns and Covariance'!$B$13:$B$132),1,1,10)))/(1+P865))</f>
        <v>8.3475607114114114E-2</v>
      </c>
      <c r="Q868" s="15" cm="1">
        <f t="array" aca="1" ref="Q868:Q877" ca="1">TRANSPOSE(TRANSPOSE(Q852:Q861)*(1+(OFFSET('Static Returns and Covariance'!$B$12,MATCH(Q$16,'Static Returns and Covariance'!$B$13:$B$132),1,1,10)))/(1+Q865))</f>
        <v>8.3444573334551173E-2</v>
      </c>
      <c r="R868" s="15" cm="1">
        <f t="array" aca="1" ref="R868:R877" ca="1">TRANSPOSE(TRANSPOSE(R852:R861)*(1+(OFFSET('Static Returns and Covariance'!$B$12,MATCH(R$16,'Static Returns and Covariance'!$B$13:$B$132),1,1,10)))/(1+R865))</f>
        <v>8.2309685524665666E-2</v>
      </c>
      <c r="S868" s="15" cm="1">
        <f t="array" aca="1" ref="S868:S877" ca="1">TRANSPOSE(TRANSPOSE(S852:S861)*(1+(OFFSET('Static Returns and Covariance'!$B$12,MATCH(S$16,'Static Returns and Covariance'!$B$13:$B$132),1,1,10)))/(1+S865))</f>
        <v>8.1195189380148303E-2</v>
      </c>
      <c r="T868" s="15" cm="1">
        <f t="array" aca="1" ref="T868:T877" ca="1">TRANSPOSE(TRANSPOSE(T852:T861)*(1+(OFFSET('Static Returns and Covariance'!$B$12,MATCH(T$16,'Static Returns and Covariance'!$B$13:$B$132),1,1,10)))/(1+T865))</f>
        <v>7.8116839725481182E-2</v>
      </c>
      <c r="U868" s="15" cm="1">
        <f t="array" aca="1" ref="U868:U877" ca="1">TRANSPOSE(TRANSPOSE(U852:U861)*(1+(OFFSET('Static Returns and Covariance'!$B$12,MATCH(U$16,'Static Returns and Covariance'!$B$13:$B$132),1,1,10)))/(1+U865))</f>
        <v>8.976229814187793E-2</v>
      </c>
      <c r="V868" s="15" cm="1">
        <f t="array" aca="1" ref="V868:V877" ca="1">TRANSPOSE(TRANSPOSE(V852:V861)*(1+(OFFSET('Static Returns and Covariance'!$B$12,MATCH(V$16,'Static Returns and Covariance'!$B$13:$B$132),1,1,10)))/(1+V865))</f>
        <v>9.3419106678146596E-2</v>
      </c>
      <c r="W868" s="15" cm="1">
        <f t="array" aca="1" ref="W868:W877" ca="1">TRANSPOSE(TRANSPOSE(W852:W861)*(1+(OFFSET('Static Returns and Covariance'!$B$12,MATCH(W$16,'Static Returns and Covariance'!$B$13:$B$132),1,1,10)))/(1+W865))</f>
        <v>9.6208421516240067E-2</v>
      </c>
      <c r="X868" s="15" cm="1">
        <f t="array" aca="1" ref="X868:X877" ca="1">TRANSPOSE(TRANSPOSE(X852:X861)*(1+(OFFSET('Static Returns and Covariance'!$B$12,MATCH(X$16,'Static Returns and Covariance'!$B$13:$B$132),1,1,10)))/(1+X865))</f>
        <v>6.7942164333144067E-2</v>
      </c>
      <c r="Y868" s="15" cm="1">
        <f t="array" aca="1" ref="Y868:Y877" ca="1">TRANSPOSE(TRANSPOSE(Y852:Y861)*(1+(OFFSET('Static Returns and Covariance'!$B$12,MATCH(Y$16,'Static Returns and Covariance'!$B$13:$B$132),1,1,10)))/(1+Y865))</f>
        <v>6.9794863206746854E-2</v>
      </c>
      <c r="Z868" s="15" cm="1">
        <f t="array" aca="1" ref="Z868:Z877" ca="1">TRANSPOSE(TRANSPOSE(Z852:Z861)*(1+(OFFSET('Static Returns and Covariance'!$B$12,MATCH(Z$16,'Static Returns and Covariance'!$B$13:$B$132),1,1,10)))/(1+Z865))</f>
        <v>6.7922593646094889E-2</v>
      </c>
      <c r="AA868" s="15" cm="1">
        <f t="array" aca="1" ref="AA868:AA877" ca="1">TRANSPOSE(TRANSPOSE(AA852:AA861)*(1+(OFFSET('Static Returns and Covariance'!$B$12,MATCH(AA$16,'Static Returns and Covariance'!$B$13:$B$132),1,1,10)))/(1+AA865))</f>
        <v>3.0329517386511653E-2</v>
      </c>
      <c r="AB868" s="15" cm="1">
        <f t="array" aca="1" ref="AB868:AB877" ca="1">TRANSPOSE(TRANSPOSE(AB852:AB861)*(1+(OFFSET('Static Returns and Covariance'!$B$12,MATCH(AB$16,'Static Returns and Covariance'!$B$13:$B$132),1,1,10)))/(1+AB865))</f>
        <v>3.0146482122051725E-2</v>
      </c>
      <c r="AC868" s="15" cm="1">
        <f t="array" aca="1" ref="AC868:AC877" ca="1">TRANSPOSE(TRANSPOSE(AC852:AC861)*(1+(OFFSET('Static Returns and Covariance'!$B$12,MATCH(AC$16,'Static Returns and Covariance'!$B$13:$B$132),1,1,10)))/(1+AC865))</f>
        <v>2.9541682853524893E-2</v>
      </c>
      <c r="AD868" s="15" cm="1">
        <f t="array" aca="1" ref="AD868:AD877" ca="1">TRANSPOSE(TRANSPOSE(AD852:AD861)*(1+(OFFSET('Static Returns and Covariance'!$B$12,MATCH(AD$16,'Static Returns and Covariance'!$B$13:$B$132),1,1,10)))/(1+AD865))</f>
        <v>1.5956893810862977E-3</v>
      </c>
      <c r="AE868" s="15" cm="1">
        <f t="array" aca="1" ref="AE868:AE877" ca="1">TRANSPOSE(TRANSPOSE(AE852:AE861)*(1+(OFFSET('Static Returns and Covariance'!$B$12,MATCH(AE$16,'Static Returns and Covariance'!$B$13:$B$132),1,1,10)))/(1+AE865))</f>
        <v>1.5001636943692367E-3</v>
      </c>
      <c r="AF868" s="15" cm="1">
        <f t="array" aca="1" ref="AF868:AF877" ca="1">TRANSPOSE(TRANSPOSE(AF852:AF861)*(1+(OFFSET('Static Returns and Covariance'!$B$12,MATCH(AF$16,'Static Returns and Covariance'!$B$13:$B$132),1,1,10)))/(1+AF865))</f>
        <v>1.5637536162730319E-3</v>
      </c>
      <c r="AG868" s="15" cm="1">
        <f t="array" aca="1" ref="AG868:AG877" ca="1">TRANSPOSE(TRANSPOSE(AG852:AG861)*(1+(OFFSET('Static Returns and Covariance'!$B$12,MATCH(AG$16,'Static Returns and Covariance'!$B$13:$B$132),1,1,10)))/(1+AG865))</f>
        <v>-1.6168012453970908E-3</v>
      </c>
      <c r="AH868" s="15" cm="1">
        <f t="array" aca="1" ref="AH868:AH877" ca="1">TRANSPOSE(TRANSPOSE(AH852:AH861)*(1+(OFFSET('Static Returns and Covariance'!$B$12,MATCH(AH$16,'Static Returns and Covariance'!$B$13:$B$132),1,1,10)))/(1+AH865))</f>
        <v>-1.4430898678023474E-3</v>
      </c>
      <c r="AI868" s="15" cm="1">
        <f t="array" aca="1" ref="AI868:AI877" ca="1">TRANSPOSE(TRANSPOSE(AI852:AI861)*(1+(OFFSET('Static Returns and Covariance'!$B$12,MATCH(AI$16,'Static Returns and Covariance'!$B$13:$B$132),1,1,10)))/(1+AI865))</f>
        <v>-1.5013287578742721E-3</v>
      </c>
      <c r="AJ868" s="15" cm="1">
        <f t="array" aca="1" ref="AJ868:AJ877" ca="1">TRANSPOSE(TRANSPOSE(AJ852:AJ861)*(1+(OFFSET('Static Returns and Covariance'!$B$12,MATCH(AJ$16,'Static Returns and Covariance'!$B$13:$B$132),1,1,10)))/(1+AJ865))</f>
        <v>-4.3203590270000231E-3</v>
      </c>
      <c r="AK868" s="15" cm="1">
        <f t="array" aca="1" ref="AK868:AK877" ca="1">TRANSPOSE(TRANSPOSE(AK852:AK861)*(1+(OFFSET('Static Returns and Covariance'!$B$12,MATCH(AK$16,'Static Returns and Covariance'!$B$13:$B$132),1,1,10)))/(1+AK865))</f>
        <v>-4.3982664399640778E-3</v>
      </c>
      <c r="AL868" s="15" cm="1">
        <f t="array" aca="1" ref="AL868:AL877" ca="1">TRANSPOSE(TRANSPOSE(AL852:AL861)*(1+(OFFSET('Static Returns and Covariance'!$B$12,MATCH(AL$16,'Static Returns and Covariance'!$B$13:$B$132),1,1,10)))/(1+AL865))</f>
        <v>-4.2537208100633887E-3</v>
      </c>
      <c r="AM868" s="15" cm="1">
        <f t="array" aca="1" ref="AM868:AM877" ca="1">TRANSPOSE(TRANSPOSE(AM852:AM861)*(1+(OFFSET('Static Returns and Covariance'!$B$12,MATCH(AM$16,'Static Returns and Covariance'!$B$13:$B$132),1,1,10)))/(1+AM865))</f>
        <v>-8.3827347867159226E-3</v>
      </c>
      <c r="AN868" s="15" cm="1">
        <f t="array" aca="1" ref="AN868:AN877" ca="1">TRANSPOSE(TRANSPOSE(AN852:AN861)*(1+(OFFSET('Static Returns and Covariance'!$B$12,MATCH(AN$16,'Static Returns and Covariance'!$B$13:$B$132),1,1,10)))/(1+AN865))</f>
        <v>-8.4019134373652053E-3</v>
      </c>
      <c r="AO868" s="15" cm="1">
        <f t="array" aca="1" ref="AO868:AO877" ca="1">TRANSPOSE(TRANSPOSE(AO852:AO861)*(1+(OFFSET('Static Returns and Covariance'!$B$12,MATCH(AO$16,'Static Returns and Covariance'!$B$13:$B$132),1,1,10)))/(1+AO865))</f>
        <v>-7.6130626527945279E-3</v>
      </c>
      <c r="AP868" s="15" cm="1">
        <f t="array" aca="1" ref="AP868:AP877" ca="1">TRANSPOSE(TRANSPOSE(AP852:AP861)*(1+(OFFSET('Static Returns and Covariance'!$B$12,MATCH(AP$16,'Static Returns and Covariance'!$B$13:$B$132),1,1,10)))/(1+AP865))</f>
        <v>-2.5852316495453099E-2</v>
      </c>
      <c r="AQ868" s="15" cm="1">
        <f t="array" aca="1" ref="AQ868:AQ877" ca="1">TRANSPOSE(TRANSPOSE(AQ852:AQ861)*(1+(OFFSET('Static Returns and Covariance'!$B$12,MATCH(AQ$16,'Static Returns and Covariance'!$B$13:$B$132),1,1,10)))/(1+AQ865))</f>
        <v>-2.4629318385323375E-2</v>
      </c>
      <c r="AR868" s="15" cm="1">
        <f t="array" aca="1" ref="AR868:AR877" ca="1">TRANSPOSE(TRANSPOSE(AR852:AR861)*(1+(OFFSET('Static Returns and Covariance'!$B$12,MATCH(AR$16,'Static Returns and Covariance'!$B$13:$B$132),1,1,10)))/(1+AR865))</f>
        <v>-2.4994058164599698E-2</v>
      </c>
      <c r="AS868" s="15" cm="1">
        <f t="array" aca="1" ref="AS868:AS877" ca="1">TRANSPOSE(TRANSPOSE(AS852:AS861)*(1+(OFFSET('Static Returns and Covariance'!$B$12,MATCH(AS$16,'Static Returns and Covariance'!$B$13:$B$132),1,1,10)))/(1+AS865))</f>
        <v>-1.9898211281919546E-2</v>
      </c>
      <c r="AT868" s="15" cm="1">
        <f t="array" aca="1" ref="AT868:AT877" ca="1">TRANSPOSE(TRANSPOSE(AT852:AT861)*(1+(OFFSET('Static Returns and Covariance'!$B$12,MATCH(AT$16,'Static Returns and Covariance'!$B$13:$B$132),1,1,10)))/(1+AT865))</f>
        <v>-2.079991948725295E-2</v>
      </c>
      <c r="AU868" s="15" cm="1">
        <f t="array" aca="1" ref="AU868:AU877" ca="1">TRANSPOSE(TRANSPOSE(AU852:AU861)*(1+(OFFSET('Static Returns and Covariance'!$B$12,MATCH(AU$16,'Static Returns and Covariance'!$B$13:$B$132),1,1,10)))/(1+AU865))</f>
        <v>-1.9928365491297468E-2</v>
      </c>
      <c r="AV868" s="15" cm="1">
        <f t="array" aca="1" ref="AV868:AV877" ca="1">TRANSPOSE(TRANSPOSE(AV852:AV861)*(1+(OFFSET('Static Returns and Covariance'!$B$12,MATCH(AV$16,'Static Returns and Covariance'!$B$13:$B$132),1,1,10)))/(1+AV865))</f>
        <v>-5.1919735423664494E-3</v>
      </c>
      <c r="AW868" s="15" cm="1">
        <f t="array" aca="1" ref="AW868:AW877" ca="1">TRANSPOSE(TRANSPOSE(AW852:AW861)*(1+(OFFSET('Static Returns and Covariance'!$B$12,MATCH(AW$16,'Static Returns and Covariance'!$B$13:$B$132),1,1,10)))/(1+AW865))</f>
        <v>-5.6829459711787086E-3</v>
      </c>
      <c r="AX868" s="15" cm="1">
        <f t="array" aca="1" ref="AX868:AX877" ca="1">TRANSPOSE(TRANSPOSE(AX852:AX861)*(1+(OFFSET('Static Returns and Covariance'!$B$12,MATCH(AX$16,'Static Returns and Covariance'!$B$13:$B$132),1,1,10)))/(1+AX865))</f>
        <v>-5.9144450811764223E-3</v>
      </c>
      <c r="AY868" s="15" cm="1">
        <f t="array" aca="1" ref="AY868:AY877" ca="1">TRANSPOSE(TRANSPOSE(AY852:AY861)*(1+(OFFSET('Static Returns and Covariance'!$B$12,MATCH(AY$16,'Static Returns and Covariance'!$B$13:$B$132),1,1,10)))/(1+AY865))</f>
        <v>-1.655138433444896E-2</v>
      </c>
      <c r="AZ868" s="15" cm="1">
        <f t="array" aca="1" ref="AZ868:AZ877" ca="1">TRANSPOSE(TRANSPOSE(AZ852:AZ861)*(1+(OFFSET('Static Returns and Covariance'!$B$12,MATCH(AZ$16,'Static Returns and Covariance'!$B$13:$B$132),1,1,10)))/(1+AZ865))</f>
        <v>-1.7564661649054302E-2</v>
      </c>
      <c r="BA868" s="15" cm="1">
        <f t="array" aca="1" ref="BA868:BA877" ca="1">TRANSPOSE(TRANSPOSE(BA852:BA861)*(1+(OFFSET('Static Returns and Covariance'!$B$12,MATCH(BA$16,'Static Returns and Covariance'!$B$13:$B$132),1,1,10)))/(1+BA865))</f>
        <v>-1.7680900273169178E-2</v>
      </c>
      <c r="BB868" s="15" cm="1">
        <f t="array" aca="1" ref="BB868:BB877" ca="1">TRANSPOSE(TRANSPOSE(BB852:BB861)*(1+(OFFSET('Static Returns and Covariance'!$B$12,MATCH(BB$16,'Static Returns and Covariance'!$B$13:$B$132),1,1,10)))/(1+BB865))</f>
        <v>-1.2239688713719953E-2</v>
      </c>
      <c r="BC868" s="15" cm="1">
        <f t="array" aca="1" ref="BC868:BC877" ca="1">TRANSPOSE(TRANSPOSE(BC852:BC861)*(1+(OFFSET('Static Returns and Covariance'!$B$12,MATCH(BC$16,'Static Returns and Covariance'!$B$13:$B$132),1,1,10)))/(1+BC865))</f>
        <v>-1.2768494715554062E-2</v>
      </c>
      <c r="BD868" s="15" cm="1">
        <f t="array" aca="1" ref="BD868:BD877" ca="1">TRANSPOSE(TRANSPOSE(BD852:BD861)*(1+(OFFSET('Static Returns and Covariance'!$B$12,MATCH(BD$16,'Static Returns and Covariance'!$B$13:$B$132),1,1,10)))/(1+BD865))</f>
        <v>-1.3115399071287909E-2</v>
      </c>
      <c r="BE868" s="15" cm="1">
        <f t="array" aca="1" ref="BE868:BE877" ca="1">TRANSPOSE(TRANSPOSE(BE852:BE861)*(1+(OFFSET('Static Returns and Covariance'!$B$12,MATCH(BE$16,'Static Returns and Covariance'!$B$13:$B$132),1,1,10)))/(1+BE865))</f>
        <v>-1.7068570091491254E-2</v>
      </c>
      <c r="BF868" s="15" cm="1">
        <f t="array" aca="1" ref="BF868:BF877" ca="1">TRANSPOSE(TRANSPOSE(BF852:BF861)*(1+(OFFSET('Static Returns and Covariance'!$B$12,MATCH(BF$16,'Static Returns and Covariance'!$B$13:$B$132),1,1,10)))/(1+BF865))</f>
        <v>-1.6699543642476587E-2</v>
      </c>
      <c r="BG868" s="15" cm="1">
        <f t="array" aca="1" ref="BG868:BG877" ca="1">TRANSPOSE(TRANSPOSE(BG852:BG861)*(1+(OFFSET('Static Returns and Covariance'!$B$12,MATCH(BG$16,'Static Returns and Covariance'!$B$13:$B$132),1,1,10)))/(1+BG865))</f>
        <v>-1.7724156955000177E-2</v>
      </c>
      <c r="BH868" s="15" cm="1">
        <f t="array" aca="1" ref="BH868:BH877" ca="1">TRANSPOSE(TRANSPOSE(BH852:BH861)*(1+(OFFSET('Static Returns and Covariance'!$B$12,MATCH(BH$16,'Static Returns and Covariance'!$B$13:$B$132),1,1,10)))/(1+BH865))</f>
        <v>-8.467810276140535E-3</v>
      </c>
      <c r="BI868" s="15" cm="1">
        <f t="array" aca="1" ref="BI868:BI877" ca="1">TRANSPOSE(TRANSPOSE(BI852:BI861)*(1+(OFFSET('Static Returns and Covariance'!$B$12,MATCH(BI$16,'Static Returns and Covariance'!$B$13:$B$132),1,1,10)))/(1+BI865))</f>
        <v>-8.4648647305217168E-3</v>
      </c>
      <c r="BJ868" s="15" cm="1">
        <f t="array" aca="1" ref="BJ868:BJ877" ca="1">TRANSPOSE(TRANSPOSE(BJ852:BJ861)*(1+(OFFSET('Static Returns and Covariance'!$B$12,MATCH(BJ$16,'Static Returns and Covariance'!$B$13:$B$132),1,1,10)))/(1+BJ865))</f>
        <v>-8.6267662276153928E-3</v>
      </c>
    </row>
    <row r="869" spans="2:62" hidden="1" outlineLevel="2">
      <c r="B869" s="90" t="s">
        <v>7</v>
      </c>
      <c r="C869" s="15">
        <f ca="1"/>
        <v>3.3264841845914897E-2</v>
      </c>
      <c r="D869" s="15">
        <f ca="1"/>
        <v>3.2677986199141452E-2</v>
      </c>
      <c r="E869" s="15">
        <f ca="1"/>
        <v>3.1122048514017831E-2</v>
      </c>
      <c r="F869" s="15">
        <f ca="1"/>
        <v>2.846894942640471E-2</v>
      </c>
      <c r="G869" s="15">
        <f ca="1"/>
        <v>2.6783571849767433E-2</v>
      </c>
      <c r="H869" s="15">
        <f ca="1"/>
        <v>2.7865818485603724E-2</v>
      </c>
      <c r="I869" s="15">
        <f ca="1"/>
        <v>3.0854085640443084E-2</v>
      </c>
      <c r="J869" s="15">
        <f ca="1"/>
        <v>2.9724338139695987E-2</v>
      </c>
      <c r="K869" s="15">
        <f ca="1"/>
        <v>3.2638548531892193E-2</v>
      </c>
      <c r="L869" s="15">
        <f ca="1"/>
        <v>2.4414724110212595E-2</v>
      </c>
      <c r="M869" s="15">
        <f ca="1"/>
        <v>2.4553160471309707E-2</v>
      </c>
      <c r="N869" s="15">
        <f ca="1"/>
        <v>2.6602879184511902E-2</v>
      </c>
      <c r="O869" s="15">
        <f ca="1"/>
        <v>3.4576393258673538E-2</v>
      </c>
      <c r="P869" s="15">
        <f ca="1"/>
        <v>3.2180056809647126E-2</v>
      </c>
      <c r="Q869" s="15">
        <f ca="1"/>
        <v>3.3290142021914666E-2</v>
      </c>
      <c r="R869" s="15">
        <f ca="1"/>
        <v>4.4782847902109506E-2</v>
      </c>
      <c r="S869" s="15">
        <f ca="1"/>
        <v>4.4930640751326162E-2</v>
      </c>
      <c r="T869" s="15">
        <f ca="1"/>
        <v>4.447464295392143E-2</v>
      </c>
      <c r="U869" s="15">
        <f ca="1"/>
        <v>3.7955319049260063E-2</v>
      </c>
      <c r="V869" s="15">
        <f ca="1"/>
        <v>3.6620362586554177E-2</v>
      </c>
      <c r="W869" s="15">
        <f ca="1"/>
        <v>3.7712168563356213E-2</v>
      </c>
      <c r="X869" s="15">
        <f ca="1"/>
        <v>4.3140629626677925E-2</v>
      </c>
      <c r="Y869" s="15">
        <f ca="1"/>
        <v>4.3712956072712028E-2</v>
      </c>
      <c r="Z869" s="15">
        <f ca="1"/>
        <v>4.2538527023268456E-2</v>
      </c>
      <c r="AA869" s="15">
        <f ca="1"/>
        <v>3.7136363570632235E-2</v>
      </c>
      <c r="AB869" s="15">
        <f ca="1"/>
        <v>3.7413039039466849E-2</v>
      </c>
      <c r="AC869" s="15">
        <f ca="1"/>
        <v>3.697125711345093E-2</v>
      </c>
      <c r="AD869" s="15">
        <f ca="1"/>
        <v>4.9896654029789718E-2</v>
      </c>
      <c r="AE869" s="15">
        <f ca="1"/>
        <v>4.9023276609528613E-2</v>
      </c>
      <c r="AF869" s="15">
        <f ca="1"/>
        <v>5.1435653222505422E-2</v>
      </c>
      <c r="AG869" s="15">
        <f ca="1"/>
        <v>5.7383405475326006E-2</v>
      </c>
      <c r="AH869" s="15">
        <f ca="1"/>
        <v>5.3470928587627795E-2</v>
      </c>
      <c r="AI869" s="15">
        <f ca="1"/>
        <v>5.2233109228409028E-2</v>
      </c>
      <c r="AJ869" s="15">
        <f ca="1"/>
        <v>6.6023725727944654E-2</v>
      </c>
      <c r="AK869" s="15">
        <f ca="1"/>
        <v>6.7298364752798948E-2</v>
      </c>
      <c r="AL869" s="15">
        <f ca="1"/>
        <v>6.7169686166573178E-2</v>
      </c>
      <c r="AM869" s="15">
        <f ca="1"/>
        <v>5.6156376785357877E-2</v>
      </c>
      <c r="AN869" s="15">
        <f ca="1"/>
        <v>5.4225008155023229E-2</v>
      </c>
      <c r="AO869" s="15">
        <f ca="1"/>
        <v>4.475138822833747E-2</v>
      </c>
      <c r="AP869" s="15">
        <f ca="1"/>
        <v>3.6535374991364731E-3</v>
      </c>
      <c r="AQ869" s="15">
        <f ca="1"/>
        <v>3.4911836057007202E-3</v>
      </c>
      <c r="AR869" s="15">
        <f ca="1"/>
        <v>3.5653490233077284E-3</v>
      </c>
      <c r="AS869" s="15">
        <f ca="1"/>
        <v>-3.7498707686920291E-2</v>
      </c>
      <c r="AT869" s="15">
        <f ca="1"/>
        <v>-3.9158693638595851E-2</v>
      </c>
      <c r="AU869" s="15">
        <f ca="1"/>
        <v>-3.2618822495435879E-2</v>
      </c>
      <c r="AV869" s="15">
        <f ca="1"/>
        <v>-2.9029569784810669E-2</v>
      </c>
      <c r="AW869" s="15">
        <f ca="1"/>
        <v>-3.6087738962256373E-2</v>
      </c>
      <c r="AX869" s="15">
        <f ca="1"/>
        <v>-3.5699609706637901E-2</v>
      </c>
      <c r="AY869" s="15">
        <f ca="1"/>
        <v>-2.8921597422088358E-2</v>
      </c>
      <c r="AZ869" s="15">
        <f ca="1"/>
        <v>-3.6049539353360187E-2</v>
      </c>
      <c r="BA869" s="15">
        <f ca="1"/>
        <v>-3.3937182080774279E-2</v>
      </c>
      <c r="BB869" s="15">
        <f ca="1"/>
        <v>-2.378353494699537E-2</v>
      </c>
      <c r="BC869" s="15">
        <f ca="1"/>
        <v>-2.4697707298454379E-2</v>
      </c>
      <c r="BD869" s="15">
        <f ca="1"/>
        <v>-2.5103184396337342E-2</v>
      </c>
      <c r="BE869" s="15">
        <f ca="1"/>
        <v>-2.5146571881206819E-2</v>
      </c>
      <c r="BF869" s="15">
        <f ca="1"/>
        <v>-2.3538448673222329E-2</v>
      </c>
      <c r="BG869" s="15">
        <f ca="1"/>
        <v>-2.6456694470547399E-2</v>
      </c>
      <c r="BH869" s="15">
        <f ca="1"/>
        <v>-1.9074716526577135E-2</v>
      </c>
      <c r="BI869" s="15">
        <f ca="1"/>
        <v>-1.9201974497861946E-2</v>
      </c>
      <c r="BJ869" s="15">
        <f ca="1"/>
        <v>-1.7825177748138889E-2</v>
      </c>
    </row>
    <row r="870" spans="2:62" hidden="1" outlineLevel="2">
      <c r="B870" s="90" t="s">
        <v>9</v>
      </c>
      <c r="C870" s="15">
        <f ca="1"/>
        <v>0.29725317901784493</v>
      </c>
      <c r="D870" s="15">
        <f ca="1"/>
        <v>0.2975693287554384</v>
      </c>
      <c r="E870" s="15">
        <f ca="1"/>
        <v>0.29086457928931969</v>
      </c>
      <c r="F870" s="15">
        <f ca="1"/>
        <v>0.2863044571114487</v>
      </c>
      <c r="G870" s="15">
        <f ca="1"/>
        <v>0.28253989481387709</v>
      </c>
      <c r="H870" s="15">
        <f ca="1"/>
        <v>0.27583420326556313</v>
      </c>
      <c r="I870" s="15">
        <f ca="1"/>
        <v>0.26876692836864835</v>
      </c>
      <c r="J870" s="15">
        <f ca="1"/>
        <v>0.2650311184253854</v>
      </c>
      <c r="K870" s="15">
        <f ca="1"/>
        <v>0.271405404101284</v>
      </c>
      <c r="L870" s="15">
        <f ca="1"/>
        <v>0.2762837183931991</v>
      </c>
      <c r="M870" s="15">
        <f ca="1"/>
        <v>0.26601974558348962</v>
      </c>
      <c r="N870" s="15">
        <f ca="1"/>
        <v>0.257312410177717</v>
      </c>
      <c r="O870" s="15">
        <f ca="1"/>
        <v>0.26405092119654078</v>
      </c>
      <c r="P870" s="15">
        <f ca="1"/>
        <v>0.26363248208618267</v>
      </c>
      <c r="Q870" s="15">
        <f ca="1"/>
        <v>0.27760220996148094</v>
      </c>
      <c r="R870" s="15">
        <f ca="1"/>
        <v>0.30793387560571012</v>
      </c>
      <c r="S870" s="15">
        <f ca="1"/>
        <v>0.30404349311399764</v>
      </c>
      <c r="T870" s="15">
        <f ca="1"/>
        <v>0.30517925601966522</v>
      </c>
      <c r="U870" s="15">
        <f ca="1"/>
        <v>0.30372259612967301</v>
      </c>
      <c r="V870" s="15">
        <f ca="1"/>
        <v>0.28256590093596634</v>
      </c>
      <c r="W870" s="15">
        <f ca="1"/>
        <v>0.28074087270065312</v>
      </c>
      <c r="X870" s="15">
        <f ca="1"/>
        <v>0.29851256402920723</v>
      </c>
      <c r="Y870" s="15">
        <f ca="1"/>
        <v>0.29940028407861463</v>
      </c>
      <c r="Z870" s="15">
        <f ca="1"/>
        <v>0.29558965582372665</v>
      </c>
      <c r="AA870" s="15">
        <f ca="1"/>
        <v>0.29673275270894095</v>
      </c>
      <c r="AB870" s="15">
        <f ca="1"/>
        <v>0.29366315347207506</v>
      </c>
      <c r="AC870" s="15">
        <f ca="1"/>
        <v>0.2929965904241148</v>
      </c>
      <c r="AD870" s="15">
        <f ca="1"/>
        <v>0.26392602794697195</v>
      </c>
      <c r="AE870" s="15">
        <f ca="1"/>
        <v>0.27519814598368653</v>
      </c>
      <c r="AF870" s="15">
        <f ca="1"/>
        <v>0.27295728490252819</v>
      </c>
      <c r="AG870" s="15">
        <f ca="1"/>
        <v>0.27620684913165772</v>
      </c>
      <c r="AH870" s="15">
        <f ca="1"/>
        <v>0.27917226395410188</v>
      </c>
      <c r="AI870" s="15">
        <f ca="1"/>
        <v>0.28699420770120648</v>
      </c>
      <c r="AJ870" s="15">
        <f ca="1"/>
        <v>0.26733150221552548</v>
      </c>
      <c r="AK870" s="15">
        <f ca="1"/>
        <v>0.26725855537810561</v>
      </c>
      <c r="AL870" s="15">
        <f ca="1"/>
        <v>0.26641780888781819</v>
      </c>
      <c r="AM870" s="15">
        <f ca="1"/>
        <v>0.28823148668579535</v>
      </c>
      <c r="AN870" s="15">
        <f ca="1"/>
        <v>0.2729477655433532</v>
      </c>
      <c r="AO870" s="15">
        <f ca="1"/>
        <v>0.26027046917393309</v>
      </c>
      <c r="AP870" s="15">
        <f ca="1"/>
        <v>0.21036991452483564</v>
      </c>
      <c r="AQ870" s="15">
        <f ca="1"/>
        <v>0.20231712124065185</v>
      </c>
      <c r="AR870" s="15">
        <f ca="1"/>
        <v>0.19291290768289313</v>
      </c>
      <c r="AS870" s="15">
        <f ca="1"/>
        <v>0.25179628035793955</v>
      </c>
      <c r="AT870" s="15">
        <f ca="1"/>
        <v>0.25050411692777391</v>
      </c>
      <c r="AU870" s="15">
        <f ca="1"/>
        <v>0.25275230651395481</v>
      </c>
      <c r="AV870" s="15">
        <f ca="1"/>
        <v>0.23936623460229961</v>
      </c>
      <c r="AW870" s="15">
        <f ca="1"/>
        <v>0.24612984329455084</v>
      </c>
      <c r="AX870" s="15">
        <f ca="1"/>
        <v>0.25798928686875389</v>
      </c>
      <c r="AY870" s="15">
        <f ca="1"/>
        <v>0.20797830678114851</v>
      </c>
      <c r="AZ870" s="15">
        <f ca="1"/>
        <v>0.21228285330726743</v>
      </c>
      <c r="BA870" s="15">
        <f ca="1"/>
        <v>0.2089998164237846</v>
      </c>
      <c r="BB870" s="15">
        <f ca="1"/>
        <v>0.21728267406669657</v>
      </c>
      <c r="BC870" s="15">
        <f ca="1"/>
        <v>0.21589761522487791</v>
      </c>
      <c r="BD870" s="15">
        <f ca="1"/>
        <v>0.20585118159775709</v>
      </c>
      <c r="BE870" s="15">
        <f ca="1"/>
        <v>0.21700676705342298</v>
      </c>
      <c r="BF870" s="15">
        <f ca="1"/>
        <v>0.21910650572910054</v>
      </c>
      <c r="BG870" s="15">
        <f ca="1"/>
        <v>0.22147237150767535</v>
      </c>
      <c r="BH870" s="15">
        <f ca="1"/>
        <v>0.20977548664705331</v>
      </c>
      <c r="BI870" s="15">
        <f ca="1"/>
        <v>0.20979047812770921</v>
      </c>
      <c r="BJ870" s="15">
        <f ca="1"/>
        <v>0.21024491132963319</v>
      </c>
    </row>
    <row r="871" spans="2:62" hidden="1" outlineLevel="2">
      <c r="B871" s="90" t="s">
        <v>11</v>
      </c>
      <c r="C871" s="15">
        <f ca="1"/>
        <v>0.15045018385619591</v>
      </c>
      <c r="D871" s="15">
        <f ca="1"/>
        <v>0.15542431117827557</v>
      </c>
      <c r="E871" s="15">
        <f ca="1"/>
        <v>0.15924106136189059</v>
      </c>
      <c r="F871" s="15">
        <f ca="1"/>
        <v>0.14140128611719424</v>
      </c>
      <c r="G871" s="15">
        <f ca="1"/>
        <v>0.14255687317423865</v>
      </c>
      <c r="H871" s="15">
        <f ca="1"/>
        <v>0.14978521978635997</v>
      </c>
      <c r="I871" s="15">
        <f ca="1"/>
        <v>0.12712286546567397</v>
      </c>
      <c r="J871" s="15">
        <f ca="1"/>
        <v>0.12566506756964752</v>
      </c>
      <c r="K871" s="15">
        <f ca="1"/>
        <v>0.12983443016264773</v>
      </c>
      <c r="L871" s="15">
        <f ca="1"/>
        <v>0.12857897393742276</v>
      </c>
      <c r="M871" s="15">
        <f ca="1"/>
        <v>0.1324648544368949</v>
      </c>
      <c r="N871" s="15">
        <f ca="1"/>
        <v>0.13205577614074496</v>
      </c>
      <c r="O871" s="15">
        <f ca="1"/>
        <v>0.12594681631922675</v>
      </c>
      <c r="P871" s="15">
        <f ca="1"/>
        <v>0.12291045396776099</v>
      </c>
      <c r="Q871" s="15">
        <f ca="1"/>
        <v>0.11631424505400856</v>
      </c>
      <c r="R871" s="15">
        <f ca="1"/>
        <v>8.5345857772215442E-2</v>
      </c>
      <c r="S871" s="15">
        <f ca="1"/>
        <v>8.7261368340317003E-2</v>
      </c>
      <c r="T871" s="15">
        <f ca="1"/>
        <v>8.47009790927373E-2</v>
      </c>
      <c r="U871" s="15">
        <f ca="1"/>
        <v>6.7830147284105677E-2</v>
      </c>
      <c r="V871" s="15">
        <f ca="1"/>
        <v>6.9092758545553537E-2</v>
      </c>
      <c r="W871" s="15">
        <f ca="1"/>
        <v>6.8861281320984347E-2</v>
      </c>
      <c r="X871" s="15">
        <f ca="1"/>
        <v>6.1572734973944963E-2</v>
      </c>
      <c r="Y871" s="15">
        <f ca="1"/>
        <v>6.3819407724263935E-2</v>
      </c>
      <c r="Z871" s="15">
        <f ca="1"/>
        <v>6.2223421096655657E-2</v>
      </c>
      <c r="AA871" s="15">
        <f ca="1"/>
        <v>5.2448443278169873E-2</v>
      </c>
      <c r="AB871" s="15">
        <f ca="1"/>
        <v>5.2297766167064073E-2</v>
      </c>
      <c r="AC871" s="15">
        <f ca="1"/>
        <v>5.026418595588443E-2</v>
      </c>
      <c r="AD871" s="15">
        <f ca="1"/>
        <v>7.5615146041064688E-2</v>
      </c>
      <c r="AE871" s="15">
        <f ca="1"/>
        <v>6.5947015942904502E-2</v>
      </c>
      <c r="AF871" s="15">
        <f ca="1"/>
        <v>6.8689129026560256E-2</v>
      </c>
      <c r="AG871" s="15">
        <f ca="1"/>
        <v>4.8537909250696218E-2</v>
      </c>
      <c r="AH871" s="15">
        <f ca="1"/>
        <v>4.3727887622536064E-2</v>
      </c>
      <c r="AI871" s="15">
        <f ca="1"/>
        <v>4.3101291728027638E-2</v>
      </c>
      <c r="AJ871" s="15">
        <f ca="1"/>
        <v>5.2844129966094937E-2</v>
      </c>
      <c r="AK871" s="15">
        <f ca="1"/>
        <v>5.4865128981136164E-2</v>
      </c>
      <c r="AL871" s="15">
        <f ca="1"/>
        <v>5.5309165265117061E-2</v>
      </c>
      <c r="AM871" s="15">
        <f ca="1"/>
        <v>4.8647949709164563E-2</v>
      </c>
      <c r="AN871" s="15">
        <f ca="1"/>
        <v>5.0519905785324927E-2</v>
      </c>
      <c r="AO871" s="15">
        <f ca="1"/>
        <v>4.9126753708604559E-2</v>
      </c>
      <c r="AP871" s="15">
        <f ca="1"/>
        <v>6.4990619237975888E-2</v>
      </c>
      <c r="AQ871" s="15">
        <f ca="1"/>
        <v>6.3863995007669677E-2</v>
      </c>
      <c r="AR871" s="15">
        <f ca="1"/>
        <v>6.6833285986602528E-2</v>
      </c>
      <c r="AS871" s="15">
        <f ca="1"/>
        <v>7.1041780318509495E-2</v>
      </c>
      <c r="AT871" s="15">
        <f ca="1"/>
        <v>7.9880866092870956E-2</v>
      </c>
      <c r="AU871" s="15">
        <f ca="1"/>
        <v>7.6214033736493172E-2</v>
      </c>
      <c r="AV871" s="15">
        <f ca="1"/>
        <v>6.3071986536468408E-2</v>
      </c>
      <c r="AW871" s="15">
        <f ca="1"/>
        <v>6.7078151722967438E-2</v>
      </c>
      <c r="AX871" s="15">
        <f ca="1"/>
        <v>6.9318780543894107E-2</v>
      </c>
      <c r="AY871" s="15">
        <f ca="1"/>
        <v>9.4634044495892217E-2</v>
      </c>
      <c r="AZ871" s="15">
        <f ca="1"/>
        <v>9.9716742301765943E-2</v>
      </c>
      <c r="BA871" s="15">
        <f ca="1"/>
        <v>9.8599338378573528E-2</v>
      </c>
      <c r="BB871" s="15">
        <f ca="1"/>
        <v>8.271202029578141E-2</v>
      </c>
      <c r="BC871" s="15">
        <f ca="1"/>
        <v>8.736057607873246E-2</v>
      </c>
      <c r="BD871" s="15">
        <f ca="1"/>
        <v>8.6078340152500446E-2</v>
      </c>
      <c r="BE871" s="15">
        <f ca="1"/>
        <v>7.9103227280521757E-2</v>
      </c>
      <c r="BF871" s="15">
        <f ca="1"/>
        <v>7.6169328868471484E-2</v>
      </c>
      <c r="BG871" s="15">
        <f ca="1"/>
        <v>7.3561484798500706E-2</v>
      </c>
      <c r="BH871" s="15">
        <f ca="1"/>
        <v>7.185162722591322E-2</v>
      </c>
      <c r="BI871" s="15">
        <f ca="1"/>
        <v>6.9602787866725677E-2</v>
      </c>
      <c r="BJ871" s="15">
        <f ca="1"/>
        <v>6.4919521720614631E-2</v>
      </c>
    </row>
    <row r="872" spans="2:62" hidden="1" outlineLevel="2">
      <c r="B872" s="90" t="s">
        <v>13</v>
      </c>
      <c r="C872" s="15">
        <f ca="1"/>
        <v>3.8447989761058732E-2</v>
      </c>
      <c r="D872" s="15">
        <f ca="1"/>
        <v>3.6666098741645566E-2</v>
      </c>
      <c r="E872" s="15">
        <f ca="1"/>
        <v>3.6457317528396045E-2</v>
      </c>
      <c r="F872" s="15">
        <f ca="1"/>
        <v>4.5551416511731252E-2</v>
      </c>
      <c r="G872" s="15">
        <f ca="1"/>
        <v>4.4013102554282098E-2</v>
      </c>
      <c r="H872" s="15">
        <f ca="1"/>
        <v>4.2437531660771056E-2</v>
      </c>
      <c r="I872" s="15">
        <f ca="1"/>
        <v>4.8460911977080127E-2</v>
      </c>
      <c r="J872" s="15">
        <f ca="1"/>
        <v>4.6728353138101704E-2</v>
      </c>
      <c r="K872" s="15">
        <f ca="1"/>
        <v>5.1028811364028141E-2</v>
      </c>
      <c r="L872" s="15">
        <f ca="1"/>
        <v>4.5617424241172225E-2</v>
      </c>
      <c r="M872" s="15">
        <f ca="1"/>
        <v>4.391154741087977E-2</v>
      </c>
      <c r="N872" s="15">
        <f ca="1"/>
        <v>4.6552282872599625E-2</v>
      </c>
      <c r="O872" s="15">
        <f ca="1"/>
        <v>4.1225734816005298E-2</v>
      </c>
      <c r="P872" s="15">
        <f ca="1"/>
        <v>4.3828413478095997E-2</v>
      </c>
      <c r="Q872" s="15">
        <f ca="1"/>
        <v>4.7016168858821573E-2</v>
      </c>
      <c r="R872" s="15">
        <f ca="1"/>
        <v>5.0770275146529847E-2</v>
      </c>
      <c r="S872" s="15">
        <f ca="1"/>
        <v>5.4631187299855284E-2</v>
      </c>
      <c r="T872" s="15">
        <f ca="1"/>
        <v>4.7878018710927291E-2</v>
      </c>
      <c r="U872" s="15">
        <f ca="1"/>
        <v>4.0763621485025187E-2</v>
      </c>
      <c r="V872" s="15">
        <f ca="1"/>
        <v>4.2074186666472078E-2</v>
      </c>
      <c r="W872" s="15">
        <f ca="1"/>
        <v>4.098696348349963E-2</v>
      </c>
      <c r="X872" s="15">
        <f ca="1"/>
        <v>4.3221920923225542E-2</v>
      </c>
      <c r="Y872" s="15">
        <f ca="1"/>
        <v>4.3099255945912157E-2</v>
      </c>
      <c r="Z872" s="15">
        <f ca="1"/>
        <v>4.3641186446210539E-2</v>
      </c>
      <c r="AA872" s="15">
        <f ca="1"/>
        <v>5.7897242630200296E-2</v>
      </c>
      <c r="AB872" s="15">
        <f ca="1"/>
        <v>6.2605814058203368E-2</v>
      </c>
      <c r="AC872" s="15">
        <f ca="1"/>
        <v>6.0897655808128677E-2</v>
      </c>
      <c r="AD872" s="15">
        <f ca="1"/>
        <v>6.4900233925132195E-2</v>
      </c>
      <c r="AE872" s="15">
        <f ca="1"/>
        <v>5.7830713791060182E-2</v>
      </c>
      <c r="AF872" s="15">
        <f ca="1"/>
        <v>6.0340596120112291E-2</v>
      </c>
      <c r="AG872" s="15">
        <f ca="1"/>
        <v>6.3215796080618517E-2</v>
      </c>
      <c r="AH872" s="15">
        <f ca="1"/>
        <v>5.7578023224464411E-2</v>
      </c>
      <c r="AI872" s="15">
        <f ca="1"/>
        <v>6.0679313236938127E-2</v>
      </c>
      <c r="AJ872" s="15">
        <f ca="1"/>
        <v>5.9591831980315806E-2</v>
      </c>
      <c r="AK872" s="15">
        <f ca="1"/>
        <v>6.1558552104799644E-2</v>
      </c>
      <c r="AL872" s="15">
        <f ca="1"/>
        <v>6.1569293206458799E-2</v>
      </c>
      <c r="AM872" s="15">
        <f ca="1"/>
        <v>5.5133174168447659E-2</v>
      </c>
      <c r="AN872" s="15">
        <f ca="1"/>
        <v>5.2656844941814884E-2</v>
      </c>
      <c r="AO872" s="15">
        <f ca="1"/>
        <v>5.456818315531909E-2</v>
      </c>
      <c r="AP872" s="15">
        <f ca="1"/>
        <v>6.9470315373957828E-2</v>
      </c>
      <c r="AQ872" s="15">
        <f ca="1"/>
        <v>6.926801077837616E-2</v>
      </c>
      <c r="AR872" s="15">
        <f ca="1"/>
        <v>6.9116505285592975E-2</v>
      </c>
      <c r="AS872" s="15">
        <f ca="1"/>
        <v>7.0043431045440488E-2</v>
      </c>
      <c r="AT872" s="15">
        <f ca="1"/>
        <v>7.7403989665070727E-2</v>
      </c>
      <c r="AU872" s="15">
        <f ca="1"/>
        <v>7.6384633731802654E-2</v>
      </c>
      <c r="AV872" s="15">
        <f ca="1"/>
        <v>6.1098889700579188E-2</v>
      </c>
      <c r="AW872" s="15">
        <f ca="1"/>
        <v>6.5597022306522521E-2</v>
      </c>
      <c r="AX872" s="15">
        <f ca="1"/>
        <v>6.9025951851757625E-2</v>
      </c>
      <c r="AY872" s="15">
        <f ca="1"/>
        <v>7.4343119311096786E-2</v>
      </c>
      <c r="AZ872" s="15">
        <f ca="1"/>
        <v>8.5833464622808955E-2</v>
      </c>
      <c r="BA872" s="15">
        <f ca="1"/>
        <v>8.1195534451918544E-2</v>
      </c>
      <c r="BB872" s="15">
        <f ca="1"/>
        <v>6.7572713728299705E-2</v>
      </c>
      <c r="BC872" s="15">
        <f ca="1"/>
        <v>6.8720313819363679E-2</v>
      </c>
      <c r="BD872" s="15">
        <f ca="1"/>
        <v>6.8027495040914793E-2</v>
      </c>
      <c r="BE872" s="15">
        <f ca="1"/>
        <v>7.6453230419678983E-2</v>
      </c>
      <c r="BF872" s="15">
        <f ca="1"/>
        <v>7.5213330970645836E-2</v>
      </c>
      <c r="BG872" s="15">
        <f ca="1"/>
        <v>7.947479362036286E-2</v>
      </c>
      <c r="BH872" s="15">
        <f ca="1"/>
        <v>7.9983954420850323E-2</v>
      </c>
      <c r="BI872" s="15">
        <f ca="1"/>
        <v>8.1616834383297518E-2</v>
      </c>
      <c r="BJ872" s="15">
        <f ca="1"/>
        <v>7.6279053264745489E-2</v>
      </c>
    </row>
    <row r="873" spans="2:62" hidden="1" outlineLevel="2">
      <c r="B873" s="90" t="s">
        <v>15</v>
      </c>
      <c r="C873" s="15">
        <f ca="1"/>
        <v>0.26052932084208458</v>
      </c>
      <c r="D873" s="15">
        <f ca="1"/>
        <v>0.25538161335461718</v>
      </c>
      <c r="E873" s="15">
        <f ca="1"/>
        <v>0.25709104695339002</v>
      </c>
      <c r="F873" s="15">
        <f ca="1"/>
        <v>0.27051559960463517</v>
      </c>
      <c r="G873" s="15">
        <f ca="1"/>
        <v>0.27344482856318586</v>
      </c>
      <c r="H873" s="15">
        <f ca="1"/>
        <v>0.26771270884360709</v>
      </c>
      <c r="I873" s="15">
        <f ca="1"/>
        <v>0.2520174481743479</v>
      </c>
      <c r="J873" s="15">
        <f ca="1"/>
        <v>0.25129411969394422</v>
      </c>
      <c r="K873" s="15">
        <f ca="1"/>
        <v>0.24682605979390174</v>
      </c>
      <c r="L873" s="15">
        <f ca="1"/>
        <v>0.24499392488377389</v>
      </c>
      <c r="M873" s="15">
        <f ca="1"/>
        <v>0.24882558286881751</v>
      </c>
      <c r="N873" s="15">
        <f ca="1"/>
        <v>0.24689528186981774</v>
      </c>
      <c r="O873" s="15">
        <f ca="1"/>
        <v>0.23202159396901645</v>
      </c>
      <c r="P873" s="15">
        <f ca="1"/>
        <v>0.23203279199122523</v>
      </c>
      <c r="Q873" s="15">
        <f ca="1"/>
        <v>0.21711230788704164</v>
      </c>
      <c r="R873" s="15">
        <f ca="1"/>
        <v>0.22621343689872375</v>
      </c>
      <c r="S873" s="15">
        <f ca="1"/>
        <v>0.22117783392914236</v>
      </c>
      <c r="T873" s="15">
        <f ca="1"/>
        <v>0.22862413027086267</v>
      </c>
      <c r="U873" s="15">
        <f ca="1"/>
        <v>0.23455714301051303</v>
      </c>
      <c r="V873" s="15">
        <f ca="1"/>
        <v>0.23583580362824919</v>
      </c>
      <c r="W873" s="15">
        <f ca="1"/>
        <v>0.23642692595857154</v>
      </c>
      <c r="X873" s="15">
        <f ca="1"/>
        <v>0.24986774839863421</v>
      </c>
      <c r="Y873" s="15">
        <f ca="1"/>
        <v>0.2456013349307527</v>
      </c>
      <c r="Z873" s="15">
        <f ca="1"/>
        <v>0.25356770517788912</v>
      </c>
      <c r="AA873" s="15">
        <f ca="1"/>
        <v>0.26611920371735465</v>
      </c>
      <c r="AB873" s="15">
        <f ca="1"/>
        <v>0.27179095465928188</v>
      </c>
      <c r="AC873" s="15">
        <f ca="1"/>
        <v>0.26977633266726753</v>
      </c>
      <c r="AD873" s="15">
        <f ca="1"/>
        <v>0.30750965114379997</v>
      </c>
      <c r="AE873" s="15">
        <f ca="1"/>
        <v>0.30441865147363156</v>
      </c>
      <c r="AF873" s="15">
        <f ca="1"/>
        <v>0.30410169569794354</v>
      </c>
      <c r="AG873" s="15">
        <f ca="1"/>
        <v>0.2942282450486392</v>
      </c>
      <c r="AH873" s="15">
        <f ca="1"/>
        <v>0.29661282485034263</v>
      </c>
      <c r="AI873" s="15">
        <f ca="1"/>
        <v>0.30362867788525771</v>
      </c>
      <c r="AJ873" s="15">
        <f ca="1"/>
        <v>0.30839853010517937</v>
      </c>
      <c r="AK873" s="15">
        <f ca="1"/>
        <v>0.31065378052770226</v>
      </c>
      <c r="AL873" s="15">
        <f ca="1"/>
        <v>0.30363874903251237</v>
      </c>
      <c r="AM873" s="15">
        <f ca="1"/>
        <v>0.30808986850444992</v>
      </c>
      <c r="AN873" s="15">
        <f ca="1"/>
        <v>0.31077990657571353</v>
      </c>
      <c r="AO873" s="15">
        <f ca="1"/>
        <v>0.30507784079140693</v>
      </c>
      <c r="AP873" s="15">
        <f ca="1"/>
        <v>0.32144393154542966</v>
      </c>
      <c r="AQ873" s="15">
        <f ca="1"/>
        <v>0.33493663855878097</v>
      </c>
      <c r="AR873" s="15">
        <f ca="1"/>
        <v>0.33957002478073711</v>
      </c>
      <c r="AS873" s="15">
        <f ca="1"/>
        <v>0.3275673320270705</v>
      </c>
      <c r="AT873" s="15">
        <f ca="1"/>
        <v>0.32616074436882359</v>
      </c>
      <c r="AU873" s="15">
        <f ca="1"/>
        <v>0.3224798553434422</v>
      </c>
      <c r="AV873" s="15">
        <f ca="1"/>
        <v>0.32618038112750897</v>
      </c>
      <c r="AW873" s="15">
        <f ca="1"/>
        <v>0.31120616903589909</v>
      </c>
      <c r="AX873" s="15">
        <f ca="1"/>
        <v>0.30704069559882774</v>
      </c>
      <c r="AY873" s="15">
        <f ca="1"/>
        <v>0.31665370613300942</v>
      </c>
      <c r="AZ873" s="15">
        <f ca="1"/>
        <v>0.31118233616933533</v>
      </c>
      <c r="BA873" s="15">
        <f ca="1"/>
        <v>0.31339737961113689</v>
      </c>
      <c r="BB873" s="15">
        <f ca="1"/>
        <v>0.31364719078947367</v>
      </c>
      <c r="BC873" s="15">
        <f ca="1"/>
        <v>0.30429395495232187</v>
      </c>
      <c r="BD873" s="15">
        <f ca="1"/>
        <v>0.29867542565250976</v>
      </c>
      <c r="BE873" s="15">
        <f ca="1"/>
        <v>0.32093174594419788</v>
      </c>
      <c r="BF873" s="15">
        <f ca="1"/>
        <v>0.32410359690421708</v>
      </c>
      <c r="BG873" s="15">
        <f ca="1"/>
        <v>0.32877607525129354</v>
      </c>
      <c r="BH873" s="15">
        <f ca="1"/>
        <v>0.34113896948270883</v>
      </c>
      <c r="BI873" s="15">
        <f ca="1"/>
        <v>0.32281158135906407</v>
      </c>
      <c r="BJ873" s="15">
        <f ca="1"/>
        <v>0.3205700101936817</v>
      </c>
    </row>
    <row r="874" spans="2:62" hidden="1" outlineLevel="2">
      <c r="B874" s="90" t="s">
        <v>18</v>
      </c>
      <c r="C874" s="15">
        <f ca="1"/>
        <v>-3.9964645367509904E-2</v>
      </c>
      <c r="D874" s="15">
        <f ca="1"/>
        <v>-4.1369319990958733E-2</v>
      </c>
      <c r="E874" s="15">
        <f ca="1"/>
        <v>-3.8723918659390892E-2</v>
      </c>
      <c r="F874" s="15">
        <f ca="1"/>
        <v>-4.1147613224018213E-2</v>
      </c>
      <c r="G874" s="15">
        <f ca="1"/>
        <v>-3.8019252200751315E-2</v>
      </c>
      <c r="H874" s="15">
        <f ca="1"/>
        <v>-4.1883872882535922E-2</v>
      </c>
      <c r="I874" s="15">
        <f ca="1"/>
        <v>-2.3445230164326543E-2</v>
      </c>
      <c r="J874" s="15">
        <f ca="1"/>
        <v>-2.2011309155954093E-2</v>
      </c>
      <c r="K874" s="15">
        <f ca="1"/>
        <v>-2.3436075270476708E-2</v>
      </c>
      <c r="L874" s="15">
        <f ca="1"/>
        <v>-2.1198069624174958E-2</v>
      </c>
      <c r="M874" s="15">
        <f ca="1"/>
        <v>-2.1238664886241359E-2</v>
      </c>
      <c r="N874" s="15">
        <f ca="1"/>
        <v>-2.223650205262032E-2</v>
      </c>
      <c r="O874" s="15">
        <f ca="1"/>
        <v>-3.0669778885625276E-2</v>
      </c>
      <c r="P874" s="15">
        <f ca="1"/>
        <v>-3.135598573957845E-2</v>
      </c>
      <c r="Q874" s="15">
        <f ca="1"/>
        <v>-3.066398596742673E-2</v>
      </c>
      <c r="R874" s="15">
        <f ca="1"/>
        <v>-1.9401661335379801E-2</v>
      </c>
      <c r="S874" s="15">
        <f ca="1"/>
        <v>-1.8860854978195462E-2</v>
      </c>
      <c r="T874" s="15">
        <f ca="1"/>
        <v>-1.7351869216015999E-2</v>
      </c>
      <c r="U874" s="15">
        <f ca="1"/>
        <v>-1.4718015518201672E-2</v>
      </c>
      <c r="V874" s="15">
        <f ca="1"/>
        <v>-1.4481733055327009E-2</v>
      </c>
      <c r="W874" s="15">
        <f ca="1"/>
        <v>-1.3778920572967803E-2</v>
      </c>
      <c r="X874" s="15">
        <f ca="1"/>
        <v>-3.7333747418240447E-3</v>
      </c>
      <c r="Y874" s="15">
        <f ca="1"/>
        <v>-3.4200692537673352E-3</v>
      </c>
      <c r="Z874" s="15">
        <f ca="1"/>
        <v>-3.250155970248057E-3</v>
      </c>
      <c r="AA874" s="15">
        <f ca="1"/>
        <v>7.2230163055665058E-3</v>
      </c>
      <c r="AB874" s="15">
        <f ca="1"/>
        <v>6.8558178417745695E-3</v>
      </c>
      <c r="AC874" s="15">
        <f ca="1"/>
        <v>6.6113307543735856E-3</v>
      </c>
      <c r="AD874" s="15">
        <f ca="1"/>
        <v>1.3187958987884434E-2</v>
      </c>
      <c r="AE874" s="15">
        <f ca="1"/>
        <v>1.1403766585628765E-2</v>
      </c>
      <c r="AF874" s="15">
        <f ca="1"/>
        <v>1.1786065658992258E-2</v>
      </c>
      <c r="AG874" s="15">
        <f ca="1"/>
        <v>-9.8540072656320126E-3</v>
      </c>
      <c r="AH874" s="15">
        <f ca="1"/>
        <v>-8.851512607899065E-3</v>
      </c>
      <c r="AI874" s="15">
        <f ca="1"/>
        <v>-8.8265379040845544E-3</v>
      </c>
      <c r="AJ874" s="15">
        <f ca="1"/>
        <v>-5.4802711235579556E-3</v>
      </c>
      <c r="AK874" s="15">
        <f ca="1"/>
        <v>-5.8915593500251618E-3</v>
      </c>
      <c r="AL874" s="15">
        <f ca="1"/>
        <v>-5.9048008260386706E-3</v>
      </c>
      <c r="AM874" s="15">
        <f ca="1"/>
        <v>-1.295906598581666E-2</v>
      </c>
      <c r="AN874" s="15">
        <f ca="1"/>
        <v>-1.2207580936106128E-2</v>
      </c>
      <c r="AO874" s="15">
        <f ca="1"/>
        <v>-9.7990266096528375E-3</v>
      </c>
      <c r="AP874" s="15">
        <f ca="1"/>
        <v>-6.8011213956202701E-2</v>
      </c>
      <c r="AQ874" s="15">
        <f ca="1"/>
        <v>-7.2075346033847951E-2</v>
      </c>
      <c r="AR874" s="15">
        <f ca="1"/>
        <v>-8.2660752860037337E-2</v>
      </c>
      <c r="AS874" s="15">
        <f ca="1"/>
        <v>-8.2062703516632515E-2</v>
      </c>
      <c r="AT874" s="15">
        <f ca="1"/>
        <v>-9.0245040575259033E-2</v>
      </c>
      <c r="AU874" s="15">
        <f ca="1"/>
        <v>-8.1072810962603103E-2</v>
      </c>
      <c r="AV874" s="15">
        <f ca="1"/>
        <v>-6.5213371293655981E-2</v>
      </c>
      <c r="AW874" s="15">
        <f ca="1"/>
        <v>-8.1780066814718541E-2</v>
      </c>
      <c r="AX874" s="15">
        <f ca="1"/>
        <v>-9.2565670208203638E-2</v>
      </c>
      <c r="AY874" s="15">
        <f ca="1"/>
        <v>-7.0993402310457601E-2</v>
      </c>
      <c r="AZ874" s="15">
        <f ca="1"/>
        <v>-8.5334870567332202E-2</v>
      </c>
      <c r="BA874" s="15">
        <f ca="1"/>
        <v>-7.7450327524554677E-2</v>
      </c>
      <c r="BB874" s="15">
        <f ca="1"/>
        <v>-7.4350528726309914E-2</v>
      </c>
      <c r="BC874" s="15">
        <f ca="1"/>
        <v>-8.3397973423246702E-2</v>
      </c>
      <c r="BD874" s="15">
        <f ca="1"/>
        <v>-8.4681769562642339E-2</v>
      </c>
      <c r="BE874" s="15">
        <f ca="1"/>
        <v>-7.8201494564057714E-2</v>
      </c>
      <c r="BF874" s="15">
        <f ca="1"/>
        <v>-8.264865400908708E-2</v>
      </c>
      <c r="BG874" s="15">
        <f ca="1"/>
        <v>-8.25685009828344E-2</v>
      </c>
      <c r="BH874" s="15">
        <f ca="1"/>
        <v>-9.8785000374143631E-2</v>
      </c>
      <c r="BI874" s="15">
        <f ca="1"/>
        <v>-9.1967323571122528E-2</v>
      </c>
      <c r="BJ874" s="15">
        <f ca="1"/>
        <v>-8.500639384841209E-2</v>
      </c>
    </row>
    <row r="875" spans="2:62" hidden="1" outlineLevel="2">
      <c r="B875" s="90" t="s">
        <v>20</v>
      </c>
      <c r="C875" s="15">
        <f ca="1"/>
        <v>-2.6802501454427814E-3</v>
      </c>
      <c r="D875" s="15">
        <f ca="1"/>
        <v>-2.871999507648285E-3</v>
      </c>
      <c r="E875" s="15">
        <f ca="1"/>
        <v>-2.8340756425429274E-3</v>
      </c>
      <c r="F875" s="15">
        <f ca="1"/>
        <v>-5.8216430814222626E-3</v>
      </c>
      <c r="G875" s="15">
        <f ca="1"/>
        <v>-5.1724142259015823E-3</v>
      </c>
      <c r="H875" s="15">
        <f ca="1"/>
        <v>-5.298637064746153E-3</v>
      </c>
      <c r="I875" s="15">
        <f ca="1"/>
        <v>1.5291662014835356E-2</v>
      </c>
      <c r="J875" s="15">
        <f ca="1"/>
        <v>1.5155754977412735E-2</v>
      </c>
      <c r="K875" s="15">
        <f ca="1"/>
        <v>1.5914299306855995E-2</v>
      </c>
      <c r="L875" s="15">
        <f ca="1"/>
        <v>2.2972066192947678E-2</v>
      </c>
      <c r="M875" s="15">
        <f ca="1"/>
        <v>2.4354834998194488E-2</v>
      </c>
      <c r="N875" s="15">
        <f ca="1"/>
        <v>2.5753554700312663E-2</v>
      </c>
      <c r="O875" s="15">
        <f ca="1"/>
        <v>3.4154735740605416E-2</v>
      </c>
      <c r="P875" s="15">
        <f ca="1"/>
        <v>3.799861908592507E-2</v>
      </c>
      <c r="Q875" s="15">
        <f ca="1"/>
        <v>3.6950396315925477E-2</v>
      </c>
      <c r="R875" s="15">
        <f ca="1"/>
        <v>3.6917831389372963E-2</v>
      </c>
      <c r="S875" s="15">
        <f ca="1"/>
        <v>3.5630029076278769E-2</v>
      </c>
      <c r="T875" s="15">
        <f ca="1"/>
        <v>3.4934039497846452E-2</v>
      </c>
      <c r="U875" s="15">
        <f ca="1"/>
        <v>4.0552896603488653E-2</v>
      </c>
      <c r="V875" s="15">
        <f ca="1"/>
        <v>4.6669274565254784E-2</v>
      </c>
      <c r="W875" s="15">
        <f ca="1"/>
        <v>4.7416973218779232E-2</v>
      </c>
      <c r="X875" s="15">
        <f ca="1"/>
        <v>4.2656330951995232E-2</v>
      </c>
      <c r="Y875" s="15">
        <f ca="1"/>
        <v>4.2057155726196345E-2</v>
      </c>
      <c r="Z875" s="15">
        <f ca="1"/>
        <v>4.0501995609072666E-2</v>
      </c>
      <c r="AA875" s="15">
        <f ca="1"/>
        <v>3.1523676437099114E-2</v>
      </c>
      <c r="AB875" s="15">
        <f ca="1"/>
        <v>3.3005347612672875E-2</v>
      </c>
      <c r="AC875" s="15">
        <f ca="1"/>
        <v>3.3020152100564859E-2</v>
      </c>
      <c r="AD875" s="15">
        <f ca="1"/>
        <v>1.0903133134111237E-2</v>
      </c>
      <c r="AE875" s="15">
        <f ca="1"/>
        <v>1.0396458090337769E-2</v>
      </c>
      <c r="AF875" s="15">
        <f ca="1"/>
        <v>1.0497647378273687E-2</v>
      </c>
      <c r="AG875" s="15">
        <f ca="1"/>
        <v>1.8315690422839901E-2</v>
      </c>
      <c r="AH875" s="15">
        <f ca="1"/>
        <v>1.4929955996403812E-2</v>
      </c>
      <c r="AI875" s="15">
        <f ca="1"/>
        <v>1.5280179408800516E-2</v>
      </c>
      <c r="AJ875" s="15">
        <f ca="1"/>
        <v>5.1824327353144775E-3</v>
      </c>
      <c r="AK875" s="15">
        <f ca="1"/>
        <v>4.9450522713413644E-3</v>
      </c>
      <c r="AL875" s="15">
        <f ca="1"/>
        <v>5.0777325665892509E-3</v>
      </c>
      <c r="AM875" s="15">
        <f ca="1"/>
        <v>1.3155156507917466E-2</v>
      </c>
      <c r="AN875" s="15">
        <f ca="1"/>
        <v>1.249235114145426E-2</v>
      </c>
      <c r="AO875" s="15">
        <f ca="1"/>
        <v>1.3074475353552939E-2</v>
      </c>
      <c r="AP875" s="15">
        <f ca="1"/>
        <v>3.8411703418098249E-2</v>
      </c>
      <c r="AQ875" s="15">
        <f ca="1"/>
        <v>4.0975370387026089E-2</v>
      </c>
      <c r="AR875" s="15">
        <f ca="1"/>
        <v>4.1943013299476764E-2</v>
      </c>
      <c r="AS875" s="15">
        <f ca="1"/>
        <v>5.0377437579104664E-2</v>
      </c>
      <c r="AT875" s="15">
        <f ca="1"/>
        <v>4.6448614357372686E-2</v>
      </c>
      <c r="AU875" s="15">
        <f ca="1"/>
        <v>4.2078990120093286E-2</v>
      </c>
      <c r="AV875" s="15">
        <f ca="1"/>
        <v>5.5508269933160673E-2</v>
      </c>
      <c r="AW875" s="15">
        <f ca="1"/>
        <v>6.4959322878243672E-2</v>
      </c>
      <c r="AX875" s="15">
        <f ca="1"/>
        <v>6.9005727831149416E-2</v>
      </c>
      <c r="AY875" s="15">
        <f ca="1"/>
        <v>4.7153838360883354E-2</v>
      </c>
      <c r="AZ875" s="15">
        <f ca="1"/>
        <v>4.9760356042519861E-2</v>
      </c>
      <c r="BA875" s="15">
        <f ca="1"/>
        <v>5.1517901225852404E-2</v>
      </c>
      <c r="BB875" s="15">
        <f ca="1"/>
        <v>5.1261777636842309E-2</v>
      </c>
      <c r="BC875" s="15">
        <f ca="1"/>
        <v>5.4229062125069942E-2</v>
      </c>
      <c r="BD875" s="15">
        <f ca="1"/>
        <v>5.4722686558554834E-2</v>
      </c>
      <c r="BE875" s="15">
        <f ca="1"/>
        <v>5.8796356835321022E-2</v>
      </c>
      <c r="BF875" s="15">
        <f ca="1"/>
        <v>6.0876731304403936E-2</v>
      </c>
      <c r="BG875" s="15">
        <f ca="1"/>
        <v>6.0191738410829261E-2</v>
      </c>
      <c r="BH875" s="15">
        <f ca="1"/>
        <v>5.397230169964308E-2</v>
      </c>
      <c r="BI875" s="15">
        <f ca="1"/>
        <v>5.3365953231777535E-2</v>
      </c>
      <c r="BJ875" s="15">
        <f ca="1"/>
        <v>5.5059713864040079E-2</v>
      </c>
    </row>
    <row r="876" spans="2:62" hidden="1" outlineLevel="2">
      <c r="B876" s="90" t="s">
        <v>22</v>
      </c>
      <c r="C876" s="15">
        <f ca="1"/>
        <v>1.0089976405114772E-2</v>
      </c>
      <c r="D876" s="15">
        <f ca="1"/>
        <v>9.4531351896427283E-3</v>
      </c>
      <c r="E876" s="15">
        <f ca="1"/>
        <v>9.160145884632577E-3</v>
      </c>
      <c r="F876" s="15">
        <f ca="1"/>
        <v>1.5646841354591726E-2</v>
      </c>
      <c r="G876" s="15">
        <f ca="1"/>
        <v>1.4219778858117265E-2</v>
      </c>
      <c r="H876" s="15">
        <f ca="1"/>
        <v>1.6123344141651647E-2</v>
      </c>
      <c r="I876" s="15">
        <f ca="1"/>
        <v>1.2026966126218844E-2</v>
      </c>
      <c r="J876" s="15">
        <f ca="1"/>
        <v>1.2804384175813895E-2</v>
      </c>
      <c r="K876" s="15">
        <f ca="1"/>
        <v>1.254370479358752E-2</v>
      </c>
      <c r="L876" s="15">
        <f ca="1"/>
        <v>1.3703256294599156E-2</v>
      </c>
      <c r="M876" s="15">
        <f ca="1"/>
        <v>1.3269259880626695E-2</v>
      </c>
      <c r="N876" s="15">
        <f ca="1"/>
        <v>1.3186204763791967E-2</v>
      </c>
      <c r="O876" s="15">
        <f ca="1"/>
        <v>2.1042234417439524E-2</v>
      </c>
      <c r="P876" s="15">
        <f ca="1"/>
        <v>2.0402688477835509E-2</v>
      </c>
      <c r="Q876" s="15">
        <f ca="1"/>
        <v>1.9985333747800857E-2</v>
      </c>
      <c r="R876" s="15">
        <f ca="1"/>
        <v>1.3203820007091393E-2</v>
      </c>
      <c r="S876" s="15">
        <f ca="1"/>
        <v>1.2330991259098076E-2</v>
      </c>
      <c r="T876" s="15">
        <f ca="1"/>
        <v>1.2714168219474022E-2</v>
      </c>
      <c r="U876" s="15">
        <f ca="1"/>
        <v>1.7460100050047694E-2</v>
      </c>
      <c r="V876" s="15">
        <f ca="1"/>
        <v>1.7308493948467004E-2</v>
      </c>
      <c r="W876" s="15">
        <f ca="1"/>
        <v>1.7735131105997465E-2</v>
      </c>
      <c r="X876" s="15">
        <f ca="1"/>
        <v>2.2600307826896406E-2</v>
      </c>
      <c r="Y876" s="15">
        <f ca="1"/>
        <v>2.2470456025673147E-2</v>
      </c>
      <c r="Z876" s="15">
        <f ca="1"/>
        <v>2.0975854209802958E-2</v>
      </c>
      <c r="AA876" s="15">
        <f ca="1"/>
        <v>2.1906406008242389E-2</v>
      </c>
      <c r="AB876" s="15">
        <f ca="1"/>
        <v>1.9457927899508169E-2</v>
      </c>
      <c r="AC876" s="15">
        <f ca="1"/>
        <v>1.8844204952346285E-2</v>
      </c>
      <c r="AD876" s="15">
        <f ca="1"/>
        <v>1.1473949763660883E-2</v>
      </c>
      <c r="AE876" s="15">
        <f ca="1"/>
        <v>1.126035637842983E-2</v>
      </c>
      <c r="AF876" s="15">
        <f ca="1"/>
        <v>1.1840455214190481E-2</v>
      </c>
      <c r="AG876" s="15">
        <f ca="1"/>
        <v>1.4743904304892592E-2</v>
      </c>
      <c r="AH876" s="15">
        <f ca="1"/>
        <v>1.3794063175340951E-2</v>
      </c>
      <c r="AI876" s="15">
        <f ca="1"/>
        <v>1.3473690125795452E-2</v>
      </c>
      <c r="AJ876" s="15">
        <f ca="1"/>
        <v>2.6094273508008841E-2</v>
      </c>
      <c r="AK876" s="15">
        <f ca="1"/>
        <v>2.7554558346588261E-2</v>
      </c>
      <c r="AL876" s="15">
        <f ca="1"/>
        <v>2.6082527263151967E-2</v>
      </c>
      <c r="AM876" s="15">
        <f ca="1"/>
        <v>2.3355172448228684E-2</v>
      </c>
      <c r="AN876" s="15">
        <f ca="1"/>
        <v>2.802195608947599E-2</v>
      </c>
      <c r="AO876" s="15">
        <f ca="1"/>
        <v>3.240166996725629E-2</v>
      </c>
      <c r="AP876" s="15">
        <f ca="1"/>
        <v>8.0863230808354905E-2</v>
      </c>
      <c r="AQ876" s="15">
        <f ca="1"/>
        <v>7.0832008561888052E-2</v>
      </c>
      <c r="AR876" s="15">
        <f ca="1"/>
        <v>7.4138525029195795E-2</v>
      </c>
      <c r="AS876" s="15">
        <f ca="1"/>
        <v>7.6491060403100553E-2</v>
      </c>
      <c r="AT876" s="15">
        <f ca="1"/>
        <v>7.5531667055434334E-2</v>
      </c>
      <c r="AU876" s="15">
        <f ca="1"/>
        <v>7.0177762925885165E-2</v>
      </c>
      <c r="AV876" s="15">
        <f ca="1"/>
        <v>8.7357571100002737E-2</v>
      </c>
      <c r="AW876" s="15">
        <f ca="1"/>
        <v>8.9008740158721622E-2</v>
      </c>
      <c r="AX876" s="15">
        <f ca="1"/>
        <v>8.8305919045267939E-2</v>
      </c>
      <c r="AY876" s="15">
        <f ca="1"/>
        <v>0.11480943724193204</v>
      </c>
      <c r="AZ876" s="15">
        <f ca="1"/>
        <v>0.11266592660139482</v>
      </c>
      <c r="BA876" s="15">
        <f ca="1"/>
        <v>0.10771087087085512</v>
      </c>
      <c r="BB876" s="15">
        <f ca="1"/>
        <v>0.11841704468505351</v>
      </c>
      <c r="BC876" s="15">
        <f ca="1"/>
        <v>0.12557370668495574</v>
      </c>
      <c r="BD876" s="15">
        <f ca="1"/>
        <v>0.13309713029541656</v>
      </c>
      <c r="BE876" s="15">
        <f ca="1"/>
        <v>0.12317581474998976</v>
      </c>
      <c r="BF876" s="15">
        <f ca="1"/>
        <v>0.12751362277053763</v>
      </c>
      <c r="BG876" s="15">
        <f ca="1"/>
        <v>0.13254078394337704</v>
      </c>
      <c r="BH876" s="15">
        <f ca="1"/>
        <v>0.12032695375264843</v>
      </c>
      <c r="BI876" s="15">
        <f ca="1"/>
        <v>0.12900649633499106</v>
      </c>
      <c r="BJ876" s="15">
        <f ca="1"/>
        <v>0.12252062035496128</v>
      </c>
    </row>
    <row r="877" spans="2:62" hidden="1" outlineLevel="2">
      <c r="B877" s="90" t="s">
        <v>24</v>
      </c>
      <c r="C877" s="15">
        <f ca="1"/>
        <v>0.1742520189880653</v>
      </c>
      <c r="D877" s="15">
        <f ca="1"/>
        <v>0.17870801479677728</v>
      </c>
      <c r="E877" s="15">
        <f ca="1"/>
        <v>0.18189631919001997</v>
      </c>
      <c r="F877" s="15">
        <f ca="1"/>
        <v>0.18867911649200764</v>
      </c>
      <c r="G877" s="15">
        <f ca="1"/>
        <v>0.19464173372564467</v>
      </c>
      <c r="H877" s="15">
        <f ca="1"/>
        <v>0.19982927475876625</v>
      </c>
      <c r="I877" s="15">
        <f ca="1"/>
        <v>0.2042026495088361</v>
      </c>
      <c r="J877" s="15">
        <f ca="1"/>
        <v>0.21305517431051649</v>
      </c>
      <c r="K877" s="15">
        <f ca="1"/>
        <v>0.19943282131059942</v>
      </c>
      <c r="L877" s="15">
        <f ca="1"/>
        <v>0.19247855761122953</v>
      </c>
      <c r="M877" s="15">
        <f ca="1"/>
        <v>0.19716029837144433</v>
      </c>
      <c r="N877" s="15">
        <f ca="1"/>
        <v>0.20135095683842991</v>
      </c>
      <c r="O877" s="15">
        <f ca="1"/>
        <v>0.19349296248392148</v>
      </c>
      <c r="P877" s="15">
        <f ca="1"/>
        <v>0.19489487272879202</v>
      </c>
      <c r="Q877" s="15">
        <f ca="1"/>
        <v>0.19894860878588216</v>
      </c>
      <c r="R877" s="15">
        <f ca="1"/>
        <v>0.17192403108896059</v>
      </c>
      <c r="S877" s="15">
        <f ca="1"/>
        <v>0.17766012182803129</v>
      </c>
      <c r="T877" s="15">
        <f ca="1"/>
        <v>0.18072979472509995</v>
      </c>
      <c r="U877" s="15">
        <f ca="1"/>
        <v>0.18211389376421017</v>
      </c>
      <c r="V877" s="15">
        <f ca="1"/>
        <v>0.19089584550066308</v>
      </c>
      <c r="W877" s="15">
        <f ca="1"/>
        <v>0.18769018270488597</v>
      </c>
      <c r="X877" s="15">
        <f ca="1"/>
        <v>0.17421897367809824</v>
      </c>
      <c r="Y877" s="15">
        <f ca="1"/>
        <v>0.17346435554289541</v>
      </c>
      <c r="Z877" s="15">
        <f ca="1"/>
        <v>0.17628921693752705</v>
      </c>
      <c r="AA877" s="15">
        <f ca="1"/>
        <v>0.19868337795728175</v>
      </c>
      <c r="AB877" s="15">
        <f ca="1"/>
        <v>0.19276369712790098</v>
      </c>
      <c r="AC877" s="15">
        <f ca="1"/>
        <v>0.20107660737034341</v>
      </c>
      <c r="AD877" s="15">
        <f ca="1"/>
        <v>0.20099155564649845</v>
      </c>
      <c r="AE877" s="15">
        <f ca="1"/>
        <v>0.21302145145042276</v>
      </c>
      <c r="AF877" s="15">
        <f ca="1"/>
        <v>0.20678771916262059</v>
      </c>
      <c r="AG877" s="15">
        <f ca="1"/>
        <v>0.23883900879635886</v>
      </c>
      <c r="AH877" s="15">
        <f ca="1"/>
        <v>0.25100865506488379</v>
      </c>
      <c r="AI877" s="15">
        <f ca="1"/>
        <v>0.23493739734752372</v>
      </c>
      <c r="AJ877" s="15">
        <f ca="1"/>
        <v>0.22433420391217454</v>
      </c>
      <c r="AK877" s="15">
        <f ca="1"/>
        <v>0.21615583342751718</v>
      </c>
      <c r="AL877" s="15">
        <f ca="1"/>
        <v>0.22489355924788135</v>
      </c>
      <c r="AM877" s="15">
        <f ca="1"/>
        <v>0.22857261596317077</v>
      </c>
      <c r="AN877" s="15">
        <f ca="1"/>
        <v>0.23896575614131091</v>
      </c>
      <c r="AO877" s="15">
        <f ca="1"/>
        <v>0.25814130888403652</v>
      </c>
      <c r="AP877" s="15">
        <f ca="1"/>
        <v>0.30466027804386714</v>
      </c>
      <c r="AQ877" s="15">
        <f ca="1"/>
        <v>0.31102033627907777</v>
      </c>
      <c r="AR877" s="15">
        <f ca="1"/>
        <v>0.31957519993683098</v>
      </c>
      <c r="AS877" s="15">
        <f ca="1"/>
        <v>0.29214230075430792</v>
      </c>
      <c r="AT877" s="15">
        <f ca="1"/>
        <v>0.29427365523376253</v>
      </c>
      <c r="AU877" s="15">
        <f ca="1"/>
        <v>0.29353241657766604</v>
      </c>
      <c r="AV877" s="15">
        <f ca="1"/>
        <v>0.26685158162081407</v>
      </c>
      <c r="AW877" s="15">
        <f ca="1"/>
        <v>0.27957150235124906</v>
      </c>
      <c r="AX877" s="15">
        <f ca="1"/>
        <v>0.27349336325636781</v>
      </c>
      <c r="AY877" s="15">
        <f ca="1"/>
        <v>0.26089393174303255</v>
      </c>
      <c r="AZ877" s="15">
        <f ca="1"/>
        <v>0.26750739252465427</v>
      </c>
      <c r="BA877" s="15">
        <f ca="1"/>
        <v>0.26764756891637692</v>
      </c>
      <c r="BB877" s="15">
        <f ca="1"/>
        <v>0.25948033118487868</v>
      </c>
      <c r="BC877" s="15">
        <f ca="1"/>
        <v>0.26478894655193425</v>
      </c>
      <c r="BD877" s="15">
        <f ca="1"/>
        <v>0.27644809373261475</v>
      </c>
      <c r="BE877" s="15">
        <f ca="1"/>
        <v>0.24494949425362261</v>
      </c>
      <c r="BF877" s="15">
        <f ca="1"/>
        <v>0.23990352977740867</v>
      </c>
      <c r="BG877" s="15">
        <f ca="1"/>
        <v>0.23073210487634235</v>
      </c>
      <c r="BH877" s="15">
        <f ca="1"/>
        <v>0.24927823394804488</v>
      </c>
      <c r="BI877" s="15">
        <f ca="1"/>
        <v>0.25344003149594191</v>
      </c>
      <c r="BJ877" s="15">
        <f ca="1"/>
        <v>0.26186450709649084</v>
      </c>
    </row>
    <row r="878" spans="2:62" hidden="1" outlineLevel="2"/>
    <row r="879" spans="2:62" hidden="1" outlineLevel="2">
      <c r="B879" s="90" t="s">
        <v>56</v>
      </c>
      <c r="C879" s="42">
        <f ca="1">SUM(C868:C877)</f>
        <v>0.99999999999999944</v>
      </c>
      <c r="D879" s="42">
        <f t="shared" ref="D879:BJ879" ca="1" si="1273">SUM(D868:D877)</f>
        <v>0.99999999999999956</v>
      </c>
      <c r="E879" s="42">
        <f t="shared" ca="1" si="1273"/>
        <v>0.99999999999999956</v>
      </c>
      <c r="F879" s="42">
        <f t="shared" ca="1" si="1273"/>
        <v>1.0000000000000004</v>
      </c>
      <c r="G879" s="42">
        <f t="shared" ca="1" si="1273"/>
        <v>1.0000000000000007</v>
      </c>
      <c r="H879" s="42">
        <f t="shared" ca="1" si="1273"/>
        <v>1.0000000000000004</v>
      </c>
      <c r="I879" s="42">
        <f t="shared" ca="1" si="1273"/>
        <v>0.99999999999999889</v>
      </c>
      <c r="J879" s="42">
        <f t="shared" ca="1" si="1273"/>
        <v>0.99999999999999878</v>
      </c>
      <c r="K879" s="42">
        <f t="shared" ca="1" si="1273"/>
        <v>0.99999999999999867</v>
      </c>
      <c r="L879" s="42">
        <f t="shared" ca="1" si="1273"/>
        <v>1.0000000000000007</v>
      </c>
      <c r="M879" s="42">
        <f t="shared" ca="1" si="1273"/>
        <v>1.0000000000000007</v>
      </c>
      <c r="N879" s="42">
        <f t="shared" ca="1" si="1273"/>
        <v>1.0000000000000007</v>
      </c>
      <c r="O879" s="42">
        <f t="shared" ca="1" si="1273"/>
        <v>1.0000000000000004</v>
      </c>
      <c r="P879" s="42">
        <f t="shared" ca="1" si="1273"/>
        <v>1.0000000000000002</v>
      </c>
      <c r="Q879" s="42">
        <f t="shared" ca="1" si="1273"/>
        <v>1.0000000000000004</v>
      </c>
      <c r="R879" s="42">
        <f t="shared" ca="1" si="1273"/>
        <v>0.99999999999999956</v>
      </c>
      <c r="S879" s="42">
        <f t="shared" ca="1" si="1273"/>
        <v>0.99999999999999944</v>
      </c>
      <c r="T879" s="42">
        <f t="shared" ca="1" si="1273"/>
        <v>0.99999999999999967</v>
      </c>
      <c r="U879" s="42">
        <f t="shared" ca="1" si="1273"/>
        <v>0.99999999999999989</v>
      </c>
      <c r="V879" s="42">
        <f t="shared" ca="1" si="1273"/>
        <v>0.99999999999999989</v>
      </c>
      <c r="W879" s="42">
        <f t="shared" ca="1" si="1273"/>
        <v>0.99999999999999978</v>
      </c>
      <c r="X879" s="42">
        <f t="shared" ca="1" si="1273"/>
        <v>0.99999999999999989</v>
      </c>
      <c r="Y879" s="42">
        <f t="shared" ca="1" si="1273"/>
        <v>0.99999999999999989</v>
      </c>
      <c r="Z879" s="42">
        <f t="shared" ca="1" si="1273"/>
        <v>1</v>
      </c>
      <c r="AA879" s="42">
        <f t="shared" ca="1" si="1273"/>
        <v>0.99999999999999944</v>
      </c>
      <c r="AB879" s="42">
        <f t="shared" ca="1" si="1273"/>
        <v>0.99999999999999956</v>
      </c>
      <c r="AC879" s="42">
        <f t="shared" ca="1" si="1273"/>
        <v>0.99999999999999933</v>
      </c>
      <c r="AD879" s="42">
        <f t="shared" ca="1" si="1273"/>
        <v>0.99999999999999978</v>
      </c>
      <c r="AE879" s="42">
        <f t="shared" ca="1" si="1273"/>
        <v>0.99999999999999967</v>
      </c>
      <c r="AF879" s="42">
        <f t="shared" ca="1" si="1273"/>
        <v>0.99999999999999978</v>
      </c>
      <c r="AG879" s="42">
        <f t="shared" ca="1" si="1273"/>
        <v>0.99999999999999989</v>
      </c>
      <c r="AH879" s="42">
        <f t="shared" ca="1" si="1273"/>
        <v>0.99999999999999989</v>
      </c>
      <c r="AI879" s="42">
        <f t="shared" ca="1" si="1273"/>
        <v>0.99999999999999989</v>
      </c>
      <c r="AJ879" s="42">
        <f t="shared" ca="1" si="1273"/>
        <v>1.0000000000000002</v>
      </c>
      <c r="AK879" s="42">
        <f t="shared" ca="1" si="1273"/>
        <v>1.0000000000000002</v>
      </c>
      <c r="AL879" s="42">
        <f t="shared" ca="1" si="1273"/>
        <v>1</v>
      </c>
      <c r="AM879" s="42">
        <f t="shared" ca="1" si="1273"/>
        <v>0.99999999999999978</v>
      </c>
      <c r="AN879" s="42">
        <f t="shared" ca="1" si="1273"/>
        <v>0.99999999999999967</v>
      </c>
      <c r="AO879" s="42">
        <f t="shared" ca="1" si="1273"/>
        <v>0.99999999999999956</v>
      </c>
      <c r="AP879" s="42">
        <f t="shared" ca="1" si="1273"/>
        <v>1</v>
      </c>
      <c r="AQ879" s="42">
        <f t="shared" ca="1" si="1273"/>
        <v>1</v>
      </c>
      <c r="AR879" s="42">
        <f t="shared" ca="1" si="1273"/>
        <v>1</v>
      </c>
      <c r="AS879" s="42">
        <f t="shared" ca="1" si="1273"/>
        <v>1.0000000000000009</v>
      </c>
      <c r="AT879" s="42">
        <f t="shared" ca="1" si="1273"/>
        <v>1.0000000000000009</v>
      </c>
      <c r="AU879" s="42">
        <f t="shared" ca="1" si="1273"/>
        <v>1.0000000000000009</v>
      </c>
      <c r="AV879" s="42">
        <f t="shared" ca="1" si="1273"/>
        <v>1.0000000000000007</v>
      </c>
      <c r="AW879" s="42">
        <f t="shared" ca="1" si="1273"/>
        <v>1.0000000000000009</v>
      </c>
      <c r="AX879" s="42">
        <f t="shared" ca="1" si="1273"/>
        <v>1.0000000000000007</v>
      </c>
      <c r="AY879" s="42">
        <f t="shared" ca="1" si="1273"/>
        <v>1</v>
      </c>
      <c r="AZ879" s="42">
        <f t="shared" ca="1" si="1273"/>
        <v>0.99999999999999989</v>
      </c>
      <c r="BA879" s="42">
        <f t="shared" ca="1" si="1273"/>
        <v>0.99999999999999978</v>
      </c>
      <c r="BB879" s="42">
        <f t="shared" ca="1" si="1273"/>
        <v>1.0000000000000007</v>
      </c>
      <c r="BC879" s="42">
        <f t="shared" ca="1" si="1273"/>
        <v>1.0000000000000007</v>
      </c>
      <c r="BD879" s="42">
        <f t="shared" ca="1" si="1273"/>
        <v>1.0000000000000007</v>
      </c>
      <c r="BE879" s="42">
        <f t="shared" ca="1" si="1273"/>
        <v>0.99999999999999933</v>
      </c>
      <c r="BF879" s="42">
        <f t="shared" ca="1" si="1273"/>
        <v>0.99999999999999922</v>
      </c>
      <c r="BG879" s="42">
        <f t="shared" ca="1" si="1273"/>
        <v>0.99999999999999922</v>
      </c>
      <c r="BH879" s="42">
        <f t="shared" ca="1" si="1273"/>
        <v>1.0000000000000009</v>
      </c>
      <c r="BI879" s="42">
        <f t="shared" ca="1" si="1273"/>
        <v>1.0000000000000007</v>
      </c>
      <c r="BJ879" s="42">
        <f t="shared" ca="1" si="1273"/>
        <v>1.0000000000000007</v>
      </c>
    </row>
    <row r="880" spans="2:62" hidden="1" outlineLevel="2">
      <c r="B880" s="25"/>
    </row>
    <row r="881" spans="2:62" hidden="1" outlineLevel="2">
      <c r="B881" s="17" t="s">
        <v>137</v>
      </c>
    </row>
    <row r="882" spans="2:62" hidden="1" outlineLevel="2">
      <c r="B882" s="90" t="s">
        <v>5</v>
      </c>
      <c r="C882" s="15" cm="1">
        <f t="array" aca="1" ref="C882:C891" ca="1">D852:D861-C868:C877</f>
        <v>0</v>
      </c>
      <c r="D882" s="15" cm="1">
        <f t="array" aca="1" ref="D882:D891" ca="1">E852:E861-D868:D877</f>
        <v>0</v>
      </c>
      <c r="E882" s="15" cm="1">
        <f t="array" aca="1" ref="E882:E891" ca="1">F852:F861-E868:E877</f>
        <v>4.8280297170848196E-4</v>
      </c>
      <c r="F882" s="15" cm="1">
        <f t="array" aca="1" ref="F882:F891" ca="1">G852:G861-F868:F877</f>
        <v>0</v>
      </c>
      <c r="G882" s="15" cm="1">
        <f t="array" aca="1" ref="G882:G891" ca="1">H852:H861-G868:G877</f>
        <v>0</v>
      </c>
      <c r="H882" s="15" cm="1">
        <f t="array" aca="1" ref="H882:H891" ca="1">I852:I861-H868:H877</f>
        <v>1.0568039965961479E-3</v>
      </c>
      <c r="I882" s="15" cm="1">
        <f t="array" aca="1" ref="I882:I891" ca="1">J852:J861-I868:I877</f>
        <v>0</v>
      </c>
      <c r="J882" s="15" cm="1">
        <f t="array" aca="1" ref="J882:J891" ca="1">K852:K861-J868:J877</f>
        <v>0</v>
      </c>
      <c r="K882" s="15" cm="1">
        <f t="array" aca="1" ref="K882:K891" ca="1">L852:L861-K868:K877</f>
        <v>8.695068752664209E-3</v>
      </c>
      <c r="L882" s="15" cm="1">
        <f t="array" aca="1" ref="L882:L891" ca="1">M852:M861-L868:L877</f>
        <v>0</v>
      </c>
      <c r="M882" s="15" cm="1">
        <f t="array" aca="1" ref="M882:M891" ca="1">N852:N861-M868:M877</f>
        <v>0</v>
      </c>
      <c r="N882" s="15" cm="1">
        <f t="array" aca="1" ref="N882:N891" ca="1">O852:O861-N868:N877</f>
        <v>5.5485407767162653E-3</v>
      </c>
      <c r="O882" s="15" cm="1">
        <f t="array" aca="1" ref="O882:O891" ca="1">P852:P861-O868:O877</f>
        <v>0</v>
      </c>
      <c r="P882" s="15" cm="1">
        <f t="array" aca="1" ref="P882:P891" ca="1">Q852:Q861-P868:P877</f>
        <v>0</v>
      </c>
      <c r="Q882" s="15" cm="1">
        <f t="array" aca="1" ref="Q882:Q891" ca="1">R852:R861-Q868:Q877</f>
        <v>2.0666464509679211E-3</v>
      </c>
      <c r="R882" s="15" cm="1">
        <f t="array" aca="1" ref="R882:R891" ca="1">S852:S861-R868:R877</f>
        <v>0</v>
      </c>
      <c r="S882" s="15" cm="1">
        <f t="array" aca="1" ref="S882:S891" ca="1">T852:T861-S868:S877</f>
        <v>0</v>
      </c>
      <c r="T882" s="15" cm="1">
        <f t="array" aca="1" ref="T882:T891" ca="1">U852:U861-T868:T877</f>
        <v>1.1804447094413917E-2</v>
      </c>
      <c r="U882" s="15" cm="1">
        <f t="array" aca="1" ref="U882:U891" ca="1">V852:V861-U868:U877</f>
        <v>0</v>
      </c>
      <c r="V882" s="15" cm="1">
        <f t="array" aca="1" ref="V882:V891" ca="1">W852:W861-V868:V877</f>
        <v>0</v>
      </c>
      <c r="W882" s="15" cm="1">
        <f t="array" aca="1" ref="W882:W891" ca="1">X852:X861-W868:W877</f>
        <v>-9.6444460590097703E-3</v>
      </c>
      <c r="X882" s="15" cm="1">
        <f t="array" aca="1" ref="X882:X891" ca="1">Y852:Y861-X868:X877</f>
        <v>0</v>
      </c>
      <c r="Y882" s="15" cm="1">
        <f t="array" aca="1" ref="Y882:Y891" ca="1">Z852:Z861-Y868:Y877</f>
        <v>0</v>
      </c>
      <c r="Z882" s="15" cm="1">
        <f t="array" aca="1" ref="Z882:Z891" ca="1">AA852:AA861-Z868:Z877</f>
        <v>-4.0830865049372986E-2</v>
      </c>
      <c r="AA882" s="15" cm="1">
        <f t="array" aca="1" ref="AA882:AA891" ca="1">AB852:AB861-AA868:AA877</f>
        <v>0</v>
      </c>
      <c r="AB882" s="15" cm="1">
        <f t="array" aca="1" ref="AB882:AB891" ca="1">AC852:AC861-AB868:AB877</f>
        <v>0</v>
      </c>
      <c r="AC882" s="15" cm="1">
        <f t="array" aca="1" ref="AC882:AC891" ca="1">AD852:AD861-AC868:AC877</f>
        <v>-2.7938047336461543E-2</v>
      </c>
      <c r="AD882" s="15" cm="1">
        <f t="array" aca="1" ref="AD882:AD891" ca="1">AE852:AE861-AD868:AD877</f>
        <v>0</v>
      </c>
      <c r="AE882" s="15" cm="1">
        <f t="array" aca="1" ref="AE882:AE891" ca="1">AF852:AF861-AE868:AE877</f>
        <v>0</v>
      </c>
      <c r="AF882" s="15" cm="1">
        <f t="array" aca="1" ref="AF882:AF891" ca="1">AG852:AG861-AF868:AF877</f>
        <v>-3.0683419568557318E-3</v>
      </c>
      <c r="AG882" s="15" cm="1">
        <f t="array" aca="1" ref="AG882:AG891" ca="1">AH852:AH861-AG868:AG877</f>
        <v>0</v>
      </c>
      <c r="AH882" s="15" cm="1">
        <f t="array" aca="1" ref="AH882:AH891" ca="1">AI852:AI861-AH868:AH877</f>
        <v>0</v>
      </c>
      <c r="AI882" s="15" cm="1">
        <f t="array" aca="1" ref="AI882:AI891" ca="1">AJ852:AJ861-AI868:AI877</f>
        <v>-3.2588066723582281E-3</v>
      </c>
      <c r="AJ882" s="15" cm="1">
        <f t="array" aca="1" ref="AJ882:AJ891" ca="1">AK852:AK861-AJ868:AJ877</f>
        <v>0</v>
      </c>
      <c r="AK882" s="15" cm="1">
        <f t="array" aca="1" ref="AK882:AK891" ca="1">AL852:AL861-AK868:AK877</f>
        <v>0</v>
      </c>
      <c r="AL882" s="15" cm="1">
        <f t="array" aca="1" ref="AL882:AL891" ca="1">AM852:AM861-AL868:AL877</f>
        <v>-3.8785738374670711E-3</v>
      </c>
      <c r="AM882" s="15" cm="1">
        <f t="array" aca="1" ref="AM882:AM891" ca="1">AN852:AN861-AM868:AM877</f>
        <v>0</v>
      </c>
      <c r="AN882" s="15" cm="1">
        <f t="array" aca="1" ref="AN882:AN891" ca="1">AO852:AO861-AN868:AN877</f>
        <v>0</v>
      </c>
      <c r="AO882" s="15" cm="1">
        <f t="array" aca="1" ref="AO882:AO891" ca="1">AP852:AP861-AO868:AO877</f>
        <v>-1.7003108622748474E-2</v>
      </c>
      <c r="AP882" s="15" cm="1">
        <f t="array" aca="1" ref="AP882:AP891" ca="1">AQ852:AQ861-AP868:AP877</f>
        <v>0</v>
      </c>
      <c r="AQ882" s="15" cm="1">
        <f t="array" aca="1" ref="AQ882:AQ891" ca="1">AR852:AR861-AQ868:AQ877</f>
        <v>0</v>
      </c>
      <c r="AR882" s="15" cm="1">
        <f t="array" aca="1" ref="AR882:AR891" ca="1">AS852:AS861-AR868:AR877</f>
        <v>5.7587242913797985E-3</v>
      </c>
      <c r="AS882" s="15" cm="1">
        <f t="array" aca="1" ref="AS882:AS891" ca="1">AT852:AT861-AS868:AS877</f>
        <v>0</v>
      </c>
      <c r="AT882" s="15" cm="1">
        <f t="array" aca="1" ref="AT882:AT891" ca="1">AU852:AU861-AT868:AT877</f>
        <v>0</v>
      </c>
      <c r="AU882" s="15" cm="1">
        <f t="array" aca="1" ref="AU882:AU891" ca="1">AV852:AV861-AU868:AU877</f>
        <v>1.4381357457903449E-2</v>
      </c>
      <c r="AV882" s="15" cm="1">
        <f t="array" aca="1" ref="AV882:AV891" ca="1">AW852:AW861-AV868:AV877</f>
        <v>0</v>
      </c>
      <c r="AW882" s="15" cm="1">
        <f t="array" aca="1" ref="AW882:AW891" ca="1">AX852:AX861-AW868:AW877</f>
        <v>0</v>
      </c>
      <c r="AX882" s="15" cm="1">
        <f t="array" aca="1" ref="AX882:AX891" ca="1">AY852:AY861-AX868:AX877</f>
        <v>-1.1652004620811779E-2</v>
      </c>
      <c r="AY882" s="15" cm="1">
        <f t="array" aca="1" ref="AY882:AY891" ca="1">AZ852:AZ861-AY868:AY877</f>
        <v>0</v>
      </c>
      <c r="AZ882" s="15" cm="1">
        <f t="array" aca="1" ref="AZ882:AZ891" ca="1">BA852:BA861-AZ868:AZ877</f>
        <v>0</v>
      </c>
      <c r="BA882" s="15" cm="1">
        <f t="array" aca="1" ref="BA882:BA891" ca="1">BB852:BB861-BA868:BA877</f>
        <v>5.7245021509338776E-3</v>
      </c>
      <c r="BB882" s="15" cm="1">
        <f t="array" aca="1" ref="BB882:BB891" ca="1">BC852:BC861-BB868:BB877</f>
        <v>0</v>
      </c>
      <c r="BC882" s="15" cm="1">
        <f t="array" aca="1" ref="BC882:BC891" ca="1">BD852:BD861-BC868:BC877</f>
        <v>0</v>
      </c>
      <c r="BD882" s="15" cm="1">
        <f t="array" aca="1" ref="BD882:BD891" ca="1">BE852:BE861-BD868:BD877</f>
        <v>-4.8132880478609918E-3</v>
      </c>
      <c r="BE882" s="15" cm="1">
        <f t="array" aca="1" ref="BE882:BE891" ca="1">BF852:BF861-BE868:BE877</f>
        <v>0</v>
      </c>
      <c r="BF882" s="15" cm="1">
        <f t="array" aca="1" ref="BF882:BF891" ca="1">BG852:BG861-BF868:BF877</f>
        <v>0</v>
      </c>
      <c r="BG882" s="15" cm="1">
        <f t="array" aca="1" ref="BG882:BG891" ca="1">BH852:BH861-BG868:BG877</f>
        <v>8.2851703276396182E-3</v>
      </c>
      <c r="BH882" s="15" cm="1">
        <f t="array" aca="1" ref="BH882:BH891" ca="1">BI852:BI861-BH868:BH877</f>
        <v>0</v>
      </c>
      <c r="BI882" s="15" cm="1">
        <f t="array" aca="1" ref="BI882:BI891" ca="1">BJ852:BJ861-BI868:BI877</f>
        <v>0</v>
      </c>
      <c r="BJ882" s="15" cm="1">
        <f t="array" aca="1" ref="BJ882:BJ891" ca="1">BK852:BK861-BJ868:BJ877</f>
        <v>8.6267662276153928E-3</v>
      </c>
    </row>
    <row r="883" spans="2:62" hidden="1" outlineLevel="2">
      <c r="B883" s="90" t="s">
        <v>7</v>
      </c>
      <c r="C883" s="15">
        <f ca="1"/>
        <v>0</v>
      </c>
      <c r="D883" s="15">
        <f ca="1"/>
        <v>0</v>
      </c>
      <c r="E883" s="15">
        <f ca="1"/>
        <v>-2.5778694219389317E-3</v>
      </c>
      <c r="F883" s="15">
        <f ca="1"/>
        <v>0</v>
      </c>
      <c r="G883" s="15">
        <f ca="1"/>
        <v>0</v>
      </c>
      <c r="H883" s="15">
        <f ca="1"/>
        <v>1.5518931766829759E-3</v>
      </c>
      <c r="I883" s="15">
        <f ca="1"/>
        <v>0</v>
      </c>
      <c r="J883" s="15">
        <f ca="1"/>
        <v>0</v>
      </c>
      <c r="K883" s="15">
        <f ca="1"/>
        <v>-6.2243521869475918E-3</v>
      </c>
      <c r="L883" s="15">
        <f ca="1"/>
        <v>0</v>
      </c>
      <c r="M883" s="15">
        <f ca="1"/>
        <v>0</v>
      </c>
      <c r="N883" s="15">
        <f ca="1"/>
        <v>7.5801201061989967E-3</v>
      </c>
      <c r="O883" s="15">
        <f ca="1"/>
        <v>0</v>
      </c>
      <c r="P883" s="15">
        <f ca="1"/>
        <v>0</v>
      </c>
      <c r="Q883" s="15">
        <f ca="1"/>
        <v>6.7768730404628372E-3</v>
      </c>
      <c r="R883" s="15">
        <f ca="1"/>
        <v>0</v>
      </c>
      <c r="S883" s="15">
        <f ca="1"/>
        <v>0</v>
      </c>
      <c r="T883" s="15">
        <f ca="1"/>
        <v>-4.9786497283231326E-3</v>
      </c>
      <c r="U883" s="15">
        <f ca="1"/>
        <v>0</v>
      </c>
      <c r="V883" s="15">
        <f ca="1"/>
        <v>0</v>
      </c>
      <c r="W883" s="15">
        <f ca="1"/>
        <v>8.2413899778667893E-3</v>
      </c>
      <c r="X883" s="15">
        <f ca="1"/>
        <v>0</v>
      </c>
      <c r="Y883" s="15">
        <f ca="1"/>
        <v>0</v>
      </c>
      <c r="Z883" s="15">
        <f ca="1"/>
        <v>-5.316198219723553E-3</v>
      </c>
      <c r="AA883" s="15">
        <f ca="1"/>
        <v>0</v>
      </c>
      <c r="AB883" s="15">
        <f ca="1"/>
        <v>0</v>
      </c>
      <c r="AC883" s="15">
        <f ca="1"/>
        <v>1.4174355332789768E-2</v>
      </c>
      <c r="AD883" s="15">
        <f ca="1"/>
        <v>0</v>
      </c>
      <c r="AE883" s="15">
        <f ca="1"/>
        <v>0</v>
      </c>
      <c r="AF883" s="15">
        <f ca="1"/>
        <v>6.5893573052856758E-3</v>
      </c>
      <c r="AG883" s="15">
        <f ca="1"/>
        <v>0</v>
      </c>
      <c r="AH883" s="15">
        <f ca="1"/>
        <v>0</v>
      </c>
      <c r="AI883" s="15">
        <f ca="1"/>
        <v>1.6080472745953978E-2</v>
      </c>
      <c r="AJ883" s="15">
        <f ca="1"/>
        <v>0</v>
      </c>
      <c r="AK883" s="15">
        <f ca="1"/>
        <v>0</v>
      </c>
      <c r="AL883" s="15">
        <f ca="1"/>
        <v>-1.4627936047734713E-3</v>
      </c>
      <c r="AM883" s="15">
        <f ca="1"/>
        <v>0</v>
      </c>
      <c r="AN883" s="15">
        <f ca="1"/>
        <v>0</v>
      </c>
      <c r="AO883" s="15">
        <f ca="1"/>
        <v>-4.165006245087903E-2</v>
      </c>
      <c r="AP883" s="15">
        <f ca="1"/>
        <v>0</v>
      </c>
      <c r="AQ883" s="15">
        <f ca="1"/>
        <v>0</v>
      </c>
      <c r="AR883" s="15">
        <f ca="1"/>
        <v>-4.2791716049968925E-2</v>
      </c>
      <c r="AS883" s="15">
        <f ca="1"/>
        <v>0</v>
      </c>
      <c r="AT883" s="15">
        <f ca="1"/>
        <v>0</v>
      </c>
      <c r="AU883" s="15">
        <f ca="1"/>
        <v>3.1319471686915776E-3</v>
      </c>
      <c r="AV883" s="15">
        <f ca="1"/>
        <v>0</v>
      </c>
      <c r="AW883" s="15">
        <f ca="1"/>
        <v>0</v>
      </c>
      <c r="AX883" s="15">
        <f ca="1"/>
        <v>6.9108131260710026E-3</v>
      </c>
      <c r="AY883" s="15">
        <f ca="1"/>
        <v>0</v>
      </c>
      <c r="AZ883" s="15">
        <f ca="1"/>
        <v>0</v>
      </c>
      <c r="BA883" s="15">
        <f ca="1"/>
        <v>8.7884918100878777E-3</v>
      </c>
      <c r="BB883" s="15">
        <f ca="1"/>
        <v>0</v>
      </c>
      <c r="BC883" s="15">
        <f ca="1"/>
        <v>0</v>
      </c>
      <c r="BD883" s="15">
        <f ca="1"/>
        <v>-1.0270826520908591E-3</v>
      </c>
      <c r="BE883" s="15">
        <f ca="1"/>
        <v>0</v>
      </c>
      <c r="BF883" s="15">
        <f ca="1"/>
        <v>0</v>
      </c>
      <c r="BG883" s="15">
        <f ca="1"/>
        <v>9.4915280007235973E-3</v>
      </c>
      <c r="BH883" s="15">
        <f ca="1"/>
        <v>0</v>
      </c>
      <c r="BI883" s="15">
        <f ca="1"/>
        <v>0</v>
      </c>
      <c r="BJ883" s="15">
        <f ca="1"/>
        <v>1.7825177748138889E-2</v>
      </c>
    </row>
    <row r="884" spans="2:62" hidden="1" outlineLevel="2">
      <c r="B884" s="90" t="s">
        <v>9</v>
      </c>
      <c r="C884" s="15">
        <f ca="1"/>
        <v>0</v>
      </c>
      <c r="D884" s="15">
        <f ca="1"/>
        <v>0</v>
      </c>
      <c r="E884" s="15">
        <f ca="1"/>
        <v>-5.7094329564437163E-3</v>
      </c>
      <c r="F884" s="15">
        <f ca="1"/>
        <v>0</v>
      </c>
      <c r="G884" s="15">
        <f ca="1"/>
        <v>0</v>
      </c>
      <c r="H884" s="15">
        <f ca="1"/>
        <v>-7.9220500934631399E-3</v>
      </c>
      <c r="I884" s="15">
        <f ca="1"/>
        <v>0</v>
      </c>
      <c r="J884" s="15">
        <f ca="1"/>
        <v>0</v>
      </c>
      <c r="K884" s="15">
        <f ca="1"/>
        <v>6.126940130973979E-3</v>
      </c>
      <c r="L884" s="15">
        <f ca="1"/>
        <v>0</v>
      </c>
      <c r="M884" s="15">
        <f ca="1"/>
        <v>0</v>
      </c>
      <c r="N884" s="15">
        <f ca="1"/>
        <v>2.1334860886540019E-2</v>
      </c>
      <c r="O884" s="15">
        <f ca="1"/>
        <v>0</v>
      </c>
      <c r="P884" s="15">
        <f ca="1"/>
        <v>0</v>
      </c>
      <c r="Q884" s="15">
        <f ca="1"/>
        <v>1.5080448944673086E-2</v>
      </c>
      <c r="R884" s="15">
        <f ca="1"/>
        <v>0</v>
      </c>
      <c r="S884" s="15">
        <f ca="1"/>
        <v>0</v>
      </c>
      <c r="T884" s="15">
        <f ca="1"/>
        <v>-4.4012574983082198E-3</v>
      </c>
      <c r="U884" s="15">
        <f ca="1"/>
        <v>0</v>
      </c>
      <c r="V884" s="15">
        <f ca="1"/>
        <v>0</v>
      </c>
      <c r="W884" s="15">
        <f ca="1"/>
        <v>3.7355155101087556E-4</v>
      </c>
      <c r="X884" s="15">
        <f ca="1"/>
        <v>0</v>
      </c>
      <c r="Y884" s="15">
        <f ca="1"/>
        <v>0</v>
      </c>
      <c r="Z884" s="15">
        <f ca="1"/>
        <v>-1.2332563605249647E-2</v>
      </c>
      <c r="AA884" s="15">
        <f ca="1"/>
        <v>0</v>
      </c>
      <c r="AB884" s="15">
        <f ca="1"/>
        <v>0</v>
      </c>
      <c r="AC884" s="15">
        <f ca="1"/>
        <v>-3.6946497350059782E-2</v>
      </c>
      <c r="AD884" s="15">
        <f ca="1"/>
        <v>0</v>
      </c>
      <c r="AE884" s="15">
        <f ca="1"/>
        <v>0</v>
      </c>
      <c r="AF884" s="15">
        <f ca="1"/>
        <v>-1.1704732010882068E-3</v>
      </c>
      <c r="AG884" s="15">
        <f ca="1"/>
        <v>0</v>
      </c>
      <c r="AH884" s="15">
        <f ca="1"/>
        <v>0</v>
      </c>
      <c r="AI884" s="15">
        <f ca="1"/>
        <v>-1.9975604589396456E-2</v>
      </c>
      <c r="AJ884" s="15">
        <f ca="1"/>
        <v>0</v>
      </c>
      <c r="AK884" s="15">
        <f ca="1"/>
        <v>0</v>
      </c>
      <c r="AL884" s="15">
        <f ca="1"/>
        <v>4.8814353310328018E-3</v>
      </c>
      <c r="AM884" s="15">
        <f ca="1"/>
        <v>0</v>
      </c>
      <c r="AN884" s="15">
        <f ca="1"/>
        <v>0</v>
      </c>
      <c r="AO884" s="15">
        <f ca="1"/>
        <v>-4.3892808322386095E-2</v>
      </c>
      <c r="AP884" s="15">
        <f ca="1"/>
        <v>0</v>
      </c>
      <c r="AQ884" s="15">
        <f ca="1"/>
        <v>0</v>
      </c>
      <c r="AR884" s="15">
        <f ca="1"/>
        <v>4.2345812538087862E-2</v>
      </c>
      <c r="AS884" s="15">
        <f ca="1"/>
        <v>0</v>
      </c>
      <c r="AT884" s="15">
        <f ca="1"/>
        <v>0</v>
      </c>
      <c r="AU884" s="15">
        <f ca="1"/>
        <v>-3.12527640905578E-2</v>
      </c>
      <c r="AV884" s="15">
        <f ca="1"/>
        <v>0</v>
      </c>
      <c r="AW884" s="15">
        <f ca="1"/>
        <v>0</v>
      </c>
      <c r="AX884" s="15">
        <f ca="1"/>
        <v>-4.0229838940615881E-2</v>
      </c>
      <c r="AY884" s="15">
        <f ca="1"/>
        <v>0</v>
      </c>
      <c r="AZ884" s="15">
        <f ca="1"/>
        <v>0</v>
      </c>
      <c r="BA884" s="15">
        <f ca="1"/>
        <v>3.2886396790254013E-3</v>
      </c>
      <c r="BB884" s="15">
        <f ca="1"/>
        <v>0</v>
      </c>
      <c r="BC884" s="15">
        <f ca="1"/>
        <v>0</v>
      </c>
      <c r="BD884" s="15">
        <f ca="1"/>
        <v>1.8057517931839018E-3</v>
      </c>
      <c r="BE884" s="15">
        <f ca="1"/>
        <v>0</v>
      </c>
      <c r="BF884" s="15">
        <f ca="1"/>
        <v>0</v>
      </c>
      <c r="BG884" s="15">
        <f ca="1"/>
        <v>-1.2097604055011341E-2</v>
      </c>
      <c r="BH884" s="15">
        <f ca="1"/>
        <v>0</v>
      </c>
      <c r="BI884" s="15">
        <f ca="1"/>
        <v>0</v>
      </c>
      <c r="BJ884" s="15">
        <f ca="1"/>
        <v>-0.21024491132963319</v>
      </c>
    </row>
    <row r="885" spans="2:62" hidden="1" outlineLevel="2">
      <c r="B885" s="90" t="s">
        <v>11</v>
      </c>
      <c r="C885" s="15">
        <f ca="1"/>
        <v>0</v>
      </c>
      <c r="D885" s="15">
        <f ca="1"/>
        <v>0</v>
      </c>
      <c r="E885" s="15">
        <f ca="1"/>
        <v>-2.1588351177123599E-2</v>
      </c>
      <c r="F885" s="15">
        <f ca="1"/>
        <v>0</v>
      </c>
      <c r="G885" s="15">
        <f ca="1"/>
        <v>0</v>
      </c>
      <c r="H885" s="15">
        <f ca="1"/>
        <v>-1.850774949763298E-2</v>
      </c>
      <c r="I885" s="15">
        <f ca="1"/>
        <v>0</v>
      </c>
      <c r="J885" s="15">
        <f ca="1"/>
        <v>0</v>
      </c>
      <c r="K885" s="15">
        <f ca="1"/>
        <v>-4.7251287391837371E-3</v>
      </c>
      <c r="L885" s="15">
        <f ca="1"/>
        <v>0</v>
      </c>
      <c r="M885" s="15">
        <f ca="1"/>
        <v>0</v>
      </c>
      <c r="N885" s="15">
        <f ca="1"/>
        <v>-1.4912942840959953E-2</v>
      </c>
      <c r="O885" s="15">
        <f ca="1"/>
        <v>0</v>
      </c>
      <c r="P885" s="15">
        <f ca="1"/>
        <v>0</v>
      </c>
      <c r="Q885" s="15">
        <f ca="1"/>
        <v>-2.1713898585793659E-2</v>
      </c>
      <c r="R885" s="15">
        <f ca="1"/>
        <v>0</v>
      </c>
      <c r="S885" s="15">
        <f ca="1"/>
        <v>0</v>
      </c>
      <c r="T885" s="15">
        <f ca="1"/>
        <v>-1.9386302484134393E-2</v>
      </c>
      <c r="U885" s="15">
        <f ca="1"/>
        <v>0</v>
      </c>
      <c r="V885" s="15">
        <f ca="1"/>
        <v>0</v>
      </c>
      <c r="W885" s="15">
        <f ca="1"/>
        <v>-2.5385955801835447E-3</v>
      </c>
      <c r="X885" s="15">
        <f ca="1"/>
        <v>0</v>
      </c>
      <c r="Y885" s="15">
        <f ca="1"/>
        <v>0</v>
      </c>
      <c r="Z885" s="15">
        <f ca="1"/>
        <v>-9.5214276837293568E-3</v>
      </c>
      <c r="AA885" s="15">
        <f ca="1"/>
        <v>0</v>
      </c>
      <c r="AB885" s="15">
        <f ca="1"/>
        <v>0</v>
      </c>
      <c r="AC885" s="15">
        <f ca="1"/>
        <v>3.2563495515140664E-2</v>
      </c>
      <c r="AD885" s="15">
        <f ca="1"/>
        <v>0</v>
      </c>
      <c r="AE885" s="15">
        <f ca="1"/>
        <v>0</v>
      </c>
      <c r="AF885" s="15">
        <f ca="1"/>
        <v>-2.0516598931265756E-2</v>
      </c>
      <c r="AG885" s="15">
        <f ca="1"/>
        <v>0</v>
      </c>
      <c r="AH885" s="15">
        <f ca="1"/>
        <v>0</v>
      </c>
      <c r="AI885" s="15">
        <f ca="1"/>
        <v>1.0250017075272663E-2</v>
      </c>
      <c r="AJ885" s="15">
        <f ca="1"/>
        <v>0</v>
      </c>
      <c r="AK885" s="15">
        <f ca="1"/>
        <v>0</v>
      </c>
      <c r="AL885" s="15">
        <f ca="1"/>
        <v>9.6191947796373661E-4</v>
      </c>
      <c r="AM885" s="15">
        <f ca="1"/>
        <v>0</v>
      </c>
      <c r="AN885" s="15">
        <f ca="1"/>
        <v>0</v>
      </c>
      <c r="AO885" s="15">
        <f ca="1"/>
        <v>1.3812777348393035E-2</v>
      </c>
      <c r="AP885" s="15">
        <f ca="1"/>
        <v>0</v>
      </c>
      <c r="AQ885" s="15">
        <f ca="1"/>
        <v>0</v>
      </c>
      <c r="AR885" s="15">
        <f ca="1"/>
        <v>5.6404314988480753E-3</v>
      </c>
      <c r="AS885" s="15">
        <f ca="1"/>
        <v>0</v>
      </c>
      <c r="AT885" s="15">
        <f ca="1"/>
        <v>0</v>
      </c>
      <c r="AU885" s="15">
        <f ca="1"/>
        <v>-1.4287919875943474E-2</v>
      </c>
      <c r="AV885" s="15">
        <f ca="1"/>
        <v>0</v>
      </c>
      <c r="AW885" s="15">
        <f ca="1"/>
        <v>0</v>
      </c>
      <c r="AX885" s="15">
        <f ca="1"/>
        <v>2.5246617568279797E-2</v>
      </c>
      <c r="AY885" s="15">
        <f ca="1"/>
        <v>0</v>
      </c>
      <c r="AZ885" s="15">
        <f ca="1"/>
        <v>0</v>
      </c>
      <c r="BA885" s="15">
        <f ca="1"/>
        <v>-1.4521430318084033E-2</v>
      </c>
      <c r="BB885" s="15">
        <f ca="1"/>
        <v>0</v>
      </c>
      <c r="BC885" s="15">
        <f ca="1"/>
        <v>0</v>
      </c>
      <c r="BD885" s="15">
        <f ca="1"/>
        <v>-5.9015969557400516E-3</v>
      </c>
      <c r="BE885" s="15">
        <f ca="1"/>
        <v>0</v>
      </c>
      <c r="BF885" s="15">
        <f ca="1"/>
        <v>0</v>
      </c>
      <c r="BG885" s="15">
        <f ca="1"/>
        <v>-2.7578869202571077E-3</v>
      </c>
      <c r="BH885" s="15">
        <f ca="1"/>
        <v>0</v>
      </c>
      <c r="BI885" s="15">
        <f ca="1"/>
        <v>0</v>
      </c>
      <c r="BJ885" s="15">
        <f ca="1"/>
        <v>-6.4919521720614631E-2</v>
      </c>
    </row>
    <row r="886" spans="2:62" hidden="1" outlineLevel="2">
      <c r="B886" s="90" t="s">
        <v>13</v>
      </c>
      <c r="C886" s="15">
        <f ca="1"/>
        <v>0</v>
      </c>
      <c r="D886" s="15">
        <f ca="1"/>
        <v>0</v>
      </c>
      <c r="E886" s="15">
        <f ca="1"/>
        <v>8.8290268520534523E-3</v>
      </c>
      <c r="F886" s="15">
        <f ca="1"/>
        <v>0</v>
      </c>
      <c r="G886" s="15">
        <f ca="1"/>
        <v>0</v>
      </c>
      <c r="H886" s="15">
        <f ca="1"/>
        <v>3.5611460054877433E-3</v>
      </c>
      <c r="I886" s="15">
        <f ca="1"/>
        <v>0</v>
      </c>
      <c r="J886" s="15">
        <f ca="1"/>
        <v>0</v>
      </c>
      <c r="K886" s="15">
        <f ca="1"/>
        <v>-1.0280891887451044E-2</v>
      </c>
      <c r="L886" s="15">
        <f ca="1"/>
        <v>0</v>
      </c>
      <c r="M886" s="15">
        <f ca="1"/>
        <v>0</v>
      </c>
      <c r="N886" s="15">
        <f ca="1"/>
        <v>-7.4219731003162259E-3</v>
      </c>
      <c r="O886" s="15">
        <f ca="1"/>
        <v>0</v>
      </c>
      <c r="P886" s="15">
        <f ca="1"/>
        <v>0</v>
      </c>
      <c r="Q886" s="15">
        <f ca="1"/>
        <v>3.2612081023039238E-3</v>
      </c>
      <c r="R886" s="15">
        <f ca="1"/>
        <v>0</v>
      </c>
      <c r="S886" s="15">
        <f ca="1"/>
        <v>0</v>
      </c>
      <c r="T886" s="15">
        <f ca="1"/>
        <v>-4.0953856063302915E-3</v>
      </c>
      <c r="U886" s="15">
        <f ca="1"/>
        <v>0</v>
      </c>
      <c r="V886" s="15">
        <f ca="1"/>
        <v>0</v>
      </c>
      <c r="W886" s="15">
        <f ca="1"/>
        <v>1.4184938205019718E-3</v>
      </c>
      <c r="X886" s="15">
        <f ca="1"/>
        <v>0</v>
      </c>
      <c r="Y886" s="15">
        <f ca="1"/>
        <v>0</v>
      </c>
      <c r="Z886" s="15">
        <f ca="1"/>
        <v>1.7269348904934562E-2</v>
      </c>
      <c r="AA886" s="15">
        <f ca="1"/>
        <v>0</v>
      </c>
      <c r="AB886" s="15">
        <f ca="1"/>
        <v>0</v>
      </c>
      <c r="AC886" s="15">
        <f ca="1"/>
        <v>7.3212846435255288E-3</v>
      </c>
      <c r="AD886" s="15">
        <f ca="1"/>
        <v>0</v>
      </c>
      <c r="AE886" s="15">
        <f ca="1"/>
        <v>0</v>
      </c>
      <c r="AF886" s="15">
        <f ca="1"/>
        <v>-4.5393392560898888E-4</v>
      </c>
      <c r="AG886" s="15">
        <f ca="1"/>
        <v>0</v>
      </c>
      <c r="AH886" s="15">
        <f ca="1"/>
        <v>0</v>
      </c>
      <c r="AI886" s="15">
        <f ca="1"/>
        <v>-5.6401199645704295E-3</v>
      </c>
      <c r="AJ886" s="15">
        <f ca="1"/>
        <v>0</v>
      </c>
      <c r="AK886" s="15">
        <f ca="1"/>
        <v>0</v>
      </c>
      <c r="AL886" s="15">
        <f ca="1"/>
        <v>-7.8768918425465018E-3</v>
      </c>
      <c r="AM886" s="15">
        <f ca="1"/>
        <v>0</v>
      </c>
      <c r="AN886" s="15">
        <f ca="1"/>
        <v>0</v>
      </c>
      <c r="AO886" s="15">
        <f ca="1"/>
        <v>1.2989370682966815E-2</v>
      </c>
      <c r="AP886" s="15">
        <f ca="1"/>
        <v>0</v>
      </c>
      <c r="AQ886" s="15">
        <f ca="1"/>
        <v>0</v>
      </c>
      <c r="AR886" s="15">
        <f ca="1"/>
        <v>1.728371491288383E-2</v>
      </c>
      <c r="AS886" s="15">
        <f ca="1"/>
        <v>0</v>
      </c>
      <c r="AT886" s="15">
        <f ca="1"/>
        <v>0</v>
      </c>
      <c r="AU886" s="15">
        <f ca="1"/>
        <v>-6.3313950623667542E-3</v>
      </c>
      <c r="AV886" s="15">
        <f ca="1"/>
        <v>0</v>
      </c>
      <c r="AW886" s="15">
        <f ca="1"/>
        <v>0</v>
      </c>
      <c r="AX886" s="15">
        <f ca="1"/>
        <v>-2.0198333980456229E-3</v>
      </c>
      <c r="AY886" s="15">
        <f ca="1"/>
        <v>0</v>
      </c>
      <c r="AZ886" s="15">
        <f ca="1"/>
        <v>0</v>
      </c>
      <c r="BA886" s="15">
        <f ca="1"/>
        <v>-3.0132477941951508E-3</v>
      </c>
      <c r="BB886" s="15">
        <f ca="1"/>
        <v>0</v>
      </c>
      <c r="BC886" s="15">
        <f ca="1"/>
        <v>0</v>
      </c>
      <c r="BD886" s="15">
        <f ca="1"/>
        <v>1.2672806569866413E-2</v>
      </c>
      <c r="BE886" s="15">
        <f ca="1"/>
        <v>0</v>
      </c>
      <c r="BF886" s="15">
        <f ca="1"/>
        <v>0</v>
      </c>
      <c r="BG886" s="15">
        <f ca="1"/>
        <v>7.8196380949342448E-3</v>
      </c>
      <c r="BH886" s="15">
        <f ca="1"/>
        <v>0</v>
      </c>
      <c r="BI886" s="15">
        <f ca="1"/>
        <v>0</v>
      </c>
      <c r="BJ886" s="15">
        <f ca="1"/>
        <v>-7.6279053264745489E-2</v>
      </c>
    </row>
    <row r="887" spans="2:62" hidden="1" outlineLevel="2">
      <c r="B887" s="90" t="s">
        <v>15</v>
      </c>
      <c r="C887" s="15">
        <f ca="1"/>
        <v>0</v>
      </c>
      <c r="D887" s="15">
        <f ca="1"/>
        <v>0</v>
      </c>
      <c r="E887" s="15">
        <f ca="1"/>
        <v>1.2934218936076991E-2</v>
      </c>
      <c r="F887" s="15">
        <f ca="1"/>
        <v>0</v>
      </c>
      <c r="G887" s="15">
        <f ca="1"/>
        <v>0</v>
      </c>
      <c r="H887" s="15">
        <f ca="1"/>
        <v>-1.8026525513788083E-2</v>
      </c>
      <c r="I887" s="15">
        <f ca="1"/>
        <v>0</v>
      </c>
      <c r="J887" s="15">
        <f ca="1"/>
        <v>0</v>
      </c>
      <c r="K887" s="15">
        <f ca="1"/>
        <v>1.0358115611592555E-3</v>
      </c>
      <c r="L887" s="15">
        <f ca="1"/>
        <v>0</v>
      </c>
      <c r="M887" s="15">
        <f ca="1"/>
        <v>0</v>
      </c>
      <c r="N887" s="15">
        <f ca="1"/>
        <v>-3.3389293722487501E-3</v>
      </c>
      <c r="O887" s="15">
        <f ca="1"/>
        <v>0</v>
      </c>
      <c r="P887" s="15">
        <f ca="1"/>
        <v>0</v>
      </c>
      <c r="Q887" s="15">
        <f ca="1"/>
        <v>7.8285555658843542E-3</v>
      </c>
      <c r="R887" s="15">
        <f ca="1"/>
        <v>0</v>
      </c>
      <c r="S887" s="15">
        <f ca="1"/>
        <v>0</v>
      </c>
      <c r="T887" s="15">
        <f ca="1"/>
        <v>3.1454148306943319E-3</v>
      </c>
      <c r="U887" s="15">
        <f ca="1"/>
        <v>0</v>
      </c>
      <c r="V887" s="15">
        <f ca="1"/>
        <v>0</v>
      </c>
      <c r="W887" s="15">
        <f ca="1"/>
        <v>2.7163041334714588E-3</v>
      </c>
      <c r="X887" s="15">
        <f ca="1"/>
        <v>0</v>
      </c>
      <c r="Y887" s="15">
        <f ca="1"/>
        <v>0</v>
      </c>
      <c r="Z887" s="15">
        <f ca="1"/>
        <v>3.2417774270239896E-2</v>
      </c>
      <c r="AA887" s="15">
        <f ca="1"/>
        <v>0</v>
      </c>
      <c r="AB887" s="15">
        <f ca="1"/>
        <v>0</v>
      </c>
      <c r="AC887" s="15">
        <f ca="1"/>
        <v>3.2672898624110491E-2</v>
      </c>
      <c r="AD887" s="15">
        <f ca="1"/>
        <v>0</v>
      </c>
      <c r="AE887" s="15">
        <f ca="1"/>
        <v>0</v>
      </c>
      <c r="AF887" s="15">
        <f ca="1"/>
        <v>2.2413832111064513E-3</v>
      </c>
      <c r="AG887" s="15">
        <f ca="1"/>
        <v>0</v>
      </c>
      <c r="AH887" s="15">
        <f ca="1"/>
        <v>0</v>
      </c>
      <c r="AI887" s="15">
        <f ca="1"/>
        <v>3.1313787023172779E-3</v>
      </c>
      <c r="AJ887" s="15">
        <f ca="1"/>
        <v>0</v>
      </c>
      <c r="AK887" s="15">
        <f ca="1"/>
        <v>0</v>
      </c>
      <c r="AL887" s="15">
        <f ca="1"/>
        <v>5.9027682674276383E-3</v>
      </c>
      <c r="AM887" s="15">
        <f ca="1"/>
        <v>0</v>
      </c>
      <c r="AN887" s="15">
        <f ca="1"/>
        <v>0</v>
      </c>
      <c r="AO887" s="15">
        <f ca="1"/>
        <v>1.9173886540939045E-2</v>
      </c>
      <c r="AP887" s="15">
        <f ca="1"/>
        <v>0</v>
      </c>
      <c r="AQ887" s="15">
        <f ca="1"/>
        <v>0</v>
      </c>
      <c r="AR887" s="15">
        <f ca="1"/>
        <v>-1.6628676822130095E-2</v>
      </c>
      <c r="AS887" s="15">
        <f ca="1"/>
        <v>0</v>
      </c>
      <c r="AT887" s="15">
        <f ca="1"/>
        <v>0</v>
      </c>
      <c r="AU887" s="15">
        <f ca="1"/>
        <v>-8.2781091412681973E-3</v>
      </c>
      <c r="AV887" s="15">
        <f ca="1"/>
        <v>0</v>
      </c>
      <c r="AW887" s="15">
        <f ca="1"/>
        <v>0</v>
      </c>
      <c r="AX887" s="15">
        <f ca="1"/>
        <v>2.1036185495352244E-2</v>
      </c>
      <c r="AY887" s="15">
        <f ca="1"/>
        <v>0</v>
      </c>
      <c r="AZ887" s="15">
        <f ca="1"/>
        <v>0</v>
      </c>
      <c r="BA887" s="15">
        <f ca="1"/>
        <v>-3.276530619867879E-3</v>
      </c>
      <c r="BB887" s="15">
        <f ca="1"/>
        <v>0</v>
      </c>
      <c r="BC887" s="15">
        <f ca="1"/>
        <v>0</v>
      </c>
      <c r="BD887" s="15">
        <f ca="1"/>
        <v>1.9853231778570235E-2</v>
      </c>
      <c r="BE887" s="15">
        <f ca="1"/>
        <v>0</v>
      </c>
      <c r="BF887" s="15">
        <f ca="1"/>
        <v>0</v>
      </c>
      <c r="BG887" s="15">
        <f ca="1"/>
        <v>5.1145387516943197E-4</v>
      </c>
      <c r="BH887" s="15">
        <f ca="1"/>
        <v>0</v>
      </c>
      <c r="BI887" s="15">
        <f ca="1"/>
        <v>0</v>
      </c>
      <c r="BJ887" s="15">
        <f ca="1"/>
        <v>-0.3205700101936817</v>
      </c>
    </row>
    <row r="888" spans="2:62" hidden="1" outlineLevel="2">
      <c r="B888" s="90" t="s">
        <v>18</v>
      </c>
      <c r="C888" s="15">
        <f ca="1"/>
        <v>0</v>
      </c>
      <c r="D888" s="15">
        <f ca="1"/>
        <v>0</v>
      </c>
      <c r="E888" s="15">
        <f ca="1"/>
        <v>-1.5880606895363053E-3</v>
      </c>
      <c r="F888" s="15">
        <f ca="1"/>
        <v>0</v>
      </c>
      <c r="G888" s="15">
        <f ca="1"/>
        <v>0</v>
      </c>
      <c r="H888" s="15">
        <f ca="1"/>
        <v>1.9773918205572623E-2</v>
      </c>
      <c r="I888" s="15">
        <f ca="1"/>
        <v>0</v>
      </c>
      <c r="J888" s="15">
        <f ca="1"/>
        <v>0</v>
      </c>
      <c r="K888" s="15">
        <f ca="1"/>
        <v>1.7525169564230093E-3</v>
      </c>
      <c r="L888" s="15">
        <f ca="1"/>
        <v>0</v>
      </c>
      <c r="M888" s="15">
        <f ca="1"/>
        <v>0</v>
      </c>
      <c r="N888" s="15">
        <f ca="1"/>
        <v>-5.80869854540738E-3</v>
      </c>
      <c r="O888" s="15">
        <f ca="1"/>
        <v>0</v>
      </c>
      <c r="P888" s="15">
        <f ca="1"/>
        <v>0</v>
      </c>
      <c r="Q888" s="15">
        <f ca="1"/>
        <v>1.0853062985245531E-2</v>
      </c>
      <c r="R888" s="15">
        <f ca="1"/>
        <v>0</v>
      </c>
      <c r="S888" s="15">
        <f ca="1"/>
        <v>0</v>
      </c>
      <c r="T888" s="15">
        <f ca="1"/>
        <v>3.0963950292580995E-3</v>
      </c>
      <c r="U888" s="15">
        <f ca="1"/>
        <v>0</v>
      </c>
      <c r="V888" s="15">
        <f ca="1"/>
        <v>0</v>
      </c>
      <c r="W888" s="15">
        <f ca="1"/>
        <v>1.0099632620629363E-2</v>
      </c>
      <c r="X888" s="15">
        <f ca="1"/>
        <v>0</v>
      </c>
      <c r="Y888" s="15">
        <f ca="1"/>
        <v>0</v>
      </c>
      <c r="Z888" s="15">
        <f ca="1"/>
        <v>1.0351514892998046E-2</v>
      </c>
      <c r="AA888" s="15">
        <f ca="1"/>
        <v>0</v>
      </c>
      <c r="AB888" s="15">
        <f ca="1"/>
        <v>0</v>
      </c>
      <c r="AC888" s="15">
        <f ca="1"/>
        <v>4.8410532993978144E-3</v>
      </c>
      <c r="AD888" s="15">
        <f ca="1"/>
        <v>0</v>
      </c>
      <c r="AE888" s="15">
        <f ca="1"/>
        <v>0</v>
      </c>
      <c r="AF888" s="15">
        <f ca="1"/>
        <v>-2.1402305997375339E-2</v>
      </c>
      <c r="AG888" s="15">
        <f ca="1"/>
        <v>0</v>
      </c>
      <c r="AH888" s="15">
        <f ca="1"/>
        <v>0</v>
      </c>
      <c r="AI888" s="15">
        <f ca="1"/>
        <v>3.7201845940129643E-3</v>
      </c>
      <c r="AJ888" s="15">
        <f ca="1"/>
        <v>0</v>
      </c>
      <c r="AK888" s="15">
        <f ca="1"/>
        <v>0</v>
      </c>
      <c r="AL888" s="15">
        <f ca="1"/>
        <v>-7.1941539603448288E-3</v>
      </c>
      <c r="AM888" s="15">
        <f ca="1"/>
        <v>0</v>
      </c>
      <c r="AN888" s="15">
        <f ca="1"/>
        <v>0</v>
      </c>
      <c r="AO888" s="15">
        <f ca="1"/>
        <v>-5.2850528267101758E-2</v>
      </c>
      <c r="AP888" s="15">
        <f ca="1"/>
        <v>0</v>
      </c>
      <c r="AQ888" s="15">
        <f ca="1"/>
        <v>0</v>
      </c>
      <c r="AR888" s="15">
        <f ca="1"/>
        <v>3.4319755924370338E-3</v>
      </c>
      <c r="AS888" s="15">
        <f ca="1"/>
        <v>0</v>
      </c>
      <c r="AT888" s="15">
        <f ca="1"/>
        <v>0</v>
      </c>
      <c r="AU888" s="15">
        <f ca="1"/>
        <v>1.73299097733456E-2</v>
      </c>
      <c r="AV888" s="15">
        <f ca="1"/>
        <v>0</v>
      </c>
      <c r="AW888" s="15">
        <f ca="1"/>
        <v>0</v>
      </c>
      <c r="AX888" s="15">
        <f ca="1"/>
        <v>2.007535752421824E-2</v>
      </c>
      <c r="AY888" s="15">
        <f ca="1"/>
        <v>0</v>
      </c>
      <c r="AZ888" s="15">
        <f ca="1"/>
        <v>0</v>
      </c>
      <c r="BA888" s="15">
        <f ca="1"/>
        <v>5.0103477038490746E-3</v>
      </c>
      <c r="BB888" s="15">
        <f ca="1"/>
        <v>0</v>
      </c>
      <c r="BC888" s="15">
        <f ca="1"/>
        <v>0</v>
      </c>
      <c r="BD888" s="15">
        <f ca="1"/>
        <v>9.7711641187987336E-3</v>
      </c>
      <c r="BE888" s="15">
        <f ca="1"/>
        <v>0</v>
      </c>
      <c r="BF888" s="15">
        <f ca="1"/>
        <v>0</v>
      </c>
      <c r="BG888" s="15">
        <f ca="1"/>
        <v>-1.0672643357092101E-2</v>
      </c>
      <c r="BH888" s="15">
        <f ca="1"/>
        <v>0</v>
      </c>
      <c r="BI888" s="15">
        <f ca="1"/>
        <v>0</v>
      </c>
      <c r="BJ888" s="15">
        <f ca="1"/>
        <v>8.500639384841209E-2</v>
      </c>
    </row>
    <row r="889" spans="2:62" hidden="1" outlineLevel="2">
      <c r="B889" s="90" t="s">
        <v>20</v>
      </c>
      <c r="C889" s="15">
        <f ca="1"/>
        <v>0</v>
      </c>
      <c r="D889" s="15">
        <f ca="1"/>
        <v>0</v>
      </c>
      <c r="E889" s="15">
        <f ca="1"/>
        <v>-2.8719888302238127E-3</v>
      </c>
      <c r="F889" s="15">
        <f ca="1"/>
        <v>0</v>
      </c>
      <c r="G889" s="15">
        <f ca="1"/>
        <v>0</v>
      </c>
      <c r="H889" s="15">
        <f ca="1"/>
        <v>2.0346053896994655E-2</v>
      </c>
      <c r="I889" s="15">
        <f ca="1"/>
        <v>0</v>
      </c>
      <c r="J889" s="15">
        <f ca="1"/>
        <v>0</v>
      </c>
      <c r="K889" s="15">
        <f ca="1"/>
        <v>8.0220245946435037E-3</v>
      </c>
      <c r="L889" s="15">
        <f ca="1"/>
        <v>0</v>
      </c>
      <c r="M889" s="15">
        <f ca="1"/>
        <v>0</v>
      </c>
      <c r="N889" s="15">
        <f ca="1"/>
        <v>5.2025982064477366E-3</v>
      </c>
      <c r="O889" s="15">
        <f ca="1"/>
        <v>0</v>
      </c>
      <c r="P889" s="15">
        <f ca="1"/>
        <v>0</v>
      </c>
      <c r="Q889" s="15">
        <f ca="1"/>
        <v>-2.1188509851678763E-3</v>
      </c>
      <c r="R889" s="15">
        <f ca="1"/>
        <v>0</v>
      </c>
      <c r="S889" s="15">
        <f ca="1"/>
        <v>0</v>
      </c>
      <c r="T889" s="15">
        <f ca="1"/>
        <v>7.6170008084157498E-3</v>
      </c>
      <c r="U889" s="15">
        <f ca="1"/>
        <v>0</v>
      </c>
      <c r="V889" s="15">
        <f ca="1"/>
        <v>0</v>
      </c>
      <c r="W889" s="15">
        <f ca="1"/>
        <v>-3.6153845194720341E-3</v>
      </c>
      <c r="X889" s="15">
        <f ca="1"/>
        <v>0</v>
      </c>
      <c r="Y889" s="15">
        <f ca="1"/>
        <v>0</v>
      </c>
      <c r="Z889" s="15">
        <f ca="1"/>
        <v>-1.0203196230758466E-2</v>
      </c>
      <c r="AA889" s="15">
        <f ca="1"/>
        <v>0</v>
      </c>
      <c r="AB889" s="15">
        <f ca="1"/>
        <v>0</v>
      </c>
      <c r="AC889" s="15">
        <f ca="1"/>
        <v>-2.257412026890096E-2</v>
      </c>
      <c r="AD889" s="15">
        <f ca="1"/>
        <v>0</v>
      </c>
      <c r="AE889" s="15">
        <f ca="1"/>
        <v>0</v>
      </c>
      <c r="AF889" s="15">
        <f ca="1"/>
        <v>7.489657158101513E-3</v>
      </c>
      <c r="AG889" s="15">
        <f ca="1"/>
        <v>0</v>
      </c>
      <c r="AH889" s="15">
        <f ca="1"/>
        <v>0</v>
      </c>
      <c r="AI889" s="15">
        <f ca="1"/>
        <v>-9.8591718371945844E-3</v>
      </c>
      <c r="AJ889" s="15">
        <f ca="1"/>
        <v>0</v>
      </c>
      <c r="AK889" s="15">
        <f ca="1"/>
        <v>0</v>
      </c>
      <c r="AL889" s="15">
        <f ca="1"/>
        <v>9.0915224495466494E-3</v>
      </c>
      <c r="AM889" s="15">
        <f ca="1"/>
        <v>0</v>
      </c>
      <c r="AN889" s="15">
        <f ca="1"/>
        <v>0</v>
      </c>
      <c r="AO889" s="15">
        <f ca="1"/>
        <v>2.5001884424114162E-2</v>
      </c>
      <c r="AP889" s="15">
        <f ca="1"/>
        <v>0</v>
      </c>
      <c r="AQ889" s="15">
        <f ca="1"/>
        <v>0</v>
      </c>
      <c r="AR889" s="15">
        <f ca="1"/>
        <v>6.7746830056880369E-3</v>
      </c>
      <c r="AS889" s="15">
        <f ca="1"/>
        <v>0</v>
      </c>
      <c r="AT889" s="15">
        <f ca="1"/>
        <v>0</v>
      </c>
      <c r="AU889" s="15">
        <f ca="1"/>
        <v>1.7043988876610815E-2</v>
      </c>
      <c r="AV889" s="15">
        <f ca="1"/>
        <v>0</v>
      </c>
      <c r="AW889" s="15">
        <f ca="1"/>
        <v>0</v>
      </c>
      <c r="AX889" s="15">
        <f ca="1"/>
        <v>-2.1851766855832913E-2</v>
      </c>
      <c r="AY889" s="15">
        <f ca="1"/>
        <v>0</v>
      </c>
      <c r="AZ889" s="15">
        <f ca="1"/>
        <v>0</v>
      </c>
      <c r="BA889" s="15">
        <f ca="1"/>
        <v>2.243623314643596E-3</v>
      </c>
      <c r="BB889" s="15">
        <f ca="1"/>
        <v>0</v>
      </c>
      <c r="BC889" s="15">
        <f ca="1"/>
        <v>0</v>
      </c>
      <c r="BD889" s="15">
        <f ca="1"/>
        <v>1.7452941413774667E-3</v>
      </c>
      <c r="BE889" s="15">
        <f ca="1"/>
        <v>0</v>
      </c>
      <c r="BF889" s="15">
        <f ca="1"/>
        <v>0</v>
      </c>
      <c r="BG889" s="15">
        <f ca="1"/>
        <v>-7.8548419173843642E-3</v>
      </c>
      <c r="BH889" s="15">
        <f ca="1"/>
        <v>0</v>
      </c>
      <c r="BI889" s="15">
        <f ca="1"/>
        <v>0</v>
      </c>
      <c r="BJ889" s="15">
        <f ca="1"/>
        <v>-5.5059713864040079E-2</v>
      </c>
    </row>
    <row r="890" spans="2:62" hidden="1" outlineLevel="2">
      <c r="B890" s="90" t="s">
        <v>22</v>
      </c>
      <c r="C890" s="15">
        <f ca="1"/>
        <v>0</v>
      </c>
      <c r="D890" s="15">
        <f ca="1"/>
        <v>0</v>
      </c>
      <c r="E890" s="15">
        <f ca="1"/>
        <v>6.2868640395965236E-3</v>
      </c>
      <c r="F890" s="15">
        <f ca="1"/>
        <v>0</v>
      </c>
      <c r="G890" s="15">
        <f ca="1"/>
        <v>0</v>
      </c>
      <c r="H890" s="15">
        <f ca="1"/>
        <v>-4.9596239915694462E-3</v>
      </c>
      <c r="I890" s="15">
        <f ca="1"/>
        <v>0</v>
      </c>
      <c r="J890" s="15">
        <f ca="1"/>
        <v>0</v>
      </c>
      <c r="K890" s="15">
        <f ca="1"/>
        <v>3.2607712767776815E-3</v>
      </c>
      <c r="L890" s="15">
        <f ca="1"/>
        <v>0</v>
      </c>
      <c r="M890" s="15">
        <f ca="1"/>
        <v>0</v>
      </c>
      <c r="N890" s="15">
        <f ca="1"/>
        <v>4.6207050127107345E-3</v>
      </c>
      <c r="O890" s="15">
        <f ca="1"/>
        <v>0</v>
      </c>
      <c r="P890" s="15">
        <f ca="1"/>
        <v>0</v>
      </c>
      <c r="Q890" s="15">
        <f ca="1"/>
        <v>-6.4581996618157562E-3</v>
      </c>
      <c r="R890" s="15">
        <f ca="1"/>
        <v>0</v>
      </c>
      <c r="S890" s="15">
        <f ca="1"/>
        <v>0</v>
      </c>
      <c r="T890" s="15">
        <f ca="1"/>
        <v>3.8019749965140775E-3</v>
      </c>
      <c r="U890" s="15">
        <f ca="1"/>
        <v>0</v>
      </c>
      <c r="V890" s="15">
        <f ca="1"/>
        <v>0</v>
      </c>
      <c r="W890" s="15">
        <f ca="1"/>
        <v>7.1572750724258338E-3</v>
      </c>
      <c r="X890" s="15">
        <f ca="1"/>
        <v>0</v>
      </c>
      <c r="Y890" s="15">
        <f ca="1"/>
        <v>0</v>
      </c>
      <c r="Z890" s="15">
        <f ca="1"/>
        <v>-3.0170708988495887E-4</v>
      </c>
      <c r="AA890" s="15">
        <f ca="1"/>
        <v>0</v>
      </c>
      <c r="AB890" s="15">
        <f ca="1"/>
        <v>0</v>
      </c>
      <c r="AC890" s="15">
        <f ca="1"/>
        <v>-7.3862351105070858E-3</v>
      </c>
      <c r="AD890" s="15">
        <f ca="1"/>
        <v>0</v>
      </c>
      <c r="AE890" s="15">
        <f ca="1"/>
        <v>0</v>
      </c>
      <c r="AF890" s="15">
        <f ca="1"/>
        <v>3.3681887897240182E-3</v>
      </c>
      <c r="AG890" s="15">
        <f ca="1"/>
        <v>0</v>
      </c>
      <c r="AH890" s="15">
        <f ca="1"/>
        <v>0</v>
      </c>
      <c r="AI890" s="15">
        <f ca="1"/>
        <v>1.2828627580059747E-2</v>
      </c>
      <c r="AJ890" s="15">
        <f ca="1"/>
        <v>0</v>
      </c>
      <c r="AK890" s="15">
        <f ca="1"/>
        <v>0</v>
      </c>
      <c r="AL890" s="15">
        <f ca="1"/>
        <v>-1.1028905458399657E-3</v>
      </c>
      <c r="AM890" s="15">
        <f ca="1"/>
        <v>0</v>
      </c>
      <c r="AN890" s="15">
        <f ca="1"/>
        <v>0</v>
      </c>
      <c r="AO890" s="15">
        <f ca="1"/>
        <v>4.516308636147421E-2</v>
      </c>
      <c r="AP890" s="15">
        <f ca="1"/>
        <v>0</v>
      </c>
      <c r="AQ890" s="15">
        <f ca="1"/>
        <v>0</v>
      </c>
      <c r="AR890" s="15">
        <f ca="1"/>
        <v>9.1548595684472073E-3</v>
      </c>
      <c r="AS890" s="15">
        <f ca="1"/>
        <v>0</v>
      </c>
      <c r="AT890" s="15">
        <f ca="1"/>
        <v>0</v>
      </c>
      <c r="AU890" s="15">
        <f ca="1"/>
        <v>2.2898647745167436E-2</v>
      </c>
      <c r="AV890" s="15">
        <f ca="1"/>
        <v>0</v>
      </c>
      <c r="AW890" s="15">
        <f ca="1"/>
        <v>0</v>
      </c>
      <c r="AX890" s="15">
        <f ca="1"/>
        <v>1.4090649095593058E-2</v>
      </c>
      <c r="AY890" s="15">
        <f ca="1"/>
        <v>0</v>
      </c>
      <c r="AZ890" s="15">
        <f ca="1"/>
        <v>0</v>
      </c>
      <c r="BA890" s="15">
        <f ca="1"/>
        <v>1.7698863420492872E-2</v>
      </c>
      <c r="BB890" s="15">
        <f ca="1"/>
        <v>0</v>
      </c>
      <c r="BC890" s="15">
        <f ca="1"/>
        <v>0</v>
      </c>
      <c r="BD890" s="15">
        <f ca="1"/>
        <v>-7.6449325178985506E-3</v>
      </c>
      <c r="BE890" s="15">
        <f ca="1"/>
        <v>0</v>
      </c>
      <c r="BF890" s="15">
        <f ca="1"/>
        <v>0</v>
      </c>
      <c r="BG890" s="15">
        <f ca="1"/>
        <v>-2.513634564264039E-3</v>
      </c>
      <c r="BH890" s="15">
        <f ca="1"/>
        <v>0</v>
      </c>
      <c r="BI890" s="15">
        <f ca="1"/>
        <v>0</v>
      </c>
      <c r="BJ890" s="15">
        <f ca="1"/>
        <v>-0.12252062035496128</v>
      </c>
    </row>
    <row r="891" spans="2:62" hidden="1" outlineLevel="2">
      <c r="B891" s="90" t="s">
        <v>24</v>
      </c>
      <c r="C891" s="15">
        <f ca="1"/>
        <v>0</v>
      </c>
      <c r="D891" s="15">
        <f ca="1"/>
        <v>0</v>
      </c>
      <c r="E891" s="15">
        <f ca="1"/>
        <v>5.802790275832026E-3</v>
      </c>
      <c r="F891" s="15">
        <f ca="1"/>
        <v>0</v>
      </c>
      <c r="G891" s="15">
        <f ca="1"/>
        <v>0</v>
      </c>
      <c r="H891" s="15">
        <f ca="1"/>
        <v>3.1261338151177542E-3</v>
      </c>
      <c r="I891" s="15">
        <f ca="1"/>
        <v>0</v>
      </c>
      <c r="J891" s="15">
        <f ca="1"/>
        <v>0</v>
      </c>
      <c r="K891" s="15">
        <f ca="1"/>
        <v>-7.6627604590574216E-3</v>
      </c>
      <c r="L891" s="15">
        <f ca="1"/>
        <v>0</v>
      </c>
      <c r="M891" s="15">
        <f ca="1"/>
        <v>0</v>
      </c>
      <c r="N891" s="15">
        <f ca="1"/>
        <v>-1.2804281129681905E-2</v>
      </c>
      <c r="O891" s="15">
        <f ca="1"/>
        <v>0</v>
      </c>
      <c r="P891" s="15">
        <f ca="1"/>
        <v>0</v>
      </c>
      <c r="Q891" s="15">
        <f ca="1"/>
        <v>-1.5575845856761167E-2</v>
      </c>
      <c r="R891" s="15">
        <f ca="1"/>
        <v>0</v>
      </c>
      <c r="S891" s="15">
        <f ca="1"/>
        <v>0</v>
      </c>
      <c r="T891" s="15">
        <f ca="1"/>
        <v>3.3963625578000423E-3</v>
      </c>
      <c r="U891" s="15">
        <f ca="1"/>
        <v>0</v>
      </c>
      <c r="V891" s="15">
        <f ca="1"/>
        <v>0</v>
      </c>
      <c r="W891" s="15">
        <f ca="1"/>
        <v>-1.420822101724098E-2</v>
      </c>
      <c r="X891" s="15">
        <f ca="1"/>
        <v>0</v>
      </c>
      <c r="Y891" s="15">
        <f ca="1"/>
        <v>0</v>
      </c>
      <c r="Z891" s="15">
        <f ca="1"/>
        <v>1.8467319810545946E-2</v>
      </c>
      <c r="AA891" s="15">
        <f ca="1"/>
        <v>0</v>
      </c>
      <c r="AB891" s="15">
        <f ca="1"/>
        <v>0</v>
      </c>
      <c r="AC891" s="15">
        <f ca="1"/>
        <v>3.2718126509655998E-3</v>
      </c>
      <c r="AD891" s="15">
        <f ca="1"/>
        <v>0</v>
      </c>
      <c r="AE891" s="15">
        <f ca="1"/>
        <v>0</v>
      </c>
      <c r="AF891" s="15">
        <f ca="1"/>
        <v>2.6923067547976409E-2</v>
      </c>
      <c r="AG891" s="15">
        <f ca="1"/>
        <v>0</v>
      </c>
      <c r="AH891" s="15">
        <f ca="1"/>
        <v>0</v>
      </c>
      <c r="AI891" s="15">
        <f ca="1"/>
        <v>-7.2769776340967374E-3</v>
      </c>
      <c r="AJ891" s="15">
        <f ca="1"/>
        <v>0</v>
      </c>
      <c r="AK891" s="15">
        <f ca="1"/>
        <v>0</v>
      </c>
      <c r="AL891" s="15">
        <f ca="1"/>
        <v>6.7765826500065796E-4</v>
      </c>
      <c r="AM891" s="15">
        <f ca="1"/>
        <v>0</v>
      </c>
      <c r="AN891" s="15">
        <f ca="1"/>
        <v>0</v>
      </c>
      <c r="AO891" s="15">
        <f ca="1"/>
        <v>3.9255502305228451E-2</v>
      </c>
      <c r="AP891" s="15">
        <f ca="1"/>
        <v>0</v>
      </c>
      <c r="AQ891" s="15">
        <f ca="1"/>
        <v>0</v>
      </c>
      <c r="AR891" s="15">
        <f ca="1"/>
        <v>-3.0969808535671994E-2</v>
      </c>
      <c r="AS891" s="15">
        <f ca="1"/>
        <v>0</v>
      </c>
      <c r="AT891" s="15">
        <f ca="1"/>
        <v>0</v>
      </c>
      <c r="AU891" s="15">
        <f ca="1"/>
        <v>-1.463566285158302E-2</v>
      </c>
      <c r="AV891" s="15">
        <f ca="1"/>
        <v>0</v>
      </c>
      <c r="AW891" s="15">
        <f ca="1"/>
        <v>0</v>
      </c>
      <c r="AX891" s="15">
        <f ca="1"/>
        <v>-1.1606178994208793E-2</v>
      </c>
      <c r="AY891" s="15">
        <f ca="1"/>
        <v>0</v>
      </c>
      <c r="AZ891" s="15">
        <f ca="1"/>
        <v>0</v>
      </c>
      <c r="BA891" s="15">
        <f ca="1"/>
        <v>-2.194325934688493E-2</v>
      </c>
      <c r="BB891" s="15">
        <f ca="1"/>
        <v>0</v>
      </c>
      <c r="BC891" s="15">
        <f ca="1"/>
        <v>0</v>
      </c>
      <c r="BD891" s="15">
        <f ca="1"/>
        <v>-2.6461348228207754E-2</v>
      </c>
      <c r="BE891" s="15">
        <f ca="1"/>
        <v>0</v>
      </c>
      <c r="BF891" s="15">
        <f ca="1"/>
        <v>0</v>
      </c>
      <c r="BG891" s="15">
        <f ca="1"/>
        <v>9.7888205155436392E-3</v>
      </c>
      <c r="BH891" s="15">
        <f ca="1"/>
        <v>0</v>
      </c>
      <c r="BI891" s="15">
        <f ca="1"/>
        <v>0</v>
      </c>
      <c r="BJ891" s="15">
        <f ca="1"/>
        <v>-0.26186450709649084</v>
      </c>
    </row>
    <row r="892" spans="2:62" hidden="1" outlineLevel="2"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</row>
    <row r="893" spans="2:62" hidden="1" outlineLevel="2">
      <c r="B893" s="90" t="s">
        <v>56</v>
      </c>
      <c r="C893" s="42">
        <f ca="1">SUM(C882:C891)</f>
        <v>0</v>
      </c>
      <c r="D893" s="42">
        <f t="shared" ref="D893:BJ893" ca="1" si="1274">SUM(D882:D891)</f>
        <v>0</v>
      </c>
      <c r="E893" s="42">
        <f t="shared" ca="1" si="1274"/>
        <v>1.1102230246251565E-15</v>
      </c>
      <c r="F893" s="42">
        <f t="shared" ca="1" si="1274"/>
        <v>0</v>
      </c>
      <c r="G893" s="42">
        <f t="shared" ca="1" si="1274"/>
        <v>0</v>
      </c>
      <c r="H893" s="42">
        <f t="shared" ca="1" si="1274"/>
        <v>-1.7468665403086447E-15</v>
      </c>
      <c r="I893" s="42">
        <f t="shared" ca="1" si="1274"/>
        <v>0</v>
      </c>
      <c r="J893" s="42">
        <f t="shared" ca="1" si="1274"/>
        <v>0</v>
      </c>
      <c r="K893" s="42">
        <f t="shared" ca="1" si="1274"/>
        <v>1.8440110549633459E-15</v>
      </c>
      <c r="L893" s="42">
        <f t="shared" ca="1" si="1274"/>
        <v>0</v>
      </c>
      <c r="M893" s="42">
        <f t="shared" ca="1" si="1274"/>
        <v>0</v>
      </c>
      <c r="N893" s="42">
        <f t="shared" ca="1" si="1274"/>
        <v>-4.6143644460983069E-16</v>
      </c>
      <c r="O893" s="42">
        <f t="shared" ca="1" si="1274"/>
        <v>0</v>
      </c>
      <c r="P893" s="42">
        <f t="shared" ca="1" si="1274"/>
        <v>0</v>
      </c>
      <c r="Q893" s="42">
        <f t="shared" ca="1" si="1274"/>
        <v>-8.0491169285323849E-16</v>
      </c>
      <c r="R893" s="42">
        <f t="shared" ca="1" si="1274"/>
        <v>0</v>
      </c>
      <c r="S893" s="42">
        <f t="shared" ca="1" si="1274"/>
        <v>0</v>
      </c>
      <c r="T893" s="42">
        <f t="shared" ca="1" si="1274"/>
        <v>1.8041124150158794E-16</v>
      </c>
      <c r="U893" s="42">
        <f t="shared" ca="1" si="1274"/>
        <v>0</v>
      </c>
      <c r="V893" s="42">
        <f t="shared" ca="1" si="1274"/>
        <v>0</v>
      </c>
      <c r="W893" s="42">
        <f t="shared" ca="1" si="1274"/>
        <v>-3.6429192995512949E-17</v>
      </c>
      <c r="X893" s="42">
        <f t="shared" ca="1" si="1274"/>
        <v>0</v>
      </c>
      <c r="Y893" s="42">
        <f t="shared" ca="1" si="1274"/>
        <v>0</v>
      </c>
      <c r="Z893" s="42">
        <f t="shared" ca="1" si="1274"/>
        <v>-5.1000870193718129E-16</v>
      </c>
      <c r="AA893" s="42">
        <f t="shared" ca="1" si="1274"/>
        <v>0</v>
      </c>
      <c r="AB893" s="42">
        <f t="shared" ca="1" si="1274"/>
        <v>0</v>
      </c>
      <c r="AC893" s="42">
        <f t="shared" ca="1" si="1274"/>
        <v>4.9092674370143641E-16</v>
      </c>
      <c r="AD893" s="42">
        <f t="shared" ca="1" si="1274"/>
        <v>0</v>
      </c>
      <c r="AE893" s="42">
        <f t="shared" ca="1" si="1274"/>
        <v>0</v>
      </c>
      <c r="AF893" s="42">
        <f t="shared" ca="1" si="1274"/>
        <v>4.163336342344337E-17</v>
      </c>
      <c r="AG893" s="42">
        <f t="shared" ca="1" si="1274"/>
        <v>0</v>
      </c>
      <c r="AH893" s="42">
        <f t="shared" ca="1" si="1274"/>
        <v>0</v>
      </c>
      <c r="AI893" s="42">
        <f t="shared" ca="1" si="1274"/>
        <v>1.951563910473908E-16</v>
      </c>
      <c r="AJ893" s="42">
        <f t="shared" ca="1" si="1274"/>
        <v>0</v>
      </c>
      <c r="AK893" s="42">
        <f t="shared" ca="1" si="1274"/>
        <v>0</v>
      </c>
      <c r="AL893" s="42">
        <f t="shared" ca="1" si="1274"/>
        <v>-3.5561831257524545E-16</v>
      </c>
      <c r="AM893" s="42">
        <f t="shared" ca="1" si="1274"/>
        <v>0</v>
      </c>
      <c r="AN893" s="42">
        <f t="shared" ca="1" si="1274"/>
        <v>0</v>
      </c>
      <c r="AO893" s="42">
        <f t="shared" ca="1" si="1274"/>
        <v>3.677613769070831E-16</v>
      </c>
      <c r="AP893" s="42">
        <f t="shared" ca="1" si="1274"/>
        <v>0</v>
      </c>
      <c r="AQ893" s="42">
        <f t="shared" ca="1" si="1274"/>
        <v>0</v>
      </c>
      <c r="AR893" s="42">
        <f t="shared" ca="1" si="1274"/>
        <v>8.3266726846886741E-16</v>
      </c>
      <c r="AS893" s="42">
        <f t="shared" ca="1" si="1274"/>
        <v>0</v>
      </c>
      <c r="AT893" s="42">
        <f t="shared" ca="1" si="1274"/>
        <v>0</v>
      </c>
      <c r="AU893" s="42">
        <f t="shared" ca="1" si="1274"/>
        <v>-3.677613769070831E-16</v>
      </c>
      <c r="AV893" s="42">
        <f t="shared" ca="1" si="1274"/>
        <v>0</v>
      </c>
      <c r="AW893" s="42">
        <f t="shared" ca="1" si="1274"/>
        <v>0</v>
      </c>
      <c r="AX893" s="42">
        <f t="shared" ca="1" si="1274"/>
        <v>-6.4531713306337224E-16</v>
      </c>
      <c r="AY893" s="42">
        <f t="shared" ca="1" si="1274"/>
        <v>0</v>
      </c>
      <c r="AZ893" s="42">
        <f t="shared" ca="1" si="1274"/>
        <v>0</v>
      </c>
      <c r="BA893" s="42">
        <f t="shared" ca="1" si="1274"/>
        <v>7.0776717819853729E-16</v>
      </c>
      <c r="BB893" s="42">
        <f t="shared" ca="1" si="1274"/>
        <v>0</v>
      </c>
      <c r="BC893" s="42">
        <f t="shared" ca="1" si="1274"/>
        <v>0</v>
      </c>
      <c r="BD893" s="42">
        <f t="shared" ca="1" si="1274"/>
        <v>-1.457167719820518E-15</v>
      </c>
      <c r="BE893" s="42">
        <f t="shared" ca="1" si="1274"/>
        <v>0</v>
      </c>
      <c r="BF893" s="42">
        <f t="shared" ca="1" si="1274"/>
        <v>0</v>
      </c>
      <c r="BG893" s="42">
        <f t="shared" ca="1" si="1274"/>
        <v>1.5785983631388945E-15</v>
      </c>
      <c r="BH893" s="42">
        <f t="shared" ca="1" si="1274"/>
        <v>0</v>
      </c>
      <c r="BI893" s="42">
        <f t="shared" ca="1" si="1274"/>
        <v>0</v>
      </c>
      <c r="BJ893" s="42">
        <f t="shared" ca="1" si="1274"/>
        <v>-1.0000000000000007</v>
      </c>
    </row>
    <row r="894" spans="2:62" hidden="1" outlineLevel="2">
      <c r="B894" s="90" t="s">
        <v>138</v>
      </c>
      <c r="C894" s="42" cm="1">
        <f t="array" aca="1" ref="C894" ca="1">SUM(ABS(C882:C891))</f>
        <v>0</v>
      </c>
      <c r="D894" s="42" cm="1">
        <f t="array" aca="1" ref="D894" ca="1">SUM(ABS(D882:D891))</f>
        <v>0</v>
      </c>
      <c r="E894" s="42" cm="1">
        <f t="array" aca="1" ref="E894" ca="1">SUM(ABS(E882:E891))</f>
        <v>6.867140615053384E-2</v>
      </c>
      <c r="F894" s="42" cm="1">
        <f t="array" aca="1" ref="F894" ca="1">SUM(ABS(F882:F891))</f>
        <v>0</v>
      </c>
      <c r="G894" s="42" cm="1">
        <f t="array" aca="1" ref="G894" ca="1">SUM(ABS(G882:G891))</f>
        <v>0</v>
      </c>
      <c r="H894" s="42" cm="1">
        <f t="array" aca="1" ref="H894" ca="1">SUM(ABS(H882:H891))</f>
        <v>9.883189819290554E-2</v>
      </c>
      <c r="I894" s="42" cm="1">
        <f t="array" aca="1" ref="I894" ca="1">SUM(ABS(I882:I891))</f>
        <v>0</v>
      </c>
      <c r="J894" s="42" cm="1">
        <f t="array" aca="1" ref="J894" ca="1">SUM(ABS(J882:J891))</f>
        <v>0</v>
      </c>
      <c r="K894" s="42" cm="1">
        <f t="array" aca="1" ref="K894" ca="1">SUM(ABS(K882:K891))</f>
        <v>5.7786266545281434E-2</v>
      </c>
      <c r="L894" s="42" cm="1">
        <f t="array" aca="1" ref="L894" ca="1">SUM(ABS(L882:L891))</f>
        <v>0</v>
      </c>
      <c r="M894" s="42" cm="1">
        <f t="array" aca="1" ref="M894" ca="1">SUM(ABS(M882:M891))</f>
        <v>0</v>
      </c>
      <c r="N894" s="42" cm="1">
        <f t="array" aca="1" ref="N894" ca="1">SUM(ABS(N882:N891))</f>
        <v>8.857364997722797E-2</v>
      </c>
      <c r="O894" s="42" cm="1">
        <f t="array" aca="1" ref="O894" ca="1">SUM(ABS(O882:O891))</f>
        <v>0</v>
      </c>
      <c r="P894" s="42" cm="1">
        <f t="array" aca="1" ref="P894" ca="1">SUM(ABS(P882:P891))</f>
        <v>0</v>
      </c>
      <c r="Q894" s="42" cm="1">
        <f t="array" aca="1" ref="Q894" ca="1">SUM(ABS(Q882:Q891))</f>
        <v>9.1733590179076105E-2</v>
      </c>
      <c r="R894" s="42" cm="1">
        <f t="array" aca="1" ref="R894" ca="1">SUM(ABS(R882:R891))</f>
        <v>0</v>
      </c>
      <c r="S894" s="42" cm="1">
        <f t="array" aca="1" ref="S894" ca="1">SUM(ABS(S882:S891))</f>
        <v>0</v>
      </c>
      <c r="T894" s="42" cm="1">
        <f t="array" aca="1" ref="T894" ca="1">SUM(ABS(T882:T891))</f>
        <v>6.5723190634192255E-2</v>
      </c>
      <c r="U894" s="42" cm="1">
        <f t="array" aca="1" ref="U894" ca="1">SUM(ABS(U882:U891))</f>
        <v>0</v>
      </c>
      <c r="V894" s="42" cm="1">
        <f t="array" aca="1" ref="V894" ca="1">SUM(ABS(V882:V891))</f>
        <v>0</v>
      </c>
      <c r="W894" s="42" cm="1">
        <f t="array" aca="1" ref="W894" ca="1">SUM(ABS(W882:W891))</f>
        <v>6.0013294351812622E-2</v>
      </c>
      <c r="X894" s="42" cm="1">
        <f t="array" aca="1" ref="X894" ca="1">SUM(ABS(X882:X891))</f>
        <v>0</v>
      </c>
      <c r="Y894" s="42" cm="1">
        <f t="array" aca="1" ref="Y894" ca="1">SUM(ABS(Y882:Y891))</f>
        <v>0</v>
      </c>
      <c r="Z894" s="42" cm="1">
        <f t="array" aca="1" ref="Z894" ca="1">SUM(ABS(Z882:Z891))</f>
        <v>0.15701191575743739</v>
      </c>
      <c r="AA894" s="42" cm="1">
        <f t="array" aca="1" ref="AA894" ca="1">SUM(ABS(AA882:AA891))</f>
        <v>0</v>
      </c>
      <c r="AB894" s="42" cm="1">
        <f t="array" aca="1" ref="AB894" ca="1">SUM(ABS(AB882:AB891))</f>
        <v>0</v>
      </c>
      <c r="AC894" s="42" cm="1">
        <f t="array" aca="1" ref="AC894" ca="1">SUM(ABS(AC882:AC891))</f>
        <v>0.18968980013185927</v>
      </c>
      <c r="AD894" s="42" cm="1">
        <f t="array" aca="1" ref="AD894" ca="1">SUM(ABS(AD882:AD891))</f>
        <v>0</v>
      </c>
      <c r="AE894" s="42" cm="1">
        <f t="array" aca="1" ref="AE894" ca="1">SUM(ABS(AE882:AE891))</f>
        <v>0</v>
      </c>
      <c r="AF894" s="42" cm="1">
        <f t="array" aca="1" ref="AF894" ca="1">SUM(ABS(AF882:AF891))</f>
        <v>9.3223308024388093E-2</v>
      </c>
      <c r="AG894" s="42" cm="1">
        <f t="array" aca="1" ref="AG894" ca="1">SUM(ABS(AG882:AG891))</f>
        <v>0</v>
      </c>
      <c r="AH894" s="42" cm="1">
        <f t="array" aca="1" ref="AH894" ca="1">SUM(ABS(AH882:AH891))</f>
        <v>0</v>
      </c>
      <c r="AI894" s="42" cm="1">
        <f t="array" aca="1" ref="AI894" ca="1">SUM(ABS(AI882:AI891))</f>
        <v>9.2021361395233064E-2</v>
      </c>
      <c r="AJ894" s="42" cm="1">
        <f t="array" aca="1" ref="AJ894" ca="1">SUM(ABS(AJ882:AJ891))</f>
        <v>0</v>
      </c>
      <c r="AK894" s="42" cm="1">
        <f t="array" aca="1" ref="AK894" ca="1">SUM(ABS(AK882:AK891))</f>
        <v>0</v>
      </c>
      <c r="AL894" s="42" cm="1">
        <f t="array" aca="1" ref="AL894" ca="1">SUM(ABS(AL882:AL891))</f>
        <v>4.3030607581943318E-2</v>
      </c>
      <c r="AM894" s="42" cm="1">
        <f t="array" aca="1" ref="AM894" ca="1">SUM(ABS(AM882:AM891))</f>
        <v>0</v>
      </c>
      <c r="AN894" s="42" cm="1">
        <f t="array" aca="1" ref="AN894" ca="1">SUM(ABS(AN882:AN891))</f>
        <v>0</v>
      </c>
      <c r="AO894" s="42" cm="1">
        <f t="array" aca="1" ref="AO894" ca="1">SUM(ABS(AO882:AO891))</f>
        <v>0.3107930153262311</v>
      </c>
      <c r="AP894" s="42" cm="1">
        <f t="array" aca="1" ref="AP894" ca="1">SUM(ABS(AP882:AP891))</f>
        <v>0</v>
      </c>
      <c r="AQ894" s="42" cm="1">
        <f t="array" aca="1" ref="AQ894" ca="1">SUM(ABS(AQ882:AQ891))</f>
        <v>0</v>
      </c>
      <c r="AR894" s="42" cm="1">
        <f t="array" aca="1" ref="AR894" ca="1">SUM(ABS(AR882:AR891))</f>
        <v>0.18078040281554286</v>
      </c>
      <c r="AS894" s="42" cm="1">
        <f t="array" aca="1" ref="AS894" ca="1">SUM(ABS(AS882:AS891))</f>
        <v>0</v>
      </c>
      <c r="AT894" s="42" cm="1">
        <f t="array" aca="1" ref="AT894" ca="1">SUM(ABS(AT882:AT891))</f>
        <v>0</v>
      </c>
      <c r="AU894" s="42" cm="1">
        <f t="array" aca="1" ref="AU894" ca="1">SUM(ABS(AU882:AU891))</f>
        <v>0.14957170204343812</v>
      </c>
      <c r="AV894" s="42" cm="1">
        <f t="array" aca="1" ref="AV894" ca="1">SUM(ABS(AV882:AV891))</f>
        <v>0</v>
      </c>
      <c r="AW894" s="42" cm="1">
        <f t="array" aca="1" ref="AW894" ca="1">SUM(ABS(AW882:AW891))</f>
        <v>0</v>
      </c>
      <c r="AX894" s="42" cm="1">
        <f t="array" aca="1" ref="AX894" ca="1">SUM(ABS(AX882:AX891))</f>
        <v>0.1747192456190293</v>
      </c>
      <c r="AY894" s="42" cm="1">
        <f t="array" aca="1" ref="AY894" ca="1">SUM(ABS(AY882:AY891))</f>
        <v>0</v>
      </c>
      <c r="AZ894" s="42" cm="1">
        <f t="array" aca="1" ref="AZ894" ca="1">SUM(ABS(AZ882:AZ891))</f>
        <v>0</v>
      </c>
      <c r="BA894" s="42" cm="1">
        <f t="array" aca="1" ref="BA894" ca="1">SUM(ABS(BA882:BA891))</f>
        <v>8.5508936158064694E-2</v>
      </c>
      <c r="BB894" s="42" cm="1">
        <f t="array" aca="1" ref="BB894" ca="1">SUM(ABS(BB882:BB891))</f>
        <v>0</v>
      </c>
      <c r="BC894" s="42" cm="1">
        <f t="array" aca="1" ref="BC894" ca="1">SUM(ABS(BC882:BC891))</f>
        <v>0</v>
      </c>
      <c r="BD894" s="42" cm="1">
        <f t="array" aca="1" ref="BD894" ca="1">SUM(ABS(BD882:BD891))</f>
        <v>9.1696496803594957E-2</v>
      </c>
      <c r="BE894" s="42" cm="1">
        <f t="array" aca="1" ref="BE894" ca="1">SUM(ABS(BE882:BE891))</f>
        <v>0</v>
      </c>
      <c r="BF894" s="42" cm="1">
        <f t="array" aca="1" ref="BF894" ca="1">SUM(ABS(BF882:BF891))</f>
        <v>0</v>
      </c>
      <c r="BG894" s="42" cm="1">
        <f t="array" aca="1" ref="BG894" ca="1">SUM(ABS(BG882:BG891))</f>
        <v>7.1793221628019488E-2</v>
      </c>
      <c r="BH894" s="42" cm="1">
        <f t="array" aca="1" ref="BH894" ca="1">SUM(ABS(BH882:BH891))</f>
        <v>0</v>
      </c>
      <c r="BI894" s="42" cm="1">
        <f t="array" aca="1" ref="BI894" ca="1">SUM(ABS(BI882:BI891))</f>
        <v>0</v>
      </c>
      <c r="BJ894" s="42" cm="1">
        <f t="array" aca="1" ref="BJ894" ca="1">SUM(ABS(BJ882:BJ891))</f>
        <v>1.2229166756483336</v>
      </c>
    </row>
    <row r="895" spans="2:62" hidden="1" outlineLevel="2">
      <c r="B895" s="77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</row>
    <row r="896" spans="2:62" hidden="1" outlineLevel="2">
      <c r="B896" s="90" t="s">
        <v>157</v>
      </c>
      <c r="C896" s="109">
        <f ca="1">$C$5*(1+C865)</f>
        <v>100140874.87636246</v>
      </c>
      <c r="D896" s="109">
        <f ca="1">C896*(1+D865)</f>
        <v>103980812.8284215</v>
      </c>
      <c r="E896" s="109">
        <f t="shared" ref="E896:BJ896" ca="1" si="1275">D896*(1+E865)</f>
        <v>104200729.60428414</v>
      </c>
      <c r="F896" s="109">
        <f t="shared" ca="1" si="1275"/>
        <v>103824134.44788124</v>
      </c>
      <c r="G896" s="109">
        <f t="shared" ca="1" si="1275"/>
        <v>108144004.60427487</v>
      </c>
      <c r="H896" s="109">
        <f t="shared" ca="1" si="1275"/>
        <v>104797740.38639842</v>
      </c>
      <c r="I896" s="109">
        <f t="shared" ca="1" si="1275"/>
        <v>104573534.18467008</v>
      </c>
      <c r="J896" s="109">
        <f t="shared" ca="1" si="1275"/>
        <v>108060992.68580118</v>
      </c>
      <c r="K896" s="109">
        <f t="shared" ca="1" si="1275"/>
        <v>107447218.1250395</v>
      </c>
      <c r="L896" s="109">
        <f t="shared" ca="1" si="1275"/>
        <v>114653904.88906024</v>
      </c>
      <c r="M896" s="109">
        <f t="shared" ca="1" si="1275"/>
        <v>118119557.74781488</v>
      </c>
      <c r="N896" s="109">
        <f t="shared" ca="1" si="1275"/>
        <v>114699034.95099404</v>
      </c>
      <c r="O896" s="109">
        <f t="shared" ca="1" si="1275"/>
        <v>113538963.68473881</v>
      </c>
      <c r="P896" s="109">
        <f t="shared" ca="1" si="1275"/>
        <v>110013407.66131021</v>
      </c>
      <c r="Q896" s="109">
        <f t="shared" ca="1" si="1275"/>
        <v>108359325.66122101</v>
      </c>
      <c r="R896" s="109">
        <f t="shared" ca="1" si="1275"/>
        <v>106359524.96831469</v>
      </c>
      <c r="S896" s="109">
        <f t="shared" ca="1" si="1275"/>
        <v>106272345.59186716</v>
      </c>
      <c r="T896" s="109">
        <f t="shared" ca="1" si="1275"/>
        <v>109201702.09739321</v>
      </c>
      <c r="U896" s="109">
        <f t="shared" ca="1" si="1275"/>
        <v>113490584.01506466</v>
      </c>
      <c r="V896" s="109">
        <f t="shared" ca="1" si="1275"/>
        <v>111395645.22238073</v>
      </c>
      <c r="W896" s="109">
        <f t="shared" ca="1" si="1275"/>
        <v>111658823.67352475</v>
      </c>
      <c r="X896" s="109">
        <f t="shared" ca="1" si="1275"/>
        <v>108599800.00341289</v>
      </c>
      <c r="Y896" s="109">
        <f t="shared" ca="1" si="1275"/>
        <v>115251063.99427666</v>
      </c>
      <c r="Z896" s="109">
        <f t="shared" ca="1" si="1275"/>
        <v>108326250.29732059</v>
      </c>
      <c r="AA896" s="109">
        <f t="shared" ca="1" si="1275"/>
        <v>114425537.46481997</v>
      </c>
      <c r="AB896" s="109">
        <f t="shared" ca="1" si="1275"/>
        <v>119642190.63643208</v>
      </c>
      <c r="AC896" s="109">
        <f t="shared" ca="1" si="1275"/>
        <v>124716745.93436092</v>
      </c>
      <c r="AD896" s="109">
        <f t="shared" ca="1" si="1275"/>
        <v>124600521.49719925</v>
      </c>
      <c r="AE896" s="109">
        <f t="shared" ca="1" si="1275"/>
        <v>121517684.57427163</v>
      </c>
      <c r="AF896" s="109">
        <f t="shared" ca="1" si="1275"/>
        <v>126591498.8458928</v>
      </c>
      <c r="AG896" s="109">
        <f t="shared" ca="1" si="1275"/>
        <v>126638796.36685844</v>
      </c>
      <c r="AH896" s="109">
        <f t="shared" ca="1" si="1275"/>
        <v>131268468.071016</v>
      </c>
      <c r="AI896" s="109">
        <f t="shared" ca="1" si="1275"/>
        <v>135383796.98501512</v>
      </c>
      <c r="AJ896" s="109">
        <f t="shared" ca="1" si="1275"/>
        <v>137173700.94545767</v>
      </c>
      <c r="AK896" s="109">
        <f t="shared" ca="1" si="1275"/>
        <v>137101657.18942997</v>
      </c>
      <c r="AL896" s="109">
        <f t="shared" ca="1" si="1275"/>
        <v>141328209.77726576</v>
      </c>
      <c r="AM896" s="109">
        <f t="shared" ca="1" si="1275"/>
        <v>147017573.89894482</v>
      </c>
      <c r="AN896" s="109">
        <f t="shared" ca="1" si="1275"/>
        <v>134476342.24496201</v>
      </c>
      <c r="AO896" s="109">
        <f t="shared" ca="1" si="1275"/>
        <v>126493889.16237393</v>
      </c>
      <c r="AP896" s="109">
        <f t="shared" ca="1" si="1275"/>
        <v>136330450.81954676</v>
      </c>
      <c r="AQ896" s="109">
        <f t="shared" ca="1" si="1275"/>
        <v>144205610.21557435</v>
      </c>
      <c r="AR896" s="109">
        <f t="shared" ca="1" si="1275"/>
        <v>137402420.58697304</v>
      </c>
      <c r="AS896" s="109">
        <f t="shared" ca="1" si="1275"/>
        <v>135211688.92871687</v>
      </c>
      <c r="AT896" s="109">
        <f t="shared" ca="1" si="1275"/>
        <v>131454330.35753258</v>
      </c>
      <c r="AU896" s="109">
        <f t="shared" ca="1" si="1275"/>
        <v>135378620.30699164</v>
      </c>
      <c r="AV896" s="109">
        <f t="shared" ca="1" si="1275"/>
        <v>132736555.94688803</v>
      </c>
      <c r="AW896" s="109">
        <f t="shared" ca="1" si="1275"/>
        <v>135919789.49275389</v>
      </c>
      <c r="AX896" s="109">
        <f t="shared" ca="1" si="1275"/>
        <v>133094978.41857733</v>
      </c>
      <c r="AY896" s="109">
        <f t="shared" ca="1" si="1275"/>
        <v>133660427.4481089</v>
      </c>
      <c r="AZ896" s="109">
        <f t="shared" ca="1" si="1275"/>
        <v>127483034.99738953</v>
      </c>
      <c r="BA896" s="109">
        <f t="shared" ca="1" si="1275"/>
        <v>141904503.90281114</v>
      </c>
      <c r="BB896" s="109">
        <f t="shared" ca="1" si="1275"/>
        <v>147586821.06627369</v>
      </c>
      <c r="BC896" s="109">
        <f t="shared" ca="1" si="1275"/>
        <v>144964524.8915568</v>
      </c>
      <c r="BD896" s="109">
        <f t="shared" ca="1" si="1275"/>
        <v>143928435.46486202</v>
      </c>
      <c r="BE896" s="109">
        <f t="shared" ca="1" si="1275"/>
        <v>145374934.25954288</v>
      </c>
      <c r="BF896" s="109">
        <f t="shared" ca="1" si="1275"/>
        <v>149662610.75086284</v>
      </c>
      <c r="BG896" s="109">
        <f t="shared" ca="1" si="1275"/>
        <v>139594042.70146403</v>
      </c>
      <c r="BH896" s="109">
        <f t="shared" ca="1" si="1275"/>
        <v>140114288.99748969</v>
      </c>
      <c r="BI896" s="109">
        <f t="shared" ca="1" si="1275"/>
        <v>138845313.72617432</v>
      </c>
      <c r="BJ896" s="109">
        <f t="shared" ca="1" si="1275"/>
        <v>155506231.9529371</v>
      </c>
    </row>
    <row r="897" spans="2:62" hidden="1" outlineLevel="2">
      <c r="B897" s="90" t="s">
        <v>156</v>
      </c>
      <c r="C897" s="109">
        <f ca="1">C894*C896*$C$6+($C$5*$C$6)</f>
        <v>29999.999999999996</v>
      </c>
      <c r="D897" s="109">
        <f ca="1">D894*D896*$C$6</f>
        <v>0</v>
      </c>
      <c r="E897" s="109">
        <f t="shared" ref="E897" ca="1" si="1276">E894*E896*$C$6</f>
        <v>2146.683187151325</v>
      </c>
      <c r="F897" s="109">
        <f t="shared" ref="F897" ca="1" si="1277">F894*F896*$C$6</f>
        <v>0</v>
      </c>
      <c r="G897" s="109">
        <f t="shared" ref="G897" ca="1" si="1278">G894*G896*$C$6</f>
        <v>0</v>
      </c>
      <c r="H897" s="109">
        <f t="shared" ref="H897" ca="1" si="1279">H894*H896*$C$6</f>
        <v>3107.2078826145221</v>
      </c>
      <c r="I897" s="109">
        <f t="shared" ref="I897" ca="1" si="1280">I894*I896*$C$6</f>
        <v>0</v>
      </c>
      <c r="J897" s="109">
        <f t="shared" ref="J897" ca="1" si="1281">J894*J896*$C$6</f>
        <v>0</v>
      </c>
      <c r="K897" s="109">
        <f t="shared" ref="K897" ca="1" si="1282">K894*K896*$C$6</f>
        <v>1862.6920758367578</v>
      </c>
      <c r="L897" s="109">
        <f t="shared" ref="L897" ca="1" si="1283">L894*L896*$C$6</f>
        <v>0</v>
      </c>
      <c r="M897" s="109">
        <f t="shared" ref="M897" ca="1" si="1284">M894*M896*$C$6</f>
        <v>0</v>
      </c>
      <c r="N897" s="109">
        <f t="shared" ref="N897" ca="1" si="1285">N894*N896*$C$6</f>
        <v>3047.7936523425547</v>
      </c>
      <c r="O897" s="109">
        <f t="shared" ref="O897" ca="1" si="1286">O894*O896*$C$6</f>
        <v>0</v>
      </c>
      <c r="P897" s="109">
        <f t="shared" ref="P897" ca="1" si="1287">P894*P896*$C$6</f>
        <v>0</v>
      </c>
      <c r="Q897" s="109">
        <f t="shared" ref="Q897" ca="1" si="1288">Q894*Q896*$C$6</f>
        <v>2982.0569916862478</v>
      </c>
      <c r="R897" s="109">
        <f t="shared" ref="R897" ca="1" si="1289">R894*R896*$C$6</f>
        <v>0</v>
      </c>
      <c r="S897" s="109">
        <f t="shared" ref="S897" ca="1" si="1290">S894*S896*$C$6</f>
        <v>0</v>
      </c>
      <c r="T897" s="109">
        <f t="shared" ref="T897" ca="1" si="1291">T894*T896*$C$6</f>
        <v>2153.1252853575738</v>
      </c>
      <c r="U897" s="109">
        <f t="shared" ref="U897" ca="1" si="1292">U894*U896*$C$6</f>
        <v>0</v>
      </c>
      <c r="V897" s="109">
        <f t="shared" ref="V897" ca="1" si="1293">V894*V896*$C$6</f>
        <v>0</v>
      </c>
      <c r="W897" s="109">
        <f t="shared" ref="W897" ca="1" si="1294">W894*W896*$C$6</f>
        <v>2010.3041556289152</v>
      </c>
      <c r="X897" s="109">
        <f t="shared" ref="X897" ca="1" si="1295">X894*X896*$C$6</f>
        <v>0</v>
      </c>
      <c r="Y897" s="109">
        <f t="shared" ref="Y897" ca="1" si="1296">Y894*Y896*$C$6</f>
        <v>0</v>
      </c>
      <c r="Z897" s="109">
        <f t="shared" ref="Z897" ca="1" si="1297">Z894*Z896*$C$6</f>
        <v>5102.5536258005932</v>
      </c>
      <c r="AA897" s="109">
        <f t="shared" ref="AA897" ca="1" si="1298">AA894*AA896*$C$6</f>
        <v>0</v>
      </c>
      <c r="AB897" s="109">
        <f t="shared" ref="AB897" ca="1" si="1299">AB894*AB896*$C$6</f>
        <v>0</v>
      </c>
      <c r="AC897" s="109">
        <f t="shared" ref="AC897" ca="1" si="1300">AC894*AC896*$C$6</f>
        <v>7097.2483828154373</v>
      </c>
      <c r="AD897" s="109">
        <f t="shared" ref="AD897" ca="1" si="1301">AD894*AD896*$C$6</f>
        <v>0</v>
      </c>
      <c r="AE897" s="109">
        <f t="shared" ref="AE897" ca="1" si="1302">AE894*AE896*$C$6</f>
        <v>0</v>
      </c>
      <c r="AF897" s="109">
        <f t="shared" ref="AF897" ca="1" si="1303">AF894*AF896*$C$6</f>
        <v>3540.3834870538899</v>
      </c>
      <c r="AG897" s="109">
        <f t="shared" ref="AG897" ca="1" si="1304">AG894*AG896*$C$6</f>
        <v>0</v>
      </c>
      <c r="AH897" s="109">
        <f t="shared" ref="AH897" ca="1" si="1305">AH894*AH896*$C$6</f>
        <v>0</v>
      </c>
      <c r="AI897" s="109">
        <f t="shared" ref="AI897" ca="1" si="1306">AI894*AI896*$C$6</f>
        <v>3737.4603928250817</v>
      </c>
      <c r="AJ897" s="109">
        <f t="shared" ref="AJ897" ca="1" si="1307">AJ894*AJ896*$C$6</f>
        <v>0</v>
      </c>
      <c r="AK897" s="109">
        <f t="shared" ref="AK897" ca="1" si="1308">AK894*AK896*$C$6</f>
        <v>0</v>
      </c>
      <c r="AL897" s="109">
        <f t="shared" ref="AL897" ca="1" si="1309">AL894*AL896*$C$6</f>
        <v>1824.4316205552261</v>
      </c>
      <c r="AM897" s="109">
        <f t="shared" ref="AM897" ca="1" si="1310">AM894*AM896*$C$6</f>
        <v>0</v>
      </c>
      <c r="AN897" s="109">
        <f t="shared" ref="AN897" ca="1" si="1311">AN894*AN896*$C$6</f>
        <v>0</v>
      </c>
      <c r="AO897" s="109">
        <f t="shared" ref="AO897" ca="1" si="1312">AO894*AO896*$C$6</f>
        <v>11794.025169934877</v>
      </c>
      <c r="AP897" s="109">
        <f t="shared" ref="AP897" ca="1" si="1313">AP894*AP896*$C$6</f>
        <v>0</v>
      </c>
      <c r="AQ897" s="109">
        <f t="shared" ref="AQ897" ca="1" si="1314">AQ894*AQ896*$C$6</f>
        <v>0</v>
      </c>
      <c r="AR897" s="109">
        <f t="shared" ref="AR897" ca="1" si="1315">AR894*AR896*$C$6</f>
        <v>7451.8994824630872</v>
      </c>
      <c r="AS897" s="109">
        <f t="shared" ref="AS897" ca="1" si="1316">AS894*AS896*$C$6</f>
        <v>0</v>
      </c>
      <c r="AT897" s="109">
        <f t="shared" ref="AT897" ca="1" si="1317">AT894*AT896*$C$6</f>
        <v>0</v>
      </c>
      <c r="AU897" s="109">
        <f t="shared" ref="AU897" ca="1" si="1318">AU894*AU896*$C$6</f>
        <v>6074.6431978827277</v>
      </c>
      <c r="AV897" s="109">
        <f t="shared" ref="AV897" ca="1" si="1319">AV894*AV896*$C$6</f>
        <v>0</v>
      </c>
      <c r="AW897" s="109">
        <f t="shared" ref="AW897" ca="1" si="1320">AW894*AW896*$C$6</f>
        <v>0</v>
      </c>
      <c r="AX897" s="109">
        <f t="shared" ref="AX897" ca="1" si="1321">AX894*AX896*$C$6</f>
        <v>6976.2762674924443</v>
      </c>
      <c r="AY897" s="109">
        <f t="shared" ref="AY897" ca="1" si="1322">AY894*AY896*$C$6</f>
        <v>0</v>
      </c>
      <c r="AZ897" s="109">
        <f t="shared" ref="AZ897" ca="1" si="1323">AZ894*AZ896*$C$6</f>
        <v>0</v>
      </c>
      <c r="BA897" s="109">
        <f t="shared" ref="BA897" ca="1" si="1324">BA894*BA896*$C$6</f>
        <v>3640.2309494301953</v>
      </c>
      <c r="BB897" s="109">
        <f t="shared" ref="BB897" ca="1" si="1325">BB894*BB896*$C$6</f>
        <v>0</v>
      </c>
      <c r="BC897" s="109">
        <f t="shared" ref="BC897" ca="1" si="1326">BC894*BC896*$C$6</f>
        <v>0</v>
      </c>
      <c r="BD897" s="109">
        <f t="shared" ref="BD897" ca="1" si="1327">BD894*BD896*$C$6</f>
        <v>3959.319996765043</v>
      </c>
      <c r="BE897" s="109">
        <f t="shared" ref="BE897" ca="1" si="1328">BE894*BE896*$C$6</f>
        <v>0</v>
      </c>
      <c r="BF897" s="109">
        <f t="shared" ref="BF897" ca="1" si="1329">BF894*BF896*$C$6</f>
        <v>0</v>
      </c>
      <c r="BG897" s="109">
        <f t="shared" ref="BG897" ca="1" si="1330">BG894*BG896*$C$6</f>
        <v>3006.571813685227</v>
      </c>
      <c r="BH897" s="109">
        <f t="shared" ref="BH897" ca="1" si="1331">BH894*BH896*$C$6</f>
        <v>0</v>
      </c>
      <c r="BI897" s="109">
        <f t="shared" ref="BI897" ca="1" si="1332">BI894*BI896*$C$6</f>
        <v>0</v>
      </c>
      <c r="BJ897" s="109">
        <f t="shared" ref="BJ897" ca="1" si="1333">BJ894*BJ896*$C$6</f>
        <v>57051.349266745347</v>
      </c>
    </row>
    <row r="898" spans="2:62" hidden="1" outlineLevel="2">
      <c r="B898" s="90" t="s">
        <v>158</v>
      </c>
      <c r="C898" s="109">
        <f>-SUMIF(C852:C861,"&lt;0",C852:C861)*$C$7*$C$5/12</f>
        <v>879.72156406047532</v>
      </c>
      <c r="D898" s="109">
        <f>C898</f>
        <v>879.72156406047532</v>
      </c>
      <c r="E898" s="109">
        <f>C898</f>
        <v>879.72156406047532</v>
      </c>
      <c r="F898" s="109">
        <f ca="1">-SUMIF(F852:F861,"&lt;0",F852:F861)*$C$7*E896/12</f>
        <v>998.98202941300588</v>
      </c>
      <c r="G898" s="109">
        <f ca="1">F898</f>
        <v>998.98202941300588</v>
      </c>
      <c r="H898" s="109">
        <f ca="1">F898</f>
        <v>998.98202941300588</v>
      </c>
      <c r="I898" s="109">
        <f t="shared" ref="I898" ca="1" si="1334">-SUMIF(I852:I861,"&lt;0",I852:I861)*$C$7*H896/12</f>
        <v>482.7236021232157</v>
      </c>
      <c r="J898" s="109">
        <f t="shared" ref="J898" ca="1" si="1335">I898</f>
        <v>482.7236021232157</v>
      </c>
      <c r="K898" s="109">
        <f t="shared" ref="K898" ca="1" si="1336">I898</f>
        <v>482.7236021232157</v>
      </c>
      <c r="L898" s="109">
        <f t="shared" ref="L898" ca="1" si="1337">-SUMIF(L852:L861,"&lt;0",L852:L861)*$C$7*K896/12</f>
        <v>485.38292081190451</v>
      </c>
      <c r="M898" s="109">
        <f t="shared" ref="M898" ca="1" si="1338">L898</f>
        <v>485.38292081190451</v>
      </c>
      <c r="N898" s="109">
        <f t="shared" ref="N898" ca="1" si="1339">L898</f>
        <v>485.38292081190451</v>
      </c>
      <c r="O898" s="109">
        <f t="shared" ref="O898" ca="1" si="1340">-SUMIF(O852:O861,"&lt;0",O852:O861)*$C$7*N896/12</f>
        <v>670.15780075017051</v>
      </c>
      <c r="P898" s="109">
        <f t="shared" ref="P898" ca="1" si="1341">O898</f>
        <v>670.15780075017051</v>
      </c>
      <c r="Q898" s="109">
        <f t="shared" ref="Q898" ca="1" si="1342">O898</f>
        <v>670.15780075017051</v>
      </c>
      <c r="R898" s="109">
        <f t="shared" ref="R898" ca="1" si="1343">-SUMIF(R852:R861,"&lt;0",R852:R861)*$C$7*Q896/12</f>
        <v>447.22880314073763</v>
      </c>
      <c r="S898" s="109">
        <f t="shared" ref="S898" ca="1" si="1344">R898</f>
        <v>447.22880314073763</v>
      </c>
      <c r="T898" s="109">
        <f t="shared" ref="T898" ca="1" si="1345">R898</f>
        <v>447.22880314073763</v>
      </c>
      <c r="U898" s="109">
        <f t="shared" ref="U898" ca="1" si="1346">-SUMIF(U852:U861,"&lt;0",U852:U861)*$C$7*T896/12</f>
        <v>324.31709279154478</v>
      </c>
      <c r="V898" s="109">
        <f t="shared" ref="V898" ca="1" si="1347">U898</f>
        <v>324.31709279154478</v>
      </c>
      <c r="W898" s="109">
        <f t="shared" ref="W898" ca="1" si="1348">U898</f>
        <v>324.31709279154478</v>
      </c>
      <c r="X898" s="109">
        <f t="shared" ref="X898" ca="1" si="1349">-SUMIF(X852:X861,"&lt;0",X852:X861)*$C$7*W896/12</f>
        <v>85.588534315475385</v>
      </c>
      <c r="Y898" s="109">
        <f t="shared" ref="Y898" ca="1" si="1350">X898</f>
        <v>85.588534315475385</v>
      </c>
      <c r="Z898" s="109">
        <f t="shared" ref="Z898" ca="1" si="1351">X898</f>
        <v>85.588534315475385</v>
      </c>
      <c r="AA898" s="109">
        <f t="shared" ref="AA898" ca="1" si="1352">-SUMIF(AA852:AA861,"&lt;0",AA852:AA861)*$C$7*Z896/12</f>
        <v>0</v>
      </c>
      <c r="AB898" s="109">
        <f t="shared" ref="AB898" ca="1" si="1353">AA898</f>
        <v>0</v>
      </c>
      <c r="AC898" s="109">
        <f t="shared" ref="AC898" ca="1" si="1354">AA898</f>
        <v>0</v>
      </c>
      <c r="AD898" s="109">
        <f t="shared" ref="AD898" ca="1" si="1355">-SUMIF(AD852:AD861,"&lt;0",AD852:AD861)*$C$7*AC896/12</f>
        <v>0</v>
      </c>
      <c r="AE898" s="109">
        <f t="shared" ref="AE898" ca="1" si="1356">AD898</f>
        <v>0</v>
      </c>
      <c r="AF898" s="109">
        <f t="shared" ref="AF898" ca="1" si="1357">AD898</f>
        <v>0</v>
      </c>
      <c r="AG898" s="109">
        <f t="shared" ref="AG898" ca="1" si="1358">-SUMIF(AG852:AG861,"&lt;0",AG852:AG861)*$C$7*AF896/12</f>
        <v>293.29216059972254</v>
      </c>
      <c r="AH898" s="109">
        <f t="shared" ref="AH898" ca="1" si="1359">AG898</f>
        <v>293.29216059972254</v>
      </c>
      <c r="AI898" s="109">
        <f t="shared" ref="AI898" ca="1" si="1360">AG898</f>
        <v>293.29216059972254</v>
      </c>
      <c r="AJ898" s="109">
        <f t="shared" ref="AJ898" ca="1" si="1361">-SUMIF(AJ852:AJ861,"&lt;0",AJ852:AJ861)*$C$7*AI896/12</f>
        <v>278.28389761922222</v>
      </c>
      <c r="AK898" s="109">
        <f t="shared" ref="AK898" ca="1" si="1362">AJ898</f>
        <v>278.28389761922222</v>
      </c>
      <c r="AL898" s="109">
        <f t="shared" ref="AL898" ca="1" si="1363">AJ898</f>
        <v>278.28389761922222</v>
      </c>
      <c r="AM898" s="109">
        <f t="shared" ref="AM898" ca="1" si="1364">-SUMIF(AM852:AM861,"&lt;0",AM852:AM861)*$C$7*AL896/12</f>
        <v>625.11968204784318</v>
      </c>
      <c r="AN898" s="109">
        <f t="shared" ref="AN898" ca="1" si="1365">AM898</f>
        <v>625.11968204784318</v>
      </c>
      <c r="AO898" s="109">
        <f t="shared" ref="AO898" ca="1" si="1366">AM898</f>
        <v>625.11968204784318</v>
      </c>
      <c r="AP898" s="109">
        <f t="shared" ref="AP898" ca="1" si="1367">-SUMIF(AP852:AP861,"&lt;0",AP852:AP861)*$C$7*AO896/12</f>
        <v>2299.7043940797516</v>
      </c>
      <c r="AQ898" s="109">
        <f t="shared" ref="AQ898" ca="1" si="1368">AP898</f>
        <v>2299.7043940797516</v>
      </c>
      <c r="AR898" s="109">
        <f t="shared" ref="AR898" ca="1" si="1369">AP898</f>
        <v>2299.7043940797516</v>
      </c>
      <c r="AS898" s="109">
        <f t="shared" ref="AS898" ca="1" si="1370">-SUMIF(AS852:AS861,"&lt;0",AS852:AS861)*$C$7*AR896/12</f>
        <v>3941.459373331189</v>
      </c>
      <c r="AT898" s="109">
        <f t="shared" ref="AT898" ca="1" si="1371">AS898</f>
        <v>3941.459373331189</v>
      </c>
      <c r="AU898" s="109">
        <f t="shared" ref="AU898" ca="1" si="1372">AS898</f>
        <v>3941.459373331189</v>
      </c>
      <c r="AV898" s="109">
        <f t="shared" ref="AV898" ca="1" si="1373">-SUMIF(AV852:AV861,"&lt;0",AV852:AV861)*$C$7*AU896/12</f>
        <v>2785.8885022204536</v>
      </c>
      <c r="AW898" s="109">
        <f t="shared" ref="AW898" ca="1" si="1374">AV898</f>
        <v>2785.8885022204536</v>
      </c>
      <c r="AX898" s="109">
        <f t="shared" ref="AX898" ca="1" si="1375">AV898</f>
        <v>2785.8885022204536</v>
      </c>
      <c r="AY898" s="109">
        <f t="shared" ref="AY898" ca="1" si="1376">-SUMIF(AY852:AY861,"&lt;0",AY852:AY861)*$C$7*AX896/12</f>
        <v>3295.3639803740557</v>
      </c>
      <c r="AZ898" s="109">
        <f t="shared" ref="AZ898" ca="1" si="1377">AY898</f>
        <v>3295.3639803740557</v>
      </c>
      <c r="BA898" s="109">
        <f t="shared" ref="BA898" ca="1" si="1378">AY898</f>
        <v>3295.3639803740557</v>
      </c>
      <c r="BB898" s="109">
        <f t="shared" ref="BB898" ca="1" si="1379">-SUMIF(BB852:BB861,"&lt;0",BB852:BB861)*$C$7*BA896/12</f>
        <v>3238.5288666363308</v>
      </c>
      <c r="BC898" s="109">
        <f t="shared" ref="BC898" ca="1" si="1380">BB898</f>
        <v>3238.5288666363308</v>
      </c>
      <c r="BD898" s="109">
        <f t="shared" ref="BD898" ca="1" si="1381">BB898</f>
        <v>3238.5288666363308</v>
      </c>
      <c r="BE898" s="109">
        <f t="shared" ref="BE898" ca="1" si="1382">-SUMIF(BE852:BE861,"&lt;0",BE852:BE861)*$C$7*BD896/12</f>
        <v>3567.3130380865464</v>
      </c>
      <c r="BF898" s="109">
        <f t="shared" ref="BF898" ca="1" si="1383">BE898</f>
        <v>3567.3130380865464</v>
      </c>
      <c r="BG898" s="109">
        <f t="shared" ref="BG898" ca="1" si="1384">BE898</f>
        <v>3567.3130380865464</v>
      </c>
      <c r="BH898" s="109">
        <f t="shared" ref="BH898" ca="1" si="1385">-SUMIF(BH852:BH861,"&lt;0",BH852:BH861)*$C$7*BG896/12</f>
        <v>3479.5355748886286</v>
      </c>
      <c r="BI898" s="109">
        <f t="shared" ref="BI898" ca="1" si="1386">BH898</f>
        <v>3479.5355748886286</v>
      </c>
      <c r="BJ898" s="109">
        <f t="shared" ref="BJ898" ca="1" si="1387">BH898</f>
        <v>3479.5355748886286</v>
      </c>
    </row>
    <row r="899" spans="2:62" hidden="1" outlineLevel="2">
      <c r="B899" s="81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</row>
    <row r="900" spans="2:62" hidden="1" outlineLevel="2">
      <c r="B900" s="91" t="s">
        <v>131</v>
      </c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  <c r="X900" s="93"/>
      <c r="Y900" s="93"/>
      <c r="Z900" s="93"/>
      <c r="AA900" s="93"/>
      <c r="AB900" s="93"/>
      <c r="AC900" s="93"/>
      <c r="AD900" s="93"/>
      <c r="AE900" s="93"/>
      <c r="AF900" s="93"/>
      <c r="AG900" s="93"/>
      <c r="AH900" s="93"/>
      <c r="AI900" s="93"/>
      <c r="AJ900" s="93"/>
      <c r="AK900" s="93"/>
      <c r="AL900" s="93"/>
      <c r="AM900" s="93"/>
      <c r="AN900" s="93"/>
      <c r="AO900" s="93"/>
      <c r="AP900" s="93"/>
      <c r="AQ900" s="93"/>
      <c r="AR900" s="93"/>
      <c r="AS900" s="93"/>
      <c r="AT900" s="93"/>
      <c r="AU900" s="93"/>
      <c r="AV900" s="93"/>
      <c r="AW900" s="93"/>
      <c r="AX900" s="93"/>
      <c r="AY900" s="93"/>
      <c r="AZ900" s="93"/>
      <c r="BA900" s="93"/>
      <c r="BB900" s="93"/>
      <c r="BC900" s="93"/>
      <c r="BD900" s="93"/>
      <c r="BE900" s="93"/>
      <c r="BF900" s="93"/>
      <c r="BG900" s="93"/>
      <c r="BH900" s="93"/>
      <c r="BI900" s="93"/>
      <c r="BJ900" s="93" t="s">
        <v>27</v>
      </c>
    </row>
    <row r="901" spans="2:62" hidden="1" outlineLevel="2">
      <c r="B901" s="81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</row>
    <row r="902" spans="2:62" ht="21.5" hidden="1" outlineLevel="2">
      <c r="B902" s="86" t="s">
        <v>139</v>
      </c>
      <c r="C902" s="67">
        <v>42766</v>
      </c>
      <c r="D902" s="67">
        <v>42794</v>
      </c>
      <c r="E902" s="67">
        <v>42825</v>
      </c>
      <c r="F902" s="67">
        <v>42853</v>
      </c>
      <c r="G902" s="67">
        <v>42886</v>
      </c>
      <c r="H902" s="67">
        <v>42916</v>
      </c>
      <c r="I902" s="67">
        <v>42947</v>
      </c>
      <c r="J902" s="67">
        <v>42978</v>
      </c>
      <c r="K902" s="67">
        <v>43007</v>
      </c>
      <c r="L902" s="67">
        <v>43039</v>
      </c>
      <c r="M902" s="67">
        <v>43069</v>
      </c>
      <c r="N902" s="67">
        <v>43098</v>
      </c>
      <c r="O902" s="67">
        <v>43131</v>
      </c>
      <c r="P902" s="67">
        <v>43159</v>
      </c>
      <c r="Q902" s="67">
        <v>43188</v>
      </c>
      <c r="R902" s="67">
        <v>43220</v>
      </c>
      <c r="S902" s="67">
        <v>43251</v>
      </c>
      <c r="T902" s="67">
        <v>43280</v>
      </c>
      <c r="U902" s="67">
        <v>43312</v>
      </c>
      <c r="V902" s="67">
        <v>43343</v>
      </c>
      <c r="W902" s="67">
        <v>43371</v>
      </c>
      <c r="X902" s="67">
        <v>43404</v>
      </c>
      <c r="Y902" s="67">
        <v>43434</v>
      </c>
      <c r="Z902" s="67">
        <v>43465</v>
      </c>
      <c r="AA902" s="67">
        <v>43496</v>
      </c>
      <c r="AB902" s="67">
        <v>43524</v>
      </c>
      <c r="AC902" s="67">
        <v>43553</v>
      </c>
      <c r="AD902" s="67">
        <v>43585</v>
      </c>
      <c r="AE902" s="67">
        <v>43616</v>
      </c>
      <c r="AF902" s="67">
        <v>43644</v>
      </c>
      <c r="AG902" s="67">
        <v>43677</v>
      </c>
      <c r="AH902" s="67">
        <v>43707</v>
      </c>
      <c r="AI902" s="67">
        <v>43738</v>
      </c>
      <c r="AJ902" s="67">
        <v>43769</v>
      </c>
      <c r="AK902" s="67">
        <v>43798</v>
      </c>
      <c r="AL902" s="67">
        <v>43830</v>
      </c>
      <c r="AM902" s="67">
        <v>43861</v>
      </c>
      <c r="AN902" s="67">
        <v>43889</v>
      </c>
      <c r="AO902" s="67">
        <v>43921</v>
      </c>
      <c r="AP902" s="67">
        <v>43951</v>
      </c>
      <c r="AQ902" s="67">
        <v>43980</v>
      </c>
      <c r="AR902" s="67">
        <v>44012</v>
      </c>
      <c r="AS902" s="67">
        <v>44043</v>
      </c>
      <c r="AT902" s="67">
        <v>44074</v>
      </c>
      <c r="AU902" s="67">
        <v>44104</v>
      </c>
      <c r="AV902" s="67">
        <v>44134</v>
      </c>
      <c r="AW902" s="67">
        <v>44165</v>
      </c>
      <c r="AX902" s="67">
        <v>44196</v>
      </c>
      <c r="AY902" s="67">
        <v>44225</v>
      </c>
      <c r="AZ902" s="67">
        <v>44253</v>
      </c>
      <c r="BA902" s="67">
        <v>44286</v>
      </c>
      <c r="BB902" s="67">
        <v>44316</v>
      </c>
      <c r="BC902" s="67">
        <v>44344</v>
      </c>
      <c r="BD902" s="67">
        <v>44377</v>
      </c>
      <c r="BE902" s="67">
        <v>44407</v>
      </c>
      <c r="BF902" s="67">
        <v>44439</v>
      </c>
      <c r="BG902" s="67">
        <v>44469</v>
      </c>
      <c r="BH902" s="67">
        <v>44498</v>
      </c>
      <c r="BI902" s="67">
        <v>44530</v>
      </c>
      <c r="BJ902" s="67">
        <v>44561</v>
      </c>
    </row>
    <row r="903" spans="2:62" hidden="1" outlineLevel="2">
      <c r="B903" s="78" t="s">
        <v>5</v>
      </c>
      <c r="C903" s="15">
        <f t="shared" ref="C903:C912" ca="1" si="1388">C380</f>
        <v>6.71218275657883E-2</v>
      </c>
      <c r="D903" s="15" cm="1">
        <f t="array" aca="1" ref="D903:D912" ca="1">C919:C928</f>
        <v>7.039780686295373E-2</v>
      </c>
      <c r="E903" s="15" cm="1">
        <f t="array" aca="1" ref="E903:E912" ca="1">D919:D928</f>
        <v>7.0296584538344919E-2</v>
      </c>
      <c r="F903" s="15">
        <f t="shared" ref="F903:F912" ca="1" si="1389">F380</f>
        <v>6.8529163466551996E-2</v>
      </c>
      <c r="G903" s="15" cm="1">
        <f t="array" aca="1" ref="G903:G912" ca="1">F919:F928</f>
        <v>6.3254206097007243E-2</v>
      </c>
      <c r="H903" s="15" cm="1">
        <f t="array" aca="1" ref="H903:H912" ca="1">G919:G928</f>
        <v>5.852277075757184E-2</v>
      </c>
      <c r="I903" s="15">
        <f t="shared" ref="I903" ca="1" si="1390">I380</f>
        <v>6.57322717776158E-2</v>
      </c>
      <c r="J903" s="15" cm="1">
        <f t="array" aca="1" ref="J903:J912" ca="1">I919:I928</f>
        <v>6.1869726294915703E-2</v>
      </c>
      <c r="K903" s="15" cm="1">
        <f t="array" aca="1" ref="K903:K912" ca="1">J919:J928</f>
        <v>5.9878414011311616E-2</v>
      </c>
      <c r="L903" s="15">
        <f t="shared" ref="L903" ca="1" si="1391">L380</f>
        <v>6.9712335354468025E-2</v>
      </c>
      <c r="M903" s="15" cm="1">
        <f t="array" aca="1" ref="M903:M912" ca="1">L919:L928</f>
        <v>6.940043899316331E-2</v>
      </c>
      <c r="N903" s="15" cm="1">
        <f t="array" aca="1" ref="N903:N912" ca="1">M919:M928</f>
        <v>6.7998421208453702E-2</v>
      </c>
      <c r="O903" s="15">
        <f t="shared" ref="O903" ca="1" si="1392">O380</f>
        <v>7.4412369016834845E-2</v>
      </c>
      <c r="P903" s="15" cm="1">
        <f t="array" aca="1" ref="P903:P912" ca="1">O919:O928</f>
        <v>8.0170864003854869E-2</v>
      </c>
      <c r="Q903" s="15" cm="1">
        <f t="array" aca="1" ref="Q903:Q912" ca="1">P919:P928</f>
        <v>7.9468330771858567E-2</v>
      </c>
      <c r="R903" s="15">
        <f t="shared" ref="R903" ca="1" si="1393">R380</f>
        <v>8.299378746586325E-2</v>
      </c>
      <c r="S903" s="15" cm="1">
        <f t="array" aca="1" ref="S903:S912" ca="1">R919:R928</f>
        <v>7.9890507382649245E-2</v>
      </c>
      <c r="T903" s="15" cm="1">
        <f t="array" aca="1" ref="T903:T912" ca="1">S919:S928</f>
        <v>7.8858778036251936E-2</v>
      </c>
      <c r="U903" s="15">
        <f t="shared" ref="U903" ca="1" si="1394">U380</f>
        <v>8.7992520732568399E-2</v>
      </c>
      <c r="V903" s="15" cm="1">
        <f t="array" aca="1" ref="V903:V912" ca="1">U919:U928</f>
        <v>8.7792277392787305E-2</v>
      </c>
      <c r="W903" s="15" cm="1">
        <f t="array" aca="1" ref="W903:W912" ca="1">V919:V928</f>
        <v>9.1435797284123169E-2</v>
      </c>
      <c r="X903" s="15">
        <f t="shared" ref="X903" ca="1" si="1395">X380</f>
        <v>8.6052766754798726E-2</v>
      </c>
      <c r="Y903" s="15" cm="1">
        <f t="array" aca="1" ref="Y903:Y912" ca="1">X919:X928</f>
        <v>6.7520238423378412E-2</v>
      </c>
      <c r="Z903" s="15" cm="1">
        <f t="array" aca="1" ref="Z903:Z912" ca="1">Y919:Y928</f>
        <v>6.9386171629709101E-2</v>
      </c>
      <c r="AA903" s="15">
        <f t="shared" ref="AA903" ca="1" si="1396">AA380</f>
        <v>2.7111871579367463E-2</v>
      </c>
      <c r="AB903" s="15" cm="1">
        <f t="array" aca="1" ref="AB903:AB912" ca="1">AA919:AA928</f>
        <v>3.0352121161263276E-2</v>
      </c>
      <c r="AC903" s="15" cm="1">
        <f t="array" aca="1" ref="AC903:AC912" ca="1">AB919:AB928</f>
        <v>3.0169326309647946E-2</v>
      </c>
      <c r="AD903" s="15">
        <f t="shared" ref="AD903" ca="1" si="1397">AD380</f>
        <v>1.5664251304986305E-3</v>
      </c>
      <c r="AE903" s="15" cm="1">
        <f t="array" aca="1" ref="AE903:AE912" ca="1">AD919:AD928</f>
        <v>1.5586429623533637E-3</v>
      </c>
      <c r="AF903" s="15" cm="1">
        <f t="array" aca="1" ref="AF903:AF912" ca="1">AE919:AE928</f>
        <v>1.4653129781784294E-3</v>
      </c>
      <c r="AG903" s="15">
        <f t="shared" ref="AG903" ca="1" si="1398">AG380</f>
        <v>0</v>
      </c>
      <c r="AH903" s="15" cm="1">
        <f t="array" aca="1" ref="AH903:AH912" ca="1">AG919:AG928</f>
        <v>0</v>
      </c>
      <c r="AI903" s="15" cm="1">
        <f t="array" aca="1" ref="AI903:AI912" ca="1">AH919:AH928</f>
        <v>0</v>
      </c>
      <c r="AJ903" s="15">
        <f t="shared" ref="AJ903" ca="1" si="1399">AJ380</f>
        <v>0</v>
      </c>
      <c r="AK903" s="15" cm="1">
        <f t="array" aca="1" ref="AK903:AK912" ca="1">AJ919:AJ928</f>
        <v>0</v>
      </c>
      <c r="AL903" s="15" cm="1">
        <f t="array" aca="1" ref="AL903:AL912" ca="1">AK919:AK928</f>
        <v>0</v>
      </c>
      <c r="AM903" s="15">
        <f t="shared" ref="AM903:AM912" ca="1" si="1400">AM380</f>
        <v>0</v>
      </c>
      <c r="AN903" s="15" cm="1">
        <f t="array" aca="1" ref="AN903:AN912" ca="1">AM919:AM928</f>
        <v>0</v>
      </c>
      <c r="AO903" s="15" cm="1">
        <f t="array" aca="1" ref="AO903:AO912" ca="1">AN919:AN928</f>
        <v>0</v>
      </c>
      <c r="AP903" s="15">
        <f t="shared" ref="AP903" ca="1" si="1401">AP380</f>
        <v>0</v>
      </c>
      <c r="AQ903" s="15" cm="1">
        <f t="array" aca="1" ref="AQ903:AQ912" ca="1">AP919:AP928</f>
        <v>0</v>
      </c>
      <c r="AR903" s="15" cm="1">
        <f t="array" aca="1" ref="AR903:AR912" ca="1">AQ919:AQ928</f>
        <v>0</v>
      </c>
      <c r="AS903" s="15">
        <f t="shared" ref="AS903" ca="1" si="1402">AS380</f>
        <v>0</v>
      </c>
      <c r="AT903" s="15" cm="1">
        <f t="array" aca="1" ref="AT903:AT912" ca="1">AS919:AS928</f>
        <v>0</v>
      </c>
      <c r="AU903" s="15" cm="1">
        <f t="array" aca="1" ref="AU903:AU912" ca="1">AT919:AT928</f>
        <v>0</v>
      </c>
      <c r="AV903" s="15">
        <f t="shared" ref="AV903" ca="1" si="1403">AV380</f>
        <v>0</v>
      </c>
      <c r="AW903" s="15" cm="1">
        <f t="array" aca="1" ref="AW903:AW912" ca="1">AV919:AV928</f>
        <v>0</v>
      </c>
      <c r="AX903" s="15" cm="1">
        <f t="array" aca="1" ref="AX903:AX912" ca="1">AW919:AW928</f>
        <v>0</v>
      </c>
      <c r="AY903" s="15">
        <f t="shared" ref="AY903" ca="1" si="1404">AY380</f>
        <v>0</v>
      </c>
      <c r="AZ903" s="15" cm="1">
        <f t="array" aca="1" ref="AZ903:AZ912" ca="1">AY919:AY928</f>
        <v>0</v>
      </c>
      <c r="BA903" s="15" cm="1">
        <f t="array" aca="1" ref="BA903:BA912" ca="1">AZ919:AZ928</f>
        <v>0</v>
      </c>
      <c r="BB903" s="15">
        <f t="shared" ref="BB903" ca="1" si="1405">BB380</f>
        <v>0</v>
      </c>
      <c r="BC903" s="15" cm="1">
        <f t="array" aca="1" ref="BC903:BC912" ca="1">BB919:BB928</f>
        <v>0</v>
      </c>
      <c r="BD903" s="15" cm="1">
        <f t="array" aca="1" ref="BD903:BD912" ca="1">BC919:BC928</f>
        <v>0</v>
      </c>
      <c r="BE903" s="15">
        <f t="shared" ref="BE903" ca="1" si="1406">BE380</f>
        <v>0</v>
      </c>
      <c r="BF903" s="15" cm="1">
        <f t="array" aca="1" ref="BF903:BF912" ca="1">BE919:BE928</f>
        <v>0</v>
      </c>
      <c r="BG903" s="15" cm="1">
        <f t="array" aca="1" ref="BG903:BG912" ca="1">BF919:BF928</f>
        <v>0</v>
      </c>
      <c r="BH903" s="15">
        <f t="shared" ref="BH903" ca="1" si="1407">BH380</f>
        <v>0</v>
      </c>
      <c r="BI903" s="15" cm="1">
        <f t="array" aca="1" ref="BI903:BI912" ca="1">BH919:BH928</f>
        <v>0</v>
      </c>
      <c r="BJ903" s="15" cm="1">
        <f t="array" aca="1" ref="BJ903:BJ912" ca="1">BI919:BI928</f>
        <v>0</v>
      </c>
    </row>
    <row r="904" spans="2:62" hidden="1" outlineLevel="2">
      <c r="B904" s="78" t="s">
        <v>7</v>
      </c>
      <c r="C904" s="15">
        <f t="shared" ca="1" si="1388"/>
        <v>2.4622917314270049E-2</v>
      </c>
      <c r="D904" s="15">
        <f ca="1"/>
        <v>2.3237283206180043E-2</v>
      </c>
      <c r="E904" s="15">
        <f ca="1"/>
        <v>2.2793507830648974E-2</v>
      </c>
      <c r="F904" s="15">
        <f t="shared" ca="1" si="1389"/>
        <v>1.6632710129655368E-2</v>
      </c>
      <c r="G904" s="15">
        <f ca="1"/>
        <v>1.6574886641183891E-2</v>
      </c>
      <c r="H904" s="15">
        <f ca="1"/>
        <v>1.562810918660848E-2</v>
      </c>
      <c r="I904" s="15">
        <f t="shared" ref="I904:I912" ca="1" si="1408">I381</f>
        <v>2.4753212817876884E-2</v>
      </c>
      <c r="J904" s="15">
        <f ca="1"/>
        <v>2.5927900956392764E-2</v>
      </c>
      <c r="K904" s="15">
        <f ca="1"/>
        <v>2.5004985643428873E-2</v>
      </c>
      <c r="L904" s="15">
        <f t="shared" ref="L904:L912" ca="1" si="1409">L381</f>
        <v>2.2172400135900723E-2</v>
      </c>
      <c r="M904" s="15">
        <f ca="1"/>
        <v>2.0501755671911943E-2</v>
      </c>
      <c r="N904" s="15">
        <f ca="1"/>
        <v>2.0623363318217517E-2</v>
      </c>
      <c r="O904" s="15">
        <f t="shared" ref="O904:O912" ca="1" si="1410">O381</f>
        <v>2.8492826746373164E-2</v>
      </c>
      <c r="P904" s="15">
        <f ca="1"/>
        <v>2.8806796047501984E-2</v>
      </c>
      <c r="Q904" s="15">
        <f ca="1"/>
        <v>2.6792757731953505E-2</v>
      </c>
      <c r="R904" s="15">
        <f t="shared" ref="R904:R912" ca="1" si="1411">R381</f>
        <v>3.6531048555287611E-2</v>
      </c>
      <c r="S904" s="15">
        <f ca="1"/>
        <v>4.0832748271754114E-2</v>
      </c>
      <c r="T904" s="15">
        <f ca="1"/>
        <v>4.0993502108627476E-2</v>
      </c>
      <c r="U904" s="15">
        <f t="shared" ref="U904:U912" ca="1" si="1412">U381</f>
        <v>3.7206863565820252E-2</v>
      </c>
      <c r="V904" s="15">
        <f ca="1"/>
        <v>3.5737303014219721E-2</v>
      </c>
      <c r="W904" s="15">
        <f ca="1"/>
        <v>3.450563009028286E-2</v>
      </c>
      <c r="X904" s="15">
        <f t="shared" ref="X904:X912" ca="1" si="1413">X381</f>
        <v>4.5417735873413349E-2</v>
      </c>
      <c r="Y904" s="15">
        <f ca="1"/>
        <v>4.2624545035605151E-2</v>
      </c>
      <c r="Z904" s="15">
        <f ca="1"/>
        <v>4.3205429783008578E-2</v>
      </c>
      <c r="AA904" s="15">
        <f t="shared" ref="AA904:AA912" ca="1" si="1414">AA381</f>
        <v>3.7191528130384677E-2</v>
      </c>
      <c r="AB904" s="15">
        <f ca="1"/>
        <v>3.710569939002055E-2</v>
      </c>
      <c r="AC904" s="15">
        <f ca="1"/>
        <v>3.7382613323087621E-2</v>
      </c>
      <c r="AD904" s="15">
        <f t="shared" ref="AD904:AD912" ca="1" si="1415">AD381</f>
        <v>5.114019698519557E-2</v>
      </c>
      <c r="AE904" s="15">
        <f ca="1"/>
        <v>4.9890717428383878E-2</v>
      </c>
      <c r="AF904" s="15">
        <f ca="1"/>
        <v>4.9016705471276553E-2</v>
      </c>
      <c r="AG904" s="15">
        <f t="shared" ref="AG904:AG912" ca="1" si="1416">AG381</f>
        <v>5.6138893560137404E-2</v>
      </c>
      <c r="AH904" s="15">
        <f ca="1"/>
        <v>5.5502351506561298E-2</v>
      </c>
      <c r="AI904" s="15">
        <f ca="1"/>
        <v>5.172459187993813E-2</v>
      </c>
      <c r="AJ904" s="15">
        <f t="shared" ref="AJ904:AJ912" ca="1" si="1417">AJ381</f>
        <v>6.6570036964404292E-2</v>
      </c>
      <c r="AK904" s="15">
        <f ca="1"/>
        <v>6.4336472163138536E-2</v>
      </c>
      <c r="AL904" s="15">
        <f ca="1"/>
        <v>6.5554856311126369E-2</v>
      </c>
      <c r="AM904" s="15">
        <f t="shared" ca="1" si="1400"/>
        <v>6.1519420337298694E-2</v>
      </c>
      <c r="AN904" s="15">
        <f ca="1"/>
        <v>5.2475657819346169E-2</v>
      </c>
      <c r="AO904" s="15">
        <f ca="1"/>
        <v>5.0723666629042312E-2</v>
      </c>
      <c r="AP904" s="15">
        <f t="shared" ref="AP904:AP912" ca="1" si="1418">AP381</f>
        <v>0</v>
      </c>
      <c r="AQ904" s="15">
        <f ca="1"/>
        <v>0</v>
      </c>
      <c r="AR904" s="15">
        <f ca="1"/>
        <v>0</v>
      </c>
      <c r="AS904" s="15">
        <f t="shared" ref="AS904:AS912" ca="1" si="1419">AS381</f>
        <v>0</v>
      </c>
      <c r="AT904" s="15">
        <f ca="1"/>
        <v>0</v>
      </c>
      <c r="AU904" s="15">
        <f ca="1"/>
        <v>0</v>
      </c>
      <c r="AV904" s="15">
        <f t="shared" ref="AV904:AV912" ca="1" si="1420">AV381</f>
        <v>0</v>
      </c>
      <c r="AW904" s="15">
        <f ca="1"/>
        <v>0</v>
      </c>
      <c r="AX904" s="15">
        <f ca="1"/>
        <v>0</v>
      </c>
      <c r="AY904" s="15">
        <f t="shared" ref="AY904:AY912" ca="1" si="1421">AY381</f>
        <v>0</v>
      </c>
      <c r="AZ904" s="15">
        <f ca="1"/>
        <v>0</v>
      </c>
      <c r="BA904" s="15">
        <f ca="1"/>
        <v>0</v>
      </c>
      <c r="BB904" s="15">
        <f t="shared" ref="BB904:BB912" ca="1" si="1422">BB381</f>
        <v>0</v>
      </c>
      <c r="BC904" s="15">
        <f ca="1"/>
        <v>0</v>
      </c>
      <c r="BD904" s="15">
        <f ca="1"/>
        <v>0</v>
      </c>
      <c r="BE904" s="15">
        <f t="shared" ref="BE904:BE912" ca="1" si="1423">BE381</f>
        <v>0</v>
      </c>
      <c r="BF904" s="15">
        <f ca="1"/>
        <v>0</v>
      </c>
      <c r="BG904" s="15">
        <f ca="1"/>
        <v>0</v>
      </c>
      <c r="BH904" s="15">
        <f t="shared" ref="BH904:BH912" ca="1" si="1424">BH381</f>
        <v>0</v>
      </c>
      <c r="BI904" s="15">
        <f ca="1"/>
        <v>0</v>
      </c>
      <c r="BJ904" s="15">
        <f ca="1"/>
        <v>0</v>
      </c>
    </row>
    <row r="905" spans="2:62" hidden="1" outlineLevel="2">
      <c r="B905" s="78" t="s">
        <v>9</v>
      </c>
      <c r="C905" s="15">
        <f t="shared" ca="1" si="1388"/>
        <v>0.30163592958654156</v>
      </c>
      <c r="D905" s="15">
        <f ca="1"/>
        <v>0.30236321563966212</v>
      </c>
      <c r="E905" s="15">
        <f ca="1"/>
        <v>0.3022362876992607</v>
      </c>
      <c r="F905" s="15">
        <f t="shared" ca="1" si="1389"/>
        <v>0.28960717484778864</v>
      </c>
      <c r="G905" s="15">
        <f ca="1"/>
        <v>0.29052925930011608</v>
      </c>
      <c r="H905" s="15">
        <f ca="1"/>
        <v>0.28734282941535078</v>
      </c>
      <c r="I905" s="15">
        <f t="shared" ca="1" si="1408"/>
        <v>0.26866016600719544</v>
      </c>
      <c r="J905" s="15">
        <f ca="1"/>
        <v>0.26916505851028638</v>
      </c>
      <c r="K905" s="15">
        <f ca="1"/>
        <v>0.26570483719889221</v>
      </c>
      <c r="L905" s="15">
        <f t="shared" ca="1" si="1409"/>
        <v>0.27826265454266602</v>
      </c>
      <c r="M905" s="15">
        <f ca="1"/>
        <v>0.2771153219079569</v>
      </c>
      <c r="N905" s="15">
        <f ca="1"/>
        <v>0.26688980128358281</v>
      </c>
      <c r="O905" s="15">
        <f t="shared" ca="1" si="1410"/>
        <v>0.27967294147921101</v>
      </c>
      <c r="P905" s="15">
        <f ca="1"/>
        <v>0.26489468252967724</v>
      </c>
      <c r="Q905" s="15">
        <f ca="1"/>
        <v>0.26430161315908735</v>
      </c>
      <c r="R905" s="15">
        <f t="shared" ca="1" si="1411"/>
        <v>0.29343038815782158</v>
      </c>
      <c r="S905" s="15">
        <f ca="1"/>
        <v>0.30873603227151031</v>
      </c>
      <c r="T905" s="15">
        <f ca="1"/>
        <v>0.30502895792622586</v>
      </c>
      <c r="U905" s="15">
        <f t="shared" ca="1" si="1412"/>
        <v>0.3010753325115072</v>
      </c>
      <c r="V905" s="15">
        <f ca="1"/>
        <v>0.30386824606703883</v>
      </c>
      <c r="W905" s="15">
        <f ca="1"/>
        <v>0.2829086076567171</v>
      </c>
      <c r="X905" s="15">
        <f t="shared" ca="1" si="1413"/>
        <v>0.28117138260548857</v>
      </c>
      <c r="Y905" s="15">
        <f ca="1"/>
        <v>0.29848158738304126</v>
      </c>
      <c r="Z905" s="15">
        <f ca="1"/>
        <v>0.29947599387415752</v>
      </c>
      <c r="AA905" s="15">
        <f t="shared" ca="1" si="1414"/>
        <v>0.28315328431769865</v>
      </c>
      <c r="AB905" s="15">
        <f ca="1"/>
        <v>0.29662452873165296</v>
      </c>
      <c r="AC905" s="15">
        <f ca="1"/>
        <v>0.2935597156855827</v>
      </c>
      <c r="AD905" s="15">
        <f t="shared" ca="1" si="1415"/>
        <v>0.25613455314299594</v>
      </c>
      <c r="AE905" s="15">
        <f ca="1"/>
        <v>0.26400962840215403</v>
      </c>
      <c r="AF905" s="15">
        <f ca="1"/>
        <v>0.27528116977992367</v>
      </c>
      <c r="AG905" s="15">
        <f t="shared" ca="1" si="1416"/>
        <v>0.27144214594481531</v>
      </c>
      <c r="AH905" s="15">
        <f ca="1"/>
        <v>0.27577810876397141</v>
      </c>
      <c r="AI905" s="15">
        <f ca="1"/>
        <v>0.27877376147290489</v>
      </c>
      <c r="AJ905" s="15">
        <f t="shared" ca="1" si="1417"/>
        <v>0.26676902795137136</v>
      </c>
      <c r="AK905" s="15">
        <f ca="1"/>
        <v>0.26707270207247658</v>
      </c>
      <c r="AL905" s="15">
        <f ca="1"/>
        <v>0.26690340922995387</v>
      </c>
      <c r="AM905" s="15">
        <f t="shared" ca="1" si="1400"/>
        <v>0.27107253054864444</v>
      </c>
      <c r="AN905" s="15">
        <f ca="1"/>
        <v>0.2874324881009776</v>
      </c>
      <c r="AO905" s="15">
        <f ca="1"/>
        <v>0.27247469631949783</v>
      </c>
      <c r="AP905" s="15">
        <f t="shared" ca="1" si="1418"/>
        <v>0.21005367215827636</v>
      </c>
      <c r="AQ905" s="15">
        <f ca="1"/>
        <v>0.20332375221349469</v>
      </c>
      <c r="AR905" s="15">
        <f ca="1"/>
        <v>0.19495466377612136</v>
      </c>
      <c r="AS905" s="15">
        <f t="shared" ca="1" si="1419"/>
        <v>0.22963924151797327</v>
      </c>
      <c r="AT905" s="15">
        <f ca="1"/>
        <v>0.24433849606833757</v>
      </c>
      <c r="AU905" s="15">
        <f ca="1"/>
        <v>0.24173486670426067</v>
      </c>
      <c r="AV905" s="15">
        <f t="shared" ca="1" si="1420"/>
        <v>0.2158104281739571</v>
      </c>
      <c r="AW905" s="15">
        <f ca="1"/>
        <v>0.23261344374480888</v>
      </c>
      <c r="AX905" s="15">
        <f ca="1"/>
        <v>0.2351930215806253</v>
      </c>
      <c r="AY905" s="15">
        <f t="shared" ca="1" si="1421"/>
        <v>0.21072156486567412</v>
      </c>
      <c r="AZ905" s="15">
        <f ca="1"/>
        <v>0.20222862671445202</v>
      </c>
      <c r="BA905" s="15">
        <f ca="1"/>
        <v>0.20331781916405567</v>
      </c>
      <c r="BB905" s="15">
        <f t="shared" ca="1" si="1422"/>
        <v>0.20402687378327128</v>
      </c>
      <c r="BC905" s="15">
        <f ca="1"/>
        <v>0.20793308686023207</v>
      </c>
      <c r="BD905" s="15">
        <f ca="1"/>
        <v>0.20541601491108952</v>
      </c>
      <c r="BE905" s="15">
        <f t="shared" ca="1" si="1423"/>
        <v>0.19758969259120218</v>
      </c>
      <c r="BF905" s="15">
        <f ca="1"/>
        <v>0.20624652641300345</v>
      </c>
      <c r="BG905" s="15">
        <f ca="1"/>
        <v>0.20754174775788156</v>
      </c>
      <c r="BH905" s="15">
        <f t="shared" ca="1" si="1424"/>
        <v>0.19945931138404041</v>
      </c>
      <c r="BI905" s="15">
        <f ca="1"/>
        <v>0.19875586064785505</v>
      </c>
      <c r="BJ905" s="15">
        <f ca="1"/>
        <v>0.19972905071332497</v>
      </c>
    </row>
    <row r="906" spans="2:62" hidden="1" outlineLevel="2">
      <c r="B906" s="78" t="s">
        <v>11</v>
      </c>
      <c r="C906" s="15">
        <f t="shared" ca="1" si="1388"/>
        <v>0.1304714440386876</v>
      </c>
      <c r="D906" s="15">
        <f ca="1"/>
        <v>0.12741781924006831</v>
      </c>
      <c r="E906" s="15">
        <f ca="1"/>
        <v>0.13143541169345302</v>
      </c>
      <c r="F906" s="15">
        <f t="shared" ca="1" si="1389"/>
        <v>0.11300381278005187</v>
      </c>
      <c r="G906" s="15">
        <f ca="1"/>
        <v>0.11598327155645408</v>
      </c>
      <c r="H906" s="15">
        <f ca="1"/>
        <v>0.11718957334703528</v>
      </c>
      <c r="I906" s="15">
        <f t="shared" ca="1" si="1408"/>
        <v>0.12191330066937846</v>
      </c>
      <c r="J906" s="15">
        <f ca="1"/>
        <v>0.11790074611563454</v>
      </c>
      <c r="K906" s="15">
        <f ca="1"/>
        <v>0.11667214620350549</v>
      </c>
      <c r="L906" s="15">
        <f t="shared" ca="1" si="1409"/>
        <v>0.11634665778976482</v>
      </c>
      <c r="M906" s="15">
        <f ca="1"/>
        <v>0.11961845686190134</v>
      </c>
      <c r="N906" s="15">
        <f ca="1"/>
        <v>0.12326556319702063</v>
      </c>
      <c r="O906" s="15">
        <f t="shared" ca="1" si="1410"/>
        <v>0.10691907145356139</v>
      </c>
      <c r="P906" s="15">
        <f ca="1"/>
        <v>0.11489907854175874</v>
      </c>
      <c r="Q906" s="15">
        <f ca="1"/>
        <v>0.1120555873948859</v>
      </c>
      <c r="R906" s="15">
        <f t="shared" ca="1" si="1411"/>
        <v>8.6782928154919697E-2</v>
      </c>
      <c r="S906" s="15">
        <f ca="1"/>
        <v>7.8297117613070247E-2</v>
      </c>
      <c r="T906" s="15">
        <f ca="1"/>
        <v>8.0105226504442614E-2</v>
      </c>
      <c r="U906" s="15">
        <f t="shared" ca="1" si="1412"/>
        <v>6.0413029007865916E-2</v>
      </c>
      <c r="V906" s="15">
        <f ca="1"/>
        <v>6.2707819030724241E-2</v>
      </c>
      <c r="W906" s="15">
        <f ca="1"/>
        <v>6.3921898138257938E-2</v>
      </c>
      <c r="X906" s="15">
        <f t="shared" ca="1" si="1413"/>
        <v>6.5148570040186995E-2</v>
      </c>
      <c r="Y906" s="15">
        <f ca="1"/>
        <v>6.0464180707450958E-2</v>
      </c>
      <c r="Z906" s="15">
        <f ca="1"/>
        <v>6.2692757592695048E-2</v>
      </c>
      <c r="AA906" s="15">
        <f t="shared" ca="1" si="1414"/>
        <v>5.2884469571625743E-2</v>
      </c>
      <c r="AB906" s="15">
        <f ca="1"/>
        <v>5.2630134244142542E-2</v>
      </c>
      <c r="AC906" s="15">
        <f ca="1"/>
        <v>5.2479590646199274E-2</v>
      </c>
      <c r="AD906" s="15">
        <f t="shared" ca="1" si="1415"/>
        <v>8.2747778123828927E-2</v>
      </c>
      <c r="AE906" s="15">
        <f ca="1"/>
        <v>7.5541211270993364E-2</v>
      </c>
      <c r="AF906" s="15">
        <f ca="1"/>
        <v>6.5881541927886103E-2</v>
      </c>
      <c r="AG906" s="15">
        <f t="shared" ca="1" si="1416"/>
        <v>4.5246194654516535E-2</v>
      </c>
      <c r="AH906" s="15">
        <f ca="1"/>
        <v>4.5576409911237577E-2</v>
      </c>
      <c r="AI906" s="15">
        <f ca="1"/>
        <v>4.1064999943062078E-2</v>
      </c>
      <c r="AJ906" s="15">
        <f t="shared" ca="1" si="1417"/>
        <v>5.0775271838275571E-2</v>
      </c>
      <c r="AK906" s="15">
        <f ca="1"/>
        <v>5.0290899805284651E-2</v>
      </c>
      <c r="AL906" s="15">
        <f ca="1"/>
        <v>5.2195396577544316E-2</v>
      </c>
      <c r="AM906" s="15">
        <f t="shared" ca="1" si="1400"/>
        <v>5.0445567957165899E-2</v>
      </c>
      <c r="AN906" s="15">
        <f ca="1"/>
        <v>4.3527104353307706E-2</v>
      </c>
      <c r="AO906" s="15">
        <f ca="1"/>
        <v>4.5249102395288107E-2</v>
      </c>
      <c r="AP906" s="15">
        <f t="shared" ca="1" si="1418"/>
        <v>3.2296029393957565E-2</v>
      </c>
      <c r="AQ906" s="15">
        <f ca="1"/>
        <v>3.3201899632602477E-2</v>
      </c>
      <c r="AR906" s="15">
        <f ca="1"/>
        <v>3.2528560645274866E-2</v>
      </c>
      <c r="AS906" s="15">
        <f t="shared" ca="1" si="1419"/>
        <v>1.9007819910656549E-2</v>
      </c>
      <c r="AT906" s="15">
        <f ca="1"/>
        <v>1.852285038926231E-2</v>
      </c>
      <c r="AU906" s="15">
        <f ca="1"/>
        <v>2.0711835547270841E-2</v>
      </c>
      <c r="AV906" s="15">
        <f t="shared" ca="1" si="1420"/>
        <v>1.9386715929198595E-2</v>
      </c>
      <c r="AW906" s="15">
        <f ca="1"/>
        <v>1.9694241513180475E-2</v>
      </c>
      <c r="AX906" s="15">
        <f ca="1"/>
        <v>2.0595487235529224E-2</v>
      </c>
      <c r="AY906" s="15">
        <f t="shared" ca="1" si="1421"/>
        <v>4.1025467658704531E-2</v>
      </c>
      <c r="AZ906" s="15">
        <f ca="1"/>
        <v>4.1253547933724953E-2</v>
      </c>
      <c r="BA906" s="15">
        <f ca="1"/>
        <v>4.2817165872984189E-2</v>
      </c>
      <c r="BB906" s="15">
        <f t="shared" ca="1" si="1422"/>
        <v>3.2228287390934404E-2</v>
      </c>
      <c r="BC906" s="15">
        <f ca="1"/>
        <v>3.1569046593240696E-2</v>
      </c>
      <c r="BD906" s="15">
        <f ca="1"/>
        <v>3.3150972820646343E-2</v>
      </c>
      <c r="BE906" s="15">
        <f t="shared" ca="1" si="1423"/>
        <v>2.5259895623485764E-2</v>
      </c>
      <c r="BF906" s="15">
        <f ca="1"/>
        <v>2.4892748974084715E-2</v>
      </c>
      <c r="BG906" s="15">
        <f ca="1"/>
        <v>2.3888870550650004E-2</v>
      </c>
      <c r="BH906" s="15">
        <f t="shared" ca="1" si="1424"/>
        <v>1.5260693974950348E-2</v>
      </c>
      <c r="BI906" s="15">
        <f ca="1"/>
        <v>1.5402485104720497E-2</v>
      </c>
      <c r="BJ906" s="15">
        <f ca="1"/>
        <v>1.4992397334519337E-2</v>
      </c>
    </row>
    <row r="907" spans="2:62" hidden="1" outlineLevel="2">
      <c r="B907" s="78" t="s">
        <v>13</v>
      </c>
      <c r="C907" s="15">
        <f t="shared" ca="1" si="1388"/>
        <v>3.2253891152954101E-2</v>
      </c>
      <c r="D907" s="15">
        <f ca="1"/>
        <v>3.2662574748133527E-2</v>
      </c>
      <c r="E907" s="15">
        <f ca="1"/>
        <v>3.1102655921706249E-2</v>
      </c>
      <c r="F907" s="15">
        <f t="shared" ca="1" si="1389"/>
        <v>3.9799667930952042E-2</v>
      </c>
      <c r="G907" s="15">
        <f ca="1"/>
        <v>3.9998871181742175E-2</v>
      </c>
      <c r="H907" s="15">
        <f ca="1"/>
        <v>3.87334917052541E-2</v>
      </c>
      <c r="I907" s="15">
        <f t="shared" ca="1" si="1408"/>
        <v>4.3940715608563684E-2</v>
      </c>
      <c r="J907" s="15">
        <f ca="1"/>
        <v>4.6232284152131022E-2</v>
      </c>
      <c r="K907" s="15">
        <f ca="1"/>
        <v>4.4626618606505172E-2</v>
      </c>
      <c r="L907" s="15">
        <f t="shared" ca="1" si="1409"/>
        <v>3.8345091711149047E-2</v>
      </c>
      <c r="M907" s="15">
        <f ca="1"/>
        <v>4.2943657236539375E-2</v>
      </c>
      <c r="N907" s="15">
        <f ca="1"/>
        <v>4.1348510341929628E-2</v>
      </c>
      <c r="O907" s="15">
        <f t="shared" ca="1" si="1410"/>
        <v>3.6028025920103589E-2</v>
      </c>
      <c r="P907" s="15">
        <f ca="1"/>
        <v>3.7938965388159482E-2</v>
      </c>
      <c r="Q907" s="15">
        <f ca="1"/>
        <v>4.0307714147948509E-2</v>
      </c>
      <c r="R907" s="15">
        <f t="shared" ca="1" si="1411"/>
        <v>4.8551953217527075E-2</v>
      </c>
      <c r="S907" s="15">
        <f ca="1"/>
        <v>4.9030391988840703E-2</v>
      </c>
      <c r="T907" s="15">
        <f ca="1"/>
        <v>5.2792471549496636E-2</v>
      </c>
      <c r="U907" s="15">
        <f t="shared" ca="1" si="1412"/>
        <v>4.2497686788752542E-2</v>
      </c>
      <c r="V907" s="15">
        <f ca="1"/>
        <v>3.954715818765888E-2</v>
      </c>
      <c r="W907" s="15">
        <f ca="1"/>
        <v>4.0848531126410077E-2</v>
      </c>
      <c r="X907" s="15">
        <f t="shared" ca="1" si="1413"/>
        <v>4.206140762181039E-2</v>
      </c>
      <c r="Y907" s="15">
        <f ca="1"/>
        <v>4.2858114498270726E-2</v>
      </c>
      <c r="Z907" s="15">
        <f ca="1"/>
        <v>4.2751725197381643E-2</v>
      </c>
      <c r="AA907" s="15">
        <f t="shared" ca="1" si="1414"/>
        <v>6.0850265810411787E-2</v>
      </c>
      <c r="AB907" s="15">
        <f ca="1"/>
        <v>5.7840056551454633E-2</v>
      </c>
      <c r="AC907" s="15">
        <f ca="1"/>
        <v>6.2544758447552126E-2</v>
      </c>
      <c r="AD907" s="15">
        <f t="shared" ca="1" si="1415"/>
        <v>6.8201457223653186E-2</v>
      </c>
      <c r="AE907" s="15">
        <f ca="1"/>
        <v>6.4882751494701685E-2</v>
      </c>
      <c r="AF907" s="15">
        <f ca="1"/>
        <v>5.7814264717951237E-2</v>
      </c>
      <c r="AG907" s="15">
        <f t="shared" ca="1" si="1416"/>
        <v>5.8887896410503772E-2</v>
      </c>
      <c r="AH907" s="15">
        <f ca="1"/>
        <v>6.2143826054024326E-2</v>
      </c>
      <c r="AI907" s="15">
        <f ca="1"/>
        <v>5.660872959164262E-2</v>
      </c>
      <c r="AJ907" s="15">
        <f t="shared" ca="1" si="1417"/>
        <v>5.3911252655370966E-2</v>
      </c>
      <c r="AK907" s="15">
        <f ca="1"/>
        <v>5.8368640083163219E-2</v>
      </c>
      <c r="AL907" s="15">
        <f ca="1"/>
        <v>6.0273217786110098E-2</v>
      </c>
      <c r="AM907" s="15">
        <f t="shared" ca="1" si="1400"/>
        <v>5.1518113216066586E-2</v>
      </c>
      <c r="AN907" s="15">
        <f ca="1"/>
        <v>5.27980185452935E-2</v>
      </c>
      <c r="AO907" s="15">
        <f ca="1"/>
        <v>5.0479106912973838E-2</v>
      </c>
      <c r="AP907" s="15">
        <f t="shared" ca="1" si="1418"/>
        <v>5.5305653943285016E-2</v>
      </c>
      <c r="AQ907" s="15">
        <f ca="1"/>
        <v>5.6621518830990356E-2</v>
      </c>
      <c r="AR907" s="15">
        <f ca="1"/>
        <v>5.6287436127338351E-2</v>
      </c>
      <c r="AS907" s="15">
        <f t="shared" ca="1" si="1419"/>
        <v>6.647458357884585E-2</v>
      </c>
      <c r="AT907" s="15">
        <f ca="1"/>
        <v>5.3573546908232378E-2</v>
      </c>
      <c r="AU907" s="15">
        <f ca="1"/>
        <v>5.8874628079502486E-2</v>
      </c>
      <c r="AV907" s="15">
        <f t="shared" ca="1" si="1420"/>
        <v>5.7895166102297613E-2</v>
      </c>
      <c r="AW907" s="15">
        <f ca="1"/>
        <v>5.0363944202397266E-2</v>
      </c>
      <c r="AX907" s="15">
        <f ca="1"/>
        <v>5.3169034632662544E-2</v>
      </c>
      <c r="AY907" s="15">
        <f t="shared" ca="1" si="1421"/>
        <v>5.1153950379288916E-2</v>
      </c>
      <c r="AZ907" s="15">
        <f ca="1"/>
        <v>5.7029309736988068E-2</v>
      </c>
      <c r="BA907" s="15">
        <f ca="1"/>
        <v>6.485596272693854E-2</v>
      </c>
      <c r="BB907" s="15">
        <f t="shared" ca="1" si="1422"/>
        <v>6.687595874953961E-2</v>
      </c>
      <c r="BC907" s="15">
        <f ca="1"/>
        <v>5.7553338434244254E-2</v>
      </c>
      <c r="BD907" s="15">
        <f ca="1"/>
        <v>5.8193200722723742E-2</v>
      </c>
      <c r="BE907" s="15">
        <f t="shared" ca="1" si="1423"/>
        <v>7.1040274189827862E-2</v>
      </c>
      <c r="BF907" s="15">
        <f ca="1"/>
        <v>6.7223454814219222E-2</v>
      </c>
      <c r="BG907" s="15">
        <f ca="1"/>
        <v>6.5910808854892491E-2</v>
      </c>
      <c r="BH907" s="15">
        <f t="shared" ca="1" si="1424"/>
        <v>7.8332512403507998E-2</v>
      </c>
      <c r="BI907" s="15">
        <f ca="1"/>
        <v>7.1382806510395636E-2</v>
      </c>
      <c r="BJ907" s="15">
        <f ca="1"/>
        <v>7.3191517557402427E-2</v>
      </c>
    </row>
    <row r="908" spans="2:62" hidden="1" outlineLevel="2">
      <c r="B908" s="78" t="s">
        <v>15</v>
      </c>
      <c r="C908" s="15">
        <f t="shared" ca="1" si="1388"/>
        <v>0.26435128227142612</v>
      </c>
      <c r="D908" s="15">
        <f ca="1"/>
        <v>0.26263471546165501</v>
      </c>
      <c r="E908" s="15">
        <f ca="1"/>
        <v>0.257063930525673</v>
      </c>
      <c r="F908" s="15">
        <f t="shared" ca="1" si="1389"/>
        <v>0.27175358322409937</v>
      </c>
      <c r="G908" s="15">
        <f ca="1"/>
        <v>0.2720175068288343</v>
      </c>
      <c r="H908" s="15">
        <f ca="1"/>
        <v>0.27557072114971565</v>
      </c>
      <c r="I908" s="15">
        <f t="shared" ca="1" si="1408"/>
        <v>0.24956720770537999</v>
      </c>
      <c r="J908" s="15">
        <f ca="1"/>
        <v>0.25156812242316157</v>
      </c>
      <c r="K908" s="15">
        <f ca="1"/>
        <v>0.25111176629722487</v>
      </c>
      <c r="L908" s="15">
        <f t="shared" ca="1" si="1409"/>
        <v>0.24780042131128727</v>
      </c>
      <c r="M908" s="15">
        <f ca="1"/>
        <v>0.24502565462652537</v>
      </c>
      <c r="N908" s="15">
        <f ca="1"/>
        <v>0.24892248674017681</v>
      </c>
      <c r="O908" s="15">
        <f t="shared" ca="1" si="1410"/>
        <v>0.24338312289048977</v>
      </c>
      <c r="P908" s="15">
        <f ca="1"/>
        <v>0.2317444282449356</v>
      </c>
      <c r="Q908" s="15">
        <f ca="1"/>
        <v>0.23160375855037585</v>
      </c>
      <c r="R908" s="15">
        <f t="shared" ca="1" si="1411"/>
        <v>0.22458308408113722</v>
      </c>
      <c r="S908" s="15">
        <f ca="1"/>
        <v>0.22586494691910847</v>
      </c>
      <c r="T908" s="15">
        <f ca="1"/>
        <v>0.22097724023617057</v>
      </c>
      <c r="U908" s="15">
        <f t="shared" ca="1" si="1412"/>
        <v>0.2312973900065888</v>
      </c>
      <c r="V908" s="15">
        <f ca="1"/>
        <v>0.23396028028667659</v>
      </c>
      <c r="W908" s="15">
        <f ca="1"/>
        <v>0.23540810023336586</v>
      </c>
      <c r="X908" s="15">
        <f t="shared" ca="1" si="1413"/>
        <v>0.23897772149797633</v>
      </c>
      <c r="Y908" s="15">
        <f ca="1"/>
        <v>0.24961832991271304</v>
      </c>
      <c r="Z908" s="15">
        <f ca="1"/>
        <v>0.24544368845796796</v>
      </c>
      <c r="AA908" s="15">
        <f t="shared" ca="1" si="1414"/>
        <v>0.28595396772761578</v>
      </c>
      <c r="AB908" s="15">
        <f ca="1"/>
        <v>0.26609034968389378</v>
      </c>
      <c r="AC908" s="15">
        <f ca="1"/>
        <v>0.27176488009143052</v>
      </c>
      <c r="AD908" s="15">
        <f t="shared" ca="1" si="1415"/>
        <v>0.30249672304236336</v>
      </c>
      <c r="AE908" s="15">
        <f ca="1"/>
        <v>0.30755390968159807</v>
      </c>
      <c r="AF908" s="15">
        <f ca="1"/>
        <v>0.3044578783995508</v>
      </c>
      <c r="AG908" s="15">
        <f t="shared" ca="1" si="1416"/>
        <v>0.30575980282067711</v>
      </c>
      <c r="AH908" s="15">
        <f ca="1"/>
        <v>0.29358449961244459</v>
      </c>
      <c r="AI908" s="15">
        <f ca="1"/>
        <v>0.29600085612643673</v>
      </c>
      <c r="AJ908" s="15">
        <f t="shared" ca="1" si="1417"/>
        <v>0.30638926719076126</v>
      </c>
      <c r="AK908" s="15">
        <f ca="1"/>
        <v>0.30801545834271848</v>
      </c>
      <c r="AL908" s="15">
        <f ca="1"/>
        <v>0.31015586623366354</v>
      </c>
      <c r="AM908" s="15">
        <f t="shared" ca="1" si="1400"/>
        <v>0.30883625803385439</v>
      </c>
      <c r="AN908" s="15">
        <f ca="1"/>
        <v>0.30679218874704706</v>
      </c>
      <c r="AO908" s="15">
        <f ca="1"/>
        <v>0.30979329521423193</v>
      </c>
      <c r="AP908" s="15">
        <f t="shared" ca="1" si="1418"/>
        <v>0.31916364806403485</v>
      </c>
      <c r="AQ908" s="15">
        <f ca="1"/>
        <v>0.3150090144181848</v>
      </c>
      <c r="AR908" s="15">
        <f ca="1"/>
        <v>0.32724793518020134</v>
      </c>
      <c r="AS908" s="15">
        <f t="shared" ca="1" si="1419"/>
        <v>0.31503163837220177</v>
      </c>
      <c r="AT908" s="15">
        <f ca="1"/>
        <v>0.31766788695496806</v>
      </c>
      <c r="AU908" s="15">
        <f ca="1"/>
        <v>0.31454751751529814</v>
      </c>
      <c r="AV908" s="15">
        <f t="shared" ca="1" si="1420"/>
        <v>0.30737095493389127</v>
      </c>
      <c r="AW908" s="15">
        <f ca="1"/>
        <v>0.31826171424433891</v>
      </c>
      <c r="AX908" s="15">
        <f ca="1"/>
        <v>0.29858156695957733</v>
      </c>
      <c r="AY908" s="15">
        <f t="shared" ca="1" si="1421"/>
        <v>0.3269874612337465</v>
      </c>
      <c r="AZ908" s="15">
        <f ca="1"/>
        <v>0.31712659585999531</v>
      </c>
      <c r="BA908" s="15">
        <f ca="1"/>
        <v>0.30697213801857753</v>
      </c>
      <c r="BB908" s="15">
        <f t="shared" ca="1" si="1422"/>
        <v>0.30627466706715128</v>
      </c>
      <c r="BC908" s="15">
        <f ca="1"/>
        <v>0.30843170970187278</v>
      </c>
      <c r="BD908" s="15">
        <f ca="1"/>
        <v>0.29750816887294312</v>
      </c>
      <c r="BE908" s="15">
        <f t="shared" ca="1" si="1423"/>
        <v>0.31280760087262782</v>
      </c>
      <c r="BF908" s="15">
        <f ca="1"/>
        <v>0.31480163675304995</v>
      </c>
      <c r="BG908" s="15">
        <f ca="1"/>
        <v>0.31684363320688647</v>
      </c>
      <c r="BH908" s="15">
        <f t="shared" ca="1" si="1424"/>
        <v>0.3245005008993837</v>
      </c>
      <c r="BI908" s="15">
        <f ca="1"/>
        <v>0.33435410089860829</v>
      </c>
      <c r="BJ908" s="15">
        <f ca="1"/>
        <v>0.31791768497849116</v>
      </c>
    </row>
    <row r="909" spans="2:62" hidden="1" outlineLevel="2">
      <c r="B909" s="78" t="s">
        <v>18</v>
      </c>
      <c r="C909" s="15">
        <f t="shared" ca="1" si="1388"/>
        <v>0</v>
      </c>
      <c r="D909" s="15">
        <f ca="1"/>
        <v>0</v>
      </c>
      <c r="E909" s="15">
        <f ca="1"/>
        <v>0</v>
      </c>
      <c r="F909" s="15">
        <f t="shared" ca="1" si="1389"/>
        <v>0</v>
      </c>
      <c r="G909" s="15">
        <f ca="1"/>
        <v>0</v>
      </c>
      <c r="H909" s="15">
        <f ca="1"/>
        <v>0</v>
      </c>
      <c r="I909" s="15">
        <f t="shared" ca="1" si="1408"/>
        <v>0</v>
      </c>
      <c r="J909" s="15">
        <f ca="1"/>
        <v>0</v>
      </c>
      <c r="K909" s="15">
        <f ca="1"/>
        <v>0</v>
      </c>
      <c r="L909" s="15">
        <f t="shared" ca="1" si="1409"/>
        <v>0</v>
      </c>
      <c r="M909" s="15">
        <f ca="1"/>
        <v>0</v>
      </c>
      <c r="N909" s="15">
        <f ca="1"/>
        <v>0</v>
      </c>
      <c r="O909" s="15">
        <f t="shared" ca="1" si="1410"/>
        <v>0</v>
      </c>
      <c r="P909" s="15">
        <f ca="1"/>
        <v>0</v>
      </c>
      <c r="Q909" s="15">
        <f ca="1"/>
        <v>0</v>
      </c>
      <c r="R909" s="15">
        <f t="shared" ca="1" si="1411"/>
        <v>0</v>
      </c>
      <c r="S909" s="15">
        <f ca="1"/>
        <v>0</v>
      </c>
      <c r="T909" s="15">
        <f ca="1"/>
        <v>0</v>
      </c>
      <c r="U909" s="15">
        <f t="shared" ca="1" si="1412"/>
        <v>0</v>
      </c>
      <c r="V909" s="15">
        <f ca="1"/>
        <v>0</v>
      </c>
      <c r="W909" s="15">
        <f ca="1"/>
        <v>0</v>
      </c>
      <c r="X909" s="15">
        <f t="shared" ca="1" si="1413"/>
        <v>0</v>
      </c>
      <c r="Y909" s="15">
        <f ca="1"/>
        <v>0</v>
      </c>
      <c r="Z909" s="15">
        <f ca="1"/>
        <v>0</v>
      </c>
      <c r="AA909" s="15">
        <f t="shared" ca="1" si="1414"/>
        <v>7.1495485100991985E-3</v>
      </c>
      <c r="AB909" s="15">
        <f ca="1"/>
        <v>7.2720442649187658E-3</v>
      </c>
      <c r="AC909" s="15">
        <f ca="1"/>
        <v>6.9024395668722408E-3</v>
      </c>
      <c r="AD909" s="15">
        <f t="shared" ca="1" si="1415"/>
        <v>1.146592207617891E-2</v>
      </c>
      <c r="AE909" s="15">
        <f ca="1"/>
        <v>1.3203375742109261E-2</v>
      </c>
      <c r="AF909" s="15">
        <f ca="1"/>
        <v>1.1416925615881238E-2</v>
      </c>
      <c r="AG909" s="15">
        <f t="shared" ca="1" si="1416"/>
        <v>0</v>
      </c>
      <c r="AH909" s="15">
        <f ca="1"/>
        <v>0</v>
      </c>
      <c r="AI909" s="15">
        <f ca="1"/>
        <v>0</v>
      </c>
      <c r="AJ909" s="15">
        <f t="shared" ca="1" si="1417"/>
        <v>0</v>
      </c>
      <c r="AK909" s="15">
        <f ca="1"/>
        <v>0</v>
      </c>
      <c r="AL909" s="15">
        <f ca="1"/>
        <v>0</v>
      </c>
      <c r="AM909" s="15">
        <f t="shared" ca="1" si="1400"/>
        <v>0</v>
      </c>
      <c r="AN909" s="15">
        <f ca="1"/>
        <v>0</v>
      </c>
      <c r="AO909" s="15">
        <f ca="1"/>
        <v>0</v>
      </c>
      <c r="AP909" s="15">
        <f t="shared" ca="1" si="1418"/>
        <v>0</v>
      </c>
      <c r="AQ909" s="15">
        <f ca="1"/>
        <v>0</v>
      </c>
      <c r="AR909" s="15">
        <f ca="1"/>
        <v>0</v>
      </c>
      <c r="AS909" s="15">
        <f t="shared" ca="1" si="1419"/>
        <v>0</v>
      </c>
      <c r="AT909" s="15">
        <f ca="1"/>
        <v>0</v>
      </c>
      <c r="AU909" s="15">
        <f ca="1"/>
        <v>0</v>
      </c>
      <c r="AV909" s="15">
        <f t="shared" ca="1" si="1420"/>
        <v>0</v>
      </c>
      <c r="AW909" s="15">
        <f ca="1"/>
        <v>0</v>
      </c>
      <c r="AX909" s="15">
        <f ca="1"/>
        <v>0</v>
      </c>
      <c r="AY909" s="15">
        <f t="shared" ca="1" si="1421"/>
        <v>0</v>
      </c>
      <c r="AZ909" s="15">
        <f ca="1"/>
        <v>0</v>
      </c>
      <c r="BA909" s="15">
        <f ca="1"/>
        <v>0</v>
      </c>
      <c r="BB909" s="15">
        <f t="shared" ca="1" si="1422"/>
        <v>0</v>
      </c>
      <c r="BC909" s="15">
        <f ca="1"/>
        <v>0</v>
      </c>
      <c r="BD909" s="15">
        <f ca="1"/>
        <v>0</v>
      </c>
      <c r="BE909" s="15">
        <f t="shared" ca="1" si="1423"/>
        <v>0</v>
      </c>
      <c r="BF909" s="15">
        <f ca="1"/>
        <v>0</v>
      </c>
      <c r="BG909" s="15">
        <f ca="1"/>
        <v>0</v>
      </c>
      <c r="BH909" s="15">
        <f t="shared" ca="1" si="1424"/>
        <v>0</v>
      </c>
      <c r="BI909" s="15">
        <f ca="1"/>
        <v>0</v>
      </c>
      <c r="BJ909" s="15">
        <f ca="1"/>
        <v>0</v>
      </c>
    </row>
    <row r="910" spans="2:62" hidden="1" outlineLevel="2">
      <c r="B910" s="78" t="s">
        <v>20</v>
      </c>
      <c r="C910" s="15">
        <f t="shared" ca="1" si="1388"/>
        <v>0</v>
      </c>
      <c r="D910" s="15">
        <f ca="1"/>
        <v>0</v>
      </c>
      <c r="E910" s="15">
        <f ca="1"/>
        <v>0</v>
      </c>
      <c r="F910" s="15">
        <f t="shared" ca="1" si="1389"/>
        <v>0</v>
      </c>
      <c r="G910" s="15">
        <f ca="1"/>
        <v>0</v>
      </c>
      <c r="H910" s="15">
        <f ca="1"/>
        <v>0</v>
      </c>
      <c r="I910" s="15">
        <f t="shared" ca="1" si="1408"/>
        <v>1.250088618321425E-2</v>
      </c>
      <c r="J910" s="15">
        <f ca="1"/>
        <v>1.2687192501894191E-2</v>
      </c>
      <c r="K910" s="15">
        <f ca="1"/>
        <v>1.2587751259826474E-2</v>
      </c>
      <c r="L910" s="15">
        <f t="shared" ca="1" si="1409"/>
        <v>2.0815998968245278E-2</v>
      </c>
      <c r="M910" s="15">
        <f ca="1"/>
        <v>1.9984983333629074E-2</v>
      </c>
      <c r="N910" s="15">
        <f ca="1"/>
        <v>2.1193455926344498E-2</v>
      </c>
      <c r="O910" s="15">
        <f t="shared" ca="1" si="1410"/>
        <v>2.6236816857912983E-2</v>
      </c>
      <c r="P910" s="15">
        <f ca="1"/>
        <v>2.8933767513512922E-2</v>
      </c>
      <c r="Q910" s="15">
        <f ca="1"/>
        <v>3.2168974322384775E-2</v>
      </c>
      <c r="R910" s="15">
        <f t="shared" ca="1" si="1411"/>
        <v>3.2080255263527549E-2</v>
      </c>
      <c r="S910" s="15">
        <f ca="1"/>
        <v>3.4003452021611313E-2</v>
      </c>
      <c r="T910" s="15">
        <f ca="1"/>
        <v>3.2838137016948328E-2</v>
      </c>
      <c r="U910" s="15">
        <f t="shared" ca="1" si="1412"/>
        <v>4.028072089922418E-2</v>
      </c>
      <c r="V910" s="15">
        <f ca="1"/>
        <v>3.8369667743568175E-2</v>
      </c>
      <c r="W910" s="15">
        <f ca="1"/>
        <v>4.4189125040363868E-2</v>
      </c>
      <c r="X910" s="15">
        <f t="shared" ca="1" si="1413"/>
        <v>4.322697022696842E-2</v>
      </c>
      <c r="Y910" s="15">
        <f ca="1"/>
        <v>4.2083841486439413E-2</v>
      </c>
      <c r="Z910" s="15">
        <f ca="1"/>
        <v>4.1507507331620029E-2</v>
      </c>
      <c r="AA910" s="15">
        <f t="shared" ca="1" si="1414"/>
        <v>3.0183570371462617E-2</v>
      </c>
      <c r="AB910" s="15">
        <f ca="1"/>
        <v>3.1403844429637666E-2</v>
      </c>
      <c r="AC910" s="15">
        <f ca="1"/>
        <v>3.2880293963853828E-2</v>
      </c>
      <c r="AD910" s="15">
        <f t="shared" ca="1" si="1415"/>
        <v>1.0435289971335911E-2</v>
      </c>
      <c r="AE910" s="15">
        <f ca="1"/>
        <v>1.0891778585449782E-2</v>
      </c>
      <c r="AF910" s="15">
        <f ca="1"/>
        <v>1.0385474734371366E-2</v>
      </c>
      <c r="AG910" s="15">
        <f t="shared" ca="1" si="1416"/>
        <v>1.531204679813862E-2</v>
      </c>
      <c r="AH910" s="15">
        <f ca="1"/>
        <v>1.558715660498323E-2</v>
      </c>
      <c r="AI910" s="15">
        <f ca="1"/>
        <v>1.2707391591478752E-2</v>
      </c>
      <c r="AJ910" s="15">
        <f t="shared" ca="1" si="1417"/>
        <v>3.230428214025487E-3</v>
      </c>
      <c r="AK910" s="15">
        <f ca="1"/>
        <v>3.0881559907352325E-3</v>
      </c>
      <c r="AL910" s="15">
        <f ca="1"/>
        <v>2.9456394348883379E-3</v>
      </c>
      <c r="AM910" s="15">
        <f t="shared" ca="1" si="1400"/>
        <v>9.5876051047506204E-3</v>
      </c>
      <c r="AN910" s="15">
        <f ca="1"/>
        <v>8.884165634072615E-3</v>
      </c>
      <c r="AO910" s="15">
        <f ca="1"/>
        <v>8.4453375414591178E-3</v>
      </c>
      <c r="AP910" s="15">
        <f t="shared" ca="1" si="1418"/>
        <v>1.5258664674475788E-2</v>
      </c>
      <c r="AQ910" s="15">
        <f ca="1"/>
        <v>1.5325381796457717E-2</v>
      </c>
      <c r="AR910" s="15">
        <f ca="1"/>
        <v>1.6299231595959779E-2</v>
      </c>
      <c r="AS910" s="15">
        <f t="shared" ca="1" si="1419"/>
        <v>1.288189690607852E-2</v>
      </c>
      <c r="AT910" s="15">
        <f ca="1"/>
        <v>1.3242542077407026E-2</v>
      </c>
      <c r="AU910" s="15">
        <f ca="1"/>
        <v>1.2141990602003135E-2</v>
      </c>
      <c r="AV910" s="15">
        <f t="shared" ca="1" si="1420"/>
        <v>3.7352127485758314E-2</v>
      </c>
      <c r="AW910" s="15">
        <f ca="1"/>
        <v>3.4977523421641794E-2</v>
      </c>
      <c r="AX910" s="15">
        <f ca="1"/>
        <v>4.0249555394139512E-2</v>
      </c>
      <c r="AY910" s="15">
        <f t="shared" ca="1" si="1421"/>
        <v>1.5453289287312816E-2</v>
      </c>
      <c r="AZ910" s="15">
        <f ca="1"/>
        <v>1.552788921820103E-2</v>
      </c>
      <c r="BA910" s="15">
        <f ca="1"/>
        <v>1.6140418249160668E-2</v>
      </c>
      <c r="BB910" s="15">
        <f t="shared" ca="1" si="1422"/>
        <v>2.5889808750666342E-2</v>
      </c>
      <c r="BC910" s="15">
        <f ca="1"/>
        <v>2.4580371135574978E-2</v>
      </c>
      <c r="BD910" s="15">
        <f ca="1"/>
        <v>2.5853230484115048E-2</v>
      </c>
      <c r="BE910" s="15">
        <f t="shared" ca="1" si="1423"/>
        <v>2.7098898433267047E-2</v>
      </c>
      <c r="BF910" s="15">
        <f ca="1"/>
        <v>2.8183525163843082E-2</v>
      </c>
      <c r="BG910" s="15">
        <f ca="1"/>
        <v>2.9082588117081382E-2</v>
      </c>
      <c r="BH910" s="15">
        <f t="shared" ca="1" si="1424"/>
        <v>2.2463535378776631E-2</v>
      </c>
      <c r="BI910" s="15">
        <f ca="1"/>
        <v>2.3039673168464662E-2</v>
      </c>
      <c r="BJ910" s="15">
        <f ca="1"/>
        <v>2.2890743815941451E-2</v>
      </c>
    </row>
    <row r="911" spans="2:62" hidden="1" outlineLevel="2">
      <c r="B911" s="78" t="s">
        <v>22</v>
      </c>
      <c r="C911" s="15">
        <f t="shared" ca="1" si="1388"/>
        <v>6.4370035970292084E-3</v>
      </c>
      <c r="D911" s="15">
        <f ca="1"/>
        <v>6.49651621951955E-3</v>
      </c>
      <c r="E911" s="15">
        <f ca="1"/>
        <v>6.0774618127661835E-3</v>
      </c>
      <c r="F911" s="15">
        <f t="shared" ca="1" si="1389"/>
        <v>1.1732591379695581E-2</v>
      </c>
      <c r="G911" s="15">
        <f ca="1"/>
        <v>1.1874350492416473E-2</v>
      </c>
      <c r="H911" s="15">
        <f ca="1"/>
        <v>1.0815207192629746E-2</v>
      </c>
      <c r="I911" s="15">
        <f t="shared" ca="1" si="1408"/>
        <v>9.6810240239204332E-3</v>
      </c>
      <c r="J911" s="15">
        <f ca="1"/>
        <v>1.0415987116915359E-2</v>
      </c>
      <c r="K911" s="15">
        <f ca="1"/>
        <v>1.1101017321002573E-2</v>
      </c>
      <c r="L911" s="15">
        <f t="shared" ca="1" si="1409"/>
        <v>1.4455407723119021E-2</v>
      </c>
      <c r="M911" s="15">
        <f ca="1"/>
        <v>1.2538279583601229E-2</v>
      </c>
      <c r="N911" s="15">
        <f ca="1"/>
        <v>1.2144334676321806E-2</v>
      </c>
      <c r="O911" s="15">
        <f t="shared" ca="1" si="1410"/>
        <v>1.5987681015629543E-2</v>
      </c>
      <c r="P911" s="15">
        <f ca="1"/>
        <v>1.8883333719104941E-2</v>
      </c>
      <c r="Q911" s="15">
        <f ca="1"/>
        <v>1.8297407244921585E-2</v>
      </c>
      <c r="R911" s="15">
        <f t="shared" ca="1" si="1411"/>
        <v>1.2108790607685117E-2</v>
      </c>
      <c r="S911" s="15">
        <f ca="1"/>
        <v>1.1819968628263853E-2</v>
      </c>
      <c r="T911" s="15">
        <f ca="1"/>
        <v>1.1045623235280006E-2</v>
      </c>
      <c r="U911" s="15">
        <f t="shared" ca="1" si="1412"/>
        <v>1.5553985764563787E-2</v>
      </c>
      <c r="V911" s="15">
        <f ca="1"/>
        <v>1.643459064448442E-2</v>
      </c>
      <c r="W911" s="15">
        <f ca="1"/>
        <v>1.6303829980551798E-2</v>
      </c>
      <c r="X911" s="15">
        <f t="shared" ca="1" si="1413"/>
        <v>2.4655883399629434E-2</v>
      </c>
      <c r="Y911" s="15">
        <f ca="1"/>
        <v>2.2378706878966179E-2</v>
      </c>
      <c r="Z911" s="15">
        <f ca="1"/>
        <v>2.2258064445198227E-2</v>
      </c>
      <c r="AA911" s="15">
        <f t="shared" ca="1" si="1414"/>
        <v>2.0634966257962309E-2</v>
      </c>
      <c r="AB911" s="15">
        <f ca="1"/>
        <v>2.1864928328832144E-2</v>
      </c>
      <c r="AC911" s="15">
        <f ca="1"/>
        <v>1.94213287569742E-2</v>
      </c>
      <c r="AD911" s="15">
        <f t="shared" ca="1" si="1415"/>
        <v>1.1462039266591185E-2</v>
      </c>
      <c r="AE911" s="15">
        <f ca="1"/>
        <v>1.1477874546108307E-2</v>
      </c>
      <c r="AF911" s="15">
        <f ca="1"/>
        <v>1.126403840337766E-2</v>
      </c>
      <c r="AG911" s="15">
        <f t="shared" ca="1" si="1416"/>
        <v>1.4060891828723943E-2</v>
      </c>
      <c r="AH911" s="15">
        <f ca="1"/>
        <v>1.3627347186386784E-2</v>
      </c>
      <c r="AI911" s="15">
        <f ca="1"/>
        <v>1.2751031220023907E-2</v>
      </c>
      <c r="AJ911" s="15">
        <f t="shared" ca="1" si="1417"/>
        <v>2.5114944084610801E-2</v>
      </c>
      <c r="AK911" s="15">
        <f ca="1"/>
        <v>2.491545836659436E-2</v>
      </c>
      <c r="AL911" s="15">
        <f ca="1"/>
        <v>2.6300273729146163E-2</v>
      </c>
      <c r="AM911" s="15">
        <f t="shared" ca="1" si="1400"/>
        <v>2.2149746379803225E-2</v>
      </c>
      <c r="AN911" s="15">
        <f ca="1"/>
        <v>2.0669178905725557E-2</v>
      </c>
      <c r="AO911" s="15">
        <f ca="1"/>
        <v>2.4825087941692463E-2</v>
      </c>
      <c r="AP911" s="15">
        <f t="shared" ca="1" si="1418"/>
        <v>7.0307599264964493E-2</v>
      </c>
      <c r="AQ911" s="15">
        <f ca="1"/>
        <v>7.2975243680925797E-2</v>
      </c>
      <c r="AR911" s="15">
        <f ca="1"/>
        <v>6.3730970028064923E-2</v>
      </c>
      <c r="AS911" s="15">
        <f t="shared" ca="1" si="1419"/>
        <v>7.0289171168480866E-2</v>
      </c>
      <c r="AT911" s="15">
        <f ca="1"/>
        <v>6.4169817869038234E-2</v>
      </c>
      <c r="AU911" s="15">
        <f ca="1"/>
        <v>6.3013127714003692E-2</v>
      </c>
      <c r="AV911" s="15">
        <f t="shared" ca="1" si="1420"/>
        <v>8.5387574915976969E-2</v>
      </c>
      <c r="AW911" s="15">
        <f ca="1"/>
        <v>7.9933334870203807E-2</v>
      </c>
      <c r="AX911" s="15">
        <f ca="1"/>
        <v>8.0084463351015989E-2</v>
      </c>
      <c r="AY911" s="15">
        <f t="shared" ca="1" si="1421"/>
        <v>9.404827159359011E-2</v>
      </c>
      <c r="AZ911" s="15">
        <f ca="1"/>
        <v>0.10595845665934096</v>
      </c>
      <c r="BA911" s="15">
        <f ca="1"/>
        <v>0.10242042187836092</v>
      </c>
      <c r="BB911" s="15">
        <f t="shared" ca="1" si="1422"/>
        <v>0.12188619822715953</v>
      </c>
      <c r="BC911" s="15">
        <f ca="1"/>
        <v>0.11459746444084723</v>
      </c>
      <c r="BD911" s="15">
        <f ca="1"/>
        <v>0.12082239916464703</v>
      </c>
      <c r="BE911" s="15">
        <f t="shared" ca="1" si="1423"/>
        <v>0.12189213819366169</v>
      </c>
      <c r="BF911" s="15">
        <f ca="1"/>
        <v>0.11954141206867389</v>
      </c>
      <c r="BG911" s="15">
        <f ca="1"/>
        <v>0.12333500433359082</v>
      </c>
      <c r="BH911" s="15">
        <f t="shared" ca="1" si="1424"/>
        <v>0.12679552634589039</v>
      </c>
      <c r="BI911" s="15">
        <f ca="1"/>
        <v>0.1166992444396497</v>
      </c>
      <c r="BJ911" s="15">
        <f ca="1"/>
        <v>0.12572074954658716</v>
      </c>
    </row>
    <row r="912" spans="2:62" hidden="1" outlineLevel="2">
      <c r="B912" s="78" t="s">
        <v>24</v>
      </c>
      <c r="C912" s="15">
        <f t="shared" ca="1" si="1388"/>
        <v>0.17310506609622556</v>
      </c>
      <c r="D912" s="15">
        <f ca="1"/>
        <v>0.17478943181257445</v>
      </c>
      <c r="E912" s="15">
        <f ca="1"/>
        <v>0.17899354759457436</v>
      </c>
      <c r="F912" s="15">
        <f t="shared" ca="1" si="1389"/>
        <v>0.18894065786412759</v>
      </c>
      <c r="G912" s="15">
        <f ca="1"/>
        <v>0.1897670077498288</v>
      </c>
      <c r="H912" s="15">
        <f ca="1"/>
        <v>0.19619668130630308</v>
      </c>
      <c r="I912" s="15">
        <f t="shared" ca="1" si="1408"/>
        <v>0.20325057682977737</v>
      </c>
      <c r="J912" s="15">
        <f ca="1"/>
        <v>0.20423234301907858</v>
      </c>
      <c r="K912" s="15">
        <f ca="1"/>
        <v>0.21331184451341839</v>
      </c>
      <c r="L912" s="15">
        <f t="shared" ca="1" si="1409"/>
        <v>0.19208839408632214</v>
      </c>
      <c r="M912" s="15">
        <f ca="1"/>
        <v>0.1928708533076729</v>
      </c>
      <c r="N912" s="15">
        <f ca="1"/>
        <v>0.19761348223931907</v>
      </c>
      <c r="O912" s="15">
        <f t="shared" ca="1" si="1410"/>
        <v>0.18886650624280596</v>
      </c>
      <c r="P912" s="15">
        <f ca="1"/>
        <v>0.19372743942378581</v>
      </c>
      <c r="Q912" s="15">
        <f ca="1"/>
        <v>0.19500319186792045</v>
      </c>
      <c r="R912" s="15">
        <f t="shared" ca="1" si="1411"/>
        <v>0.18293712611915308</v>
      </c>
      <c r="S912" s="15">
        <f ca="1"/>
        <v>0.17152418449059573</v>
      </c>
      <c r="T912" s="15">
        <f ca="1"/>
        <v>0.17735941202732433</v>
      </c>
      <c r="U912" s="15">
        <f t="shared" ca="1" si="1412"/>
        <v>0.18368183234603122</v>
      </c>
      <c r="V912" s="15">
        <f ca="1"/>
        <v>0.18158204369278902</v>
      </c>
      <c r="W912" s="15">
        <f ca="1"/>
        <v>0.19047785450549781</v>
      </c>
      <c r="X912" s="15">
        <f t="shared" ca="1" si="1413"/>
        <v>0.17328692360264997</v>
      </c>
      <c r="Y912" s="15">
        <f ca="1"/>
        <v>0.17396979951640112</v>
      </c>
      <c r="Z912" s="15">
        <f ca="1"/>
        <v>0.17327804317757239</v>
      </c>
      <c r="AA912" s="15">
        <f t="shared" ca="1" si="1414"/>
        <v>0.19488588934629389</v>
      </c>
      <c r="AB912" s="15">
        <f ca="1"/>
        <v>0.19881568886380474</v>
      </c>
      <c r="AC912" s="15">
        <f ca="1"/>
        <v>0.19289447520215894</v>
      </c>
      <c r="AD912" s="15">
        <f t="shared" ca="1" si="1415"/>
        <v>0.20434897666028065</v>
      </c>
      <c r="AE912" s="15">
        <f ca="1"/>
        <v>0.20098947092197547</v>
      </c>
      <c r="AF912" s="15">
        <f ca="1"/>
        <v>0.21301603280713019</v>
      </c>
      <c r="AG912" s="15">
        <f t="shared" ca="1" si="1416"/>
        <v>0.23315148960540971</v>
      </c>
      <c r="AH912" s="15">
        <f ca="1"/>
        <v>0.2381996624032596</v>
      </c>
      <c r="AI912" s="15">
        <f ca="1"/>
        <v>0.25036802264038821</v>
      </c>
      <c r="AJ912" s="15">
        <f t="shared" ca="1" si="1417"/>
        <v>0.22723913272410282</v>
      </c>
      <c r="AK912" s="15">
        <f ca="1"/>
        <v>0.22391158314971377</v>
      </c>
      <c r="AL912" s="15">
        <f ca="1"/>
        <v>0.21567071056795697</v>
      </c>
      <c r="AM912" s="15">
        <f t="shared" ca="1" si="1400"/>
        <v>0.22487012004533877</v>
      </c>
      <c r="AN912" s="15">
        <f ca="1"/>
        <v>0.22742058541072555</v>
      </c>
      <c r="AO912" s="15">
        <f ca="1"/>
        <v>0.23800903674466853</v>
      </c>
      <c r="AP912" s="15">
        <f t="shared" ca="1" si="1418"/>
        <v>0.29761409412392859</v>
      </c>
      <c r="AQ912" s="15">
        <f ca="1"/>
        <v>0.30354259971449948</v>
      </c>
      <c r="AR912" s="15">
        <f ca="1"/>
        <v>0.30895064680958412</v>
      </c>
      <c r="AS912" s="15">
        <f t="shared" ca="1" si="1419"/>
        <v>0.28667501016868607</v>
      </c>
      <c r="AT912" s="15">
        <f ca="1"/>
        <v>0.28848421482196529</v>
      </c>
      <c r="AU912" s="15">
        <f ca="1"/>
        <v>0.28897537417663688</v>
      </c>
      <c r="AV912" s="15">
        <f t="shared" ca="1" si="1420"/>
        <v>0.27679639408184309</v>
      </c>
      <c r="AW912" s="15">
        <f ca="1"/>
        <v>0.26415514860811201</v>
      </c>
      <c r="AX912" s="15">
        <f ca="1"/>
        <v>0.27212624724769763</v>
      </c>
      <c r="AY912" s="15">
        <f t="shared" ca="1" si="1421"/>
        <v>0.26060935660460588</v>
      </c>
      <c r="AZ912" s="15">
        <f ca="1"/>
        <v>0.26087493513051302</v>
      </c>
      <c r="BA912" s="15">
        <f ca="1"/>
        <v>0.26347541443757816</v>
      </c>
      <c r="BB912" s="15">
        <f t="shared" ca="1" si="1422"/>
        <v>0.24281756765420043</v>
      </c>
      <c r="BC912" s="15">
        <f ca="1"/>
        <v>0.2553343716620684</v>
      </c>
      <c r="BD912" s="15">
        <f ca="1"/>
        <v>0.25905539438499198</v>
      </c>
      <c r="BE912" s="15">
        <f t="shared" ca="1" si="1423"/>
        <v>0.24431086171885047</v>
      </c>
      <c r="BF912" s="15">
        <f ca="1"/>
        <v>0.23911006452172456</v>
      </c>
      <c r="BG912" s="15">
        <f ca="1"/>
        <v>0.23339673603590846</v>
      </c>
      <c r="BH912" s="15">
        <f t="shared" ca="1" si="1424"/>
        <v>0.23318728123637342</v>
      </c>
      <c r="BI912" s="15">
        <f ca="1"/>
        <v>0.24036519667722697</v>
      </c>
      <c r="BJ912" s="15">
        <f ca="1"/>
        <v>0.24555721463973446</v>
      </c>
    </row>
    <row r="913" spans="2:62" hidden="1" outlineLevel="2">
      <c r="D913" s="65"/>
    </row>
    <row r="914" spans="2:62" hidden="1" outlineLevel="2">
      <c r="B914" s="78" t="s">
        <v>56</v>
      </c>
      <c r="C914" s="42">
        <f ca="1">SUM(C903:C912)</f>
        <v>0.99999936162292258</v>
      </c>
      <c r="D914" s="42">
        <f t="shared" ref="D914:BJ914" ca="1" si="1425">SUM(D903:D912)</f>
        <v>0.99999936319074678</v>
      </c>
      <c r="E914" s="42">
        <f t="shared" ca="1" si="1425"/>
        <v>0.99999938761642726</v>
      </c>
      <c r="F914" s="42">
        <f t="shared" ca="1" si="1425"/>
        <v>0.99999936162292247</v>
      </c>
      <c r="G914" s="42">
        <f t="shared" ca="1" si="1425"/>
        <v>0.99999935984758304</v>
      </c>
      <c r="H914" s="42">
        <f t="shared" ca="1" si="1425"/>
        <v>0.99999938406046895</v>
      </c>
      <c r="I914" s="42">
        <f t="shared" ca="1" si="1425"/>
        <v>0.99999936162292236</v>
      </c>
      <c r="J914" s="42">
        <f t="shared" ca="1" si="1425"/>
        <v>0.9999993610904101</v>
      </c>
      <c r="K914" s="42">
        <f t="shared" ca="1" si="1425"/>
        <v>0.99999938105511577</v>
      </c>
      <c r="L914" s="42">
        <f t="shared" ca="1" si="1425"/>
        <v>0.99999936162292236</v>
      </c>
      <c r="M914" s="42">
        <f t="shared" ca="1" si="1425"/>
        <v>0.99999940152290145</v>
      </c>
      <c r="N914" s="42">
        <f t="shared" ca="1" si="1425"/>
        <v>0.99999941893136646</v>
      </c>
      <c r="O914" s="42">
        <f t="shared" ca="1" si="1425"/>
        <v>0.99999936162292236</v>
      </c>
      <c r="P914" s="42">
        <f t="shared" ca="1" si="1425"/>
        <v>0.99999935541229146</v>
      </c>
      <c r="Q914" s="42">
        <f t="shared" ca="1" si="1425"/>
        <v>0.99999933519133644</v>
      </c>
      <c r="R914" s="42">
        <f t="shared" ca="1" si="1425"/>
        <v>0.99999936162292213</v>
      </c>
      <c r="S914" s="42">
        <f t="shared" ca="1" si="1425"/>
        <v>0.999999349587404</v>
      </c>
      <c r="T914" s="42">
        <f t="shared" ca="1" si="1425"/>
        <v>0.99999934864076778</v>
      </c>
      <c r="U914" s="42">
        <f t="shared" ca="1" si="1425"/>
        <v>0.99999936162292224</v>
      </c>
      <c r="V914" s="42">
        <f t="shared" ca="1" si="1425"/>
        <v>0.9999993860599472</v>
      </c>
      <c r="W914" s="42">
        <f t="shared" ca="1" si="1425"/>
        <v>0.9999993740555706</v>
      </c>
      <c r="X914" s="42">
        <f t="shared" ca="1" si="1425"/>
        <v>0.99999936162292224</v>
      </c>
      <c r="Y914" s="42">
        <f t="shared" ca="1" si="1425"/>
        <v>0.99999934384226619</v>
      </c>
      <c r="Z914" s="42">
        <f t="shared" ca="1" si="1425"/>
        <v>0.99999938148931045</v>
      </c>
      <c r="AA914" s="42">
        <f t="shared" ca="1" si="1425"/>
        <v>0.99999936162292213</v>
      </c>
      <c r="AB914" s="42">
        <f t="shared" ca="1" si="1425"/>
        <v>0.99999939564962104</v>
      </c>
      <c r="AC914" s="42">
        <f t="shared" ca="1" si="1425"/>
        <v>0.99999942199335945</v>
      </c>
      <c r="AD914" s="42">
        <f t="shared" ca="1" si="1425"/>
        <v>0.99999936162292224</v>
      </c>
      <c r="AE914" s="42">
        <f t="shared" ca="1" si="1425"/>
        <v>0.99999936103582709</v>
      </c>
      <c r="AF914" s="42">
        <f t="shared" ca="1" si="1425"/>
        <v>0.99999934483552722</v>
      </c>
      <c r="AG914" s="42">
        <f t="shared" ca="1" si="1425"/>
        <v>0.99999936162292236</v>
      </c>
      <c r="AH914" s="42">
        <f t="shared" ca="1" si="1425"/>
        <v>0.99999936204286888</v>
      </c>
      <c r="AI914" s="42">
        <f t="shared" ca="1" si="1425"/>
        <v>0.99999938446587522</v>
      </c>
      <c r="AJ914" s="42">
        <f t="shared" ca="1" si="1425"/>
        <v>0.99999936162292247</v>
      </c>
      <c r="AK914" s="42">
        <f t="shared" ca="1" si="1425"/>
        <v>0.99999936997382477</v>
      </c>
      <c r="AL914" s="42">
        <f t="shared" ca="1" si="1425"/>
        <v>0.99999936987038962</v>
      </c>
      <c r="AM914" s="42">
        <f t="shared" ca="1" si="1425"/>
        <v>0.99999936162292269</v>
      </c>
      <c r="AN914" s="42">
        <f t="shared" ca="1" si="1425"/>
        <v>0.99999938751649564</v>
      </c>
      <c r="AO914" s="42">
        <f t="shared" ca="1" si="1425"/>
        <v>0.99999932969885419</v>
      </c>
      <c r="AP914" s="42">
        <f t="shared" ca="1" si="1425"/>
        <v>0.99999936162292269</v>
      </c>
      <c r="AQ914" s="42">
        <f t="shared" ca="1" si="1425"/>
        <v>0.99999941028715533</v>
      </c>
      <c r="AR914" s="42">
        <f t="shared" ca="1" si="1425"/>
        <v>0.99999944416254483</v>
      </c>
      <c r="AS914" s="42">
        <f t="shared" ca="1" si="1425"/>
        <v>0.99999936162292302</v>
      </c>
      <c r="AT914" s="42">
        <f t="shared" ca="1" si="1425"/>
        <v>0.9999993550892109</v>
      </c>
      <c r="AU914" s="42">
        <f t="shared" ca="1" si="1425"/>
        <v>0.99999934033897586</v>
      </c>
      <c r="AV914" s="42">
        <f t="shared" ca="1" si="1425"/>
        <v>0.99999936162292302</v>
      </c>
      <c r="AW914" s="42">
        <f t="shared" ca="1" si="1425"/>
        <v>0.99999935060468315</v>
      </c>
      <c r="AX914" s="42">
        <f t="shared" ca="1" si="1425"/>
        <v>0.99999937640124748</v>
      </c>
      <c r="AY914" s="42">
        <f t="shared" ca="1" si="1425"/>
        <v>0.9999993616229228</v>
      </c>
      <c r="AZ914" s="42">
        <f t="shared" ca="1" si="1425"/>
        <v>0.99999936125321542</v>
      </c>
      <c r="BA914" s="42">
        <f t="shared" ca="1" si="1425"/>
        <v>0.9999993403476557</v>
      </c>
      <c r="BB914" s="42">
        <f t="shared" ca="1" si="1425"/>
        <v>0.99999936162292302</v>
      </c>
      <c r="BC914" s="42">
        <f t="shared" ca="1" si="1425"/>
        <v>0.99999938882808048</v>
      </c>
      <c r="BD914" s="42">
        <f t="shared" ca="1" si="1425"/>
        <v>0.99999938136115674</v>
      </c>
      <c r="BE914" s="42">
        <f t="shared" ca="1" si="1425"/>
        <v>0.9999993616229228</v>
      </c>
      <c r="BF914" s="42">
        <f t="shared" ca="1" si="1425"/>
        <v>0.99999936870859885</v>
      </c>
      <c r="BG914" s="42">
        <f t="shared" ca="1" si="1425"/>
        <v>0.99999938885689121</v>
      </c>
      <c r="BH914" s="42">
        <f t="shared" ca="1" si="1425"/>
        <v>0.99999936162292302</v>
      </c>
      <c r="BI914" s="42">
        <f t="shared" ca="1" si="1425"/>
        <v>0.99999936744692086</v>
      </c>
      <c r="BJ914" s="42">
        <f t="shared" ca="1" si="1425"/>
        <v>0.99999935858600097</v>
      </c>
    </row>
    <row r="915" spans="2:62" hidden="1" outlineLevel="2">
      <c r="B915" s="81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  <c r="AJ915" s="42"/>
      <c r="AK915" s="42"/>
      <c r="AL915" s="42"/>
      <c r="AM915" s="42"/>
      <c r="AN915" s="42"/>
      <c r="AO915" s="42"/>
      <c r="AP915" s="42"/>
      <c r="AQ915" s="42"/>
      <c r="AR915" s="42"/>
      <c r="AS915" s="42"/>
      <c r="AT915" s="42"/>
      <c r="AU915" s="42"/>
      <c r="AV915" s="42"/>
      <c r="AW915" s="42"/>
      <c r="AX915" s="42"/>
      <c r="AY915" s="42"/>
      <c r="AZ915" s="42"/>
      <c r="BA915" s="42"/>
      <c r="BB915" s="42"/>
      <c r="BC915" s="42"/>
      <c r="BD915" s="42"/>
      <c r="BE915" s="42"/>
      <c r="BF915" s="42"/>
      <c r="BG915" s="42"/>
      <c r="BH915" s="42"/>
      <c r="BI915" s="42"/>
      <c r="BJ915" s="42"/>
    </row>
    <row r="916" spans="2:62" ht="20.5" hidden="1" outlineLevel="2">
      <c r="B916" s="79" t="s">
        <v>136</v>
      </c>
      <c r="C916" s="42" cm="1">
        <f t="array" aca="1" ref="C916" ca="1">SUMPRODUCT(TRANSPOSE(C903:C912),OFFSET('Static Returns and Covariance'!$B$12,MATCH(C$16,'Static Returns and Covariance'!$B$13:$B$132),1,1,10))</f>
        <v>2.4619997472642048E-3</v>
      </c>
      <c r="D916" s="42" cm="1">
        <f t="array" aca="1" ref="D916" ca="1">SUMPRODUCT(TRANSPOSE(D903:D912),OFFSET('Static Returns and Covariance'!$B$12,MATCH(D$16,'Static Returns and Covariance'!$B$13:$B$132),1,1,10))</f>
        <v>3.9886244139737854E-2</v>
      </c>
      <c r="E916" s="42" cm="1">
        <f t="array" aca="1" ref="E916" ca="1">SUMPRODUCT(TRANSPOSE(E903:E912),OFFSET('Static Returns and Covariance'!$B$12,MATCH(E$16,'Static Returns and Covariance'!$B$13:$B$132),1,1,10))</f>
        <v>-3.733428031858139E-4</v>
      </c>
      <c r="F916" s="42" cm="1">
        <f t="array" aca="1" ref="F916" ca="1">SUMPRODUCT(TRANSPOSE(F903:F912),OFFSET('Static Returns and Covariance'!$B$12,MATCH(F$16,'Static Returns and Covariance'!$B$13:$B$132),1,1,10))</f>
        <v>-2.77330743710988E-3</v>
      </c>
      <c r="G916" s="42" cm="1">
        <f t="array" aca="1" ref="G916" ca="1">SUMPRODUCT(TRANSPOSE(G903:G912),OFFSET('Static Returns and Covariance'!$B$12,MATCH(G$16,'Static Returns and Covariance'!$B$13:$B$132),1,1,10))</f>
        <v>3.931049174949381E-2</v>
      </c>
      <c r="H916" s="42" cm="1">
        <f t="array" aca="1" ref="H916" ca="1">SUMPRODUCT(TRANSPOSE(H903:H912),OFFSET('Static Returns and Covariance'!$B$12,MATCH(H$16,'Static Returns and Covariance'!$B$13:$B$132),1,1,10))</f>
        <v>-2.9381586392040505E-2</v>
      </c>
      <c r="I916" s="42" cm="1">
        <f t="array" aca="1" ref="I916" ca="1">SUMPRODUCT(TRANSPOSE(I903:I912),OFFSET('Static Returns and Covariance'!$B$12,MATCH(I$16,'Static Returns and Covariance'!$B$13:$B$132),1,1,10))</f>
        <v>-8.334702397818941E-4</v>
      </c>
      <c r="J916" s="42" cm="1">
        <f t="array" aca="1" ref="J916" ca="1">SUMPRODUCT(TRANSPOSE(J903:J912),OFFSET('Static Returns and Covariance'!$B$12,MATCH(J$16,'Static Returns and Covariance'!$B$13:$B$132),1,1,10))</f>
        <v>3.2256031240809988E-2</v>
      </c>
      <c r="K916" s="42" cm="1">
        <f t="array" aca="1" ref="K916" ca="1">SUMPRODUCT(TRANSPOSE(K903:K912),OFFSET('Static Returns and Covariance'!$B$12,MATCH(K$16,'Static Returns and Covariance'!$B$13:$B$132),1,1,10))</f>
        <v>-5.3561027316883347E-3</v>
      </c>
      <c r="L916" s="42" cm="1">
        <f t="array" aca="1" ref="L916" ca="1">SUMPRODUCT(TRANSPOSE(L903:L912),OFFSET('Static Returns and Covariance'!$B$12,MATCH(L$16,'Static Returns and Covariance'!$B$13:$B$132),1,1,10))</f>
        <v>6.6669182681473899E-2</v>
      </c>
      <c r="M916" s="42" cm="1">
        <f t="array" aca="1" ref="M916" ca="1">SUMPRODUCT(TRANSPOSE(M903:M912),OFFSET('Static Returns and Covariance'!$B$12,MATCH(M$16,'Static Returns and Covariance'!$B$13:$B$132),1,1,10))</f>
        <v>2.9959395543106612E-2</v>
      </c>
      <c r="N916" s="42" cm="1">
        <f t="array" aca="1" ref="N916" ca="1">SUMPRODUCT(TRANSPOSE(N903:N912),OFFSET('Static Returns and Covariance'!$B$12,MATCH(N$16,'Static Returns and Covariance'!$B$13:$B$132),1,1,10))</f>
        <v>-2.8686385077183848E-2</v>
      </c>
      <c r="O916" s="42" cm="1">
        <f t="array" aca="1" ref="O916" ca="1">SUMPRODUCT(TRANSPOSE(O903:O912),OFFSET('Static Returns and Covariance'!$B$12,MATCH(O$16,'Static Returns and Covariance'!$B$13:$B$132),1,1,10))</f>
        <v>-9.6350436330082268E-3</v>
      </c>
      <c r="P916" s="42" cm="1">
        <f t="array" aca="1" ref="P916" ca="1">SUMPRODUCT(TRANSPOSE(P903:P912),OFFSET('Static Returns and Covariance'!$B$12,MATCH(P$16,'Static Returns and Covariance'!$B$13:$B$132),1,1,10))</f>
        <v>-3.0416202827238753E-2</v>
      </c>
      <c r="Q916" s="42" cm="1">
        <f t="array" aca="1" ref="Q916" ca="1">SUMPRODUCT(TRANSPOSE(Q903:Q912),OFFSET('Static Returns and Covariance'!$B$12,MATCH(Q$16,'Static Returns and Covariance'!$B$13:$B$132),1,1,10))</f>
        <v>-1.5311741647414783E-2</v>
      </c>
      <c r="R916" s="42" cm="1">
        <f t="array" aca="1" ref="R916" ca="1">SUMPRODUCT(TRANSPOSE(R903:R912),OFFSET('Static Returns and Covariance'!$B$12,MATCH(R$16,'Static Returns and Covariance'!$B$13:$B$132),1,1,10))</f>
        <v>-1.8504435916554943E-2</v>
      </c>
      <c r="S916" s="42" cm="1">
        <f t="array" aca="1" ref="S916" ca="1">SUMPRODUCT(TRANSPOSE(S903:S912),OFFSET('Static Returns and Covariance'!$B$12,MATCH(S$16,'Static Returns and Covariance'!$B$13:$B$132),1,1,10))</f>
        <v>-1.4533243714927912E-3</v>
      </c>
      <c r="T916" s="42" cm="1">
        <f t="array" aca="1" ref="T916" ca="1">SUMPRODUCT(TRANSPOSE(T903:T912),OFFSET('Static Returns and Covariance'!$B$12,MATCH(T$16,'Static Returns and Covariance'!$B$13:$B$132),1,1,10))</f>
        <v>2.6601917029176626E-2</v>
      </c>
      <c r="U916" s="42" cm="1">
        <f t="array" aca="1" ref="U916" ca="1">SUMPRODUCT(TRANSPOSE(U903:U912),OFFSET('Static Returns and Covariance'!$B$12,MATCH(U$16,'Static Returns and Covariance'!$B$13:$B$132),1,1,10))</f>
        <v>3.9803601062766231E-2</v>
      </c>
      <c r="V916" s="42" cm="1">
        <f t="array" aca="1" ref="V916" ca="1">SUMPRODUCT(TRANSPOSE(V903:V912),OFFSET('Static Returns and Covariance'!$B$12,MATCH(V$16,'Static Returns and Covariance'!$B$13:$B$132),1,1,10))</f>
        <v>-1.9178023087349033E-2</v>
      </c>
      <c r="W916" s="42" cm="1">
        <f t="array" aca="1" ref="W916" ca="1">SUMPRODUCT(TRANSPOSE(W903:W912),OFFSET('Static Returns and Covariance'!$B$12,MATCH(W$16,'Static Returns and Covariance'!$B$13:$B$132),1,1,10))</f>
        <v>1.5237281745090537E-3</v>
      </c>
      <c r="X916" s="42" cm="1">
        <f t="array" aca="1" ref="X916" ca="1">SUMPRODUCT(TRANSPOSE(X903:X912),OFFSET('Static Returns and Covariance'!$B$12,MATCH(X$16,'Static Returns and Covariance'!$B$13:$B$132),1,1,10))</f>
        <v>-2.7098142641961448E-2</v>
      </c>
      <c r="Y916" s="42" cm="1">
        <f t="array" aca="1" ref="Y916" ca="1">SUMPRODUCT(TRANSPOSE(Y903:Y912),OFFSET('Static Returns and Covariance'!$B$12,MATCH(Y$16,'Static Returns and Covariance'!$B$13:$B$132),1,1,10))</f>
        <v>6.0867249035956777E-2</v>
      </c>
      <c r="Z916" s="42" cm="1">
        <f t="array" aca="1" ref="Z916" ca="1">SUMPRODUCT(TRANSPOSE(Z903:Z912),OFFSET('Static Returns and Covariance'!$B$12,MATCH(Z$16,'Static Returns and Covariance'!$B$13:$B$132),1,1,10))</f>
        <v>-6.0174949974730767E-2</v>
      </c>
      <c r="AA916" s="42" cm="1">
        <f t="array" aca="1" ref="AA916" ca="1">SUMPRODUCT(TRANSPOSE(AA903:AA912),OFFSET('Static Returns and Covariance'!$B$12,MATCH(AA$16,'Static Returns and Covariance'!$B$13:$B$132),1,1,10))</f>
        <v>5.630293304728131E-2</v>
      </c>
      <c r="AB916" s="42" cm="1">
        <f t="array" aca="1" ref="AB916" ca="1">SUMPRODUCT(TRANSPOSE(AB903:AB912),OFFSET('Static Returns and Covariance'!$B$12,MATCH(AB$16,'Static Returns and Covariance'!$B$13:$B$132),1,1,10))</f>
        <v>4.5576878375316036E-2</v>
      </c>
      <c r="AC916" s="42" cm="1">
        <f t="array" aca="1" ref="AC916" ca="1">SUMPRODUCT(TRANSPOSE(AC903:AC912),OFFSET('Static Returns and Covariance'!$B$12,MATCH(AC$16,'Static Returns and Covariance'!$B$13:$B$132),1,1,10))</f>
        <v>4.2414405505185451E-2</v>
      </c>
      <c r="AD916" s="42" cm="1">
        <f t="array" aca="1" ref="AD916" ca="1">SUMPRODUCT(TRANSPOSE(AD903:AD912),OFFSET('Static Returns and Covariance'!$B$12,MATCH(AD$16,'Static Returns and Covariance'!$B$13:$B$132),1,1,10))</f>
        <v>-9.1882312851076934E-4</v>
      </c>
      <c r="AE916" s="42" cm="1">
        <f t="array" aca="1" ref="AE916" ca="1">SUMPRODUCT(TRANSPOSE(AE903:AE912),OFFSET('Static Returns and Covariance'!$B$12,MATCH(AE$16,'Static Returns and Covariance'!$B$13:$B$132),1,1,10))</f>
        <v>-2.4727073291361285E-2</v>
      </c>
      <c r="AF916" s="42" cm="1">
        <f t="array" aca="1" ref="AF916" ca="1">SUMPRODUCT(TRANSPOSE(AF903:AF912),OFFSET('Static Returns and Covariance'!$B$12,MATCH(AF$16,'Static Returns and Covariance'!$B$13:$B$132),1,1,10))</f>
        <v>4.1748192088066453E-2</v>
      </c>
      <c r="AG916" s="42" cm="1">
        <f t="array" aca="1" ref="AG916" ca="1">SUMPRODUCT(TRANSPOSE(AG903:AG912),OFFSET('Static Returns and Covariance'!$B$12,MATCH(AG$16,'Static Returns and Covariance'!$B$13:$B$132),1,1,10))</f>
        <v>6.5826751160683646E-4</v>
      </c>
      <c r="AH916" s="42" cm="1">
        <f t="array" aca="1" ref="AH916" ca="1">SUMPRODUCT(TRANSPOSE(AH903:AH912),OFFSET('Static Returns and Covariance'!$B$12,MATCH(AH$16,'Static Returns and Covariance'!$B$13:$B$132),1,1,10))</f>
        <v>3.6428535353626786E-2</v>
      </c>
      <c r="AI916" s="42" cm="1">
        <f t="array" aca="1" ref="AI916" ca="1">SUMPRODUCT(TRANSPOSE(AI903:AI912),OFFSET('Static Returns and Covariance'!$B$12,MATCH(AI$16,'Static Returns and Covariance'!$B$13:$B$132),1,1,10))</f>
        <v>3.1399038806091829E-2</v>
      </c>
      <c r="AJ916" s="42" cm="1">
        <f t="array" aca="1" ref="AJ916" ca="1">SUMPRODUCT(TRANSPOSE(AJ903:AJ912),OFFSET('Static Returns and Covariance'!$B$12,MATCH(AJ$16,'Static Returns and Covariance'!$B$13:$B$132),1,1,10))</f>
        <v>1.3254849675073089E-2</v>
      </c>
      <c r="AK916" s="42" cm="1">
        <f t="array" aca="1" ref="AK916" ca="1">SUMPRODUCT(TRANSPOSE(AK903:AK912),OFFSET('Static Returns and Covariance'!$B$12,MATCH(AK$16,'Static Returns and Covariance'!$B$13:$B$132),1,1,10))</f>
        <v>-1.6414902451053828E-4</v>
      </c>
      <c r="AL916" s="42" cm="1">
        <f t="array" aca="1" ref="AL916" ca="1">SUMPRODUCT(TRANSPOSE(AL903:AL912),OFFSET('Static Returns and Covariance'!$B$12,MATCH(AL$16,'Static Returns and Covariance'!$B$13:$B$132),1,1,10))</f>
        <v>3.0679734693723881E-2</v>
      </c>
      <c r="AM916" s="42" cm="1">
        <f t="array" aca="1" ref="AM916" ca="1">SUMPRODUCT(TRANSPOSE(AM903:AM912),OFFSET('Static Returns and Covariance'!$B$12,MATCH(AM$16,'Static Returns and Covariance'!$B$13:$B$132),1,1,10))</f>
        <v>4.2276360165515767E-2</v>
      </c>
      <c r="AN916" s="42" cm="1">
        <f t="array" aca="1" ref="AN916" ca="1">SUMPRODUCT(TRANSPOSE(AN903:AN912),OFFSET('Static Returns and Covariance'!$B$12,MATCH(AN$16,'Static Returns and Covariance'!$B$13:$B$132),1,1,10))</f>
        <v>-8.6256217842761038E-2</v>
      </c>
      <c r="AO916" s="42" cm="1">
        <f t="array" aca="1" ref="AO916" ca="1">SUMPRODUCT(TRANSPOSE(AO903:AO912),OFFSET('Static Returns and Covariance'!$B$12,MATCH(AO$16,'Static Returns and Covariance'!$B$13:$B$132),1,1,10))</f>
        <v>-6.2411237669891095E-2</v>
      </c>
      <c r="AP916" s="42" cm="1">
        <f t="array" aca="1" ref="AP916" ca="1">SUMPRODUCT(TRANSPOSE(AP903:AP912),OFFSET('Static Returns and Covariance'!$B$12,MATCH(AP$16,'Static Returns and Covariance'!$B$13:$B$132),1,1,10))</f>
        <v>8.2521914123672324E-2</v>
      </c>
      <c r="AQ916" s="42" cm="1">
        <f t="array" aca="1" ref="AQ916" ca="1">SUMPRODUCT(TRANSPOSE(AQ903:AQ912),OFFSET('Static Returns and Covariance'!$B$12,MATCH(AQ$16,'Static Returns and Covariance'!$B$13:$B$132),1,1,10))</f>
        <v>6.0944776354197649E-2</v>
      </c>
      <c r="AR916" s="42" cm="1">
        <f t="array" aca="1" ref="AR916" ca="1">SUMPRODUCT(TRANSPOSE(AR903:AR912),OFFSET('Static Returns and Covariance'!$B$12,MATCH(AR$16,'Static Returns and Covariance'!$B$13:$B$132),1,1,10))</f>
        <v>-3.8875817812432122E-2</v>
      </c>
      <c r="AS916" s="42" cm="1">
        <f t="array" aca="1" ref="AS916" ca="1">SUMPRODUCT(TRANSPOSE(AS903:AS912),OFFSET('Static Returns and Covariance'!$B$12,MATCH(AS$16,'Static Returns and Covariance'!$B$13:$B$132),1,1,10))</f>
        <v>-1.0131187388338261E-2</v>
      </c>
      <c r="AT916" s="42" cm="1">
        <f t="array" aca="1" ref="AT916" ca="1">SUMPRODUCT(TRANSPOSE(AT903:AT912),OFFSET('Static Returns and Covariance'!$B$12,MATCH(AT$16,'Static Returns and Covariance'!$B$13:$B$132),1,1,10))</f>
        <v>-2.236032511091094E-2</v>
      </c>
      <c r="AU916" s="42" cm="1">
        <f t="array" aca="1" ref="AU916" ca="1">SUMPRODUCT(TRANSPOSE(AU903:AU912),OFFSET('Static Returns and Covariance'!$B$12,MATCH(AU$16,'Static Returns and Covariance'!$B$13:$B$132),1,1,10))</f>
        <v>2.0127828209962638E-2</v>
      </c>
      <c r="AV916" s="42" cm="1">
        <f t="array" aca="1" ref="AV916" ca="1">SUMPRODUCT(TRANSPOSE(AV903:AV912),OFFSET('Static Returns and Covariance'!$B$12,MATCH(AV$16,'Static Returns and Covariance'!$B$13:$B$132),1,1,10))</f>
        <v>-1.6966922277399991E-2</v>
      </c>
      <c r="AW916" s="42" cm="1">
        <f t="array" aca="1" ref="AW916" ca="1">SUMPRODUCT(TRANSPOSE(AW903:AW912),OFFSET('Static Returns and Covariance'!$B$12,MATCH(AW$16,'Static Returns and Covariance'!$B$13:$B$132),1,1,10))</f>
        <v>4.1367248020475922E-2</v>
      </c>
      <c r="AX916" s="42" cm="1">
        <f t="array" aca="1" ref="AX916" ca="1">SUMPRODUCT(TRANSPOSE(AX903:AX912),OFFSET('Static Returns and Covariance'!$B$12,MATCH(AX$16,'Static Returns and Covariance'!$B$13:$B$132),1,1,10))</f>
        <v>-1.416165540654392E-2</v>
      </c>
      <c r="AY916" s="42" cm="1">
        <f t="array" aca="1" ref="AY916" ca="1">SUMPRODUCT(TRANSPOSE(AY903:AY912),OFFSET('Static Returns and Covariance'!$B$12,MATCH(AY$16,'Static Returns and Covariance'!$B$13:$B$132),1,1,10))</f>
        <v>-5.7880141138273028E-4</v>
      </c>
      <c r="AZ916" s="42" cm="1">
        <f t="array" aca="1" ref="AZ916" ca="1">SUMPRODUCT(TRANSPOSE(AZ903:AZ912),OFFSET('Static Returns and Covariance'!$B$12,MATCH(AZ$16,'Static Returns and Covariance'!$B$13:$B$132),1,1,10))</f>
        <v>-3.1691784192440071E-2</v>
      </c>
      <c r="BA916" s="42" cm="1">
        <f t="array" aca="1" ref="BA916" ca="1">SUMPRODUCT(TRANSPOSE(BA903:BA912),OFFSET('Static Returns and Covariance'!$B$12,MATCH(BA$16,'Static Returns and Covariance'!$B$13:$B$132),1,1,10))</f>
        <v>0.10339598834977502</v>
      </c>
      <c r="BB916" s="42" cm="1">
        <f t="array" aca="1" ref="BB916" ca="1">SUMPRODUCT(TRANSPOSE(BB903:BB912),OFFSET('Static Returns and Covariance'!$B$12,MATCH(BB$16,'Static Returns and Covariance'!$B$13:$B$132),1,1,10))</f>
        <v>4.4513101317804359E-2</v>
      </c>
      <c r="BC916" s="42" cm="1">
        <f t="array" aca="1" ref="BC916" ca="1">SUMPRODUCT(TRANSPOSE(BC903:BC912),OFFSET('Static Returns and Covariance'!$B$12,MATCH(BC$16,'Static Returns and Covariance'!$B$13:$B$132),1,1,10))</f>
        <v>-1.2069923690709377E-2</v>
      </c>
      <c r="BD916" s="42" cm="1">
        <f t="array" aca="1" ref="BD916" ca="1">SUMPRODUCT(TRANSPOSE(BD903:BD912),OFFSET('Static Returns and Covariance'!$B$12,MATCH(BD$16,'Static Returns and Covariance'!$B$13:$B$132),1,1,10))</f>
        <v>-4.4112892122989151E-3</v>
      </c>
      <c r="BE916" s="42" cm="1">
        <f t="array" aca="1" ref="BE916" ca="1">SUMPRODUCT(TRANSPOSE(BE903:BE912),OFFSET('Static Returns and Covariance'!$B$12,MATCH(BE$16,'Static Returns and Covariance'!$B$13:$B$132),1,1,10))</f>
        <v>1.1224097125766429E-2</v>
      </c>
      <c r="BF916" s="42" cm="1">
        <f t="array" aca="1" ref="BF916" ca="1">SUMPRODUCT(TRANSPOSE(BF903:BF912),OFFSET('Static Returns and Covariance'!$B$12,MATCH(BF$16,'Static Returns and Covariance'!$B$13:$B$132),1,1,10))</f>
        <v>3.2968206577918949E-2</v>
      </c>
      <c r="BG916" s="42" cm="1">
        <f t="array" aca="1" ref="BG916" ca="1">SUMPRODUCT(TRANSPOSE(BG903:BG912),OFFSET('Static Returns and Covariance'!$B$12,MATCH(BG$16,'Static Returns and Covariance'!$B$13:$B$132),1,1,10))</f>
        <v>-6.2296350591221322E-2</v>
      </c>
      <c r="BH916" s="42" cm="1">
        <f t="array" aca="1" ref="BH916" ca="1">SUMPRODUCT(TRANSPOSE(BH903:BH912),OFFSET('Static Returns and Covariance'!$B$12,MATCH(BH$16,'Static Returns and Covariance'!$B$13:$B$132),1,1,10))</f>
        <v>9.207129060633111E-3</v>
      </c>
      <c r="BI916" s="42" cm="1">
        <f t="array" aca="1" ref="BI916" ca="1">SUMPRODUCT(TRANSPOSE(BI903:BI912),OFFSET('Static Returns and Covariance'!$B$12,MATCH(BI$16,'Static Returns and Covariance'!$B$13:$B$132),1,1,10))</f>
        <v>-1.3814665604346261E-2</v>
      </c>
      <c r="BJ916" s="42" cm="1">
        <f t="array" aca="1" ref="BJ916" ca="1">SUMPRODUCT(TRANSPOSE(BJ903:BJ912),OFFSET('Static Returns and Covariance'!$B$12,MATCH(BJ$16,'Static Returns and Covariance'!$B$13:$B$132),1,1,10))</f>
        <v>0.11439373706471123</v>
      </c>
    </row>
    <row r="917" spans="2:62" ht="18.5" hidden="1" outlineLevel="2">
      <c r="B917" s="79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  <c r="AJ917" s="42"/>
      <c r="AK917" s="42"/>
      <c r="AL917" s="42"/>
      <c r="AM917" s="42"/>
      <c r="AN917" s="42"/>
      <c r="AO917" s="42"/>
      <c r="AP917" s="42"/>
      <c r="AQ917" s="42"/>
      <c r="AR917" s="42"/>
      <c r="AS917" s="42"/>
      <c r="AT917" s="42"/>
      <c r="AU917" s="42"/>
      <c r="AV917" s="42"/>
      <c r="AW917" s="42"/>
      <c r="AX917" s="42"/>
      <c r="AY917" s="42"/>
      <c r="AZ917" s="42"/>
      <c r="BA917" s="42"/>
      <c r="BB917" s="42"/>
      <c r="BC917" s="42"/>
      <c r="BD917" s="42"/>
      <c r="BE917" s="42"/>
      <c r="BF917" s="42"/>
      <c r="BG917" s="42"/>
      <c r="BH917" s="42"/>
      <c r="BI917" s="42"/>
      <c r="BJ917" s="42"/>
    </row>
    <row r="918" spans="2:62" ht="20" hidden="1" outlineLevel="2">
      <c r="B918" s="87" t="s">
        <v>140</v>
      </c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  <c r="AJ918" s="42"/>
      <c r="AK918" s="42"/>
      <c r="AL918" s="42"/>
      <c r="AM918" s="42"/>
      <c r="AN918" s="42"/>
      <c r="AO918" s="42"/>
      <c r="AP918" s="42"/>
      <c r="AQ918" s="42"/>
      <c r="AR918" s="42"/>
      <c r="AS918" s="42"/>
      <c r="AT918" s="42"/>
      <c r="AU918" s="42"/>
      <c r="AV918" s="42"/>
      <c r="AW918" s="42"/>
      <c r="AX918" s="42"/>
      <c r="AY918" s="42"/>
      <c r="AZ918" s="42"/>
      <c r="BA918" s="42"/>
      <c r="BB918" s="42"/>
      <c r="BC918" s="42"/>
      <c r="BD918" s="42"/>
      <c r="BE918" s="42"/>
      <c r="BF918" s="42"/>
      <c r="BG918" s="42"/>
      <c r="BH918" s="42"/>
      <c r="BI918" s="42"/>
      <c r="BJ918" s="42"/>
    </row>
    <row r="919" spans="2:62" hidden="1" outlineLevel="2">
      <c r="B919" s="78" t="s">
        <v>5</v>
      </c>
      <c r="C919" s="42" cm="1">
        <f t="array" aca="1" ref="C919:C928" ca="1">TRANSPOSE(TRANSPOSE(C903:C912)*(1+(OFFSET('Static Returns and Covariance'!$B$12,MATCH(C$16,'Static Returns and Covariance'!$B$13:$B$132),1,1,10)))/(1+C916))</f>
        <v>7.039780686295373E-2</v>
      </c>
      <c r="D919" s="42" cm="1">
        <f t="array" aca="1" ref="D919:D928" ca="1">TRANSPOSE(TRANSPOSE(D903:D912)*(1+(OFFSET('Static Returns and Covariance'!$B$12,MATCH(D$16,'Static Returns and Covariance'!$B$13:$B$132),1,1,10)))/(1+D916))</f>
        <v>7.0296584538344919E-2</v>
      </c>
      <c r="E919" s="42" cm="1">
        <f t="array" aca="1" ref="E919:E928" ca="1">TRANSPOSE(TRANSPOSE(E903:E912)*(1+(OFFSET('Static Returns and Covariance'!$B$12,MATCH(E$16,'Static Returns and Covariance'!$B$13:$B$132),1,1,10)))/(1+E916))</f>
        <v>6.8101538382197305E-2</v>
      </c>
      <c r="F919" s="42" cm="1">
        <f t="array" aca="1" ref="F919:F928" ca="1">TRANSPOSE(TRANSPOSE(F903:F912)*(1+(OFFSET('Static Returns and Covariance'!$B$12,MATCH(F$16,'Static Returns and Covariance'!$B$13:$B$132),1,1,10)))/(1+F916))</f>
        <v>6.3254206097007243E-2</v>
      </c>
      <c r="G919" s="42" cm="1">
        <f t="array" aca="1" ref="G919:G928" ca="1">TRANSPOSE(TRANSPOSE(G903:G912)*(1+(OFFSET('Static Returns and Covariance'!$B$12,MATCH(G$16,'Static Returns and Covariance'!$B$13:$B$132),1,1,10)))/(1+G916))</f>
        <v>5.852277075757184E-2</v>
      </c>
      <c r="H919" s="42" cm="1">
        <f t="array" aca="1" ref="H919:H928" ca="1">TRANSPOSE(TRANSPOSE(H903:H912)*(1+(OFFSET('Static Returns and Covariance'!$B$12,MATCH(H$16,'Static Returns and Covariance'!$B$13:$B$132),1,1,10)))/(1+H916))</f>
        <v>6.076835507427937E-2</v>
      </c>
      <c r="I919" s="42" cm="1">
        <f t="array" aca="1" ref="I919:I928" ca="1">TRANSPOSE(TRANSPOSE(I903:I912)*(1+(OFFSET('Static Returns and Covariance'!$B$12,MATCH(I$16,'Static Returns and Covariance'!$B$13:$B$132),1,1,10)))/(1+I916))</f>
        <v>6.1869726294915703E-2</v>
      </c>
      <c r="J919" s="42" cm="1">
        <f t="array" aca="1" ref="J919:J928" ca="1">TRANSPOSE(TRANSPOSE(J903:J912)*(1+(OFFSET('Static Returns and Covariance'!$B$12,MATCH(J$16,'Static Returns and Covariance'!$B$13:$B$132),1,1,10)))/(1+J916))</f>
        <v>5.9878414011311616E-2</v>
      </c>
      <c r="K919" s="42" cm="1">
        <f t="array" aca="1" ref="K919:K928" ca="1">TRANSPOSE(TRANSPOSE(K903:K912)*(1+(OFFSET('Static Returns and Covariance'!$B$12,MATCH(K$16,'Static Returns and Covariance'!$B$13:$B$132),1,1,10)))/(1+K916))</f>
        <v>6.1063695530812291E-2</v>
      </c>
      <c r="L919" s="42" cm="1">
        <f t="array" aca="1" ref="L919:L928" ca="1">TRANSPOSE(TRANSPOSE(L903:L912)*(1+(OFFSET('Static Returns and Covariance'!$B$12,MATCH(L$16,'Static Returns and Covariance'!$B$13:$B$132),1,1,10)))/(1+L916))</f>
        <v>6.940043899316331E-2</v>
      </c>
      <c r="M919" s="42" cm="1">
        <f t="array" aca="1" ref="M919:M928" ca="1">TRANSPOSE(TRANSPOSE(M903:M912)*(1+(OFFSET('Static Returns and Covariance'!$B$12,MATCH(M$16,'Static Returns and Covariance'!$B$13:$B$132),1,1,10)))/(1+M916))</f>
        <v>6.7998421208453702E-2</v>
      </c>
      <c r="N919" s="42" cm="1">
        <f t="array" aca="1" ref="N919:N928" ca="1">TRANSPOSE(TRANSPOSE(N903:N912)*(1+(OFFSET('Static Returns and Covariance'!$B$12,MATCH(N$16,'Static Returns and Covariance'!$B$13:$B$132),1,1,10)))/(1+N916))</f>
        <v>6.9756585302512941E-2</v>
      </c>
      <c r="O919" s="42" cm="1">
        <f t="array" aca="1" ref="O919:O928" ca="1">TRANSPOSE(TRANSPOSE(O903:O912)*(1+(OFFSET('Static Returns and Covariance'!$B$12,MATCH(O$16,'Static Returns and Covariance'!$B$13:$B$132),1,1,10)))/(1+O916))</f>
        <v>8.0170864003854869E-2</v>
      </c>
      <c r="P919" s="42" cm="1">
        <f t="array" aca="1" ref="P919:P928" ca="1">TRANSPOSE(TRANSPOSE(P903:P912)*(1+(OFFSET('Static Returns and Covariance'!$B$12,MATCH(P$16,'Static Returns and Covariance'!$B$13:$B$132),1,1,10)))/(1+P916))</f>
        <v>7.9468330771858567E-2</v>
      </c>
      <c r="Q919" s="42" cm="1">
        <f t="array" aca="1" ref="Q919:Q928" ca="1">TRANSPOSE(TRANSPOSE(Q903:Q912)*(1+(OFFSET('Static Returns and Covariance'!$B$12,MATCH(Q$16,'Static Returns and Covariance'!$B$13:$B$132),1,1,10)))/(1+Q916))</f>
        <v>7.9461090344309357E-2</v>
      </c>
      <c r="R919" s="42" cm="1">
        <f t="array" aca="1" ref="R919:R928" ca="1">TRANSPOSE(TRANSPOSE(R903:R912)*(1+(OFFSET('Static Returns and Covariance'!$B$12,MATCH(R$16,'Static Returns and Covariance'!$B$13:$B$132),1,1,10)))/(1+R916))</f>
        <v>7.9890507382649245E-2</v>
      </c>
      <c r="S919" s="42" cm="1">
        <f t="array" aca="1" ref="S919:S928" ca="1">TRANSPOSE(TRANSPOSE(S903:S912)*(1+(OFFSET('Static Returns and Covariance'!$B$12,MATCH(S$16,'Static Returns and Covariance'!$B$13:$B$132),1,1,10)))/(1+S916))</f>
        <v>7.8858778036251936E-2</v>
      </c>
      <c r="T919" s="42" cm="1">
        <f t="array" aca="1" ref="T919:T928" ca="1">TRANSPOSE(TRANSPOSE(T903:T912)*(1+(OFFSET('Static Returns and Covariance'!$B$12,MATCH(T$16,'Static Returns and Covariance'!$B$13:$B$132),1,1,10)))/(1+T916))</f>
        <v>7.5940155103702223E-2</v>
      </c>
      <c r="U919" s="42" cm="1">
        <f t="array" aca="1" ref="U919:U928" ca="1">TRANSPOSE(TRANSPOSE(U903:U912)*(1+(OFFSET('Static Returns and Covariance'!$B$12,MATCH(U$16,'Static Returns and Covariance'!$B$13:$B$132),1,1,10)))/(1+U916))</f>
        <v>8.7792277392787305E-2</v>
      </c>
      <c r="V919" s="42" cm="1">
        <f t="array" aca="1" ref="V919:V928" ca="1">TRANSPOSE(TRANSPOSE(V903:V912)*(1+(OFFSET('Static Returns and Covariance'!$B$12,MATCH(V$16,'Static Returns and Covariance'!$B$13:$B$132),1,1,10)))/(1+V916))</f>
        <v>9.1435797284123169E-2</v>
      </c>
      <c r="W919" s="42" cm="1">
        <f t="array" aca="1" ref="W919:W928" ca="1">TRANSPOSE(TRANSPOSE(W903:W912)*(1+(OFFSET('Static Returns and Covariance'!$B$12,MATCH(W$16,'Static Returns and Covariance'!$B$13:$B$132),1,1,10)))/(1+W916))</f>
        <v>9.4244763117242697E-2</v>
      </c>
      <c r="X919" s="42" cm="1">
        <f t="array" aca="1" ref="X919:X928" ca="1">TRANSPOSE(TRANSPOSE(X903:X912)*(1+(OFFSET('Static Returns and Covariance'!$B$12,MATCH(X$16,'Static Returns and Covariance'!$B$13:$B$132),1,1,10)))/(1+X916))</f>
        <v>6.7520238423378412E-2</v>
      </c>
      <c r="Y919" s="42" cm="1">
        <f t="array" aca="1" ref="Y919:Y928" ca="1">TRANSPOSE(TRANSPOSE(Y903:Y912)*(1+(OFFSET('Static Returns and Covariance'!$B$12,MATCH(Y$16,'Static Returns and Covariance'!$B$13:$B$132),1,1,10)))/(1+Y916))</f>
        <v>6.9386171629709101E-2</v>
      </c>
      <c r="Z919" s="42" cm="1">
        <f t="array" aca="1" ref="Z919:Z928" ca="1">TRANSPOSE(TRANSPOSE(Z903:Z912)*(1+(OFFSET('Static Returns and Covariance'!$B$12,MATCH(Z$16,'Static Returns and Covariance'!$B$13:$B$132),1,1,10)))/(1+Z916))</f>
        <v>6.7531357085383104E-2</v>
      </c>
      <c r="AA919" s="42" cm="1">
        <f t="array" aca="1" ref="AA919:AA928" ca="1">TRANSPOSE(TRANSPOSE(AA903:AA912)*(1+(OFFSET('Static Returns and Covariance'!$B$12,MATCH(AA$16,'Static Returns and Covariance'!$B$13:$B$132),1,1,10)))/(1+AA916))</f>
        <v>3.0352121161263276E-2</v>
      </c>
      <c r="AB919" s="42" cm="1">
        <f t="array" aca="1" ref="AB919:AB928" ca="1">TRANSPOSE(TRANSPOSE(AB903:AB912)*(1+(OFFSET('Static Returns and Covariance'!$B$12,MATCH(AB$16,'Static Returns and Covariance'!$B$13:$B$132),1,1,10)))/(1+AB916))</f>
        <v>3.0169326309647946E-2</v>
      </c>
      <c r="AC919" s="42" cm="1">
        <f t="array" aca="1" ref="AC919:AC928" ca="1">TRANSPOSE(TRANSPOSE(AC903:AC912)*(1+(OFFSET('Static Returns and Covariance'!$B$12,MATCH(AC$16,'Static Returns and Covariance'!$B$13:$B$132),1,1,10)))/(1+AC916))</f>
        <v>2.9564069430134725E-2</v>
      </c>
      <c r="AD919" s="42" cm="1">
        <f t="array" aca="1" ref="AD919:AD928" ca="1">TRANSPOSE(TRANSPOSE(AD903:AD912)*(1+(OFFSET('Static Returns and Covariance'!$B$12,MATCH(AD$16,'Static Returns and Covariance'!$B$13:$B$132),1,1,10)))/(1+AD916))</f>
        <v>1.5586429623533637E-3</v>
      </c>
      <c r="AE919" s="42" cm="1">
        <f t="array" aca="1" ref="AE919:AE928" ca="1">TRANSPOSE(TRANSPOSE(AE903:AE912)*(1+(OFFSET('Static Returns and Covariance'!$B$12,MATCH(AE$16,'Static Returns and Covariance'!$B$13:$B$132),1,1,10)))/(1+AE916))</f>
        <v>1.4653129781784294E-3</v>
      </c>
      <c r="AF919" s="42" cm="1">
        <f t="array" aca="1" ref="AF919:AF928" ca="1">TRANSPOSE(TRANSPOSE(AF903:AF912)*(1+(OFFSET('Static Returns and Covariance'!$B$12,MATCH(AF$16,'Static Returns and Covariance'!$B$13:$B$132),1,1,10)))/(1+AF916))</f>
        <v>1.5274337168492739E-3</v>
      </c>
      <c r="AG919" s="42" cm="1">
        <f t="array" aca="1" ref="AG919:AG928" ca="1">TRANSPOSE(TRANSPOSE(AG903:AG912)*(1+(OFFSET('Static Returns and Covariance'!$B$12,MATCH(AG$16,'Static Returns and Covariance'!$B$13:$B$132),1,1,10)))/(1+AG916))</f>
        <v>0</v>
      </c>
      <c r="AH919" s="42" cm="1">
        <f t="array" aca="1" ref="AH919:AH928" ca="1">TRANSPOSE(TRANSPOSE(AH903:AH912)*(1+(OFFSET('Static Returns and Covariance'!$B$12,MATCH(AH$16,'Static Returns and Covariance'!$B$13:$B$132),1,1,10)))/(1+AH916))</f>
        <v>0</v>
      </c>
      <c r="AI919" s="42" cm="1">
        <f t="array" aca="1" ref="AI919:AI928" ca="1">TRANSPOSE(TRANSPOSE(AI903:AI912)*(1+(OFFSET('Static Returns and Covariance'!$B$12,MATCH(AI$16,'Static Returns and Covariance'!$B$13:$B$132),1,1,10)))/(1+AI916))</f>
        <v>0</v>
      </c>
      <c r="AJ919" s="42" cm="1">
        <f t="array" aca="1" ref="AJ919:AJ928" ca="1">TRANSPOSE(TRANSPOSE(AJ903:AJ912)*(1+(OFFSET('Static Returns and Covariance'!$B$12,MATCH(AJ$16,'Static Returns and Covariance'!$B$13:$B$132),1,1,10)))/(1+AJ916))</f>
        <v>0</v>
      </c>
      <c r="AK919" s="42" cm="1">
        <f t="array" aca="1" ref="AK919:AK928" ca="1">TRANSPOSE(TRANSPOSE(AK903:AK912)*(1+(OFFSET('Static Returns and Covariance'!$B$12,MATCH(AK$16,'Static Returns and Covariance'!$B$13:$B$132),1,1,10)))/(1+AK916))</f>
        <v>0</v>
      </c>
      <c r="AL919" s="42" cm="1">
        <f t="array" aca="1" ref="AL919:AL928" ca="1">TRANSPOSE(TRANSPOSE(AL903:AL912)*(1+(OFFSET('Static Returns and Covariance'!$B$12,MATCH(AL$16,'Static Returns and Covariance'!$B$13:$B$132),1,1,10)))/(1+AL916))</f>
        <v>0</v>
      </c>
      <c r="AM919" s="42" cm="1">
        <f t="array" aca="1" ref="AM919:AM928" ca="1">TRANSPOSE(TRANSPOSE(AM903:AM912)*(1+(OFFSET('Static Returns and Covariance'!$B$12,MATCH(AM$16,'Static Returns and Covariance'!$B$13:$B$132),1,1,10)))/(1+AM916))</f>
        <v>0</v>
      </c>
      <c r="AN919" s="42" cm="1">
        <f t="array" aca="1" ref="AN919:AN928" ca="1">TRANSPOSE(TRANSPOSE(AN903:AN912)*(1+(OFFSET('Static Returns and Covariance'!$B$12,MATCH(AN$16,'Static Returns and Covariance'!$B$13:$B$132),1,1,10)))/(1+AN916))</f>
        <v>0</v>
      </c>
      <c r="AO919" s="42" cm="1">
        <f t="array" aca="1" ref="AO919:AO928" ca="1">TRANSPOSE(TRANSPOSE(AO903:AO912)*(1+(OFFSET('Static Returns and Covariance'!$B$12,MATCH(AO$16,'Static Returns and Covariance'!$B$13:$B$132),1,1,10)))/(1+AO916))</f>
        <v>0</v>
      </c>
      <c r="AP919" s="42" cm="1">
        <f t="array" aca="1" ref="AP919:AP928" ca="1">TRANSPOSE(TRANSPOSE(AP903:AP912)*(1+(OFFSET('Static Returns and Covariance'!$B$12,MATCH(AP$16,'Static Returns and Covariance'!$B$13:$B$132),1,1,10)))/(1+AP916))</f>
        <v>0</v>
      </c>
      <c r="AQ919" s="42" cm="1">
        <f t="array" aca="1" ref="AQ919:AQ928" ca="1">TRANSPOSE(TRANSPOSE(AQ903:AQ912)*(1+(OFFSET('Static Returns and Covariance'!$B$12,MATCH(AQ$16,'Static Returns and Covariance'!$B$13:$B$132),1,1,10)))/(1+AQ916))</f>
        <v>0</v>
      </c>
      <c r="AR919" s="42" cm="1">
        <f t="array" aca="1" ref="AR919:AR928" ca="1">TRANSPOSE(TRANSPOSE(AR903:AR912)*(1+(OFFSET('Static Returns and Covariance'!$B$12,MATCH(AR$16,'Static Returns and Covariance'!$B$13:$B$132),1,1,10)))/(1+AR916))</f>
        <v>0</v>
      </c>
      <c r="AS919" s="42" cm="1">
        <f t="array" aca="1" ref="AS919:AS928" ca="1">TRANSPOSE(TRANSPOSE(AS903:AS912)*(1+(OFFSET('Static Returns and Covariance'!$B$12,MATCH(AS$16,'Static Returns and Covariance'!$B$13:$B$132),1,1,10)))/(1+AS916))</f>
        <v>0</v>
      </c>
      <c r="AT919" s="42" cm="1">
        <f t="array" aca="1" ref="AT919:AT928" ca="1">TRANSPOSE(TRANSPOSE(AT903:AT912)*(1+(OFFSET('Static Returns and Covariance'!$B$12,MATCH(AT$16,'Static Returns and Covariance'!$B$13:$B$132),1,1,10)))/(1+AT916))</f>
        <v>0</v>
      </c>
      <c r="AU919" s="42" cm="1">
        <f t="array" aca="1" ref="AU919:AU928" ca="1">TRANSPOSE(TRANSPOSE(AU903:AU912)*(1+(OFFSET('Static Returns and Covariance'!$B$12,MATCH(AU$16,'Static Returns and Covariance'!$B$13:$B$132),1,1,10)))/(1+AU916))</f>
        <v>0</v>
      </c>
      <c r="AV919" s="42" cm="1">
        <f t="array" aca="1" ref="AV919:AV928" ca="1">TRANSPOSE(TRANSPOSE(AV903:AV912)*(1+(OFFSET('Static Returns and Covariance'!$B$12,MATCH(AV$16,'Static Returns and Covariance'!$B$13:$B$132),1,1,10)))/(1+AV916))</f>
        <v>0</v>
      </c>
      <c r="AW919" s="42" cm="1">
        <f t="array" aca="1" ref="AW919:AW928" ca="1">TRANSPOSE(TRANSPOSE(AW903:AW912)*(1+(OFFSET('Static Returns and Covariance'!$B$12,MATCH(AW$16,'Static Returns and Covariance'!$B$13:$B$132),1,1,10)))/(1+AW916))</f>
        <v>0</v>
      </c>
      <c r="AX919" s="42" cm="1">
        <f t="array" aca="1" ref="AX919:AX928" ca="1">TRANSPOSE(TRANSPOSE(AX903:AX912)*(1+(OFFSET('Static Returns and Covariance'!$B$12,MATCH(AX$16,'Static Returns and Covariance'!$B$13:$B$132),1,1,10)))/(1+AX916))</f>
        <v>0</v>
      </c>
      <c r="AY919" s="42" cm="1">
        <f t="array" aca="1" ref="AY919:AY928" ca="1">TRANSPOSE(TRANSPOSE(AY903:AY912)*(1+(OFFSET('Static Returns and Covariance'!$B$12,MATCH(AY$16,'Static Returns and Covariance'!$B$13:$B$132),1,1,10)))/(1+AY916))</f>
        <v>0</v>
      </c>
      <c r="AZ919" s="42" cm="1">
        <f t="array" aca="1" ref="AZ919:AZ928" ca="1">TRANSPOSE(TRANSPOSE(AZ903:AZ912)*(1+(OFFSET('Static Returns and Covariance'!$B$12,MATCH(AZ$16,'Static Returns and Covariance'!$B$13:$B$132),1,1,10)))/(1+AZ916))</f>
        <v>0</v>
      </c>
      <c r="BA919" s="42" cm="1">
        <f t="array" aca="1" ref="BA919:BA928" ca="1">TRANSPOSE(TRANSPOSE(BA903:BA912)*(1+(OFFSET('Static Returns and Covariance'!$B$12,MATCH(BA$16,'Static Returns and Covariance'!$B$13:$B$132),1,1,10)))/(1+BA916))</f>
        <v>0</v>
      </c>
      <c r="BB919" s="42" cm="1">
        <f t="array" aca="1" ref="BB919:BB928" ca="1">TRANSPOSE(TRANSPOSE(BB903:BB912)*(1+(OFFSET('Static Returns and Covariance'!$B$12,MATCH(BB$16,'Static Returns and Covariance'!$B$13:$B$132),1,1,10)))/(1+BB916))</f>
        <v>0</v>
      </c>
      <c r="BC919" s="42" cm="1">
        <f t="array" aca="1" ref="BC919:BC928" ca="1">TRANSPOSE(TRANSPOSE(BC903:BC912)*(1+(OFFSET('Static Returns and Covariance'!$B$12,MATCH(BC$16,'Static Returns and Covariance'!$B$13:$B$132),1,1,10)))/(1+BC916))</f>
        <v>0</v>
      </c>
      <c r="BD919" s="42" cm="1">
        <f t="array" aca="1" ref="BD919:BD928" ca="1">TRANSPOSE(TRANSPOSE(BD903:BD912)*(1+(OFFSET('Static Returns and Covariance'!$B$12,MATCH(BD$16,'Static Returns and Covariance'!$B$13:$B$132),1,1,10)))/(1+BD916))</f>
        <v>0</v>
      </c>
      <c r="BE919" s="42" cm="1">
        <f t="array" aca="1" ref="BE919:BE928" ca="1">TRANSPOSE(TRANSPOSE(BE903:BE912)*(1+(OFFSET('Static Returns and Covariance'!$B$12,MATCH(BE$16,'Static Returns and Covariance'!$B$13:$B$132),1,1,10)))/(1+BE916))</f>
        <v>0</v>
      </c>
      <c r="BF919" s="42" cm="1">
        <f t="array" aca="1" ref="BF919:BF928" ca="1">TRANSPOSE(TRANSPOSE(BF903:BF912)*(1+(OFFSET('Static Returns and Covariance'!$B$12,MATCH(BF$16,'Static Returns and Covariance'!$B$13:$B$132),1,1,10)))/(1+BF916))</f>
        <v>0</v>
      </c>
      <c r="BG919" s="42" cm="1">
        <f t="array" aca="1" ref="BG919:BG928" ca="1">TRANSPOSE(TRANSPOSE(BG903:BG912)*(1+(OFFSET('Static Returns and Covariance'!$B$12,MATCH(BG$16,'Static Returns and Covariance'!$B$13:$B$132),1,1,10)))/(1+BG916))</f>
        <v>0</v>
      </c>
      <c r="BH919" s="42" cm="1">
        <f t="array" aca="1" ref="BH919:BH928" ca="1">TRANSPOSE(TRANSPOSE(BH903:BH912)*(1+(OFFSET('Static Returns and Covariance'!$B$12,MATCH(BH$16,'Static Returns and Covariance'!$B$13:$B$132),1,1,10)))/(1+BH916))</f>
        <v>0</v>
      </c>
      <c r="BI919" s="42" cm="1">
        <f t="array" aca="1" ref="BI919:BI928" ca="1">TRANSPOSE(TRANSPOSE(BI903:BI912)*(1+(OFFSET('Static Returns and Covariance'!$B$12,MATCH(BI$16,'Static Returns and Covariance'!$B$13:$B$132),1,1,10)))/(1+BI916))</f>
        <v>0</v>
      </c>
      <c r="BJ919" s="42" cm="1">
        <f t="array" aca="1" ref="BJ919:BJ928" ca="1">TRANSPOSE(TRANSPOSE(BJ903:BJ912)*(1+(OFFSET('Static Returns and Covariance'!$B$12,MATCH(BJ$16,'Static Returns and Covariance'!$B$13:$B$132),1,1,10)))/(1+BJ916))</f>
        <v>0</v>
      </c>
    </row>
    <row r="920" spans="2:62" hidden="1" outlineLevel="2">
      <c r="B920" s="78" t="s">
        <v>7</v>
      </c>
      <c r="C920" s="42">
        <f ca="1"/>
        <v>2.3237283206180043E-2</v>
      </c>
      <c r="D920" s="42">
        <f ca="1"/>
        <v>2.2793507830648974E-2</v>
      </c>
      <c r="E920" s="42">
        <f ca="1"/>
        <v>2.1762249229563484E-2</v>
      </c>
      <c r="F920" s="42">
        <f ca="1"/>
        <v>1.6574886641183891E-2</v>
      </c>
      <c r="G920" s="42">
        <f ca="1"/>
        <v>1.562810918660848E-2</v>
      </c>
      <c r="H920" s="42">
        <f ca="1"/>
        <v>1.6233444916064377E-2</v>
      </c>
      <c r="I920" s="42">
        <f ca="1"/>
        <v>2.5927900956392764E-2</v>
      </c>
      <c r="J920" s="42">
        <f ca="1"/>
        <v>2.5004985643428873E-2</v>
      </c>
      <c r="K920" s="42">
        <f ca="1"/>
        <v>2.7447567014975031E-2</v>
      </c>
      <c r="L920" s="42">
        <f ca="1"/>
        <v>2.0501755671911943E-2</v>
      </c>
      <c r="M920" s="42">
        <f ca="1"/>
        <v>2.0623363318217517E-2</v>
      </c>
      <c r="N920" s="42">
        <f ca="1"/>
        <v>2.2338767494973839E-2</v>
      </c>
      <c r="O920" s="42">
        <f ca="1"/>
        <v>2.8806796047501984E-2</v>
      </c>
      <c r="P920" s="42">
        <f ca="1"/>
        <v>2.6792757731953505E-2</v>
      </c>
      <c r="Q920" s="42">
        <f ca="1"/>
        <v>2.7724784285923051E-2</v>
      </c>
      <c r="R920" s="42">
        <f ca="1"/>
        <v>4.0832748271754114E-2</v>
      </c>
      <c r="S920" s="42">
        <f ca="1"/>
        <v>4.0993502108627476E-2</v>
      </c>
      <c r="T920" s="42">
        <f ca="1"/>
        <v>4.0615513718921394E-2</v>
      </c>
      <c r="U920" s="42">
        <f ca="1"/>
        <v>3.5737303014219721E-2</v>
      </c>
      <c r="V920" s="42">
        <f ca="1"/>
        <v>3.450563009028286E-2</v>
      </c>
      <c r="W920" s="42">
        <f ca="1"/>
        <v>3.5564148941825392E-2</v>
      </c>
      <c r="X920" s="42">
        <f ca="1"/>
        <v>4.2624545035605151E-2</v>
      </c>
      <c r="Y920" s="42">
        <f ca="1"/>
        <v>4.3205429783008578E-2</v>
      </c>
      <c r="Z920" s="42">
        <f ca="1"/>
        <v>4.2048678466709663E-2</v>
      </c>
      <c r="AA920" s="42">
        <f ca="1"/>
        <v>3.710569939002055E-2</v>
      </c>
      <c r="AB920" s="42">
        <f ca="1"/>
        <v>3.7382613323087621E-2</v>
      </c>
      <c r="AC920" s="42">
        <f ca="1"/>
        <v>3.6941191532628377E-2</v>
      </c>
      <c r="AD920" s="42">
        <f ca="1"/>
        <v>4.9890717428383878E-2</v>
      </c>
      <c r="AE920" s="42">
        <f ca="1"/>
        <v>4.9016705471276553E-2</v>
      </c>
      <c r="AF920" s="42">
        <f ca="1"/>
        <v>5.1429031177995785E-2</v>
      </c>
      <c r="AG920" s="42">
        <f ca="1"/>
        <v>5.5502351506561298E-2</v>
      </c>
      <c r="AH920" s="42">
        <f ca="1"/>
        <v>5.172459187993813E-2</v>
      </c>
      <c r="AI920" s="42">
        <f ca="1"/>
        <v>5.0524820090306753E-2</v>
      </c>
      <c r="AJ920" s="42">
        <f ca="1"/>
        <v>6.4336472163138536E-2</v>
      </c>
      <c r="AK920" s="42">
        <f ca="1"/>
        <v>6.5554856311126369E-2</v>
      </c>
      <c r="AL920" s="42">
        <f ca="1"/>
        <v>6.5438915573068412E-2</v>
      </c>
      <c r="AM920" s="42">
        <f ca="1"/>
        <v>5.2475657819346169E-2</v>
      </c>
      <c r="AN920" s="42">
        <f ca="1"/>
        <v>5.0723666629042312E-2</v>
      </c>
      <c r="AO920" s="42">
        <f ca="1"/>
        <v>4.1998017483616368E-2</v>
      </c>
      <c r="AP920" s="42">
        <f ca="1"/>
        <v>0</v>
      </c>
      <c r="AQ920" s="42">
        <f ca="1"/>
        <v>0</v>
      </c>
      <c r="AR920" s="42">
        <f ca="1"/>
        <v>0</v>
      </c>
      <c r="AS920" s="42">
        <f ca="1"/>
        <v>0</v>
      </c>
      <c r="AT920" s="42">
        <f ca="1"/>
        <v>0</v>
      </c>
      <c r="AU920" s="42">
        <f ca="1"/>
        <v>0</v>
      </c>
      <c r="AV920" s="42">
        <f ca="1"/>
        <v>0</v>
      </c>
      <c r="AW920" s="42">
        <f ca="1"/>
        <v>0</v>
      </c>
      <c r="AX920" s="42">
        <f ca="1"/>
        <v>0</v>
      </c>
      <c r="AY920" s="42">
        <f ca="1"/>
        <v>0</v>
      </c>
      <c r="AZ920" s="42">
        <f ca="1"/>
        <v>0</v>
      </c>
      <c r="BA920" s="42">
        <f ca="1"/>
        <v>0</v>
      </c>
      <c r="BB920" s="42">
        <f ca="1"/>
        <v>0</v>
      </c>
      <c r="BC920" s="42">
        <f ca="1"/>
        <v>0</v>
      </c>
      <c r="BD920" s="42">
        <f ca="1"/>
        <v>0</v>
      </c>
      <c r="BE920" s="42">
        <f ca="1"/>
        <v>0</v>
      </c>
      <c r="BF920" s="42">
        <f ca="1"/>
        <v>0</v>
      </c>
      <c r="BG920" s="42">
        <f ca="1"/>
        <v>0</v>
      </c>
      <c r="BH920" s="42">
        <f ca="1"/>
        <v>0</v>
      </c>
      <c r="BI920" s="42">
        <f ca="1"/>
        <v>0</v>
      </c>
      <c r="BJ920" s="42">
        <f ca="1"/>
        <v>0</v>
      </c>
    </row>
    <row r="921" spans="2:62" hidden="1" outlineLevel="2">
      <c r="B921" s="78" t="s">
        <v>9</v>
      </c>
      <c r="C921" s="42">
        <f ca="1"/>
        <v>0.30236321563966212</v>
      </c>
      <c r="D921" s="42">
        <f ca="1"/>
        <v>0.3022362876992607</v>
      </c>
      <c r="E921" s="42">
        <f ca="1"/>
        <v>0.29616177276827998</v>
      </c>
      <c r="F921" s="42">
        <f ca="1"/>
        <v>0.29052925930011608</v>
      </c>
      <c r="G921" s="42">
        <f ca="1"/>
        <v>0.28734282941535078</v>
      </c>
      <c r="H921" s="42">
        <f ca="1"/>
        <v>0.2800719706065925</v>
      </c>
      <c r="I921" s="42">
        <f ca="1"/>
        <v>0.26916505851028638</v>
      </c>
      <c r="J921" s="42">
        <f ca="1"/>
        <v>0.26570483719889221</v>
      </c>
      <c r="K921" s="42">
        <f ca="1"/>
        <v>0.27200675109718236</v>
      </c>
      <c r="L921" s="42">
        <f ca="1"/>
        <v>0.2771153219079569</v>
      </c>
      <c r="M921" s="42">
        <f ca="1"/>
        <v>0.26688980128358281</v>
      </c>
      <c r="N921" s="42">
        <f ca="1"/>
        <v>0.25808176051410858</v>
      </c>
      <c r="O921" s="42">
        <f ca="1"/>
        <v>0.26489468252967724</v>
      </c>
      <c r="P921" s="42">
        <f ca="1"/>
        <v>0.26430161315908735</v>
      </c>
      <c r="Q921" s="42">
        <f ca="1"/>
        <v>0.27838493646523582</v>
      </c>
      <c r="R921" s="42">
        <f ca="1"/>
        <v>0.30873603227151031</v>
      </c>
      <c r="S921" s="42">
        <f ca="1"/>
        <v>0.30502895792622586</v>
      </c>
      <c r="T921" s="42">
        <f ca="1"/>
        <v>0.30645551268639259</v>
      </c>
      <c r="U921" s="42">
        <f ca="1"/>
        <v>0.30386824606703883</v>
      </c>
      <c r="V921" s="42">
        <f ca="1"/>
        <v>0.2829086076567171</v>
      </c>
      <c r="W921" s="42">
        <f ca="1"/>
        <v>0.28131678611499755</v>
      </c>
      <c r="X921" s="42">
        <f ca="1"/>
        <v>0.29848158738304126</v>
      </c>
      <c r="Y921" s="42">
        <f ca="1"/>
        <v>0.29947599387415752</v>
      </c>
      <c r="Z921" s="42">
        <f ca="1"/>
        <v>0.29569282672850522</v>
      </c>
      <c r="AA921" s="42">
        <f ca="1"/>
        <v>0.29662452873165296</v>
      </c>
      <c r="AB921" s="42">
        <f ca="1"/>
        <v>0.2935597156855827</v>
      </c>
      <c r="AC921" s="42">
        <f ca="1"/>
        <v>0.29289339425407296</v>
      </c>
      <c r="AD921" s="42">
        <f ca="1"/>
        <v>0.26400962840215403</v>
      </c>
      <c r="AE921" s="42">
        <f ca="1"/>
        <v>0.27528116977992367</v>
      </c>
      <c r="AF921" s="42">
        <f ca="1"/>
        <v>0.27304107912779485</v>
      </c>
      <c r="AG921" s="42">
        <f ca="1"/>
        <v>0.27577810876397141</v>
      </c>
      <c r="AH921" s="42">
        <f ca="1"/>
        <v>0.27877376147290489</v>
      </c>
      <c r="AI921" s="42">
        <f ca="1"/>
        <v>0.28657104608733019</v>
      </c>
      <c r="AJ921" s="42">
        <f ca="1"/>
        <v>0.26707270207247658</v>
      </c>
      <c r="AK921" s="42">
        <f ca="1"/>
        <v>0.26690340922995387</v>
      </c>
      <c r="AL921" s="42">
        <f ca="1"/>
        <v>0.26610202118872156</v>
      </c>
      <c r="AM921" s="42">
        <f ca="1"/>
        <v>0.2874324881009776</v>
      </c>
      <c r="AN921" s="42">
        <f ca="1"/>
        <v>0.27247469631949783</v>
      </c>
      <c r="AO921" s="42">
        <f ca="1"/>
        <v>0.26066504302339627</v>
      </c>
      <c r="AP921" s="42">
        <f ca="1"/>
        <v>0.20332375221349469</v>
      </c>
      <c r="AQ921" s="42">
        <f ca="1"/>
        <v>0.19495466377612136</v>
      </c>
      <c r="AR921" s="42">
        <f ca="1"/>
        <v>0.18428712797187347</v>
      </c>
      <c r="AS921" s="42">
        <f ca="1"/>
        <v>0.24433849606833757</v>
      </c>
      <c r="AT921" s="42">
        <f ca="1"/>
        <v>0.24173486670426067</v>
      </c>
      <c r="AU921" s="42">
        <f ca="1"/>
        <v>0.24622953614269968</v>
      </c>
      <c r="AV921" s="42">
        <f ca="1"/>
        <v>0.23261344374480888</v>
      </c>
      <c r="AW921" s="42">
        <f ca="1"/>
        <v>0.2351930215806253</v>
      </c>
      <c r="AX921" s="42">
        <f ca="1"/>
        <v>0.24486972820326777</v>
      </c>
      <c r="AY921" s="42">
        <f ca="1"/>
        <v>0.20222862671445202</v>
      </c>
      <c r="AZ921" s="42">
        <f ca="1"/>
        <v>0.20331781916405567</v>
      </c>
      <c r="BA921" s="42">
        <f ca="1"/>
        <v>0.20193835579524685</v>
      </c>
      <c r="BB921" s="42">
        <f ca="1"/>
        <v>0.20793308686023207</v>
      </c>
      <c r="BC921" s="42">
        <f ca="1"/>
        <v>0.20541601491108952</v>
      </c>
      <c r="BD921" s="42">
        <f ca="1"/>
        <v>0.19531910395360391</v>
      </c>
      <c r="BE921" s="42">
        <f ca="1"/>
        <v>0.20624652641300345</v>
      </c>
      <c r="BF921" s="42">
        <f ca="1"/>
        <v>0.20754174775788156</v>
      </c>
      <c r="BG921" s="42">
        <f ca="1"/>
        <v>0.20866889419482809</v>
      </c>
      <c r="BH921" s="42">
        <f ca="1"/>
        <v>0.19875586064785505</v>
      </c>
      <c r="BI921" s="42">
        <f ca="1"/>
        <v>0.19972905071332497</v>
      </c>
      <c r="BJ921" s="42">
        <f ca="1"/>
        <v>0.20116798583317619</v>
      </c>
    </row>
    <row r="922" spans="2:62" hidden="1" outlineLevel="2">
      <c r="B922" s="78" t="s">
        <v>11</v>
      </c>
      <c r="C922" s="42">
        <f ca="1"/>
        <v>0.12741781924006831</v>
      </c>
      <c r="D922" s="42">
        <f ca="1"/>
        <v>0.13143541169345302</v>
      </c>
      <c r="E922" s="42">
        <f ca="1"/>
        <v>0.13499827678536011</v>
      </c>
      <c r="F922" s="42">
        <f ca="1"/>
        <v>0.11598327155645408</v>
      </c>
      <c r="G922" s="42">
        <f ca="1"/>
        <v>0.11718957334703528</v>
      </c>
      <c r="H922" s="42">
        <f ca="1"/>
        <v>0.12293363350311187</v>
      </c>
      <c r="I922" s="42">
        <f ca="1"/>
        <v>0.11790074611563454</v>
      </c>
      <c r="J922" s="42">
        <f ca="1"/>
        <v>0.11667214620350549</v>
      </c>
      <c r="K922" s="42">
        <f ca="1"/>
        <v>0.12050389776955148</v>
      </c>
      <c r="L922" s="42">
        <f ca="1"/>
        <v>0.11961845686190134</v>
      </c>
      <c r="M922" s="42">
        <f ca="1"/>
        <v>0.12326556319702063</v>
      </c>
      <c r="N922" s="42">
        <f ca="1"/>
        <v>0.12285051322391077</v>
      </c>
      <c r="O922" s="42">
        <f ca="1"/>
        <v>0.11489907854175874</v>
      </c>
      <c r="P922" s="42">
        <f ca="1"/>
        <v>0.1120555873948859</v>
      </c>
      <c r="Q922" s="42">
        <f ca="1"/>
        <v>0.10607169704419235</v>
      </c>
      <c r="R922" s="42">
        <f ca="1"/>
        <v>7.8297117613070247E-2</v>
      </c>
      <c r="S922" s="42">
        <f ca="1"/>
        <v>8.0105226504442614E-2</v>
      </c>
      <c r="T922" s="42">
        <f ca="1"/>
        <v>7.7827724875833407E-2</v>
      </c>
      <c r="U922" s="42">
        <f ca="1"/>
        <v>6.2707819030724241E-2</v>
      </c>
      <c r="V922" s="42">
        <f ca="1"/>
        <v>6.3921898138257938E-2</v>
      </c>
      <c r="W922" s="42">
        <f ca="1"/>
        <v>6.3761103055243698E-2</v>
      </c>
      <c r="X922" s="42">
        <f ca="1"/>
        <v>6.0464180707450958E-2</v>
      </c>
      <c r="Y922" s="42">
        <f ca="1"/>
        <v>6.2692757592695048E-2</v>
      </c>
      <c r="Z922" s="42">
        <f ca="1"/>
        <v>6.1130822526302531E-2</v>
      </c>
      <c r="AA922" s="42">
        <f ca="1"/>
        <v>5.2630134244142542E-2</v>
      </c>
      <c r="AB922" s="42">
        <f ca="1"/>
        <v>5.2479590646199274E-2</v>
      </c>
      <c r="AC922" s="42">
        <f ca="1"/>
        <v>5.043894143058969E-2</v>
      </c>
      <c r="AD922" s="42">
        <f ca="1"/>
        <v>7.5541211270993364E-2</v>
      </c>
      <c r="AE922" s="42">
        <f ca="1"/>
        <v>6.5881541927886103E-2</v>
      </c>
      <c r="AF922" s="42">
        <f ca="1"/>
        <v>6.8621296095788251E-2</v>
      </c>
      <c r="AG922" s="42">
        <f ca="1"/>
        <v>4.5576409911237577E-2</v>
      </c>
      <c r="AH922" s="42">
        <f ca="1"/>
        <v>4.1064999943062078E-2</v>
      </c>
      <c r="AI922" s="42">
        <f ca="1"/>
        <v>4.0474655894941751E-2</v>
      </c>
      <c r="AJ922" s="42">
        <f ca="1"/>
        <v>5.0290899805284651E-2</v>
      </c>
      <c r="AK922" s="42">
        <f ca="1"/>
        <v>5.2195396577544316E-2</v>
      </c>
      <c r="AL922" s="42">
        <f ca="1"/>
        <v>5.2625388830430407E-2</v>
      </c>
      <c r="AM922" s="42">
        <f ca="1"/>
        <v>4.3527104353307706E-2</v>
      </c>
      <c r="AN922" s="42">
        <f ca="1"/>
        <v>4.5249102395288107E-2</v>
      </c>
      <c r="AO922" s="42">
        <f ca="1"/>
        <v>4.4144516844621444E-2</v>
      </c>
      <c r="AP922" s="42">
        <f ca="1"/>
        <v>3.3201899632602477E-2</v>
      </c>
      <c r="AQ922" s="42">
        <f ca="1"/>
        <v>3.2528560645274866E-2</v>
      </c>
      <c r="AR922" s="42">
        <f ca="1"/>
        <v>3.3746932399971806E-2</v>
      </c>
      <c r="AS922" s="42">
        <f ca="1"/>
        <v>1.852285038926231E-2</v>
      </c>
      <c r="AT922" s="42">
        <f ca="1"/>
        <v>2.0711835547270841E-2</v>
      </c>
      <c r="AU922" s="42">
        <f ca="1"/>
        <v>1.9949470067495492E-2</v>
      </c>
      <c r="AV922" s="42">
        <f ca="1"/>
        <v>1.9694241513180475E-2</v>
      </c>
      <c r="AW922" s="42">
        <f ca="1"/>
        <v>2.0595487235529224E-2</v>
      </c>
      <c r="AX922" s="42">
        <f ca="1"/>
        <v>2.114049577277869E-2</v>
      </c>
      <c r="AY922" s="42">
        <f ca="1"/>
        <v>4.1253547933724953E-2</v>
      </c>
      <c r="AZ922" s="42">
        <f ca="1"/>
        <v>4.2817165872984189E-2</v>
      </c>
      <c r="BA922" s="42">
        <f ca="1"/>
        <v>4.2710653958878186E-2</v>
      </c>
      <c r="BB922" s="42">
        <f ca="1"/>
        <v>3.1569046593240696E-2</v>
      </c>
      <c r="BC922" s="42">
        <f ca="1"/>
        <v>3.3150972820646343E-2</v>
      </c>
      <c r="BD922" s="42">
        <f ca="1"/>
        <v>3.2574636391313534E-2</v>
      </c>
      <c r="BE922" s="42">
        <f ca="1"/>
        <v>2.4892748974084715E-2</v>
      </c>
      <c r="BF922" s="42">
        <f ca="1"/>
        <v>2.3888870550650004E-2</v>
      </c>
      <c r="BG922" s="42">
        <f ca="1"/>
        <v>2.2948480591850715E-2</v>
      </c>
      <c r="BH922" s="42">
        <f ca="1"/>
        <v>1.5402485104720497E-2</v>
      </c>
      <c r="BI922" s="42">
        <f ca="1"/>
        <v>1.4992397334519337E-2</v>
      </c>
      <c r="BJ922" s="42">
        <f ca="1"/>
        <v>1.4053926223047431E-2</v>
      </c>
    </row>
    <row r="923" spans="2:62" hidden="1" outlineLevel="2">
      <c r="B923" s="78" t="s">
        <v>13</v>
      </c>
      <c r="C923" s="42">
        <f ca="1"/>
        <v>3.2662574748133527E-2</v>
      </c>
      <c r="D923" s="42">
        <f ca="1"/>
        <v>3.1102655921706249E-2</v>
      </c>
      <c r="E923" s="42">
        <f ca="1"/>
        <v>3.1002534959708099E-2</v>
      </c>
      <c r="F923" s="42">
        <f ca="1"/>
        <v>3.9998871181742175E-2</v>
      </c>
      <c r="G923" s="42">
        <f ca="1"/>
        <v>3.87334917052541E-2</v>
      </c>
      <c r="H923" s="42">
        <f ca="1"/>
        <v>3.7286852600855076E-2</v>
      </c>
      <c r="I923" s="42">
        <f ca="1"/>
        <v>4.6232284152131022E-2</v>
      </c>
      <c r="J923" s="42">
        <f ca="1"/>
        <v>4.4626618606505172E-2</v>
      </c>
      <c r="K923" s="42">
        <f ca="1"/>
        <v>4.8717787738640307E-2</v>
      </c>
      <c r="L923" s="42">
        <f ca="1"/>
        <v>4.2943657236539375E-2</v>
      </c>
      <c r="M923" s="42">
        <f ca="1"/>
        <v>4.1348510341929628E-2</v>
      </c>
      <c r="N923" s="42">
        <f ca="1"/>
        <v>4.3822846618733417E-2</v>
      </c>
      <c r="O923" s="42">
        <f ca="1"/>
        <v>3.7938965388159482E-2</v>
      </c>
      <c r="P923" s="42">
        <f ca="1"/>
        <v>4.0307714147948509E-2</v>
      </c>
      <c r="Q923" s="42">
        <f ca="1"/>
        <v>4.325153991293354E-2</v>
      </c>
      <c r="R923" s="42">
        <f ca="1"/>
        <v>4.9030391988840703E-2</v>
      </c>
      <c r="S923" s="42">
        <f ca="1"/>
        <v>5.2792471549496636E-2</v>
      </c>
      <c r="T923" s="42">
        <f ca="1"/>
        <v>4.6309980279313559E-2</v>
      </c>
      <c r="U923" s="42">
        <f ca="1"/>
        <v>3.954715818765888E-2</v>
      </c>
      <c r="V923" s="42">
        <f ca="1"/>
        <v>4.0848531126410077E-2</v>
      </c>
      <c r="W923" s="42">
        <f ca="1"/>
        <v>3.9826308320961602E-2</v>
      </c>
      <c r="X923" s="42">
        <f ca="1"/>
        <v>4.2858114498270726E-2</v>
      </c>
      <c r="Y923" s="42">
        <f ca="1"/>
        <v>4.2751725197381643E-2</v>
      </c>
      <c r="Z923" s="42">
        <f ca="1"/>
        <v>4.3293447605916746E-2</v>
      </c>
      <c r="AA923" s="42">
        <f ca="1"/>
        <v>5.7840056551454633E-2</v>
      </c>
      <c r="AB923" s="42">
        <f ca="1"/>
        <v>6.2544758447552126E-2</v>
      </c>
      <c r="AC923" s="42">
        <f ca="1"/>
        <v>6.0838267478372447E-2</v>
      </c>
      <c r="AD923" s="42">
        <f ca="1"/>
        <v>6.4882751494701685E-2</v>
      </c>
      <c r="AE923" s="42">
        <f ca="1"/>
        <v>5.7814264717951237E-2</v>
      </c>
      <c r="AF923" s="42">
        <f ca="1"/>
        <v>6.0323752721325508E-2</v>
      </c>
      <c r="AG923" s="42">
        <f ca="1"/>
        <v>6.2143826054024326E-2</v>
      </c>
      <c r="AH923" s="42">
        <f ca="1"/>
        <v>5.660872959164262E-2</v>
      </c>
      <c r="AI923" s="42">
        <f ca="1"/>
        <v>5.9655002159641181E-2</v>
      </c>
      <c r="AJ923" s="42">
        <f ca="1"/>
        <v>5.8368640083163219E-2</v>
      </c>
      <c r="AK923" s="42">
        <f ca="1"/>
        <v>6.0273217786110098E-2</v>
      </c>
      <c r="AL923" s="42">
        <f ca="1"/>
        <v>6.0292399168356971E-2</v>
      </c>
      <c r="AM923" s="42">
        <f ca="1"/>
        <v>5.27980185452935E-2</v>
      </c>
      <c r="AN923" s="42">
        <f ca="1"/>
        <v>5.0479106912973838E-2</v>
      </c>
      <c r="AO923" s="42">
        <f ca="1"/>
        <v>5.2481662914526016E-2</v>
      </c>
      <c r="AP923" s="42">
        <f ca="1"/>
        <v>5.6621518830990356E-2</v>
      </c>
      <c r="AQ923" s="42">
        <f ca="1"/>
        <v>5.6287436127338351E-2</v>
      </c>
      <c r="AR923" s="42">
        <f ca="1"/>
        <v>5.5679233102905373E-2</v>
      </c>
      <c r="AS923" s="42">
        <f ca="1"/>
        <v>5.3573546908232378E-2</v>
      </c>
      <c r="AT923" s="42">
        <f ca="1"/>
        <v>5.8874628079502486E-2</v>
      </c>
      <c r="AU923" s="42">
        <f ca="1"/>
        <v>5.8653160995295085E-2</v>
      </c>
      <c r="AV923" s="42">
        <f ca="1"/>
        <v>5.0363944202397266E-2</v>
      </c>
      <c r="AW923" s="42">
        <f ca="1"/>
        <v>5.3169034632662544E-2</v>
      </c>
      <c r="AX923" s="42">
        <f ca="1"/>
        <v>5.5572549887042764E-2</v>
      </c>
      <c r="AY923" s="42">
        <f ca="1"/>
        <v>5.7029309736988068E-2</v>
      </c>
      <c r="AZ923" s="42">
        <f ca="1"/>
        <v>6.485596272693854E-2</v>
      </c>
      <c r="BA923" s="42">
        <f ca="1"/>
        <v>6.189246748188898E-2</v>
      </c>
      <c r="BB923" s="42">
        <f ca="1"/>
        <v>5.7553338434244254E-2</v>
      </c>
      <c r="BC923" s="42">
        <f ca="1"/>
        <v>5.8193200722723742E-2</v>
      </c>
      <c r="BD923" s="42">
        <f ca="1"/>
        <v>5.744820912348151E-2</v>
      </c>
      <c r="BE923" s="42">
        <f ca="1"/>
        <v>6.7223454814219222E-2</v>
      </c>
      <c r="BF923" s="42">
        <f ca="1"/>
        <v>6.5910808854892491E-2</v>
      </c>
      <c r="BG923" s="42">
        <f ca="1"/>
        <v>6.9275423449759996E-2</v>
      </c>
      <c r="BH923" s="42">
        <f ca="1"/>
        <v>7.1382806510395636E-2</v>
      </c>
      <c r="BI923" s="42">
        <f ca="1"/>
        <v>7.3191517557402427E-2</v>
      </c>
      <c r="BJ923" s="42">
        <f ca="1"/>
        <v>6.8748655533536512E-2</v>
      </c>
    </row>
    <row r="924" spans="2:62" hidden="1" outlineLevel="2">
      <c r="B924" s="78" t="s">
        <v>15</v>
      </c>
      <c r="C924" s="42">
        <f ca="1"/>
        <v>0.26263471546165501</v>
      </c>
      <c r="D924" s="42">
        <f ca="1"/>
        <v>0.257063930525673</v>
      </c>
      <c r="E924" s="42">
        <f ca="1"/>
        <v>0.25942880373675015</v>
      </c>
      <c r="F924" s="42">
        <f ca="1"/>
        <v>0.2720175068288343</v>
      </c>
      <c r="G924" s="42">
        <f ca="1"/>
        <v>0.27557072114971565</v>
      </c>
      <c r="H924" s="42">
        <f ca="1"/>
        <v>0.26936011691265443</v>
      </c>
      <c r="I924" s="42">
        <f ca="1"/>
        <v>0.25156812242316157</v>
      </c>
      <c r="J924" s="42">
        <f ca="1"/>
        <v>0.25111176629722487</v>
      </c>
      <c r="K924" s="42">
        <f ca="1"/>
        <v>0.24656665746688866</v>
      </c>
      <c r="L924" s="42">
        <f ca="1"/>
        <v>0.24502565462652537</v>
      </c>
      <c r="M924" s="42">
        <f ca="1"/>
        <v>0.24892248674017681</v>
      </c>
      <c r="N924" s="42">
        <f ca="1"/>
        <v>0.24692233029846231</v>
      </c>
      <c r="O924" s="42">
        <f ca="1"/>
        <v>0.2317444282449356</v>
      </c>
      <c r="P924" s="42">
        <f ca="1"/>
        <v>0.23160375855037585</v>
      </c>
      <c r="Q924" s="42">
        <f ca="1"/>
        <v>0.21677170737410251</v>
      </c>
      <c r="R924" s="42">
        <f ca="1"/>
        <v>0.22586494691910847</v>
      </c>
      <c r="S924" s="42">
        <f ca="1"/>
        <v>0.22097724023617057</v>
      </c>
      <c r="T924" s="42">
        <f ca="1"/>
        <v>0.22863098201571758</v>
      </c>
      <c r="U924" s="42">
        <f ca="1"/>
        <v>0.23396028028667659</v>
      </c>
      <c r="V924" s="42">
        <f ca="1"/>
        <v>0.23540810023336586</v>
      </c>
      <c r="W924" s="42">
        <f ca="1"/>
        <v>0.2361958111621113</v>
      </c>
      <c r="X924" s="42">
        <f ca="1"/>
        <v>0.24961832991271304</v>
      </c>
      <c r="Y924" s="42">
        <f ca="1"/>
        <v>0.24544368845796796</v>
      </c>
      <c r="Z924" s="42">
        <f ca="1"/>
        <v>0.25342930720607526</v>
      </c>
      <c r="AA924" s="42">
        <f ca="1"/>
        <v>0.26609034968389378</v>
      </c>
      <c r="AB924" s="42">
        <f ca="1"/>
        <v>0.27176488009143052</v>
      </c>
      <c r="AC924" s="42">
        <f ca="1"/>
        <v>0.26975045766576211</v>
      </c>
      <c r="AD924" s="42">
        <f ca="1"/>
        <v>0.30755390968159807</v>
      </c>
      <c r="AE924" s="42">
        <f ca="1"/>
        <v>0.3044578783995508</v>
      </c>
      <c r="AF924" s="42">
        <f ca="1"/>
        <v>0.30414249301340363</v>
      </c>
      <c r="AG924" s="42">
        <f ca="1"/>
        <v>0.29358449961244459</v>
      </c>
      <c r="AH924" s="42">
        <f ca="1"/>
        <v>0.29600085612643673</v>
      </c>
      <c r="AI924" s="42">
        <f ca="1"/>
        <v>0.30298796734412548</v>
      </c>
      <c r="AJ924" s="42">
        <f ca="1"/>
        <v>0.30801545834271848</v>
      </c>
      <c r="AK924" s="42">
        <f ca="1"/>
        <v>0.31015586623366354</v>
      </c>
      <c r="AL924" s="42">
        <f ca="1"/>
        <v>0.30319565030345502</v>
      </c>
      <c r="AM924" s="42">
        <f ca="1"/>
        <v>0.30679218874704706</v>
      </c>
      <c r="AN924" s="42">
        <f ca="1"/>
        <v>0.30979329521423193</v>
      </c>
      <c r="AO924" s="42">
        <f ca="1"/>
        <v>0.30509915915594826</v>
      </c>
      <c r="AP924" s="42">
        <f ca="1"/>
        <v>0.3150090144181848</v>
      </c>
      <c r="AQ924" s="42">
        <f ca="1"/>
        <v>0.32724793518020134</v>
      </c>
      <c r="AR924" s="42">
        <f ca="1"/>
        <v>0.32890943111108284</v>
      </c>
      <c r="AS924" s="42">
        <f ca="1"/>
        <v>0.31766788695496806</v>
      </c>
      <c r="AT924" s="42">
        <f ca="1"/>
        <v>0.31454751751529814</v>
      </c>
      <c r="AU924" s="42">
        <f ca="1"/>
        <v>0.31396248248112502</v>
      </c>
      <c r="AV924" s="42">
        <f ca="1"/>
        <v>0.31826171424433891</v>
      </c>
      <c r="AW924" s="42">
        <f ca="1"/>
        <v>0.29858156695957733</v>
      </c>
      <c r="AX924" s="42">
        <f ca="1"/>
        <v>0.29260652565881273</v>
      </c>
      <c r="AY924" s="42">
        <f ca="1"/>
        <v>0.31712659585999531</v>
      </c>
      <c r="AZ924" s="42">
        <f ca="1"/>
        <v>0.30697213801857753</v>
      </c>
      <c r="BA924" s="42">
        <f ca="1"/>
        <v>0.31188304658476979</v>
      </c>
      <c r="BB924" s="42">
        <f ca="1"/>
        <v>0.30843170970187278</v>
      </c>
      <c r="BC924" s="42">
        <f ca="1"/>
        <v>0.29750816887294312</v>
      </c>
      <c r="BD924" s="42">
        <f ca="1"/>
        <v>0.29121246870279993</v>
      </c>
      <c r="BE924" s="42">
        <f ca="1"/>
        <v>0.31480163675304995</v>
      </c>
      <c r="BF924" s="42">
        <f ca="1"/>
        <v>0.31684363320688647</v>
      </c>
      <c r="BG924" s="42">
        <f ca="1"/>
        <v>0.31970490710038152</v>
      </c>
      <c r="BH924" s="42">
        <f ca="1"/>
        <v>0.33435410089860829</v>
      </c>
      <c r="BI924" s="42">
        <f ca="1"/>
        <v>0.31791768497849116</v>
      </c>
      <c r="BJ924" s="42">
        <f ca="1"/>
        <v>0.31729730282027552</v>
      </c>
    </row>
    <row r="925" spans="2:62" hidden="1" outlineLevel="2">
      <c r="B925" s="78" t="s">
        <v>18</v>
      </c>
      <c r="C925" s="42">
        <f ca="1"/>
        <v>0</v>
      </c>
      <c r="D925" s="42">
        <f ca="1"/>
        <v>0</v>
      </c>
      <c r="E925" s="42">
        <f ca="1"/>
        <v>0</v>
      </c>
      <c r="F925" s="42">
        <f ca="1"/>
        <v>0</v>
      </c>
      <c r="G925" s="42">
        <f ca="1"/>
        <v>0</v>
      </c>
      <c r="H925" s="42">
        <f ca="1"/>
        <v>0</v>
      </c>
      <c r="I925" s="42">
        <f ca="1"/>
        <v>0</v>
      </c>
      <c r="J925" s="42">
        <f ca="1"/>
        <v>0</v>
      </c>
      <c r="K925" s="42">
        <f ca="1"/>
        <v>0</v>
      </c>
      <c r="L925" s="42">
        <f ca="1"/>
        <v>0</v>
      </c>
      <c r="M925" s="42">
        <f ca="1"/>
        <v>0</v>
      </c>
      <c r="N925" s="42">
        <f ca="1"/>
        <v>0</v>
      </c>
      <c r="O925" s="42">
        <f ca="1"/>
        <v>0</v>
      </c>
      <c r="P925" s="42">
        <f ca="1"/>
        <v>0</v>
      </c>
      <c r="Q925" s="42">
        <f ca="1"/>
        <v>0</v>
      </c>
      <c r="R925" s="42">
        <f ca="1"/>
        <v>0</v>
      </c>
      <c r="S925" s="42">
        <f ca="1"/>
        <v>0</v>
      </c>
      <c r="T925" s="42">
        <f ca="1"/>
        <v>0</v>
      </c>
      <c r="U925" s="42">
        <f ca="1"/>
        <v>0</v>
      </c>
      <c r="V925" s="42">
        <f ca="1"/>
        <v>0</v>
      </c>
      <c r="W925" s="42">
        <f ca="1"/>
        <v>0</v>
      </c>
      <c r="X925" s="42">
        <f ca="1"/>
        <v>0</v>
      </c>
      <c r="Y925" s="42">
        <f ca="1"/>
        <v>0</v>
      </c>
      <c r="Z925" s="42">
        <f ca="1"/>
        <v>0</v>
      </c>
      <c r="AA925" s="42">
        <f ca="1"/>
        <v>7.2720442649187658E-3</v>
      </c>
      <c r="AB925" s="42">
        <f ca="1"/>
        <v>6.9024395668722408E-3</v>
      </c>
      <c r="AC925" s="42">
        <f ca="1"/>
        <v>6.6562900453575116E-3</v>
      </c>
      <c r="AD925" s="42">
        <f ca="1"/>
        <v>1.3203375742109261E-2</v>
      </c>
      <c r="AE925" s="42">
        <f ca="1"/>
        <v>1.1416925615881238E-2</v>
      </c>
      <c r="AF925" s="42">
        <f ca="1"/>
        <v>1.1799728342155702E-2</v>
      </c>
      <c r="AG925" s="42">
        <f ca="1"/>
        <v>0</v>
      </c>
      <c r="AH925" s="42">
        <f ca="1"/>
        <v>0</v>
      </c>
      <c r="AI925" s="42">
        <f ca="1"/>
        <v>0</v>
      </c>
      <c r="AJ925" s="42">
        <f ca="1"/>
        <v>0</v>
      </c>
      <c r="AK925" s="42">
        <f ca="1"/>
        <v>0</v>
      </c>
      <c r="AL925" s="42">
        <f ca="1"/>
        <v>0</v>
      </c>
      <c r="AM925" s="42">
        <f ca="1"/>
        <v>0</v>
      </c>
      <c r="AN925" s="42">
        <f ca="1"/>
        <v>0</v>
      </c>
      <c r="AO925" s="42">
        <f ca="1"/>
        <v>0</v>
      </c>
      <c r="AP925" s="42">
        <f ca="1"/>
        <v>0</v>
      </c>
      <c r="AQ925" s="42">
        <f ca="1"/>
        <v>0</v>
      </c>
      <c r="AR925" s="42">
        <f ca="1"/>
        <v>0</v>
      </c>
      <c r="AS925" s="42">
        <f ca="1"/>
        <v>0</v>
      </c>
      <c r="AT925" s="42">
        <f ca="1"/>
        <v>0</v>
      </c>
      <c r="AU925" s="42">
        <f ca="1"/>
        <v>0</v>
      </c>
      <c r="AV925" s="42">
        <f ca="1"/>
        <v>0</v>
      </c>
      <c r="AW925" s="42">
        <f ca="1"/>
        <v>0</v>
      </c>
      <c r="AX925" s="42">
        <f ca="1"/>
        <v>0</v>
      </c>
      <c r="AY925" s="42">
        <f ca="1"/>
        <v>0</v>
      </c>
      <c r="AZ925" s="42">
        <f ca="1"/>
        <v>0</v>
      </c>
      <c r="BA925" s="42">
        <f ca="1"/>
        <v>0</v>
      </c>
      <c r="BB925" s="42">
        <f ca="1"/>
        <v>0</v>
      </c>
      <c r="BC925" s="42">
        <f ca="1"/>
        <v>0</v>
      </c>
      <c r="BD925" s="42">
        <f ca="1"/>
        <v>0</v>
      </c>
      <c r="BE925" s="42">
        <f ca="1"/>
        <v>0</v>
      </c>
      <c r="BF925" s="42">
        <f ca="1"/>
        <v>0</v>
      </c>
      <c r="BG925" s="42">
        <f ca="1"/>
        <v>0</v>
      </c>
      <c r="BH925" s="42">
        <f ca="1"/>
        <v>0</v>
      </c>
      <c r="BI925" s="42">
        <f ca="1"/>
        <v>0</v>
      </c>
      <c r="BJ925" s="42">
        <f ca="1"/>
        <v>0</v>
      </c>
    </row>
    <row r="926" spans="2:62" hidden="1" outlineLevel="2">
      <c r="B926" s="78" t="s">
        <v>20</v>
      </c>
      <c r="C926" s="42">
        <f ca="1"/>
        <v>0</v>
      </c>
      <c r="D926" s="42">
        <f ca="1"/>
        <v>0</v>
      </c>
      <c r="E926" s="42">
        <f ca="1"/>
        <v>0</v>
      </c>
      <c r="F926" s="42">
        <f ca="1"/>
        <v>0</v>
      </c>
      <c r="G926" s="42">
        <f ca="1"/>
        <v>0</v>
      </c>
      <c r="H926" s="42">
        <f ca="1"/>
        <v>0</v>
      </c>
      <c r="I926" s="42">
        <f ca="1"/>
        <v>1.2687192501894191E-2</v>
      </c>
      <c r="J926" s="42">
        <f ca="1"/>
        <v>1.2587751259826474E-2</v>
      </c>
      <c r="K926" s="42">
        <f ca="1"/>
        <v>1.3213464415713175E-2</v>
      </c>
      <c r="L926" s="42">
        <f ca="1"/>
        <v>1.9984983333629074E-2</v>
      </c>
      <c r="M926" s="42">
        <f ca="1"/>
        <v>2.1193455926344498E-2</v>
      </c>
      <c r="N926" s="42">
        <f ca="1"/>
        <v>2.2404344752768864E-2</v>
      </c>
      <c r="O926" s="42">
        <f ca="1"/>
        <v>2.8933767513512922E-2</v>
      </c>
      <c r="P926" s="42">
        <f ca="1"/>
        <v>3.2168974322384775E-2</v>
      </c>
      <c r="Q926" s="42">
        <f ca="1"/>
        <v>3.1290349780961492E-2</v>
      </c>
      <c r="R926" s="42">
        <f ca="1"/>
        <v>3.4003452021611313E-2</v>
      </c>
      <c r="S926" s="42">
        <f ca="1"/>
        <v>3.2838137016948328E-2</v>
      </c>
      <c r="T926" s="42">
        <f ca="1"/>
        <v>3.2226876244171136E-2</v>
      </c>
      <c r="U926" s="42">
        <f ca="1"/>
        <v>3.8369667743568175E-2</v>
      </c>
      <c r="V926" s="42">
        <f ca="1"/>
        <v>4.4189125040363868E-2</v>
      </c>
      <c r="W926" s="42">
        <f ca="1"/>
        <v>4.4934692306004761E-2</v>
      </c>
      <c r="X926" s="42">
        <f ca="1"/>
        <v>4.2083841486439413E-2</v>
      </c>
      <c r="Y926" s="42">
        <f ca="1"/>
        <v>4.1507507331620029E-2</v>
      </c>
      <c r="Z926" s="42">
        <f ca="1"/>
        <v>3.9976514638270892E-2</v>
      </c>
      <c r="AA926" s="42">
        <f ca="1"/>
        <v>3.1403844429637666E-2</v>
      </c>
      <c r="AB926" s="42">
        <f ca="1"/>
        <v>3.2880293963853828E-2</v>
      </c>
      <c r="AC926" s="42">
        <f ca="1"/>
        <v>3.2895043126367179E-2</v>
      </c>
      <c r="AD926" s="42">
        <f ca="1"/>
        <v>1.0891778585449782E-2</v>
      </c>
      <c r="AE926" s="42">
        <f ca="1"/>
        <v>1.0385474734371366E-2</v>
      </c>
      <c r="AF926" s="42">
        <f ca="1"/>
        <v>1.0486612674821314E-2</v>
      </c>
      <c r="AG926" s="42">
        <f ca="1"/>
        <v>1.558715660498323E-2</v>
      </c>
      <c r="AH926" s="42">
        <f ca="1"/>
        <v>1.2707391591478752E-2</v>
      </c>
      <c r="AI926" s="42">
        <f ca="1"/>
        <v>1.3004866249025275E-2</v>
      </c>
      <c r="AJ926" s="42">
        <f ca="1"/>
        <v>3.0881559907352325E-3</v>
      </c>
      <c r="AK926" s="42">
        <f ca="1"/>
        <v>2.9456394348883379E-3</v>
      </c>
      <c r="AL926" s="42">
        <f ca="1"/>
        <v>3.025108381906397E-3</v>
      </c>
      <c r="AM926" s="42">
        <f ca="1"/>
        <v>8.884165634072615E-3</v>
      </c>
      <c r="AN926" s="42">
        <f ca="1"/>
        <v>8.4453375414591178E-3</v>
      </c>
      <c r="AO926" s="42">
        <f ca="1"/>
        <v>8.8676463360144765E-3</v>
      </c>
      <c r="AP926" s="42">
        <f ca="1"/>
        <v>1.5325381796457717E-2</v>
      </c>
      <c r="AQ926" s="42">
        <f ca="1"/>
        <v>1.6299231595959779E-2</v>
      </c>
      <c r="AR926" s="42">
        <f ca="1"/>
        <v>1.6540041448103272E-2</v>
      </c>
      <c r="AS926" s="42">
        <f ca="1"/>
        <v>1.3242542077407026E-2</v>
      </c>
      <c r="AT926" s="42">
        <f ca="1"/>
        <v>1.2141990602003135E-2</v>
      </c>
      <c r="AU926" s="42">
        <f ca="1"/>
        <v>1.1104602818894199E-2</v>
      </c>
      <c r="AV926" s="42">
        <f ca="1"/>
        <v>3.4977523421641794E-2</v>
      </c>
      <c r="AW926" s="42">
        <f ca="1"/>
        <v>4.0249555394139512E-2</v>
      </c>
      <c r="AX926" s="42">
        <f ca="1"/>
        <v>4.2469584270815729E-2</v>
      </c>
      <c r="AY926" s="42">
        <f ca="1"/>
        <v>1.552788921820103E-2</v>
      </c>
      <c r="AZ926" s="42">
        <f ca="1"/>
        <v>1.6140418249160668E-2</v>
      </c>
      <c r="BA926" s="42">
        <f ca="1"/>
        <v>1.685783707922691E-2</v>
      </c>
      <c r="BB926" s="42">
        <f ca="1"/>
        <v>2.4580371135574978E-2</v>
      </c>
      <c r="BC926" s="42">
        <f ca="1"/>
        <v>2.5853230484115048E-2</v>
      </c>
      <c r="BD926" s="42">
        <f ca="1"/>
        <v>2.6016869563184934E-2</v>
      </c>
      <c r="BE926" s="42">
        <f ca="1"/>
        <v>2.8183525163843082E-2</v>
      </c>
      <c r="BF926" s="42">
        <f ca="1"/>
        <v>2.9082588117081382E-2</v>
      </c>
      <c r="BG926" s="42">
        <f ca="1"/>
        <v>2.8602669982175876E-2</v>
      </c>
      <c r="BH926" s="42">
        <f ca="1"/>
        <v>2.3039673168464662E-2</v>
      </c>
      <c r="BI926" s="42">
        <f ca="1"/>
        <v>2.2890743815941451E-2</v>
      </c>
      <c r="BJ926" s="42">
        <f ca="1"/>
        <v>2.3735997805528705E-2</v>
      </c>
    </row>
    <row r="927" spans="2:62" hidden="1" outlineLevel="2">
      <c r="B927" s="78" t="s">
        <v>22</v>
      </c>
      <c r="C927" s="42">
        <f ca="1"/>
        <v>6.49651621951955E-3</v>
      </c>
      <c r="D927" s="42">
        <f ca="1"/>
        <v>6.0774618127661835E-3</v>
      </c>
      <c r="E927" s="42">
        <f ca="1"/>
        <v>5.9037571288384546E-3</v>
      </c>
      <c r="F927" s="42">
        <f ca="1"/>
        <v>1.1874350492416473E-2</v>
      </c>
      <c r="G927" s="42">
        <f ca="1"/>
        <v>1.0815207192629746E-2</v>
      </c>
      <c r="H927" s="42">
        <f ca="1"/>
        <v>1.2243288131441427E-2</v>
      </c>
      <c r="I927" s="42">
        <f ca="1"/>
        <v>1.0415987116915359E-2</v>
      </c>
      <c r="J927" s="42">
        <f ca="1"/>
        <v>1.1101017321002573E-2</v>
      </c>
      <c r="K927" s="42">
        <f ca="1"/>
        <v>1.0871475955323156E-2</v>
      </c>
      <c r="L927" s="42">
        <f ca="1"/>
        <v>1.2538279583601229E-2</v>
      </c>
      <c r="M927" s="42">
        <f ca="1"/>
        <v>1.2144334676321806E-2</v>
      </c>
      <c r="N927" s="42">
        <f ca="1"/>
        <v>1.2064944209408587E-2</v>
      </c>
      <c r="O927" s="42">
        <f ca="1"/>
        <v>1.8883333719104941E-2</v>
      </c>
      <c r="P927" s="42">
        <f ca="1"/>
        <v>1.8297407244921585E-2</v>
      </c>
      <c r="Q927" s="42">
        <f ca="1"/>
        <v>1.7928150041903193E-2</v>
      </c>
      <c r="R927" s="42">
        <f ca="1"/>
        <v>1.1819968628263853E-2</v>
      </c>
      <c r="S927" s="42">
        <f ca="1"/>
        <v>1.1045623235280006E-2</v>
      </c>
      <c r="T927" s="42">
        <f ca="1"/>
        <v>1.1399538226690202E-2</v>
      </c>
      <c r="U927" s="42">
        <f ca="1"/>
        <v>1.643459064448442E-2</v>
      </c>
      <c r="V927" s="42">
        <f ca="1"/>
        <v>1.6303829980551798E-2</v>
      </c>
      <c r="W927" s="42">
        <f ca="1"/>
        <v>1.6719695059702763E-2</v>
      </c>
      <c r="X927" s="42">
        <f ca="1"/>
        <v>2.2378706878966179E-2</v>
      </c>
      <c r="Y927" s="42">
        <f ca="1"/>
        <v>2.2258064445198227E-2</v>
      </c>
      <c r="Z927" s="42">
        <f ca="1"/>
        <v>2.0779587185548776E-2</v>
      </c>
      <c r="AA927" s="42">
        <f ca="1"/>
        <v>2.1864928328832144E-2</v>
      </c>
      <c r="AB927" s="42">
        <f ca="1"/>
        <v>1.94213287569742E-2</v>
      </c>
      <c r="AC927" s="42">
        <f ca="1"/>
        <v>1.8808760622874149E-2</v>
      </c>
      <c r="AD927" s="42">
        <f ca="1"/>
        <v>1.1477874546108307E-2</v>
      </c>
      <c r="AE927" s="42">
        <f ca="1"/>
        <v>1.126403840337766E-2</v>
      </c>
      <c r="AF927" s="42">
        <f ca="1"/>
        <v>1.1844389672809005E-2</v>
      </c>
      <c r="AG927" s="42">
        <f ca="1"/>
        <v>1.3627347186386784E-2</v>
      </c>
      <c r="AH927" s="42">
        <f ca="1"/>
        <v>1.2751031220023907E-2</v>
      </c>
      <c r="AI927" s="42">
        <f ca="1"/>
        <v>1.245429660146862E-2</v>
      </c>
      <c r="AJ927" s="42">
        <f ca="1"/>
        <v>2.491545836659436E-2</v>
      </c>
      <c r="AK927" s="42">
        <f ca="1"/>
        <v>2.6300273729146163E-2</v>
      </c>
      <c r="AL927" s="42">
        <f ca="1"/>
        <v>2.4898827743269819E-2</v>
      </c>
      <c r="AM927" s="42">
        <f ca="1"/>
        <v>2.0669178905725557E-2</v>
      </c>
      <c r="AN927" s="42">
        <f ca="1"/>
        <v>2.4825087941692463E-2</v>
      </c>
      <c r="AO927" s="42">
        <f ca="1"/>
        <v>2.8798575479941513E-2</v>
      </c>
      <c r="AP927" s="42">
        <f ca="1"/>
        <v>7.2975243680925797E-2</v>
      </c>
      <c r="AQ927" s="42">
        <f ca="1"/>
        <v>6.3730970028064923E-2</v>
      </c>
      <c r="AR927" s="42">
        <f ca="1"/>
        <v>6.6129864964750068E-2</v>
      </c>
      <c r="AS927" s="42">
        <f ca="1"/>
        <v>6.4169817869038234E-2</v>
      </c>
      <c r="AT927" s="42">
        <f ca="1"/>
        <v>6.3013127714003692E-2</v>
      </c>
      <c r="AU927" s="42">
        <f ca="1"/>
        <v>5.9104708300105939E-2</v>
      </c>
      <c r="AV927" s="42">
        <f ca="1"/>
        <v>7.9933334870203807E-2</v>
      </c>
      <c r="AW927" s="42">
        <f ca="1"/>
        <v>8.0084463351015989E-2</v>
      </c>
      <c r="AX927" s="42">
        <f ca="1"/>
        <v>7.8918478039847834E-2</v>
      </c>
      <c r="AY927" s="42">
        <f ca="1"/>
        <v>0.10595845665934096</v>
      </c>
      <c r="AZ927" s="42">
        <f ca="1"/>
        <v>0.10242042187836092</v>
      </c>
      <c r="BA927" s="42">
        <f ca="1"/>
        <v>9.877928761244191E-2</v>
      </c>
      <c r="BB927" s="42">
        <f ca="1"/>
        <v>0.11459746444084723</v>
      </c>
      <c r="BC927" s="42">
        <f ca="1"/>
        <v>0.12082239916464703</v>
      </c>
      <c r="BD927" s="42">
        <f ca="1"/>
        <v>0.12770924507789641</v>
      </c>
      <c r="BE927" s="42">
        <f ca="1"/>
        <v>0.11954141206867389</v>
      </c>
      <c r="BF927" s="42">
        <f ca="1"/>
        <v>0.12333500433359082</v>
      </c>
      <c r="BG927" s="42">
        <f ca="1"/>
        <v>0.12751675883376301</v>
      </c>
      <c r="BH927" s="42">
        <f ca="1"/>
        <v>0.1166992444396497</v>
      </c>
      <c r="BI927" s="42">
        <f ca="1"/>
        <v>0.12572074954658716</v>
      </c>
      <c r="BJ927" s="42">
        <f ca="1"/>
        <v>0.12000034029526443</v>
      </c>
    </row>
    <row r="928" spans="2:62" hidden="1" outlineLevel="2">
      <c r="B928" s="78" t="s">
        <v>24</v>
      </c>
      <c r="C928" s="42">
        <f ca="1"/>
        <v>0.17478943181257445</v>
      </c>
      <c r="D928" s="42">
        <f ca="1"/>
        <v>0.17899354759457436</v>
      </c>
      <c r="E928" s="42">
        <f ca="1"/>
        <v>0.18264045439701543</v>
      </c>
      <c r="F928" s="42">
        <f ca="1"/>
        <v>0.1897670077498288</v>
      </c>
      <c r="G928" s="42">
        <f ca="1"/>
        <v>0.19619668130630308</v>
      </c>
      <c r="H928" s="42">
        <f ca="1"/>
        <v>0.20110170367036659</v>
      </c>
      <c r="I928" s="42">
        <f ca="1"/>
        <v>0.20423234301907858</v>
      </c>
      <c r="J928" s="42">
        <f ca="1"/>
        <v>0.21331184451341839</v>
      </c>
      <c r="K928" s="42">
        <f ca="1"/>
        <v>0.19960808073304492</v>
      </c>
      <c r="L928" s="42">
        <f ca="1"/>
        <v>0.1928708533076729</v>
      </c>
      <c r="M928" s="42">
        <f ca="1"/>
        <v>0.19761348223931907</v>
      </c>
      <c r="N928" s="42">
        <f ca="1"/>
        <v>0.20175730935544017</v>
      </c>
      <c r="O928" s="42">
        <f ca="1"/>
        <v>0.19372743942378581</v>
      </c>
      <c r="P928" s="42">
        <f ca="1"/>
        <v>0.19500319186792045</v>
      </c>
      <c r="Q928" s="42">
        <f ca="1"/>
        <v>0.19911506960410896</v>
      </c>
      <c r="R928" s="42">
        <f ca="1"/>
        <v>0.17152418449059573</v>
      </c>
      <c r="S928" s="42">
        <f ca="1"/>
        <v>0.17735941202732433</v>
      </c>
      <c r="T928" s="42">
        <f ca="1"/>
        <v>0.18059308236843188</v>
      </c>
      <c r="U928" s="42">
        <f ca="1"/>
        <v>0.18158204369278902</v>
      </c>
      <c r="V928" s="42">
        <f ca="1"/>
        <v>0.19047785450549781</v>
      </c>
      <c r="W928" s="42">
        <f ca="1"/>
        <v>0.18743606692979878</v>
      </c>
      <c r="X928" s="42">
        <f ca="1"/>
        <v>0.17396979951640112</v>
      </c>
      <c r="Y928" s="42">
        <f ca="1"/>
        <v>0.17327804317757239</v>
      </c>
      <c r="Z928" s="42">
        <f ca="1"/>
        <v>0.17611680044470662</v>
      </c>
      <c r="AA928" s="42">
        <f ca="1"/>
        <v>0.19881568886380474</v>
      </c>
      <c r="AB928" s="42">
        <f ca="1"/>
        <v>0.19289447520215894</v>
      </c>
      <c r="AC928" s="42">
        <f ca="1"/>
        <v>0.20121302992549389</v>
      </c>
      <c r="AD928" s="42">
        <f ca="1"/>
        <v>0.20098947092197547</v>
      </c>
      <c r="AE928" s="42">
        <f ca="1"/>
        <v>0.21301603280713019</v>
      </c>
      <c r="AF928" s="42">
        <f ca="1"/>
        <v>0.20678355454838399</v>
      </c>
      <c r="AG928" s="42">
        <f ca="1"/>
        <v>0.2381996624032596</v>
      </c>
      <c r="AH928" s="42">
        <f ca="1"/>
        <v>0.25036802264038821</v>
      </c>
      <c r="AI928" s="42">
        <f ca="1"/>
        <v>0.23432674877783558</v>
      </c>
      <c r="AJ928" s="42">
        <f ca="1"/>
        <v>0.22391158314971377</v>
      </c>
      <c r="AK928" s="42">
        <f ca="1"/>
        <v>0.21567071056795697</v>
      </c>
      <c r="AL928" s="42">
        <f ca="1"/>
        <v>0.22442107743793793</v>
      </c>
      <c r="AM928" s="42">
        <f ca="1"/>
        <v>0.22742058541072555</v>
      </c>
      <c r="AN928" s="42">
        <f ca="1"/>
        <v>0.23800903674466853</v>
      </c>
      <c r="AO928" s="42">
        <f ca="1"/>
        <v>0.2579446638417352</v>
      </c>
      <c r="AP928" s="42">
        <f ca="1"/>
        <v>0.30354259971449948</v>
      </c>
      <c r="AQ928" s="42">
        <f ca="1"/>
        <v>0.30895064680958412</v>
      </c>
      <c r="AR928" s="42">
        <f ca="1"/>
        <v>0.31470679068119017</v>
      </c>
      <c r="AS928" s="42">
        <f ca="1"/>
        <v>0.28848421482196529</v>
      </c>
      <c r="AT928" s="42">
        <f ca="1"/>
        <v>0.28897537417663688</v>
      </c>
      <c r="AU928" s="42">
        <f ca="1"/>
        <v>0.29099539254892903</v>
      </c>
      <c r="AV928" s="42">
        <f ca="1"/>
        <v>0.26415514860811201</v>
      </c>
      <c r="AW928" s="42">
        <f ca="1"/>
        <v>0.27212624724769763</v>
      </c>
      <c r="AX928" s="42">
        <f ca="1"/>
        <v>0.26442200561063051</v>
      </c>
      <c r="AY928" s="42">
        <f ca="1"/>
        <v>0.26087493513051302</v>
      </c>
      <c r="AZ928" s="42">
        <f ca="1"/>
        <v>0.26347541443757816</v>
      </c>
      <c r="BA928" s="42">
        <f ca="1"/>
        <v>0.26593775364928141</v>
      </c>
      <c r="BB928" s="42">
        <f ca="1"/>
        <v>0.2553343716620684</v>
      </c>
      <c r="BC928" s="42">
        <f ca="1"/>
        <v>0.25905539438499198</v>
      </c>
      <c r="BD928" s="42">
        <f ca="1"/>
        <v>0.26971884580778999</v>
      </c>
      <c r="BE928" s="42">
        <f ca="1"/>
        <v>0.23911006452172456</v>
      </c>
      <c r="BF928" s="42">
        <f ca="1"/>
        <v>0.23339673603590846</v>
      </c>
      <c r="BG928" s="42">
        <f ca="1"/>
        <v>0.22328221410283386</v>
      </c>
      <c r="BH928" s="42">
        <f ca="1"/>
        <v>0.24036519667722697</v>
      </c>
      <c r="BI928" s="42">
        <f ca="1"/>
        <v>0.24555721463973446</v>
      </c>
      <c r="BJ928" s="42">
        <f ca="1"/>
        <v>0.25499521591702129</v>
      </c>
    </row>
    <row r="929" spans="2:62" hidden="1" outlineLevel="2"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  <c r="AJ929" s="42"/>
      <c r="AK929" s="42"/>
      <c r="AL929" s="42"/>
      <c r="AM929" s="42"/>
      <c r="AN929" s="42"/>
      <c r="AO929" s="42"/>
      <c r="AP929" s="42"/>
      <c r="AQ929" s="42"/>
      <c r="AR929" s="42"/>
      <c r="AS929" s="42"/>
      <c r="AT929" s="42"/>
      <c r="AU929" s="42"/>
      <c r="AV929" s="42"/>
      <c r="AW929" s="42"/>
      <c r="AX929" s="42"/>
      <c r="AY929" s="42"/>
      <c r="AZ929" s="42"/>
      <c r="BA929" s="42"/>
      <c r="BB929" s="42"/>
      <c r="BC929" s="42"/>
      <c r="BD929" s="42"/>
      <c r="BE929" s="42"/>
      <c r="BF929" s="42"/>
      <c r="BG929" s="42"/>
      <c r="BH929" s="42"/>
      <c r="BI929" s="42"/>
      <c r="BJ929" s="42"/>
    </row>
    <row r="930" spans="2:62" hidden="1" outlineLevel="2">
      <c r="B930" s="78" t="s">
        <v>56</v>
      </c>
      <c r="C930" s="42">
        <f ca="1">SUM(C919:C928)</f>
        <v>0.99999936319074678</v>
      </c>
      <c r="D930" s="42">
        <f t="shared" ref="D930:BJ930" ca="1" si="1426">SUM(D919:D928)</f>
        <v>0.99999938761642726</v>
      </c>
      <c r="E930" s="42">
        <f t="shared" ca="1" si="1426"/>
        <v>0.9999993873877131</v>
      </c>
      <c r="F930" s="42">
        <f t="shared" ca="1" si="1426"/>
        <v>0.99999935984758304</v>
      </c>
      <c r="G930" s="42">
        <f t="shared" ca="1" si="1426"/>
        <v>0.99999938406046895</v>
      </c>
      <c r="H930" s="42">
        <f t="shared" ca="1" si="1426"/>
        <v>0.9999993654153656</v>
      </c>
      <c r="I930" s="42">
        <f t="shared" ca="1" si="1426"/>
        <v>0.9999993610904101</v>
      </c>
      <c r="J930" s="42">
        <f t="shared" ca="1" si="1426"/>
        <v>0.99999938105511577</v>
      </c>
      <c r="K930" s="42">
        <f t="shared" ca="1" si="1426"/>
        <v>0.99999937772213132</v>
      </c>
      <c r="L930" s="42">
        <f t="shared" ca="1" si="1426"/>
        <v>0.99999940152290145</v>
      </c>
      <c r="M930" s="42">
        <f t="shared" ca="1" si="1426"/>
        <v>0.99999941893136646</v>
      </c>
      <c r="N930" s="42">
        <f t="shared" ca="1" si="1426"/>
        <v>0.99999940177031954</v>
      </c>
      <c r="O930" s="42">
        <f t="shared" ca="1" si="1426"/>
        <v>0.99999935541229146</v>
      </c>
      <c r="P930" s="42">
        <f t="shared" ca="1" si="1426"/>
        <v>0.99999933519133644</v>
      </c>
      <c r="Q930" s="42">
        <f t="shared" ca="1" si="1426"/>
        <v>0.99999932485367016</v>
      </c>
      <c r="R930" s="42">
        <f t="shared" ca="1" si="1426"/>
        <v>0.999999349587404</v>
      </c>
      <c r="S930" s="42">
        <f t="shared" ca="1" si="1426"/>
        <v>0.99999934864076778</v>
      </c>
      <c r="T930" s="42">
        <f t="shared" ca="1" si="1426"/>
        <v>0.99999936551917379</v>
      </c>
      <c r="U930" s="42">
        <f t="shared" ca="1" si="1426"/>
        <v>0.9999993860599472</v>
      </c>
      <c r="V930" s="42">
        <f t="shared" ca="1" si="1426"/>
        <v>0.9999993740555706</v>
      </c>
      <c r="W930" s="42">
        <f t="shared" ca="1" si="1426"/>
        <v>0.99999937500788849</v>
      </c>
      <c r="X930" s="42">
        <f t="shared" ca="1" si="1426"/>
        <v>0.99999934384226619</v>
      </c>
      <c r="Y930" s="42">
        <f t="shared" ca="1" si="1426"/>
        <v>0.99999938148931045</v>
      </c>
      <c r="Z930" s="42">
        <f t="shared" ca="1" si="1426"/>
        <v>0.99999934188741868</v>
      </c>
      <c r="AA930" s="42">
        <f t="shared" ca="1" si="1426"/>
        <v>0.99999939564962104</v>
      </c>
      <c r="AB930" s="42">
        <f t="shared" ca="1" si="1426"/>
        <v>0.99999942199335945</v>
      </c>
      <c r="AC930" s="42">
        <f t="shared" ca="1" si="1426"/>
        <v>0.99999944551165298</v>
      </c>
      <c r="AD930" s="42">
        <f t="shared" ca="1" si="1426"/>
        <v>0.99999936103582709</v>
      </c>
      <c r="AE930" s="42">
        <f t="shared" ca="1" si="1426"/>
        <v>0.99999934483552722</v>
      </c>
      <c r="AF930" s="42">
        <f t="shared" ca="1" si="1426"/>
        <v>0.9999993710913273</v>
      </c>
      <c r="AG930" s="42">
        <f t="shared" ca="1" si="1426"/>
        <v>0.99999936204286888</v>
      </c>
      <c r="AH930" s="42">
        <f t="shared" ca="1" si="1426"/>
        <v>0.99999938446587522</v>
      </c>
      <c r="AI930" s="42">
        <f t="shared" ca="1" si="1426"/>
        <v>0.99999940320467484</v>
      </c>
      <c r="AJ930" s="42">
        <f t="shared" ca="1" si="1426"/>
        <v>0.99999936997382477</v>
      </c>
      <c r="AK930" s="42">
        <f t="shared" ca="1" si="1426"/>
        <v>0.99999936987038962</v>
      </c>
      <c r="AL930" s="42">
        <f t="shared" ca="1" si="1426"/>
        <v>0.99999938862714643</v>
      </c>
      <c r="AM930" s="42">
        <f t="shared" ca="1" si="1426"/>
        <v>0.99999938751649564</v>
      </c>
      <c r="AN930" s="42">
        <f t="shared" ca="1" si="1426"/>
        <v>0.99999932969885419</v>
      </c>
      <c r="AO930" s="42">
        <f t="shared" ca="1" si="1426"/>
        <v>0.9999992850797994</v>
      </c>
      <c r="AP930" s="42">
        <f t="shared" ca="1" si="1426"/>
        <v>0.99999941028715533</v>
      </c>
      <c r="AQ930" s="42">
        <f t="shared" ca="1" si="1426"/>
        <v>0.99999944416254483</v>
      </c>
      <c r="AR930" s="42">
        <f t="shared" ca="1" si="1426"/>
        <v>0.9999994216798771</v>
      </c>
      <c r="AS930" s="42">
        <f t="shared" ca="1" si="1426"/>
        <v>0.9999993550892109</v>
      </c>
      <c r="AT930" s="42">
        <f t="shared" ca="1" si="1426"/>
        <v>0.99999934033897586</v>
      </c>
      <c r="AU930" s="42">
        <f t="shared" ca="1" si="1426"/>
        <v>0.99999935335454448</v>
      </c>
      <c r="AV930" s="42">
        <f t="shared" ca="1" si="1426"/>
        <v>0.99999935060468315</v>
      </c>
      <c r="AW930" s="42">
        <f t="shared" ca="1" si="1426"/>
        <v>0.99999937640124748</v>
      </c>
      <c r="AX930" s="42">
        <f t="shared" ca="1" si="1426"/>
        <v>0.99999936744319595</v>
      </c>
      <c r="AY930" s="42">
        <f t="shared" ca="1" si="1426"/>
        <v>0.99999936125321542</v>
      </c>
      <c r="AZ930" s="42">
        <f t="shared" ca="1" si="1426"/>
        <v>0.9999993403476557</v>
      </c>
      <c r="BA930" s="42">
        <f t="shared" ca="1" si="1426"/>
        <v>0.999999402161734</v>
      </c>
      <c r="BB930" s="42">
        <f t="shared" ca="1" si="1426"/>
        <v>0.99999938882808048</v>
      </c>
      <c r="BC930" s="42">
        <f t="shared" ca="1" si="1426"/>
        <v>0.99999938136115674</v>
      </c>
      <c r="BD930" s="42">
        <f t="shared" ca="1" si="1426"/>
        <v>0.99999937862007027</v>
      </c>
      <c r="BE930" s="42">
        <f t="shared" ca="1" si="1426"/>
        <v>0.99999936870859885</v>
      </c>
      <c r="BF930" s="42">
        <f t="shared" ca="1" si="1426"/>
        <v>0.99999938885689121</v>
      </c>
      <c r="BG930" s="42">
        <f t="shared" ca="1" si="1426"/>
        <v>0.99999934825559311</v>
      </c>
      <c r="BH930" s="42">
        <f t="shared" ca="1" si="1426"/>
        <v>0.99999936744692086</v>
      </c>
      <c r="BI930" s="42">
        <f t="shared" ca="1" si="1426"/>
        <v>0.99999935858600097</v>
      </c>
      <c r="BJ930" s="42">
        <f t="shared" ca="1" si="1426"/>
        <v>0.99999942442785006</v>
      </c>
    </row>
    <row r="931" spans="2:62" hidden="1" outlineLevel="2">
      <c r="B931" s="25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  <c r="AJ931" s="42"/>
      <c r="AK931" s="42"/>
      <c r="AL931" s="42"/>
      <c r="AM931" s="42"/>
      <c r="AN931" s="42"/>
      <c r="AO931" s="42"/>
      <c r="AP931" s="42"/>
      <c r="AQ931" s="42"/>
      <c r="AR931" s="42"/>
      <c r="AS931" s="42"/>
      <c r="AT931" s="42"/>
      <c r="AU931" s="42"/>
      <c r="AV931" s="42"/>
      <c r="AW931" s="42"/>
      <c r="AX931" s="42"/>
      <c r="AY931" s="42"/>
      <c r="AZ931" s="42"/>
      <c r="BA931" s="42"/>
      <c r="BB931" s="42"/>
      <c r="BC931" s="42"/>
      <c r="BD931" s="42"/>
      <c r="BE931" s="42"/>
      <c r="BF931" s="42"/>
      <c r="BG931" s="42"/>
      <c r="BH931" s="42"/>
      <c r="BI931" s="42"/>
      <c r="BJ931" s="42"/>
    </row>
    <row r="932" spans="2:62" hidden="1" outlineLevel="2">
      <c r="B932" s="17" t="s">
        <v>137</v>
      </c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  <c r="AJ932" s="42"/>
      <c r="AK932" s="42"/>
      <c r="AL932" s="42"/>
      <c r="AM932" s="42"/>
      <c r="AN932" s="42"/>
      <c r="AO932" s="42"/>
      <c r="AP932" s="42"/>
      <c r="AQ932" s="42"/>
      <c r="AR932" s="42"/>
      <c r="AS932" s="42"/>
      <c r="AT932" s="42"/>
      <c r="AU932" s="42"/>
      <c r="AV932" s="42"/>
      <c r="AW932" s="42"/>
      <c r="AX932" s="42"/>
      <c r="AY932" s="42"/>
      <c r="AZ932" s="42"/>
      <c r="BA932" s="42"/>
      <c r="BB932" s="42"/>
      <c r="BC932" s="42"/>
      <c r="BD932" s="42"/>
      <c r="BE932" s="42"/>
      <c r="BF932" s="42"/>
      <c r="BG932" s="42"/>
      <c r="BH932" s="42"/>
      <c r="BI932" s="42"/>
      <c r="BJ932" s="42"/>
    </row>
    <row r="933" spans="2:62" hidden="1" outlineLevel="2">
      <c r="B933" s="78" t="s">
        <v>5</v>
      </c>
      <c r="C933" s="15" cm="1">
        <f t="array" aca="1" ref="C933:C942" ca="1">D903:D912-C919:C928</f>
        <v>0</v>
      </c>
      <c r="D933" s="15" cm="1">
        <f t="array" aca="1" ref="D933:D942" ca="1">E903:E912-D919:D928</f>
        <v>0</v>
      </c>
      <c r="E933" s="15" cm="1">
        <f t="array" aca="1" ref="E933:E942" ca="1">F903:F912-E919:E928</f>
        <v>4.2762508435469082E-4</v>
      </c>
      <c r="F933" s="15" cm="1">
        <f t="array" aca="1" ref="F933:F942" ca="1">G903:G912-F919:F928</f>
        <v>0</v>
      </c>
      <c r="G933" s="15" cm="1">
        <f t="array" aca="1" ref="G933:G942" ca="1">H903:H912-G919:G928</f>
        <v>0</v>
      </c>
      <c r="H933" s="15" cm="1">
        <f t="array" aca="1" ref="H933:H942" ca="1">I903:I912-H919:H928</f>
        <v>4.9639167033364295E-3</v>
      </c>
      <c r="I933" s="15" cm="1">
        <f t="array" aca="1" ref="I933:I942" ca="1">J903:J912-I919:I928</f>
        <v>0</v>
      </c>
      <c r="J933" s="15" cm="1">
        <f t="array" aca="1" ref="J933:J942" ca="1">K903:K912-J919:J928</f>
        <v>0</v>
      </c>
      <c r="K933" s="15" cm="1">
        <f t="array" aca="1" ref="K933:K942" ca="1">L903:L912-K919:K928</f>
        <v>8.6486398236557335E-3</v>
      </c>
      <c r="L933" s="15" cm="1">
        <f t="array" aca="1" ref="L933:L942" ca="1">M903:M912-L919:L928</f>
        <v>0</v>
      </c>
      <c r="M933" s="15" cm="1">
        <f t="array" aca="1" ref="M933:M942" ca="1">N903:N912-M919:M928</f>
        <v>0</v>
      </c>
      <c r="N933" s="15" cm="1">
        <f t="array" aca="1" ref="N933:N942" ca="1">O903:O912-N919:N928</f>
        <v>4.6557837143219039E-3</v>
      </c>
      <c r="O933" s="15" cm="1">
        <f t="array" aca="1" ref="O933:O942" ca="1">P903:P912-O919:O928</f>
        <v>0</v>
      </c>
      <c r="P933" s="15" cm="1">
        <f t="array" aca="1" ref="P933:P942" ca="1">Q903:Q912-P919:P928</f>
        <v>0</v>
      </c>
      <c r="Q933" s="15" cm="1">
        <f t="array" aca="1" ref="Q933:Q942" ca="1">R903:R912-Q919:Q928</f>
        <v>3.5326971215538933E-3</v>
      </c>
      <c r="R933" s="15" cm="1">
        <f t="array" aca="1" ref="R933:R942" ca="1">S903:S912-R919:R928</f>
        <v>0</v>
      </c>
      <c r="S933" s="15" cm="1">
        <f t="array" aca="1" ref="S933:S942" ca="1">T903:T912-S919:S928</f>
        <v>0</v>
      </c>
      <c r="T933" s="15" cm="1">
        <f t="array" aca="1" ref="T933:T942" ca="1">U903:U912-T919:T928</f>
        <v>1.2052365628866177E-2</v>
      </c>
      <c r="U933" s="15" cm="1">
        <f t="array" aca="1" ref="U933:U942" ca="1">V903:V912-U919:U928</f>
        <v>0</v>
      </c>
      <c r="V933" s="15" cm="1">
        <f t="array" aca="1" ref="V933:V942" ca="1">W903:W912-V919:V928</f>
        <v>0</v>
      </c>
      <c r="W933" s="15" cm="1">
        <f t="array" aca="1" ref="W933:W942" ca="1">X903:X912-W919:W928</f>
        <v>-8.1919963624439707E-3</v>
      </c>
      <c r="X933" s="15" cm="1">
        <f t="array" aca="1" ref="X933:X942" ca="1">Y903:Y912-X919:X928</f>
        <v>0</v>
      </c>
      <c r="Y933" s="15" cm="1">
        <f t="array" aca="1" ref="Y933:Y942" ca="1">Z903:Z912-Y919:Y928</f>
        <v>0</v>
      </c>
      <c r="Z933" s="15" cm="1">
        <f t="array" aca="1" ref="Z933:Z942" ca="1">AA903:AA912-Z919:Z928</f>
        <v>-4.0419485506015637E-2</v>
      </c>
      <c r="AA933" s="15" cm="1">
        <f t="array" aca="1" ref="AA933:AA942" ca="1">AB903:AB912-AA919:AA928</f>
        <v>0</v>
      </c>
      <c r="AB933" s="15" cm="1">
        <f t="array" aca="1" ref="AB933:AB942" ca="1">AC903:AC912-AB919:AB928</f>
        <v>0</v>
      </c>
      <c r="AC933" s="15" cm="1">
        <f t="array" aca="1" ref="AC933:AC942" ca="1">AD903:AD912-AC919:AC928</f>
        <v>-2.7997644299636096E-2</v>
      </c>
      <c r="AD933" s="15" cm="1">
        <f t="array" aca="1" ref="AD933:AD942" ca="1">AE903:AE912-AD919:AD928</f>
        <v>0</v>
      </c>
      <c r="AE933" s="15" cm="1">
        <f t="array" aca="1" ref="AE933:AE942" ca="1">AF903:AF912-AE919:AE928</f>
        <v>0</v>
      </c>
      <c r="AF933" s="15" cm="1">
        <f t="array" aca="1" ref="AF933:AF942" ca="1">AG903:AG912-AF919:AF928</f>
        <v>-1.5274337168492739E-3</v>
      </c>
      <c r="AG933" s="15" cm="1">
        <f t="array" aca="1" ref="AG933:AG942" ca="1">AH903:AH912-AG919:AG928</f>
        <v>0</v>
      </c>
      <c r="AH933" s="15" cm="1">
        <f t="array" aca="1" ref="AH933:AH942" ca="1">AI903:AI912-AH919:AH928</f>
        <v>0</v>
      </c>
      <c r="AI933" s="15" cm="1">
        <f t="array" aca="1" ref="AI933:AI942" ca="1">AJ903:AJ912-AI919:AI928</f>
        <v>0</v>
      </c>
      <c r="AJ933" s="15" cm="1">
        <f t="array" aca="1" ref="AJ933:AJ942" ca="1">AK903:AK912-AJ919:AJ928</f>
        <v>0</v>
      </c>
      <c r="AK933" s="15" cm="1">
        <f t="array" aca="1" ref="AK933:AK942" ca="1">AL903:AL912-AK919:AK928</f>
        <v>0</v>
      </c>
      <c r="AL933" s="15" cm="1">
        <f t="array" aca="1" ref="AL933:AL942" ca="1">AM903:AM912-AL919:AL928</f>
        <v>0</v>
      </c>
      <c r="AM933" s="15" cm="1">
        <f t="array" aca="1" ref="AM933:AM942" ca="1">AN903:AN912-AM919:AM928</f>
        <v>0</v>
      </c>
      <c r="AN933" s="15" cm="1">
        <f t="array" aca="1" ref="AN933:AN942" ca="1">AO903:AO912-AN919:AN928</f>
        <v>0</v>
      </c>
      <c r="AO933" s="15" cm="1">
        <f t="array" aca="1" ref="AO933:AO942" ca="1">AP903:AP912-AO919:AO928</f>
        <v>0</v>
      </c>
      <c r="AP933" s="15" cm="1">
        <f t="array" aca="1" ref="AP933:AP942" ca="1">AQ903:AQ912-AP919:AP928</f>
        <v>0</v>
      </c>
      <c r="AQ933" s="15" cm="1">
        <f t="array" aca="1" ref="AQ933:AQ942" ca="1">AR903:AR912-AQ919:AQ928</f>
        <v>0</v>
      </c>
      <c r="AR933" s="15" cm="1">
        <f t="array" aca="1" ref="AR933:AR942" ca="1">AS903:AS912-AR919:AR928</f>
        <v>0</v>
      </c>
      <c r="AS933" s="15" cm="1">
        <f t="array" aca="1" ref="AS933:AS942" ca="1">AT903:AT912-AS919:AS928</f>
        <v>0</v>
      </c>
      <c r="AT933" s="15" cm="1">
        <f t="array" aca="1" ref="AT933:AT942" ca="1">AU903:AU912-AT919:AT928</f>
        <v>0</v>
      </c>
      <c r="AU933" s="15" cm="1">
        <f t="array" aca="1" ref="AU933:AU942" ca="1">AV903:AV912-AU919:AU928</f>
        <v>0</v>
      </c>
      <c r="AV933" s="15" cm="1">
        <f t="array" aca="1" ref="AV933:AV942" ca="1">AW903:AW912-AV919:AV928</f>
        <v>0</v>
      </c>
      <c r="AW933" s="15" cm="1">
        <f t="array" aca="1" ref="AW933:AW942" ca="1">AX903:AX912-AW919:AW928</f>
        <v>0</v>
      </c>
      <c r="AX933" s="15" cm="1">
        <f t="array" aca="1" ref="AX933:AX942" ca="1">AY903:AY912-AX919:AX928</f>
        <v>0</v>
      </c>
      <c r="AY933" s="15" cm="1">
        <f t="array" aca="1" ref="AY933:AY942" ca="1">AZ903:AZ912-AY919:AY928</f>
        <v>0</v>
      </c>
      <c r="AZ933" s="15" cm="1">
        <f t="array" aca="1" ref="AZ933:AZ942" ca="1">BA903:BA912-AZ919:AZ928</f>
        <v>0</v>
      </c>
      <c r="BA933" s="15" cm="1">
        <f t="array" aca="1" ref="BA933:BA942" ca="1">BB903:BB912-BA919:BA928</f>
        <v>0</v>
      </c>
      <c r="BB933" s="15" cm="1">
        <f t="array" aca="1" ref="BB933:BB942" ca="1">BC903:BC912-BB919:BB928</f>
        <v>0</v>
      </c>
      <c r="BC933" s="15" cm="1">
        <f t="array" aca="1" ref="BC933:BC942" ca="1">BD903:BD912-BC919:BC928</f>
        <v>0</v>
      </c>
      <c r="BD933" s="15" cm="1">
        <f t="array" aca="1" ref="BD933:BD942" ca="1">BE903:BE912-BD919:BD928</f>
        <v>0</v>
      </c>
      <c r="BE933" s="15" cm="1">
        <f t="array" aca="1" ref="BE933:BE942" ca="1">BF903:BF912-BE919:BE928</f>
        <v>0</v>
      </c>
      <c r="BF933" s="15" cm="1">
        <f t="array" aca="1" ref="BF933:BF942" ca="1">BG903:BG912-BF919:BF928</f>
        <v>0</v>
      </c>
      <c r="BG933" s="15" cm="1">
        <f t="array" aca="1" ref="BG933:BG942" ca="1">BH903:BH912-BG919:BG928</f>
        <v>0</v>
      </c>
      <c r="BH933" s="15" cm="1">
        <f t="array" aca="1" ref="BH933:BH942" ca="1">BI903:BI912-BH919:BH928</f>
        <v>0</v>
      </c>
      <c r="BI933" s="15" cm="1">
        <f t="array" aca="1" ref="BI933:BI942" ca="1">BJ903:BJ912-BI919:BI928</f>
        <v>0</v>
      </c>
      <c r="BJ933" s="15" cm="1">
        <f t="array" aca="1" ref="BJ933:BJ942" ca="1">BK903:BK912-BJ919:BJ928</f>
        <v>0</v>
      </c>
    </row>
    <row r="934" spans="2:62" hidden="1" outlineLevel="2">
      <c r="B934" s="78" t="s">
        <v>7</v>
      </c>
      <c r="C934" s="42">
        <f ca="1"/>
        <v>0</v>
      </c>
      <c r="D934" s="42">
        <f ca="1"/>
        <v>0</v>
      </c>
      <c r="E934" s="42">
        <f ca="1"/>
        <v>-5.1295390999081154E-3</v>
      </c>
      <c r="F934" s="42">
        <f ca="1"/>
        <v>0</v>
      </c>
      <c r="G934" s="42">
        <f ca="1"/>
        <v>0</v>
      </c>
      <c r="H934" s="42">
        <f ca="1"/>
        <v>8.5197679018125076E-3</v>
      </c>
      <c r="I934" s="42">
        <f ca="1"/>
        <v>0</v>
      </c>
      <c r="J934" s="42">
        <f ca="1"/>
        <v>0</v>
      </c>
      <c r="K934" s="42">
        <f ca="1"/>
        <v>-5.2751668790743077E-3</v>
      </c>
      <c r="L934" s="42">
        <f ca="1"/>
        <v>0</v>
      </c>
      <c r="M934" s="42">
        <f ca="1"/>
        <v>0</v>
      </c>
      <c r="N934" s="42">
        <f ca="1"/>
        <v>6.1540592513993249E-3</v>
      </c>
      <c r="O934" s="42">
        <f ca="1"/>
        <v>0</v>
      </c>
      <c r="P934" s="42">
        <f ca="1"/>
        <v>0</v>
      </c>
      <c r="Q934" s="42">
        <f ca="1"/>
        <v>8.8062642693645596E-3</v>
      </c>
      <c r="R934" s="42">
        <f ca="1"/>
        <v>0</v>
      </c>
      <c r="S934" s="42">
        <f ca="1"/>
        <v>0</v>
      </c>
      <c r="T934" s="42">
        <f ca="1"/>
        <v>-3.4086501531011421E-3</v>
      </c>
      <c r="U934" s="42">
        <f ca="1"/>
        <v>0</v>
      </c>
      <c r="V934" s="42">
        <f ca="1"/>
        <v>0</v>
      </c>
      <c r="W934" s="42">
        <f ca="1"/>
        <v>9.8535869315879571E-3</v>
      </c>
      <c r="X934" s="42">
        <f ca="1"/>
        <v>0</v>
      </c>
      <c r="Y934" s="42">
        <f ca="1"/>
        <v>0</v>
      </c>
      <c r="Z934" s="42">
        <f ca="1"/>
        <v>-4.8571503363249863E-3</v>
      </c>
      <c r="AA934" s="42">
        <f ca="1"/>
        <v>0</v>
      </c>
      <c r="AB934" s="42">
        <f ca="1"/>
        <v>0</v>
      </c>
      <c r="AC934" s="42">
        <f ca="1"/>
        <v>1.4199005452567193E-2</v>
      </c>
      <c r="AD934" s="42">
        <f ca="1"/>
        <v>0</v>
      </c>
      <c r="AE934" s="42">
        <f ca="1"/>
        <v>0</v>
      </c>
      <c r="AF934" s="42">
        <f ca="1"/>
        <v>4.7098623821416191E-3</v>
      </c>
      <c r="AG934" s="42">
        <f ca="1"/>
        <v>0</v>
      </c>
      <c r="AH934" s="42">
        <f ca="1"/>
        <v>0</v>
      </c>
      <c r="AI934" s="42">
        <f ca="1"/>
        <v>1.6045216874097538E-2</v>
      </c>
      <c r="AJ934" s="42">
        <f ca="1"/>
        <v>0</v>
      </c>
      <c r="AK934" s="42">
        <f ca="1"/>
        <v>0</v>
      </c>
      <c r="AL934" s="42">
        <f ca="1"/>
        <v>-3.9194952357697183E-3</v>
      </c>
      <c r="AM934" s="42">
        <f ca="1"/>
        <v>0</v>
      </c>
      <c r="AN934" s="42">
        <f ca="1"/>
        <v>0</v>
      </c>
      <c r="AO934" s="42">
        <f ca="1"/>
        <v>-4.1998017483616368E-2</v>
      </c>
      <c r="AP934" s="42">
        <f ca="1"/>
        <v>0</v>
      </c>
      <c r="AQ934" s="42">
        <f ca="1"/>
        <v>0</v>
      </c>
      <c r="AR934" s="42">
        <f ca="1"/>
        <v>0</v>
      </c>
      <c r="AS934" s="42">
        <f ca="1"/>
        <v>0</v>
      </c>
      <c r="AT934" s="42">
        <f ca="1"/>
        <v>0</v>
      </c>
      <c r="AU934" s="42">
        <f ca="1"/>
        <v>0</v>
      </c>
      <c r="AV934" s="42">
        <f ca="1"/>
        <v>0</v>
      </c>
      <c r="AW934" s="42">
        <f ca="1"/>
        <v>0</v>
      </c>
      <c r="AX934" s="42">
        <f ca="1"/>
        <v>0</v>
      </c>
      <c r="AY934" s="42">
        <f ca="1"/>
        <v>0</v>
      </c>
      <c r="AZ934" s="42">
        <f ca="1"/>
        <v>0</v>
      </c>
      <c r="BA934" s="42">
        <f ca="1"/>
        <v>0</v>
      </c>
      <c r="BB934" s="42">
        <f ca="1"/>
        <v>0</v>
      </c>
      <c r="BC934" s="42">
        <f ca="1"/>
        <v>0</v>
      </c>
      <c r="BD934" s="42">
        <f ca="1"/>
        <v>0</v>
      </c>
      <c r="BE934" s="42">
        <f ca="1"/>
        <v>0</v>
      </c>
      <c r="BF934" s="42">
        <f ca="1"/>
        <v>0</v>
      </c>
      <c r="BG934" s="42">
        <f ca="1"/>
        <v>0</v>
      </c>
      <c r="BH934" s="42">
        <f ca="1"/>
        <v>0</v>
      </c>
      <c r="BI934" s="42">
        <f ca="1"/>
        <v>0</v>
      </c>
      <c r="BJ934" s="42">
        <f ca="1"/>
        <v>0</v>
      </c>
    </row>
    <row r="935" spans="2:62" hidden="1" outlineLevel="2">
      <c r="B935" s="78" t="s">
        <v>9</v>
      </c>
      <c r="C935" s="42">
        <f ca="1"/>
        <v>0</v>
      </c>
      <c r="D935" s="42">
        <f ca="1"/>
        <v>0</v>
      </c>
      <c r="E935" s="42">
        <f ca="1"/>
        <v>-6.5545979204913452E-3</v>
      </c>
      <c r="F935" s="42">
        <f ca="1"/>
        <v>0</v>
      </c>
      <c r="G935" s="42">
        <f ca="1"/>
        <v>0</v>
      </c>
      <c r="H935" s="42">
        <f ca="1"/>
        <v>-1.1411804599397057E-2</v>
      </c>
      <c r="I935" s="42">
        <f ca="1"/>
        <v>0</v>
      </c>
      <c r="J935" s="42">
        <f ca="1"/>
        <v>0</v>
      </c>
      <c r="K935" s="42">
        <f ca="1"/>
        <v>6.2559034454836571E-3</v>
      </c>
      <c r="L935" s="42">
        <f ca="1"/>
        <v>0</v>
      </c>
      <c r="M935" s="42">
        <f ca="1"/>
        <v>0</v>
      </c>
      <c r="N935" s="42">
        <f ca="1"/>
        <v>2.159118096510243E-2</v>
      </c>
      <c r="O935" s="42">
        <f ca="1"/>
        <v>0</v>
      </c>
      <c r="P935" s="42">
        <f ca="1"/>
        <v>0</v>
      </c>
      <c r="Q935" s="42">
        <f ca="1"/>
        <v>1.5045451692585754E-2</v>
      </c>
      <c r="R935" s="42">
        <f ca="1"/>
        <v>0</v>
      </c>
      <c r="S935" s="42">
        <f ca="1"/>
        <v>0</v>
      </c>
      <c r="T935" s="42">
        <f ca="1"/>
        <v>-5.3801801748853961E-3</v>
      </c>
      <c r="U935" s="42">
        <f ca="1"/>
        <v>0</v>
      </c>
      <c r="V935" s="42">
        <f ca="1"/>
        <v>0</v>
      </c>
      <c r="W935" s="42">
        <f ca="1"/>
        <v>-1.4540350950897896E-4</v>
      </c>
      <c r="X935" s="42">
        <f ca="1"/>
        <v>0</v>
      </c>
      <c r="Y935" s="42">
        <f ca="1"/>
        <v>0</v>
      </c>
      <c r="Z935" s="42">
        <f ca="1"/>
        <v>-1.253954241080657E-2</v>
      </c>
      <c r="AA935" s="42">
        <f ca="1"/>
        <v>0</v>
      </c>
      <c r="AB935" s="42">
        <f ca="1"/>
        <v>0</v>
      </c>
      <c r="AC935" s="42">
        <f ca="1"/>
        <v>-3.6758841111077023E-2</v>
      </c>
      <c r="AD935" s="42">
        <f ca="1"/>
        <v>0</v>
      </c>
      <c r="AE935" s="42">
        <f ca="1"/>
        <v>0</v>
      </c>
      <c r="AF935" s="42">
        <f ca="1"/>
        <v>-1.598933182979545E-3</v>
      </c>
      <c r="AG935" s="42">
        <f ca="1"/>
        <v>0</v>
      </c>
      <c r="AH935" s="42">
        <f ca="1"/>
        <v>0</v>
      </c>
      <c r="AI935" s="42">
        <f ca="1"/>
        <v>-1.9802018135958832E-2</v>
      </c>
      <c r="AJ935" s="42">
        <f ca="1"/>
        <v>0</v>
      </c>
      <c r="AK935" s="42">
        <f ca="1"/>
        <v>0</v>
      </c>
      <c r="AL935" s="42">
        <f ca="1"/>
        <v>4.9705093599228811E-3</v>
      </c>
      <c r="AM935" s="42">
        <f ca="1"/>
        <v>0</v>
      </c>
      <c r="AN935" s="42">
        <f ca="1"/>
        <v>0</v>
      </c>
      <c r="AO935" s="42">
        <f ca="1"/>
        <v>-5.0611370865119909E-2</v>
      </c>
      <c r="AP935" s="42">
        <f ca="1"/>
        <v>0</v>
      </c>
      <c r="AQ935" s="42">
        <f ca="1"/>
        <v>0</v>
      </c>
      <c r="AR935" s="42">
        <f ca="1"/>
        <v>4.5352113546099804E-2</v>
      </c>
      <c r="AS935" s="42">
        <f ca="1"/>
        <v>0</v>
      </c>
      <c r="AT935" s="42">
        <f ca="1"/>
        <v>0</v>
      </c>
      <c r="AU935" s="42">
        <f ca="1"/>
        <v>-3.0419107968742587E-2</v>
      </c>
      <c r="AV935" s="42">
        <f ca="1"/>
        <v>0</v>
      </c>
      <c r="AW935" s="42">
        <f ca="1"/>
        <v>0</v>
      </c>
      <c r="AX935" s="42">
        <f ca="1"/>
        <v>-3.4148163337593657E-2</v>
      </c>
      <c r="AY935" s="42">
        <f ca="1"/>
        <v>0</v>
      </c>
      <c r="AZ935" s="42">
        <f ca="1"/>
        <v>0</v>
      </c>
      <c r="BA935" s="42">
        <f ca="1"/>
        <v>2.0885179880244242E-3</v>
      </c>
      <c r="BB935" s="42">
        <f ca="1"/>
        <v>0</v>
      </c>
      <c r="BC935" s="42">
        <f ca="1"/>
        <v>0</v>
      </c>
      <c r="BD935" s="42">
        <f ca="1"/>
        <v>2.2705886375982698E-3</v>
      </c>
      <c r="BE935" s="42">
        <f ca="1"/>
        <v>0</v>
      </c>
      <c r="BF935" s="42">
        <f ca="1"/>
        <v>0</v>
      </c>
      <c r="BG935" s="42">
        <f ca="1"/>
        <v>-9.2095828107876809E-3</v>
      </c>
      <c r="BH935" s="42">
        <f ca="1"/>
        <v>0</v>
      </c>
      <c r="BI935" s="42">
        <f ca="1"/>
        <v>0</v>
      </c>
      <c r="BJ935" s="42">
        <f ca="1"/>
        <v>-0.20116798583317619</v>
      </c>
    </row>
    <row r="936" spans="2:62" hidden="1" outlineLevel="2">
      <c r="B936" s="78" t="s">
        <v>11</v>
      </c>
      <c r="C936" s="42">
        <f ca="1"/>
        <v>0</v>
      </c>
      <c r="D936" s="42">
        <f ca="1"/>
        <v>0</v>
      </c>
      <c r="E936" s="42">
        <f ca="1"/>
        <v>-2.1994464005308245E-2</v>
      </c>
      <c r="F936" s="42">
        <f ca="1"/>
        <v>0</v>
      </c>
      <c r="G936" s="42">
        <f ca="1"/>
        <v>0</v>
      </c>
      <c r="H936" s="42">
        <f ca="1"/>
        <v>-1.0203328337334144E-3</v>
      </c>
      <c r="I936" s="42">
        <f ca="1"/>
        <v>0</v>
      </c>
      <c r="J936" s="42">
        <f ca="1"/>
        <v>0</v>
      </c>
      <c r="K936" s="42">
        <f ca="1"/>
        <v>-4.1572399797866616E-3</v>
      </c>
      <c r="L936" s="42">
        <f ca="1"/>
        <v>0</v>
      </c>
      <c r="M936" s="42">
        <f ca="1"/>
        <v>0</v>
      </c>
      <c r="N936" s="42">
        <f ca="1"/>
        <v>-1.5931441770349386E-2</v>
      </c>
      <c r="O936" s="42">
        <f ca="1"/>
        <v>0</v>
      </c>
      <c r="P936" s="42">
        <f ca="1"/>
        <v>0</v>
      </c>
      <c r="Q936" s="42">
        <f ca="1"/>
        <v>-1.9288768889272653E-2</v>
      </c>
      <c r="R936" s="42">
        <f ca="1"/>
        <v>0</v>
      </c>
      <c r="S936" s="42">
        <f ca="1"/>
        <v>0</v>
      </c>
      <c r="T936" s="42">
        <f ca="1"/>
        <v>-1.741469586796749E-2</v>
      </c>
      <c r="U936" s="42">
        <f ca="1"/>
        <v>0</v>
      </c>
      <c r="V936" s="42">
        <f ca="1"/>
        <v>0</v>
      </c>
      <c r="W936" s="42">
        <f ca="1"/>
        <v>1.3874669849432975E-3</v>
      </c>
      <c r="X936" s="42">
        <f ca="1"/>
        <v>0</v>
      </c>
      <c r="Y936" s="42">
        <f ca="1"/>
        <v>0</v>
      </c>
      <c r="Z936" s="42">
        <f ca="1"/>
        <v>-8.2463529546767875E-3</v>
      </c>
      <c r="AA936" s="42">
        <f ca="1"/>
        <v>0</v>
      </c>
      <c r="AB936" s="42">
        <f ca="1"/>
        <v>0</v>
      </c>
      <c r="AC936" s="42">
        <f ca="1"/>
        <v>3.2308836693239237E-2</v>
      </c>
      <c r="AD936" s="42">
        <f ca="1"/>
        <v>0</v>
      </c>
      <c r="AE936" s="42">
        <f ca="1"/>
        <v>0</v>
      </c>
      <c r="AF936" s="42">
        <f ca="1"/>
        <v>-2.3375101441271716E-2</v>
      </c>
      <c r="AG936" s="42">
        <f ca="1"/>
        <v>0</v>
      </c>
      <c r="AH936" s="42">
        <f ca="1"/>
        <v>0</v>
      </c>
      <c r="AI936" s="42">
        <f ca="1"/>
        <v>1.030061594333382E-2</v>
      </c>
      <c r="AJ936" s="42">
        <f ca="1"/>
        <v>0</v>
      </c>
      <c r="AK936" s="42">
        <f ca="1"/>
        <v>0</v>
      </c>
      <c r="AL936" s="42">
        <f ca="1"/>
        <v>-2.1798208732645083E-3</v>
      </c>
      <c r="AM936" s="42">
        <f ca="1"/>
        <v>0</v>
      </c>
      <c r="AN936" s="42">
        <f ca="1"/>
        <v>0</v>
      </c>
      <c r="AO936" s="42">
        <f ca="1"/>
        <v>-1.1848487450663879E-2</v>
      </c>
      <c r="AP936" s="42">
        <f ca="1"/>
        <v>0</v>
      </c>
      <c r="AQ936" s="42">
        <f ca="1"/>
        <v>0</v>
      </c>
      <c r="AR936" s="42">
        <f ca="1"/>
        <v>-1.4739112489315257E-2</v>
      </c>
      <c r="AS936" s="42">
        <f ca="1"/>
        <v>0</v>
      </c>
      <c r="AT936" s="42">
        <f ca="1"/>
        <v>0</v>
      </c>
      <c r="AU936" s="42">
        <f ca="1"/>
        <v>-5.6275413829689688E-4</v>
      </c>
      <c r="AV936" s="42">
        <f ca="1"/>
        <v>0</v>
      </c>
      <c r="AW936" s="42">
        <f ca="1"/>
        <v>0</v>
      </c>
      <c r="AX936" s="42">
        <f ca="1"/>
        <v>1.9884971885925841E-2</v>
      </c>
      <c r="AY936" s="42">
        <f ca="1"/>
        <v>0</v>
      </c>
      <c r="AZ936" s="42">
        <f ca="1"/>
        <v>0</v>
      </c>
      <c r="BA936" s="42">
        <f ca="1"/>
        <v>-1.0482366567943782E-2</v>
      </c>
      <c r="BB936" s="42">
        <f ca="1"/>
        <v>0</v>
      </c>
      <c r="BC936" s="42">
        <f ca="1"/>
        <v>0</v>
      </c>
      <c r="BD936" s="42">
        <f ca="1"/>
        <v>-7.3147407678277702E-3</v>
      </c>
      <c r="BE936" s="42">
        <f ca="1"/>
        <v>0</v>
      </c>
      <c r="BF936" s="42">
        <f ca="1"/>
        <v>0</v>
      </c>
      <c r="BG936" s="42">
        <f ca="1"/>
        <v>-7.6877866169003661E-3</v>
      </c>
      <c r="BH936" s="42">
        <f ca="1"/>
        <v>0</v>
      </c>
      <c r="BI936" s="42">
        <f ca="1"/>
        <v>0</v>
      </c>
      <c r="BJ936" s="42">
        <f ca="1"/>
        <v>-1.4053926223047431E-2</v>
      </c>
    </row>
    <row r="937" spans="2:62" hidden="1" outlineLevel="2">
      <c r="B937" s="78" t="s">
        <v>13</v>
      </c>
      <c r="C937" s="42">
        <f ca="1"/>
        <v>0</v>
      </c>
      <c r="D937" s="42">
        <f ca="1"/>
        <v>0</v>
      </c>
      <c r="E937" s="42">
        <f ca="1"/>
        <v>8.7971329712439421E-3</v>
      </c>
      <c r="F937" s="42">
        <f ca="1"/>
        <v>0</v>
      </c>
      <c r="G937" s="42">
        <f ca="1"/>
        <v>0</v>
      </c>
      <c r="H937" s="42">
        <f ca="1"/>
        <v>6.6538630077086075E-3</v>
      </c>
      <c r="I937" s="42">
        <f ca="1"/>
        <v>0</v>
      </c>
      <c r="J937" s="42">
        <f ca="1"/>
        <v>0</v>
      </c>
      <c r="K937" s="42">
        <f ca="1"/>
        <v>-1.037269602749126E-2</v>
      </c>
      <c r="L937" s="42">
        <f ca="1"/>
        <v>0</v>
      </c>
      <c r="M937" s="42">
        <f ca="1"/>
        <v>0</v>
      </c>
      <c r="N937" s="42">
        <f ca="1"/>
        <v>-7.7948206986298285E-3</v>
      </c>
      <c r="O937" s="42">
        <f ca="1"/>
        <v>0</v>
      </c>
      <c r="P937" s="42">
        <f ca="1"/>
        <v>0</v>
      </c>
      <c r="Q937" s="42">
        <f ca="1"/>
        <v>5.3004133045935348E-3</v>
      </c>
      <c r="R937" s="42">
        <f ca="1"/>
        <v>0</v>
      </c>
      <c r="S937" s="42">
        <f ca="1"/>
        <v>0</v>
      </c>
      <c r="T937" s="42">
        <f ca="1"/>
        <v>-3.8122934905610167E-3</v>
      </c>
      <c r="U937" s="42">
        <f ca="1"/>
        <v>0</v>
      </c>
      <c r="V937" s="42">
        <f ca="1"/>
        <v>0</v>
      </c>
      <c r="W937" s="42">
        <f ca="1"/>
        <v>2.2350993008487877E-3</v>
      </c>
      <c r="X937" s="42">
        <f ca="1"/>
        <v>0</v>
      </c>
      <c r="Y937" s="42">
        <f ca="1"/>
        <v>0</v>
      </c>
      <c r="Z937" s="42">
        <f ca="1"/>
        <v>1.7556818204495041E-2</v>
      </c>
      <c r="AA937" s="42">
        <f ca="1"/>
        <v>0</v>
      </c>
      <c r="AB937" s="42">
        <f ca="1"/>
        <v>0</v>
      </c>
      <c r="AC937" s="42">
        <f ca="1"/>
        <v>7.3631897452807391E-3</v>
      </c>
      <c r="AD937" s="42">
        <f ca="1"/>
        <v>0</v>
      </c>
      <c r="AE937" s="42">
        <f ca="1"/>
        <v>0</v>
      </c>
      <c r="AF937" s="42">
        <f ca="1"/>
        <v>-1.4358563108217356E-3</v>
      </c>
      <c r="AG937" s="42">
        <f ca="1"/>
        <v>0</v>
      </c>
      <c r="AH937" s="42">
        <f ca="1"/>
        <v>0</v>
      </c>
      <c r="AI937" s="42">
        <f ca="1"/>
        <v>-5.7437495042702152E-3</v>
      </c>
      <c r="AJ937" s="42">
        <f ca="1"/>
        <v>0</v>
      </c>
      <c r="AK937" s="42">
        <f ca="1"/>
        <v>0</v>
      </c>
      <c r="AL937" s="42">
        <f ca="1"/>
        <v>-8.7742859522903852E-3</v>
      </c>
      <c r="AM937" s="42">
        <f ca="1"/>
        <v>0</v>
      </c>
      <c r="AN937" s="42">
        <f ca="1"/>
        <v>0</v>
      </c>
      <c r="AO937" s="42">
        <f ca="1"/>
        <v>2.823991028759E-3</v>
      </c>
      <c r="AP937" s="42">
        <f ca="1"/>
        <v>0</v>
      </c>
      <c r="AQ937" s="42">
        <f ca="1"/>
        <v>0</v>
      </c>
      <c r="AR937" s="42">
        <f ca="1"/>
        <v>1.0795350475940477E-2</v>
      </c>
      <c r="AS937" s="42">
        <f ca="1"/>
        <v>0</v>
      </c>
      <c r="AT937" s="42">
        <f ca="1"/>
        <v>0</v>
      </c>
      <c r="AU937" s="42">
        <f ca="1"/>
        <v>-7.5799489299747252E-4</v>
      </c>
      <c r="AV937" s="42">
        <f ca="1"/>
        <v>0</v>
      </c>
      <c r="AW937" s="42">
        <f ca="1"/>
        <v>0</v>
      </c>
      <c r="AX937" s="42">
        <f ca="1"/>
        <v>-4.4185995077538481E-3</v>
      </c>
      <c r="AY937" s="42">
        <f ca="1"/>
        <v>0</v>
      </c>
      <c r="AZ937" s="42">
        <f ca="1"/>
        <v>0</v>
      </c>
      <c r="BA937" s="42">
        <f ca="1"/>
        <v>4.9834912676506304E-3</v>
      </c>
      <c r="BB937" s="42">
        <f ca="1"/>
        <v>0</v>
      </c>
      <c r="BC937" s="42">
        <f ca="1"/>
        <v>0</v>
      </c>
      <c r="BD937" s="42">
        <f ca="1"/>
        <v>1.3592065066346352E-2</v>
      </c>
      <c r="BE937" s="42">
        <f ca="1"/>
        <v>0</v>
      </c>
      <c r="BF937" s="42">
        <f ca="1"/>
        <v>0</v>
      </c>
      <c r="BG937" s="42">
        <f ca="1"/>
        <v>9.057088953748002E-3</v>
      </c>
      <c r="BH937" s="42">
        <f ca="1"/>
        <v>0</v>
      </c>
      <c r="BI937" s="42">
        <f ca="1"/>
        <v>0</v>
      </c>
      <c r="BJ937" s="42">
        <f ca="1"/>
        <v>-6.8748655533536512E-2</v>
      </c>
    </row>
    <row r="938" spans="2:62" hidden="1" outlineLevel="2">
      <c r="B938" s="78" t="s">
        <v>15</v>
      </c>
      <c r="C938" s="42">
        <f ca="1"/>
        <v>0</v>
      </c>
      <c r="D938" s="42">
        <f ca="1"/>
        <v>0</v>
      </c>
      <c r="E938" s="42">
        <f ca="1"/>
        <v>1.2324779487349224E-2</v>
      </c>
      <c r="F938" s="42">
        <f ca="1"/>
        <v>0</v>
      </c>
      <c r="G938" s="42">
        <f ca="1"/>
        <v>0</v>
      </c>
      <c r="H938" s="42">
        <f ca="1"/>
        <v>-1.9792909207274445E-2</v>
      </c>
      <c r="I938" s="42">
        <f ca="1"/>
        <v>0</v>
      </c>
      <c r="J938" s="42">
        <f ca="1"/>
        <v>0</v>
      </c>
      <c r="K938" s="42">
        <f ca="1"/>
        <v>1.2337638443986054E-3</v>
      </c>
      <c r="L938" s="42">
        <f ca="1"/>
        <v>0</v>
      </c>
      <c r="M938" s="42">
        <f ca="1"/>
        <v>0</v>
      </c>
      <c r="N938" s="42">
        <f ca="1"/>
        <v>-3.5392074079725333E-3</v>
      </c>
      <c r="O938" s="42">
        <f ca="1"/>
        <v>0</v>
      </c>
      <c r="P938" s="42">
        <f ca="1"/>
        <v>0</v>
      </c>
      <c r="Q938" s="42">
        <f ca="1"/>
        <v>7.8113767070347173E-3</v>
      </c>
      <c r="R938" s="42">
        <f ca="1"/>
        <v>0</v>
      </c>
      <c r="S938" s="42">
        <f ca="1"/>
        <v>0</v>
      </c>
      <c r="T938" s="42">
        <f ca="1"/>
        <v>2.6664079908712279E-3</v>
      </c>
      <c r="U938" s="42">
        <f ca="1"/>
        <v>0</v>
      </c>
      <c r="V938" s="42">
        <f ca="1"/>
        <v>0</v>
      </c>
      <c r="W938" s="42">
        <f ca="1"/>
        <v>2.7819103358650288E-3</v>
      </c>
      <c r="X938" s="42">
        <f ca="1"/>
        <v>0</v>
      </c>
      <c r="Y938" s="42">
        <f ca="1"/>
        <v>0</v>
      </c>
      <c r="Z938" s="42">
        <f ca="1"/>
        <v>3.2524660521540516E-2</v>
      </c>
      <c r="AA938" s="42">
        <f ca="1"/>
        <v>0</v>
      </c>
      <c r="AB938" s="42">
        <f ca="1"/>
        <v>0</v>
      </c>
      <c r="AC938" s="42">
        <f ca="1"/>
        <v>3.2746265376601247E-2</v>
      </c>
      <c r="AD938" s="42">
        <f ca="1"/>
        <v>0</v>
      </c>
      <c r="AE938" s="42">
        <f ca="1"/>
        <v>0</v>
      </c>
      <c r="AF938" s="42">
        <f ca="1"/>
        <v>1.6173098072734815E-3</v>
      </c>
      <c r="AG938" s="42">
        <f ca="1"/>
        <v>0</v>
      </c>
      <c r="AH938" s="42">
        <f ca="1"/>
        <v>0</v>
      </c>
      <c r="AI938" s="42">
        <f ca="1"/>
        <v>3.4012998466357858E-3</v>
      </c>
      <c r="AJ938" s="42">
        <f ca="1"/>
        <v>0</v>
      </c>
      <c r="AK938" s="42">
        <f ca="1"/>
        <v>0</v>
      </c>
      <c r="AL938" s="42">
        <f ca="1"/>
        <v>5.6406077303993718E-3</v>
      </c>
      <c r="AM938" s="42">
        <f ca="1"/>
        <v>0</v>
      </c>
      <c r="AN938" s="42">
        <f ca="1"/>
        <v>0</v>
      </c>
      <c r="AO938" s="42">
        <f ca="1"/>
        <v>1.4064488908086592E-2</v>
      </c>
      <c r="AP938" s="42">
        <f ca="1"/>
        <v>0</v>
      </c>
      <c r="AQ938" s="42">
        <f ca="1"/>
        <v>0</v>
      </c>
      <c r="AR938" s="42">
        <f ca="1"/>
        <v>-1.3877792738881067E-2</v>
      </c>
      <c r="AS938" s="42">
        <f ca="1"/>
        <v>0</v>
      </c>
      <c r="AT938" s="42">
        <f ca="1"/>
        <v>0</v>
      </c>
      <c r="AU938" s="42">
        <f ca="1"/>
        <v>-6.5915275472337442E-3</v>
      </c>
      <c r="AV938" s="42">
        <f ca="1"/>
        <v>0</v>
      </c>
      <c r="AW938" s="42">
        <f ca="1"/>
        <v>0</v>
      </c>
      <c r="AX938" s="42">
        <f ca="1"/>
        <v>3.4380935574933769E-2</v>
      </c>
      <c r="AY938" s="42">
        <f ca="1"/>
        <v>0</v>
      </c>
      <c r="AZ938" s="42">
        <f ca="1"/>
        <v>0</v>
      </c>
      <c r="BA938" s="42">
        <f ca="1"/>
        <v>-5.6083795176185003E-3</v>
      </c>
      <c r="BB938" s="42">
        <f ca="1"/>
        <v>0</v>
      </c>
      <c r="BC938" s="42">
        <f ca="1"/>
        <v>0</v>
      </c>
      <c r="BD938" s="42">
        <f ca="1"/>
        <v>2.1595132169827891E-2</v>
      </c>
      <c r="BE938" s="42">
        <f ca="1"/>
        <v>0</v>
      </c>
      <c r="BF938" s="42">
        <f ca="1"/>
        <v>0</v>
      </c>
      <c r="BG938" s="42">
        <f ca="1"/>
        <v>4.7955937990021846E-3</v>
      </c>
      <c r="BH938" s="42">
        <f ca="1"/>
        <v>0</v>
      </c>
      <c r="BI938" s="42">
        <f ca="1"/>
        <v>0</v>
      </c>
      <c r="BJ938" s="42">
        <f ca="1"/>
        <v>-0.31729730282027552</v>
      </c>
    </row>
    <row r="939" spans="2:62" hidden="1" outlineLevel="2">
      <c r="B939" s="78" t="s">
        <v>18</v>
      </c>
      <c r="C939" s="42">
        <f ca="1"/>
        <v>0</v>
      </c>
      <c r="D939" s="42">
        <f ca="1"/>
        <v>0</v>
      </c>
      <c r="E939" s="42">
        <f ca="1"/>
        <v>0</v>
      </c>
      <c r="F939" s="42">
        <f ca="1"/>
        <v>0</v>
      </c>
      <c r="G939" s="42">
        <f ca="1"/>
        <v>0</v>
      </c>
      <c r="H939" s="42">
        <f ca="1"/>
        <v>0</v>
      </c>
      <c r="I939" s="42">
        <f ca="1"/>
        <v>0</v>
      </c>
      <c r="J939" s="42">
        <f ca="1"/>
        <v>0</v>
      </c>
      <c r="K939" s="42">
        <f ca="1"/>
        <v>0</v>
      </c>
      <c r="L939" s="42">
        <f ca="1"/>
        <v>0</v>
      </c>
      <c r="M939" s="42">
        <f ca="1"/>
        <v>0</v>
      </c>
      <c r="N939" s="42">
        <f ca="1"/>
        <v>0</v>
      </c>
      <c r="O939" s="42">
        <f ca="1"/>
        <v>0</v>
      </c>
      <c r="P939" s="42">
        <f ca="1"/>
        <v>0</v>
      </c>
      <c r="Q939" s="42">
        <f ca="1"/>
        <v>0</v>
      </c>
      <c r="R939" s="42">
        <f ca="1"/>
        <v>0</v>
      </c>
      <c r="S939" s="42">
        <f ca="1"/>
        <v>0</v>
      </c>
      <c r="T939" s="42">
        <f ca="1"/>
        <v>0</v>
      </c>
      <c r="U939" s="42">
        <f ca="1"/>
        <v>0</v>
      </c>
      <c r="V939" s="42">
        <f ca="1"/>
        <v>0</v>
      </c>
      <c r="W939" s="42">
        <f ca="1"/>
        <v>0</v>
      </c>
      <c r="X939" s="42">
        <f ca="1"/>
        <v>0</v>
      </c>
      <c r="Y939" s="42">
        <f ca="1"/>
        <v>0</v>
      </c>
      <c r="Z939" s="42">
        <f ca="1"/>
        <v>7.1495485100991985E-3</v>
      </c>
      <c r="AA939" s="42">
        <f ca="1"/>
        <v>0</v>
      </c>
      <c r="AB939" s="42">
        <f ca="1"/>
        <v>0</v>
      </c>
      <c r="AC939" s="42">
        <f ca="1"/>
        <v>4.8096320308213987E-3</v>
      </c>
      <c r="AD939" s="42">
        <f ca="1"/>
        <v>0</v>
      </c>
      <c r="AE939" s="42">
        <f ca="1"/>
        <v>0</v>
      </c>
      <c r="AF939" s="42">
        <f ca="1"/>
        <v>-1.1799728342155702E-2</v>
      </c>
      <c r="AG939" s="42">
        <f ca="1"/>
        <v>0</v>
      </c>
      <c r="AH939" s="42">
        <f ca="1"/>
        <v>0</v>
      </c>
      <c r="AI939" s="42">
        <f ca="1"/>
        <v>0</v>
      </c>
      <c r="AJ939" s="42">
        <f ca="1"/>
        <v>0</v>
      </c>
      <c r="AK939" s="42">
        <f ca="1"/>
        <v>0</v>
      </c>
      <c r="AL939" s="42">
        <f ca="1"/>
        <v>0</v>
      </c>
      <c r="AM939" s="42">
        <f ca="1"/>
        <v>0</v>
      </c>
      <c r="AN939" s="42">
        <f ca="1"/>
        <v>0</v>
      </c>
      <c r="AO939" s="42">
        <f ca="1"/>
        <v>0</v>
      </c>
      <c r="AP939" s="42">
        <f ca="1"/>
        <v>0</v>
      </c>
      <c r="AQ939" s="42">
        <f ca="1"/>
        <v>0</v>
      </c>
      <c r="AR939" s="42">
        <f ca="1"/>
        <v>0</v>
      </c>
      <c r="AS939" s="42">
        <f ca="1"/>
        <v>0</v>
      </c>
      <c r="AT939" s="42">
        <f ca="1"/>
        <v>0</v>
      </c>
      <c r="AU939" s="42">
        <f ca="1"/>
        <v>0</v>
      </c>
      <c r="AV939" s="42">
        <f ca="1"/>
        <v>0</v>
      </c>
      <c r="AW939" s="42">
        <f ca="1"/>
        <v>0</v>
      </c>
      <c r="AX939" s="42">
        <f ca="1"/>
        <v>0</v>
      </c>
      <c r="AY939" s="42">
        <f ca="1"/>
        <v>0</v>
      </c>
      <c r="AZ939" s="42">
        <f ca="1"/>
        <v>0</v>
      </c>
      <c r="BA939" s="42">
        <f ca="1"/>
        <v>0</v>
      </c>
      <c r="BB939" s="42">
        <f ca="1"/>
        <v>0</v>
      </c>
      <c r="BC939" s="42">
        <f ca="1"/>
        <v>0</v>
      </c>
      <c r="BD939" s="42">
        <f ca="1"/>
        <v>0</v>
      </c>
      <c r="BE939" s="42">
        <f ca="1"/>
        <v>0</v>
      </c>
      <c r="BF939" s="42">
        <f ca="1"/>
        <v>0</v>
      </c>
      <c r="BG939" s="42">
        <f ca="1"/>
        <v>0</v>
      </c>
      <c r="BH939" s="42">
        <f ca="1"/>
        <v>0</v>
      </c>
      <c r="BI939" s="42">
        <f ca="1"/>
        <v>0</v>
      </c>
      <c r="BJ939" s="42">
        <f ca="1"/>
        <v>0</v>
      </c>
    </row>
    <row r="940" spans="2:62" hidden="1" outlineLevel="2">
      <c r="B940" s="78" t="s">
        <v>20</v>
      </c>
      <c r="C940" s="42">
        <f ca="1"/>
        <v>0</v>
      </c>
      <c r="D940" s="42">
        <f ca="1"/>
        <v>0</v>
      </c>
      <c r="E940" s="42">
        <f ca="1"/>
        <v>0</v>
      </c>
      <c r="F940" s="42">
        <f ca="1"/>
        <v>0</v>
      </c>
      <c r="G940" s="42">
        <f ca="1"/>
        <v>0</v>
      </c>
      <c r="H940" s="42">
        <f ca="1"/>
        <v>1.250088618321425E-2</v>
      </c>
      <c r="I940" s="42">
        <f ca="1"/>
        <v>0</v>
      </c>
      <c r="J940" s="42">
        <f ca="1"/>
        <v>0</v>
      </c>
      <c r="K940" s="42">
        <f ca="1"/>
        <v>7.6025345525321027E-3</v>
      </c>
      <c r="L940" s="42">
        <f ca="1"/>
        <v>0</v>
      </c>
      <c r="M940" s="42">
        <f ca="1"/>
        <v>0</v>
      </c>
      <c r="N940" s="42">
        <f ca="1"/>
        <v>3.8324721051441191E-3</v>
      </c>
      <c r="O940" s="42">
        <f ca="1"/>
        <v>0</v>
      </c>
      <c r="P940" s="42">
        <f ca="1"/>
        <v>0</v>
      </c>
      <c r="Q940" s="42">
        <f ca="1"/>
        <v>7.8990548256605703E-4</v>
      </c>
      <c r="R940" s="42">
        <f ca="1"/>
        <v>0</v>
      </c>
      <c r="S940" s="42">
        <f ca="1"/>
        <v>0</v>
      </c>
      <c r="T940" s="42">
        <f ca="1"/>
        <v>8.053844655053044E-3</v>
      </c>
      <c r="U940" s="42">
        <f ca="1"/>
        <v>0</v>
      </c>
      <c r="V940" s="42">
        <f ca="1"/>
        <v>0</v>
      </c>
      <c r="W940" s="42">
        <f ca="1"/>
        <v>-1.7077220790363418E-3</v>
      </c>
      <c r="X940" s="42">
        <f ca="1"/>
        <v>0</v>
      </c>
      <c r="Y940" s="42">
        <f ca="1"/>
        <v>0</v>
      </c>
      <c r="Z940" s="42">
        <f ca="1"/>
        <v>-9.7929442668082747E-3</v>
      </c>
      <c r="AA940" s="42">
        <f ca="1"/>
        <v>0</v>
      </c>
      <c r="AB940" s="42">
        <f ca="1"/>
        <v>0</v>
      </c>
      <c r="AC940" s="42">
        <f ca="1"/>
        <v>-2.2459753155031268E-2</v>
      </c>
      <c r="AD940" s="42">
        <f ca="1"/>
        <v>0</v>
      </c>
      <c r="AE940" s="42">
        <f ca="1"/>
        <v>0</v>
      </c>
      <c r="AF940" s="42">
        <f ca="1"/>
        <v>4.825434123317306E-3</v>
      </c>
      <c r="AG940" s="42">
        <f ca="1"/>
        <v>0</v>
      </c>
      <c r="AH940" s="42">
        <f ca="1"/>
        <v>0</v>
      </c>
      <c r="AI940" s="42">
        <f ca="1"/>
        <v>-9.7744380349997877E-3</v>
      </c>
      <c r="AJ940" s="42">
        <f ca="1"/>
        <v>0</v>
      </c>
      <c r="AK940" s="42">
        <f ca="1"/>
        <v>0</v>
      </c>
      <c r="AL940" s="42">
        <f ca="1"/>
        <v>6.562496722844223E-3</v>
      </c>
      <c r="AM940" s="42">
        <f ca="1"/>
        <v>0</v>
      </c>
      <c r="AN940" s="42">
        <f ca="1"/>
        <v>0</v>
      </c>
      <c r="AO940" s="42">
        <f ca="1"/>
        <v>6.3910183384613111E-3</v>
      </c>
      <c r="AP940" s="42">
        <f ca="1"/>
        <v>0</v>
      </c>
      <c r="AQ940" s="42">
        <f ca="1"/>
        <v>0</v>
      </c>
      <c r="AR940" s="42">
        <f ca="1"/>
        <v>-3.6581445420247518E-3</v>
      </c>
      <c r="AS940" s="42">
        <f ca="1"/>
        <v>0</v>
      </c>
      <c r="AT940" s="42">
        <f ca="1"/>
        <v>0</v>
      </c>
      <c r="AU940" s="42">
        <f ca="1"/>
        <v>2.6247524666864114E-2</v>
      </c>
      <c r="AV940" s="42">
        <f ca="1"/>
        <v>0</v>
      </c>
      <c r="AW940" s="42">
        <f ca="1"/>
        <v>0</v>
      </c>
      <c r="AX940" s="42">
        <f ca="1"/>
        <v>-2.7016294983502914E-2</v>
      </c>
      <c r="AY940" s="42">
        <f ca="1"/>
        <v>0</v>
      </c>
      <c r="AZ940" s="42">
        <f ca="1"/>
        <v>0</v>
      </c>
      <c r="BA940" s="42">
        <f ca="1"/>
        <v>9.0319716714394316E-3</v>
      </c>
      <c r="BB940" s="42">
        <f ca="1"/>
        <v>0</v>
      </c>
      <c r="BC940" s="42">
        <f ca="1"/>
        <v>0</v>
      </c>
      <c r="BD940" s="42">
        <f ca="1"/>
        <v>1.0820288700821128E-3</v>
      </c>
      <c r="BE940" s="42">
        <f ca="1"/>
        <v>0</v>
      </c>
      <c r="BF940" s="42">
        <f ca="1"/>
        <v>0</v>
      </c>
      <c r="BG940" s="42">
        <f ca="1"/>
        <v>-6.1391346033992447E-3</v>
      </c>
      <c r="BH940" s="42">
        <f ca="1"/>
        <v>0</v>
      </c>
      <c r="BI940" s="42">
        <f ca="1"/>
        <v>0</v>
      </c>
      <c r="BJ940" s="42">
        <f ca="1"/>
        <v>-2.3735997805528705E-2</v>
      </c>
    </row>
    <row r="941" spans="2:62" hidden="1" outlineLevel="2">
      <c r="B941" s="78" t="s">
        <v>22</v>
      </c>
      <c r="C941" s="42">
        <f ca="1"/>
        <v>0</v>
      </c>
      <c r="D941" s="42">
        <f ca="1"/>
        <v>0</v>
      </c>
      <c r="E941" s="42">
        <f ca="1"/>
        <v>5.8288342508571265E-3</v>
      </c>
      <c r="F941" s="42">
        <f ca="1"/>
        <v>0</v>
      </c>
      <c r="G941" s="42">
        <f ca="1"/>
        <v>0</v>
      </c>
      <c r="H941" s="42">
        <f ca="1"/>
        <v>-2.5622641075209937E-3</v>
      </c>
      <c r="I941" s="42">
        <f ca="1"/>
        <v>0</v>
      </c>
      <c r="J941" s="42">
        <f ca="1"/>
        <v>0</v>
      </c>
      <c r="K941" s="42">
        <f ca="1"/>
        <v>3.5839317677958654E-3</v>
      </c>
      <c r="L941" s="42">
        <f ca="1"/>
        <v>0</v>
      </c>
      <c r="M941" s="42">
        <f ca="1"/>
        <v>0</v>
      </c>
      <c r="N941" s="42">
        <f ca="1"/>
        <v>3.9227368062209559E-3</v>
      </c>
      <c r="O941" s="42">
        <f ca="1"/>
        <v>0</v>
      </c>
      <c r="P941" s="42">
        <f ca="1"/>
        <v>0</v>
      </c>
      <c r="Q941" s="42">
        <f ca="1"/>
        <v>-5.8193594342180761E-3</v>
      </c>
      <c r="R941" s="42">
        <f ca="1"/>
        <v>0</v>
      </c>
      <c r="S941" s="42">
        <f ca="1"/>
        <v>0</v>
      </c>
      <c r="T941" s="42">
        <f ca="1"/>
        <v>4.1544475378735846E-3</v>
      </c>
      <c r="U941" s="42">
        <f ca="1"/>
        <v>0</v>
      </c>
      <c r="V941" s="42">
        <f ca="1"/>
        <v>0</v>
      </c>
      <c r="W941" s="42">
        <f ca="1"/>
        <v>7.9361883399266704E-3</v>
      </c>
      <c r="X941" s="42">
        <f ca="1"/>
        <v>0</v>
      </c>
      <c r="Y941" s="42">
        <f ca="1"/>
        <v>0</v>
      </c>
      <c r="Z941" s="42">
        <f ca="1"/>
        <v>-1.4462092758646752E-4</v>
      </c>
      <c r="AA941" s="42">
        <f ca="1"/>
        <v>0</v>
      </c>
      <c r="AB941" s="42">
        <f ca="1"/>
        <v>0</v>
      </c>
      <c r="AC941" s="42">
        <f ca="1"/>
        <v>-7.3467213562829637E-3</v>
      </c>
      <c r="AD941" s="42">
        <f ca="1"/>
        <v>0</v>
      </c>
      <c r="AE941" s="42">
        <f ca="1"/>
        <v>0</v>
      </c>
      <c r="AF941" s="42">
        <f ca="1"/>
        <v>2.2165021559149376E-3</v>
      </c>
      <c r="AG941" s="42">
        <f ca="1"/>
        <v>0</v>
      </c>
      <c r="AH941" s="42">
        <f ca="1"/>
        <v>0</v>
      </c>
      <c r="AI941" s="42">
        <f ca="1"/>
        <v>1.2660647483142181E-2</v>
      </c>
      <c r="AJ941" s="42">
        <f ca="1"/>
        <v>0</v>
      </c>
      <c r="AK941" s="42">
        <f ca="1"/>
        <v>0</v>
      </c>
      <c r="AL941" s="42">
        <f ca="1"/>
        <v>-2.7490813634665941E-3</v>
      </c>
      <c r="AM941" s="42">
        <f ca="1"/>
        <v>0</v>
      </c>
      <c r="AN941" s="42">
        <f ca="1"/>
        <v>0</v>
      </c>
      <c r="AO941" s="42">
        <f ca="1"/>
        <v>4.1509023785022983E-2</v>
      </c>
      <c r="AP941" s="42">
        <f ca="1"/>
        <v>0</v>
      </c>
      <c r="AQ941" s="42">
        <f ca="1"/>
        <v>0</v>
      </c>
      <c r="AR941" s="42">
        <f ca="1"/>
        <v>4.1593062037307976E-3</v>
      </c>
      <c r="AS941" s="42">
        <f ca="1"/>
        <v>0</v>
      </c>
      <c r="AT941" s="42">
        <f ca="1"/>
        <v>0</v>
      </c>
      <c r="AU941" s="42">
        <f ca="1"/>
        <v>2.628286661587103E-2</v>
      </c>
      <c r="AV941" s="42">
        <f ca="1"/>
        <v>0</v>
      </c>
      <c r="AW941" s="42">
        <f ca="1"/>
        <v>0</v>
      </c>
      <c r="AX941" s="42">
        <f ca="1"/>
        <v>1.5129793553742277E-2</v>
      </c>
      <c r="AY941" s="42">
        <f ca="1"/>
        <v>0</v>
      </c>
      <c r="AZ941" s="42">
        <f ca="1"/>
        <v>0</v>
      </c>
      <c r="BA941" s="42">
        <f ca="1"/>
        <v>2.3106910614717618E-2</v>
      </c>
      <c r="BB941" s="42">
        <f ca="1"/>
        <v>0</v>
      </c>
      <c r="BC941" s="42">
        <f ca="1"/>
        <v>0</v>
      </c>
      <c r="BD941" s="42">
        <f ca="1"/>
        <v>-5.8171068842347157E-3</v>
      </c>
      <c r="BE941" s="42">
        <f ca="1"/>
        <v>0</v>
      </c>
      <c r="BF941" s="42">
        <f ca="1"/>
        <v>0</v>
      </c>
      <c r="BG941" s="42">
        <f ca="1"/>
        <v>-7.2123248787261951E-4</v>
      </c>
      <c r="BH941" s="42">
        <f ca="1"/>
        <v>0</v>
      </c>
      <c r="BI941" s="42">
        <f ca="1"/>
        <v>0</v>
      </c>
      <c r="BJ941" s="42">
        <f ca="1"/>
        <v>-0.12000034029526443</v>
      </c>
    </row>
    <row r="942" spans="2:62" hidden="1" outlineLevel="2">
      <c r="B942" s="78" t="s">
        <v>24</v>
      </c>
      <c r="C942" s="42">
        <f ca="1"/>
        <v>0</v>
      </c>
      <c r="D942" s="42">
        <f ca="1"/>
        <v>0</v>
      </c>
      <c r="E942" s="42">
        <f ca="1"/>
        <v>6.3002034671121587E-3</v>
      </c>
      <c r="F942" s="42">
        <f ca="1"/>
        <v>0</v>
      </c>
      <c r="G942" s="42">
        <f ca="1"/>
        <v>0</v>
      </c>
      <c r="H942" s="42">
        <f ca="1"/>
        <v>2.1488731594107857E-3</v>
      </c>
      <c r="I942" s="42">
        <f ca="1"/>
        <v>0</v>
      </c>
      <c r="J942" s="42">
        <f ca="1"/>
        <v>0</v>
      </c>
      <c r="K942" s="42">
        <f ca="1"/>
        <v>-7.5196866467227841E-3</v>
      </c>
      <c r="L942" s="42">
        <f ca="1"/>
        <v>0</v>
      </c>
      <c r="M942" s="42">
        <f ca="1"/>
        <v>0</v>
      </c>
      <c r="N942" s="42">
        <f ca="1"/>
        <v>-1.2890803112634214E-2</v>
      </c>
      <c r="O942" s="42">
        <f ca="1"/>
        <v>0</v>
      </c>
      <c r="P942" s="42">
        <f ca="1"/>
        <v>0</v>
      </c>
      <c r="Q942" s="42">
        <f ca="1"/>
        <v>-1.6177943484955881E-2</v>
      </c>
      <c r="R942" s="42">
        <f ca="1"/>
        <v>0</v>
      </c>
      <c r="S942" s="42">
        <f ca="1"/>
        <v>0</v>
      </c>
      <c r="T942" s="42">
        <f ca="1"/>
        <v>3.0887499775993366E-3</v>
      </c>
      <c r="U942" s="42">
        <f ca="1"/>
        <v>0</v>
      </c>
      <c r="V942" s="42">
        <f ca="1"/>
        <v>0</v>
      </c>
      <c r="W942" s="42">
        <f ca="1"/>
        <v>-1.4149143327148811E-2</v>
      </c>
      <c r="X942" s="42">
        <f ca="1"/>
        <v>0</v>
      </c>
      <c r="Y942" s="42">
        <f ca="1"/>
        <v>0</v>
      </c>
      <c r="Z942" s="42">
        <f ca="1"/>
        <v>1.8769088901587266E-2</v>
      </c>
      <c r="AA942" s="42">
        <f ca="1"/>
        <v>0</v>
      </c>
      <c r="AB942" s="42">
        <f ca="1"/>
        <v>0</v>
      </c>
      <c r="AC942" s="42">
        <f ca="1"/>
        <v>3.1359467347867598E-3</v>
      </c>
      <c r="AD942" s="42">
        <f ca="1"/>
        <v>0</v>
      </c>
      <c r="AE942" s="42">
        <f ca="1"/>
        <v>0</v>
      </c>
      <c r="AF942" s="42">
        <f ca="1"/>
        <v>2.6367935057025726E-2</v>
      </c>
      <c r="AG942" s="42">
        <f ca="1"/>
        <v>0</v>
      </c>
      <c r="AH942" s="42">
        <f ca="1"/>
        <v>0</v>
      </c>
      <c r="AI942" s="42">
        <f ca="1"/>
        <v>-7.0876160537327593E-3</v>
      </c>
      <c r="AJ942" s="42">
        <f ca="1"/>
        <v>0</v>
      </c>
      <c r="AK942" s="42">
        <f ca="1"/>
        <v>0</v>
      </c>
      <c r="AL942" s="42">
        <f ca="1"/>
        <v>4.4904260740083468E-4</v>
      </c>
      <c r="AM942" s="42">
        <f ca="1"/>
        <v>0</v>
      </c>
      <c r="AN942" s="42">
        <f ca="1"/>
        <v>0</v>
      </c>
      <c r="AO942" s="42">
        <f ca="1"/>
        <v>3.9669430282193385E-2</v>
      </c>
      <c r="AP942" s="42">
        <f ca="1"/>
        <v>0</v>
      </c>
      <c r="AQ942" s="42">
        <f ca="1"/>
        <v>0</v>
      </c>
      <c r="AR942" s="42">
        <f ca="1"/>
        <v>-2.8031780512504101E-2</v>
      </c>
      <c r="AS942" s="42">
        <f ca="1"/>
        <v>0</v>
      </c>
      <c r="AT942" s="42">
        <f ca="1"/>
        <v>0</v>
      </c>
      <c r="AU942" s="42">
        <f ca="1"/>
        <v>-1.4198998467085944E-2</v>
      </c>
      <c r="AV942" s="42">
        <f ca="1"/>
        <v>0</v>
      </c>
      <c r="AW942" s="42">
        <f ca="1"/>
        <v>0</v>
      </c>
      <c r="AX942" s="42">
        <f ca="1"/>
        <v>-3.8126490060246265E-3</v>
      </c>
      <c r="AY942" s="42">
        <f ca="1"/>
        <v>0</v>
      </c>
      <c r="AZ942" s="42">
        <f ca="1"/>
        <v>0</v>
      </c>
      <c r="BA942" s="42">
        <f ca="1"/>
        <v>-2.3120185995080977E-2</v>
      </c>
      <c r="BB942" s="42">
        <f ca="1"/>
        <v>0</v>
      </c>
      <c r="BC942" s="42">
        <f ca="1"/>
        <v>0</v>
      </c>
      <c r="BD942" s="42">
        <f ca="1"/>
        <v>-2.5407984088939517E-2</v>
      </c>
      <c r="BE942" s="42">
        <f ca="1"/>
        <v>0</v>
      </c>
      <c r="BF942" s="42">
        <f ca="1"/>
        <v>0</v>
      </c>
      <c r="BG942" s="42">
        <f ca="1"/>
        <v>9.9050671335395579E-3</v>
      </c>
      <c r="BH942" s="42">
        <f ca="1"/>
        <v>0</v>
      </c>
      <c r="BI942" s="42">
        <f ca="1"/>
        <v>0</v>
      </c>
      <c r="BJ942" s="42">
        <f ca="1"/>
        <v>-0.25499521591702129</v>
      </c>
    </row>
    <row r="943" spans="2:62" hidden="1" outlineLevel="2"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  <c r="AJ943" s="42"/>
      <c r="AK943" s="42"/>
      <c r="AL943" s="42"/>
      <c r="AM943" s="42"/>
      <c r="AN943" s="42"/>
      <c r="AO943" s="42"/>
      <c r="AP943" s="42"/>
      <c r="AQ943" s="42"/>
      <c r="AR943" s="42"/>
      <c r="AS943" s="42"/>
      <c r="AT943" s="42"/>
      <c r="AU943" s="42"/>
      <c r="AV943" s="42"/>
      <c r="AW943" s="42"/>
      <c r="AX943" s="42"/>
      <c r="AY943" s="42"/>
      <c r="AZ943" s="42"/>
      <c r="BA943" s="42"/>
      <c r="BB943" s="42"/>
      <c r="BC943" s="42"/>
      <c r="BD943" s="42"/>
      <c r="BE943" s="42"/>
      <c r="BF943" s="42"/>
      <c r="BG943" s="42"/>
      <c r="BH943" s="42"/>
      <c r="BI943" s="42"/>
      <c r="BJ943" s="42"/>
    </row>
    <row r="944" spans="2:62" hidden="1" outlineLevel="2">
      <c r="B944" s="78" t="s">
        <v>56</v>
      </c>
      <c r="C944" s="42">
        <f ca="1">SUM(C933:C942)</f>
        <v>0</v>
      </c>
      <c r="D944" s="42">
        <f t="shared" ref="D944:BJ944" ca="1" si="1427">SUM(D933:D942)</f>
        <v>0</v>
      </c>
      <c r="E944" s="42">
        <f t="shared" ca="1" si="1427"/>
        <v>-2.5764790559726358E-8</v>
      </c>
      <c r="F944" s="42">
        <f t="shared" ca="1" si="1427"/>
        <v>0</v>
      </c>
      <c r="G944" s="42">
        <f t="shared" ca="1" si="1427"/>
        <v>0</v>
      </c>
      <c r="H944" s="42">
        <f t="shared" ca="1" si="1427"/>
        <v>-3.7924433298613947E-9</v>
      </c>
      <c r="I944" s="42">
        <f t="shared" ca="1" si="1427"/>
        <v>0</v>
      </c>
      <c r="J944" s="42">
        <f t="shared" ca="1" si="1427"/>
        <v>0</v>
      </c>
      <c r="K944" s="42">
        <f t="shared" ca="1" si="1427"/>
        <v>-1.6099209049214025E-8</v>
      </c>
      <c r="L944" s="42">
        <f t="shared" ca="1" si="1427"/>
        <v>0</v>
      </c>
      <c r="M944" s="42">
        <f t="shared" ca="1" si="1427"/>
        <v>0</v>
      </c>
      <c r="N944" s="42">
        <f t="shared" ca="1" si="1427"/>
        <v>-4.0147397231335424E-8</v>
      </c>
      <c r="O944" s="42">
        <f t="shared" ca="1" si="1427"/>
        <v>0</v>
      </c>
      <c r="P944" s="42">
        <f t="shared" ca="1" si="1427"/>
        <v>0</v>
      </c>
      <c r="Q944" s="42">
        <f t="shared" ca="1" si="1427"/>
        <v>3.6769251907098344E-8</v>
      </c>
      <c r="R944" s="42">
        <f t="shared" ca="1" si="1427"/>
        <v>0</v>
      </c>
      <c r="S944" s="42">
        <f t="shared" ca="1" si="1427"/>
        <v>0</v>
      </c>
      <c r="T944" s="42">
        <f t="shared" ca="1" si="1427"/>
        <v>-3.8962516754614818E-9</v>
      </c>
      <c r="U944" s="42">
        <f t="shared" ca="1" si="1427"/>
        <v>0</v>
      </c>
      <c r="V944" s="42">
        <f t="shared" ca="1" si="1427"/>
        <v>0</v>
      </c>
      <c r="W944" s="42">
        <f t="shared" ca="1" si="1427"/>
        <v>-1.3384966360968642E-8</v>
      </c>
      <c r="X944" s="42">
        <f t="shared" ca="1" si="1427"/>
        <v>0</v>
      </c>
      <c r="Y944" s="42">
        <f t="shared" ca="1" si="1427"/>
        <v>0</v>
      </c>
      <c r="Z944" s="42">
        <f t="shared" ca="1" si="1427"/>
        <v>1.9735503290624345E-8</v>
      </c>
      <c r="AA944" s="42">
        <f t="shared" ca="1" si="1427"/>
        <v>0</v>
      </c>
      <c r="AB944" s="42">
        <f t="shared" ca="1" si="1427"/>
        <v>0</v>
      </c>
      <c r="AC944" s="42">
        <f t="shared" ca="1" si="1427"/>
        <v>-8.3888730776152109E-8</v>
      </c>
      <c r="AD944" s="42">
        <f t="shared" ca="1" si="1427"/>
        <v>0</v>
      </c>
      <c r="AE944" s="42">
        <f t="shared" ca="1" si="1427"/>
        <v>0</v>
      </c>
      <c r="AF944" s="42">
        <f t="shared" ca="1" si="1427"/>
        <v>-9.4684049004034598E-9</v>
      </c>
      <c r="AG944" s="42">
        <f t="shared" ca="1" si="1427"/>
        <v>0</v>
      </c>
      <c r="AH944" s="42">
        <f t="shared" ca="1" si="1427"/>
        <v>0</v>
      </c>
      <c r="AI944" s="42">
        <f t="shared" ca="1" si="1427"/>
        <v>-4.1581752268857186E-8</v>
      </c>
      <c r="AJ944" s="42">
        <f t="shared" ca="1" si="1427"/>
        <v>0</v>
      </c>
      <c r="AK944" s="42">
        <f t="shared" ca="1" si="1427"/>
        <v>0</v>
      </c>
      <c r="AL944" s="42">
        <f t="shared" ca="1" si="1427"/>
        <v>-2.7004223895205071E-8</v>
      </c>
      <c r="AM944" s="42">
        <f t="shared" ca="1" si="1427"/>
        <v>0</v>
      </c>
      <c r="AN944" s="42">
        <f t="shared" ca="1" si="1427"/>
        <v>0</v>
      </c>
      <c r="AO944" s="42">
        <f t="shared" ca="1" si="1427"/>
        <v>7.654312310367839E-8</v>
      </c>
      <c r="AP944" s="42">
        <f t="shared" ca="1" si="1427"/>
        <v>0</v>
      </c>
      <c r="AQ944" s="42">
        <f t="shared" ca="1" si="1427"/>
        <v>0</v>
      </c>
      <c r="AR944" s="42">
        <f t="shared" ca="1" si="1427"/>
        <v>-6.0056954097331694E-8</v>
      </c>
      <c r="AS944" s="42">
        <f t="shared" ca="1" si="1427"/>
        <v>0</v>
      </c>
      <c r="AT944" s="42">
        <f t="shared" ca="1" si="1427"/>
        <v>0</v>
      </c>
      <c r="AU944" s="42">
        <f t="shared" ca="1" si="1427"/>
        <v>8.2683785027071188E-9</v>
      </c>
      <c r="AV944" s="42">
        <f t="shared" ca="1" si="1427"/>
        <v>0</v>
      </c>
      <c r="AW944" s="42">
        <f t="shared" ca="1" si="1427"/>
        <v>0</v>
      </c>
      <c r="AX944" s="42">
        <f t="shared" ca="1" si="1427"/>
        <v>-5.8202731592627011E-9</v>
      </c>
      <c r="AY944" s="42">
        <f t="shared" ca="1" si="1427"/>
        <v>0</v>
      </c>
      <c r="AZ944" s="42">
        <f t="shared" ca="1" si="1427"/>
        <v>0</v>
      </c>
      <c r="BA944" s="42">
        <f t="shared" ca="1" si="1427"/>
        <v>-4.0538811155177434E-8</v>
      </c>
      <c r="BB944" s="42">
        <f t="shared" ca="1" si="1427"/>
        <v>0</v>
      </c>
      <c r="BC944" s="42">
        <f t="shared" ca="1" si="1427"/>
        <v>0</v>
      </c>
      <c r="BD944" s="42">
        <f t="shared" ca="1" si="1427"/>
        <v>-1.6997147377073585E-8</v>
      </c>
      <c r="BE944" s="42">
        <f t="shared" ca="1" si="1427"/>
        <v>0</v>
      </c>
      <c r="BF944" s="42">
        <f t="shared" ca="1" si="1427"/>
        <v>0</v>
      </c>
      <c r="BG944" s="42">
        <f t="shared" ca="1" si="1427"/>
        <v>1.3367329833313679E-8</v>
      </c>
      <c r="BH944" s="42">
        <f t="shared" ca="1" si="1427"/>
        <v>0</v>
      </c>
      <c r="BI944" s="42">
        <f t="shared" ca="1" si="1427"/>
        <v>0</v>
      </c>
      <c r="BJ944" s="42">
        <f t="shared" ca="1" si="1427"/>
        <v>-0.99999942442785006</v>
      </c>
    </row>
    <row r="945" spans="2:62" hidden="1" outlineLevel="2">
      <c r="B945" s="78" t="s">
        <v>138</v>
      </c>
      <c r="C945" s="42" cm="1">
        <f t="array" aca="1" ref="C945" ca="1">SUM(ABS(C933:C942))</f>
        <v>0</v>
      </c>
      <c r="D945" s="42" cm="1">
        <f t="array" aca="1" ref="D945" ca="1">SUM(ABS(D933:D942))</f>
        <v>0</v>
      </c>
      <c r="E945" s="42" cm="1">
        <f t="array" aca="1" ref="E945" ca="1">SUM(ABS(E933:E942))</f>
        <v>6.7357176286624854E-2</v>
      </c>
      <c r="F945" s="42" cm="1">
        <f t="array" aca="1" ref="F945" ca="1">SUM(ABS(F933:F942))</f>
        <v>0</v>
      </c>
      <c r="G945" s="42" cm="1">
        <f t="array" aca="1" ref="G945" ca="1">SUM(ABS(G933:G942))</f>
        <v>0</v>
      </c>
      <c r="H945" s="42" cm="1">
        <f t="array" aca="1" ref="H945" ca="1">SUM(ABS(H933:H942))</f>
        <v>6.9574617703408503E-2</v>
      </c>
      <c r="I945" s="42" cm="1">
        <f t="array" aca="1" ref="I945" ca="1">SUM(ABS(I933:I942))</f>
        <v>0</v>
      </c>
      <c r="J945" s="42" cm="1">
        <f t="array" aca="1" ref="J945" ca="1">SUM(ABS(J933:J942))</f>
        <v>0</v>
      </c>
      <c r="K945" s="42" cm="1">
        <f t="array" aca="1" ref="K945" ca="1">SUM(ABS(K933:K942))</f>
        <v>5.4649562966940977E-2</v>
      </c>
      <c r="L945" s="42" cm="1">
        <f t="array" aca="1" ref="L945" ca="1">SUM(ABS(L933:L942))</f>
        <v>0</v>
      </c>
      <c r="M945" s="42" cm="1">
        <f t="array" aca="1" ref="M945" ca="1">SUM(ABS(M933:M942))</f>
        <v>0</v>
      </c>
      <c r="N945" s="42" cm="1">
        <f t="array" aca="1" ref="N945" ca="1">SUM(ABS(N933:N942))</f>
        <v>8.0312505831774697E-2</v>
      </c>
      <c r="O945" s="42" cm="1">
        <f t="array" aca="1" ref="O945" ca="1">SUM(ABS(O933:O942))</f>
        <v>0</v>
      </c>
      <c r="P945" s="42" cm="1">
        <f t="array" aca="1" ref="P945" ca="1">SUM(ABS(P933:P942))</f>
        <v>0</v>
      </c>
      <c r="Q945" s="42" cm="1">
        <f t="array" aca="1" ref="Q945" ca="1">SUM(ABS(Q933:Q942))</f>
        <v>8.2572180386145125E-2</v>
      </c>
      <c r="R945" s="42" cm="1">
        <f t="array" aca="1" ref="R945" ca="1">SUM(ABS(R933:R942))</f>
        <v>0</v>
      </c>
      <c r="S945" s="42" cm="1">
        <f t="array" aca="1" ref="S945" ca="1">SUM(ABS(S933:S942))</f>
        <v>0</v>
      </c>
      <c r="T945" s="42" cm="1">
        <f t="array" aca="1" ref="T945" ca="1">SUM(ABS(T933:T942))</f>
        <v>6.0031635476778415E-2</v>
      </c>
      <c r="U945" s="42" cm="1">
        <f t="array" aca="1" ref="U945" ca="1">SUM(ABS(U933:U942))</f>
        <v>0</v>
      </c>
      <c r="V945" s="42" cm="1">
        <f t="array" aca="1" ref="V945" ca="1">SUM(ABS(V933:V942))</f>
        <v>0</v>
      </c>
      <c r="W945" s="42" cm="1">
        <f t="array" aca="1" ref="W945" ca="1">SUM(ABS(W933:W942))</f>
        <v>4.8388517171309847E-2</v>
      </c>
      <c r="X945" s="42" cm="1">
        <f t="array" aca="1" ref="X945" ca="1">SUM(ABS(X933:X942))</f>
        <v>0</v>
      </c>
      <c r="Y945" s="42" cm="1">
        <f t="array" aca="1" ref="Y945" ca="1">SUM(ABS(Y933:Y942))</f>
        <v>0</v>
      </c>
      <c r="Z945" s="42" cm="1">
        <f t="array" aca="1" ref="Z945" ca="1">SUM(ABS(Z933:Z942))</f>
        <v>0.15200021253994075</v>
      </c>
      <c r="AA945" s="42" cm="1">
        <f t="array" aca="1" ref="AA945" ca="1">SUM(ABS(AA933:AA942))</f>
        <v>0</v>
      </c>
      <c r="AB945" s="42" cm="1">
        <f t="array" aca="1" ref="AB945" ca="1">SUM(ABS(AB933:AB942))</f>
        <v>0</v>
      </c>
      <c r="AC945" s="42" cm="1">
        <f t="array" aca="1" ref="AC945" ca="1">SUM(ABS(AC933:AC942))</f>
        <v>0.18912583595532395</v>
      </c>
      <c r="AD945" s="42" cm="1">
        <f t="array" aca="1" ref="AD945" ca="1">SUM(ABS(AD933:AD942))</f>
        <v>0</v>
      </c>
      <c r="AE945" s="42" cm="1">
        <f t="array" aca="1" ref="AE945" ca="1">SUM(ABS(AE933:AE942))</f>
        <v>0</v>
      </c>
      <c r="AF945" s="42" cm="1">
        <f t="array" aca="1" ref="AF945" ca="1">SUM(ABS(AF933:AF942))</f>
        <v>7.9474096519751042E-2</v>
      </c>
      <c r="AG945" s="42" cm="1">
        <f t="array" aca="1" ref="AG945" ca="1">SUM(ABS(AG933:AG942))</f>
        <v>0</v>
      </c>
      <c r="AH945" s="42" cm="1">
        <f t="array" aca="1" ref="AH945" ca="1">SUM(ABS(AH933:AH942))</f>
        <v>0</v>
      </c>
      <c r="AI945" s="42" cm="1">
        <f t="array" aca="1" ref="AI945" ca="1">SUM(ABS(AI933:AI942))</f>
        <v>8.4815601876170918E-2</v>
      </c>
      <c r="AJ945" s="42" cm="1">
        <f t="array" aca="1" ref="AJ945" ca="1">SUM(ABS(AJ933:AJ942))</f>
        <v>0</v>
      </c>
      <c r="AK945" s="42" cm="1">
        <f t="array" aca="1" ref="AK945" ca="1">SUM(ABS(AK933:AK942))</f>
        <v>0</v>
      </c>
      <c r="AL945" s="42" cm="1">
        <f t="array" aca="1" ref="AL945" ca="1">SUM(ABS(AL933:AL942))</f>
        <v>3.524533984535852E-2</v>
      </c>
      <c r="AM945" s="42" cm="1">
        <f t="array" aca="1" ref="AM945" ca="1">SUM(ABS(AM933:AM942))</f>
        <v>0</v>
      </c>
      <c r="AN945" s="42" cm="1">
        <f t="array" aca="1" ref="AN945" ca="1">SUM(ABS(AN933:AN942))</f>
        <v>0</v>
      </c>
      <c r="AO945" s="42" cm="1">
        <f t="array" aca="1" ref="AO945" ca="1">SUM(ABS(AO933:AO942))</f>
        <v>0.20891582814192344</v>
      </c>
      <c r="AP945" s="42" cm="1">
        <f t="array" aca="1" ref="AP945" ca="1">SUM(ABS(AP933:AP942))</f>
        <v>0</v>
      </c>
      <c r="AQ945" s="42" cm="1">
        <f t="array" aca="1" ref="AQ945" ca="1">SUM(ABS(AQ933:AQ942))</f>
        <v>0</v>
      </c>
      <c r="AR945" s="42" cm="1">
        <f t="array" aca="1" ref="AR945" ca="1">SUM(ABS(AR933:AR942))</f>
        <v>0.12061360050849625</v>
      </c>
      <c r="AS945" s="42" cm="1">
        <f t="array" aca="1" ref="AS945" ca="1">SUM(ABS(AS933:AS942))</f>
        <v>0</v>
      </c>
      <c r="AT945" s="42" cm="1">
        <f t="array" aca="1" ref="AT945" ca="1">SUM(ABS(AT933:AT942))</f>
        <v>0</v>
      </c>
      <c r="AU945" s="42" cm="1">
        <f t="array" aca="1" ref="AU945" ca="1">SUM(ABS(AU933:AU942))</f>
        <v>0.10506077429709179</v>
      </c>
      <c r="AV945" s="42" cm="1">
        <f t="array" aca="1" ref="AV945" ca="1">SUM(ABS(AV933:AV942))</f>
        <v>0</v>
      </c>
      <c r="AW945" s="42" cm="1">
        <f t="array" aca="1" ref="AW945" ca="1">SUM(ABS(AW933:AW942))</f>
        <v>0</v>
      </c>
      <c r="AX945" s="42" cm="1">
        <f t="array" aca="1" ref="AX945" ca="1">SUM(ABS(AX933:AX942))</f>
        <v>0.13879140784947694</v>
      </c>
      <c r="AY945" s="42" cm="1">
        <f t="array" aca="1" ref="AY945" ca="1">SUM(ABS(AY933:AY942))</f>
        <v>0</v>
      </c>
      <c r="AZ945" s="42" cm="1">
        <f t="array" aca="1" ref="AZ945" ca="1">SUM(ABS(AZ933:AZ942))</f>
        <v>0</v>
      </c>
      <c r="BA945" s="42" cm="1">
        <f t="array" aca="1" ref="BA945" ca="1">SUM(ABS(BA933:BA942))</f>
        <v>7.8421823622475365E-2</v>
      </c>
      <c r="BB945" s="42" cm="1">
        <f t="array" aca="1" ref="BB945" ca="1">SUM(ABS(BB933:BB942))</f>
        <v>0</v>
      </c>
      <c r="BC945" s="42" cm="1">
        <f t="array" aca="1" ref="BC945" ca="1">SUM(ABS(BC933:BC942))</f>
        <v>0</v>
      </c>
      <c r="BD945" s="42" cm="1">
        <f t="array" aca="1" ref="BD945" ca="1">SUM(ABS(BD933:BD942))</f>
        <v>7.7079646484856629E-2</v>
      </c>
      <c r="BE945" s="42" cm="1">
        <f t="array" aca="1" ref="BE945" ca="1">SUM(ABS(BE933:BE942))</f>
        <v>0</v>
      </c>
      <c r="BF945" s="42" cm="1">
        <f t="array" aca="1" ref="BF945" ca="1">SUM(ABS(BF933:BF942))</f>
        <v>0</v>
      </c>
      <c r="BG945" s="42" cm="1">
        <f t="array" aca="1" ref="BG945" ca="1">SUM(ABS(BG933:BG942))</f>
        <v>4.7515486405249656E-2</v>
      </c>
      <c r="BH945" s="42" cm="1">
        <f t="array" aca="1" ref="BH945" ca="1">SUM(ABS(BH933:BH942))</f>
        <v>0</v>
      </c>
      <c r="BI945" s="42" cm="1">
        <f t="array" aca="1" ref="BI945" ca="1">SUM(ABS(BI933:BI942))</f>
        <v>0</v>
      </c>
      <c r="BJ945" s="42" cm="1">
        <f t="array" aca="1" ref="BJ945" ca="1">SUM(ABS(BJ933:BJ942))</f>
        <v>0.99999942442785006</v>
      </c>
    </row>
    <row r="946" spans="2:62" hidden="1" outlineLevel="2">
      <c r="B946" s="77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  <c r="AJ946" s="42"/>
      <c r="AK946" s="42"/>
      <c r="AL946" s="42"/>
      <c r="AM946" s="42"/>
      <c r="AN946" s="42"/>
      <c r="AO946" s="42"/>
      <c r="AP946" s="42"/>
      <c r="AQ946" s="42"/>
      <c r="AR946" s="42"/>
      <c r="AS946" s="42"/>
      <c r="AT946" s="42"/>
      <c r="AU946" s="42"/>
      <c r="AV946" s="42"/>
      <c r="AW946" s="42"/>
      <c r="AX946" s="42"/>
      <c r="AY946" s="42"/>
      <c r="AZ946" s="42"/>
      <c r="BA946" s="42"/>
      <c r="BB946" s="42"/>
      <c r="BC946" s="42"/>
      <c r="BD946" s="42"/>
      <c r="BE946" s="42"/>
      <c r="BF946" s="42"/>
      <c r="BG946" s="42"/>
      <c r="BH946" s="42"/>
      <c r="BI946" s="42"/>
      <c r="BJ946" s="42"/>
    </row>
    <row r="947" spans="2:62" hidden="1" outlineLevel="2">
      <c r="B947" s="78" t="s">
        <v>157</v>
      </c>
      <c r="C947" s="109">
        <f ca="1">$C$5*(1+C916)</f>
        <v>100246199.97472641</v>
      </c>
      <c r="D947" s="109">
        <f ca="1">C947*(1+D916)</f>
        <v>104244644.38099933</v>
      </c>
      <c r="E947" s="109">
        <f t="shared" ref="E947:BJ947" ca="1" si="1428">D947*(1+E916)</f>
        <v>104205725.39324902</v>
      </c>
      <c r="F947" s="109">
        <f t="shared" ca="1" si="1428"/>
        <v>103916730.88002649</v>
      </c>
      <c r="G947" s="109">
        <f t="shared" ca="1" si="1428"/>
        <v>108001748.67192014</v>
      </c>
      <c r="H947" s="109">
        <f t="shared" ca="1" si="1428"/>
        <v>104828485.96282467</v>
      </c>
      <c r="I947" s="109">
        <f t="shared" ca="1" si="1428"/>
        <v>104741114.53949326</v>
      </c>
      <c r="J947" s="109">
        <f t="shared" ca="1" si="1428"/>
        <v>108119647.20227641</v>
      </c>
      <c r="K947" s="109">
        <f t="shared" ca="1" si="1428"/>
        <v>107540547.26454712</v>
      </c>
      <c r="L947" s="109">
        <f t="shared" ca="1" si="1428"/>
        <v>114710187.65579289</v>
      </c>
      <c r="M947" s="109">
        <f t="shared" ca="1" si="1428"/>
        <v>118146835.54059677</v>
      </c>
      <c r="N947" s="109">
        <f t="shared" ca="1" si="1428"/>
        <v>114757629.9206285</v>
      </c>
      <c r="O947" s="109">
        <f t="shared" ca="1" si="1428"/>
        <v>113651935.14912263</v>
      </c>
      <c r="P947" s="109">
        <f t="shared" ca="1" si="1428"/>
        <v>110195074.83791873</v>
      </c>
      <c r="Q947" s="109">
        <f t="shared" ca="1" si="1428"/>
        <v>108507796.32118298</v>
      </c>
      <c r="R947" s="109">
        <f t="shared" ca="1" si="1428"/>
        <v>106499920.75771105</v>
      </c>
      <c r="S947" s="109">
        <f t="shared" ca="1" si="1428"/>
        <v>106345141.82731181</v>
      </c>
      <c r="T947" s="109">
        <f t="shared" ca="1" si="1428"/>
        <v>109174126.466658</v>
      </c>
      <c r="U947" s="109">
        <f t="shared" ca="1" si="1428"/>
        <v>113519649.84291284</v>
      </c>
      <c r="V947" s="109">
        <f t="shared" ca="1" si="1428"/>
        <v>111342567.37735768</v>
      </c>
      <c r="W947" s="109">
        <f t="shared" ca="1" si="1428"/>
        <v>111512223.18429273</v>
      </c>
      <c r="X947" s="109">
        <f t="shared" ca="1" si="1428"/>
        <v>108490449.05412254</v>
      </c>
      <c r="Y947" s="109">
        <f t="shared" ca="1" si="1428"/>
        <v>115093964.2347226</v>
      </c>
      <c r="Z947" s="109">
        <f t="shared" ca="1" si="1428"/>
        <v>108168190.69450472</v>
      </c>
      <c r="AA947" s="109">
        <f t="shared" ca="1" si="1428"/>
        <v>114258377.09302297</v>
      </c>
      <c r="AB947" s="109">
        <f t="shared" ca="1" si="1428"/>
        <v>119465917.24915269</v>
      </c>
      <c r="AC947" s="109">
        <f t="shared" ca="1" si="1428"/>
        <v>124532993.10740717</v>
      </c>
      <c r="AD947" s="109">
        <f t="shared" ca="1" si="1428"/>
        <v>124418569.31307741</v>
      </c>
      <c r="AE947" s="109">
        <f t="shared" ca="1" si="1428"/>
        <v>121342062.23086663</v>
      </c>
      <c r="AF947" s="109">
        <f t="shared" ca="1" si="1428"/>
        <v>126407873.95324296</v>
      </c>
      <c r="AG947" s="109">
        <f t="shared" ca="1" si="1428"/>
        <v>126491084.14987768</v>
      </c>
      <c r="AH947" s="109">
        <f t="shared" ca="1" si="1428"/>
        <v>131098969.08075009</v>
      </c>
      <c r="AI947" s="109">
        <f t="shared" ca="1" si="1428"/>
        <v>135215350.6983552</v>
      </c>
      <c r="AJ947" s="109">
        <f t="shared" ca="1" si="1428"/>
        <v>137007609.84562418</v>
      </c>
      <c r="AK947" s="109">
        <f t="shared" ca="1" si="1428"/>
        <v>136985120.18011749</v>
      </c>
      <c r="AL947" s="109">
        <f t="shared" ca="1" si="1428"/>
        <v>141187787.32423139</v>
      </c>
      <c r="AM947" s="109">
        <f t="shared" ca="1" si="1428"/>
        <v>147156693.07212284</v>
      </c>
      <c r="AN947" s="109">
        <f t="shared" ca="1" si="1428"/>
        <v>134463513.29747349</v>
      </c>
      <c r="AO947" s="109">
        <f t="shared" ca="1" si="1428"/>
        <v>126071479.01113631</v>
      </c>
      <c r="AP947" s="109">
        <f t="shared" ca="1" si="1428"/>
        <v>136475138.77553767</v>
      </c>
      <c r="AQ947" s="109">
        <f t="shared" ca="1" si="1428"/>
        <v>144792585.5861209</v>
      </c>
      <c r="AR947" s="109">
        <f t="shared" ca="1" si="1428"/>
        <v>139163655.40828389</v>
      </c>
      <c r="AS947" s="109">
        <f t="shared" ca="1" si="1428"/>
        <v>137753762.33769643</v>
      </c>
      <c r="AT947" s="109">
        <f t="shared" ca="1" si="1428"/>
        <v>134673543.42657438</v>
      </c>
      <c r="AU947" s="109">
        <f t="shared" ca="1" si="1428"/>
        <v>137384229.3730914</v>
      </c>
      <c r="AV947" s="109">
        <f t="shared" ca="1" si="1428"/>
        <v>135053241.83117765</v>
      </c>
      <c r="AW947" s="109">
        <f t="shared" ca="1" si="1428"/>
        <v>140640022.7819773</v>
      </c>
      <c r="AX947" s="109">
        <f t="shared" ca="1" si="1428"/>
        <v>138648327.24297044</v>
      </c>
      <c r="AY947" s="109">
        <f t="shared" ca="1" si="1428"/>
        <v>138568077.39547634</v>
      </c>
      <c r="AZ947" s="109">
        <f t="shared" ca="1" si="1428"/>
        <v>134176607.79069756</v>
      </c>
      <c r="BA947" s="109">
        <f t="shared" ca="1" si="1428"/>
        <v>148049930.76663685</v>
      </c>
      <c r="BB947" s="109">
        <f t="shared" ca="1" si="1428"/>
        <v>154640092.33494607</v>
      </c>
      <c r="BC947" s="109">
        <f t="shared" ca="1" si="1428"/>
        <v>152773598.22093901</v>
      </c>
      <c r="BD947" s="109">
        <f t="shared" ca="1" si="1428"/>
        <v>152099669.69518289</v>
      </c>
      <c r="BE947" s="109">
        <f t="shared" ca="1" si="1428"/>
        <v>153806851.16063863</v>
      </c>
      <c r="BF947" s="109">
        <f t="shared" ca="1" si="1428"/>
        <v>158877587.20280179</v>
      </c>
      <c r="BG947" s="109">
        <f t="shared" ca="1" si="1428"/>
        <v>148980093.32932872</v>
      </c>
      <c r="BH947" s="109">
        <f t="shared" ca="1" si="1428"/>
        <v>150351772.276077</v>
      </c>
      <c r="BI947" s="109">
        <f t="shared" ca="1" si="1428"/>
        <v>148274712.81906217</v>
      </c>
      <c r="BJ947" s="109">
        <f t="shared" ca="1" si="1428"/>
        <v>165236411.33063155</v>
      </c>
    </row>
    <row r="948" spans="2:62" hidden="1" outlineLevel="2">
      <c r="B948" s="78" t="s">
        <v>156</v>
      </c>
      <c r="C948" s="109">
        <f ca="1">C945*C947*$C$6+($C$5*$C$6)</f>
        <v>29999.999999999996</v>
      </c>
      <c r="D948" s="109">
        <f ca="1">D945*D947*$C$6</f>
        <v>0</v>
      </c>
      <c r="E948" s="109">
        <f t="shared" ref="E948" ca="1" si="1429">E945*E947*$C$6</f>
        <v>2105.7010246166078</v>
      </c>
      <c r="F948" s="109">
        <f t="shared" ref="F948" ca="1" si="1430">F945*F947*$C$6</f>
        <v>0</v>
      </c>
      <c r="G948" s="109">
        <f t="shared" ref="G948" ca="1" si="1431">G945*G947*$C$6</f>
        <v>0</v>
      </c>
      <c r="H948" s="109">
        <f t="shared" ref="H948" ca="1" si="1432">H945*H947*$C$6</f>
        <v>2188.020550587195</v>
      </c>
      <c r="I948" s="109">
        <f t="shared" ref="I948" ca="1" si="1433">I945*I947*$C$6</f>
        <v>0</v>
      </c>
      <c r="J948" s="109">
        <f t="shared" ref="J948" ca="1" si="1434">J945*J947*$C$6</f>
        <v>0</v>
      </c>
      <c r="K948" s="109">
        <f t="shared" ref="K948" ca="1" si="1435">K945*K947*$C$6</f>
        <v>1763.1131727699481</v>
      </c>
      <c r="L948" s="109">
        <f t="shared" ref="L948" ca="1" si="1436">L945*L947*$C$6</f>
        <v>0</v>
      </c>
      <c r="M948" s="109">
        <f t="shared" ref="M948" ca="1" si="1437">M945*M947*$C$6</f>
        <v>0</v>
      </c>
      <c r="N948" s="109">
        <f t="shared" ref="N948" ca="1" si="1438">N945*N947*$C$6</f>
        <v>2764.941846672335</v>
      </c>
      <c r="O948" s="109">
        <f t="shared" ref="O948" ca="1" si="1439">O945*O947*$C$6</f>
        <v>0</v>
      </c>
      <c r="P948" s="109">
        <f t="shared" ref="P948" ca="1" si="1440">P945*P947*$C$6</f>
        <v>0</v>
      </c>
      <c r="Q948" s="109">
        <f t="shared" ref="Q948" ca="1" si="1441">Q945*Q947*$C$6</f>
        <v>2687.9175993407443</v>
      </c>
      <c r="R948" s="109">
        <f t="shared" ref="R948" ca="1" si="1442">R945*R947*$C$6</f>
        <v>0</v>
      </c>
      <c r="S948" s="109">
        <f t="shared" ref="S948" ca="1" si="1443">S945*S947*$C$6</f>
        <v>0</v>
      </c>
      <c r="T948" s="109">
        <f t="shared" ref="T948" ca="1" si="1444">T945*T947*$C$6</f>
        <v>1966.1704090626356</v>
      </c>
      <c r="U948" s="109">
        <f t="shared" ref="U948" ca="1" si="1445">U945*U947*$C$6</f>
        <v>0</v>
      </c>
      <c r="V948" s="109">
        <f t="shared" ref="V948" ca="1" si="1446">V945*V947*$C$6</f>
        <v>0</v>
      </c>
      <c r="W948" s="109">
        <f t="shared" ref="W948" ca="1" si="1447">W945*W947*$C$6</f>
        <v>1618.7733379092253</v>
      </c>
      <c r="X948" s="109">
        <f t="shared" ref="X948" ca="1" si="1448">X945*X947*$C$6</f>
        <v>0</v>
      </c>
      <c r="Y948" s="109">
        <f t="shared" ref="Y948" ca="1" si="1449">Y945*Y947*$C$6</f>
        <v>0</v>
      </c>
      <c r="Z948" s="109">
        <f t="shared" ref="Z948" ca="1" si="1450">Z945*Z947*$C$6</f>
        <v>4932.4763926876676</v>
      </c>
      <c r="AA948" s="109">
        <f t="shared" ref="AA948" ca="1" si="1451">AA945*AA947*$C$6</f>
        <v>0</v>
      </c>
      <c r="AB948" s="109">
        <f t="shared" ref="AB948" ca="1" si="1452">AB945*AB947*$C$6</f>
        <v>0</v>
      </c>
      <c r="AC948" s="109">
        <f t="shared" ref="AC948" ca="1" si="1453">AC945*AC947*$C$6</f>
        <v>7065.7219276370915</v>
      </c>
      <c r="AD948" s="109">
        <f t="shared" ref="AD948" ca="1" si="1454">AD945*AD947*$C$6</f>
        <v>0</v>
      </c>
      <c r="AE948" s="109">
        <f t="shared" ref="AE948" ca="1" si="1455">AE945*AE947*$C$6</f>
        <v>0</v>
      </c>
      <c r="AF948" s="109">
        <f t="shared" ref="AF948" ca="1" si="1456">AF945*AF947*$C$6</f>
        <v>3013.8454726249661</v>
      </c>
      <c r="AG948" s="109">
        <f t="shared" ref="AG948" ca="1" si="1457">AG945*AG947*$C$6</f>
        <v>0</v>
      </c>
      <c r="AH948" s="109">
        <f t="shared" ref="AH948" ca="1" si="1458">AH945*AH947*$C$6</f>
        <v>0</v>
      </c>
      <c r="AI948" s="109">
        <f t="shared" ref="AI948" ca="1" si="1459">AI945*AI947*$C$6</f>
        <v>3440.5114057135565</v>
      </c>
      <c r="AJ948" s="109">
        <f t="shared" ref="AJ948" ca="1" si="1460">AJ945*AJ947*$C$6</f>
        <v>0</v>
      </c>
      <c r="AK948" s="109">
        <f t="shared" ref="AK948" ca="1" si="1461">AK945*AK947*$C$6</f>
        <v>0</v>
      </c>
      <c r="AL948" s="109">
        <f t="shared" ref="AL948" ca="1" si="1462">AL945*AL947*$C$6</f>
        <v>1492.8634638770209</v>
      </c>
      <c r="AM948" s="109">
        <f t="shared" ref="AM948" ca="1" si="1463">AM945*AM947*$C$6</f>
        <v>0</v>
      </c>
      <c r="AN948" s="109">
        <f t="shared" ref="AN948" ca="1" si="1464">AN945*AN947*$C$6</f>
        <v>0</v>
      </c>
      <c r="AO948" s="109">
        <f t="shared" ref="AO948" ca="1" si="1465">AO945*AO947*$C$6</f>
        <v>7901.498232806598</v>
      </c>
      <c r="AP948" s="109">
        <f t="shared" ref="AP948" ca="1" si="1466">AP945*AP947*$C$6</f>
        <v>0</v>
      </c>
      <c r="AQ948" s="109">
        <f t="shared" ref="AQ948" ca="1" si="1467">AQ945*AQ947*$C$6</f>
        <v>0</v>
      </c>
      <c r="AR948" s="109">
        <f t="shared" ref="AR948" ca="1" si="1468">AR945*AR947*$C$6</f>
        <v>5035.5088616150351</v>
      </c>
      <c r="AS948" s="109">
        <f t="shared" ref="AS948" ca="1" si="1469">AS945*AS947*$C$6</f>
        <v>0</v>
      </c>
      <c r="AT948" s="109">
        <f t="shared" ref="AT948" ca="1" si="1470">AT945*AT947*$C$6</f>
        <v>0</v>
      </c>
      <c r="AU948" s="109">
        <f t="shared" ref="AU948" ca="1" si="1471">AU945*AU947*$C$6</f>
        <v>4330.1080542438731</v>
      </c>
      <c r="AV948" s="109">
        <f t="shared" ref="AV948" ca="1" si="1472">AV945*AV947*$C$6</f>
        <v>0</v>
      </c>
      <c r="AW948" s="109">
        <f t="shared" ref="AW948" ca="1" si="1473">AW945*AW947*$C$6</f>
        <v>0</v>
      </c>
      <c r="AX948" s="109">
        <f t="shared" ref="AX948" ca="1" si="1474">AX945*AX947*$C$6</f>
        <v>5772.9589602080559</v>
      </c>
      <c r="AY948" s="109">
        <f t="shared" ref="AY948" ca="1" si="1475">AY945*AY947*$C$6</f>
        <v>0</v>
      </c>
      <c r="AZ948" s="109">
        <f t="shared" ref="AZ948" ca="1" si="1476">AZ945*AZ947*$C$6</f>
        <v>0</v>
      </c>
      <c r="BA948" s="109">
        <f t="shared" ref="BA948" ca="1" si="1477">BA945*BA947*$C$6</f>
        <v>3483.1036673702647</v>
      </c>
      <c r="BB948" s="109">
        <f t="shared" ref="BB948" ca="1" si="1478">BB945*BB947*$C$6</f>
        <v>0</v>
      </c>
      <c r="BC948" s="109">
        <f t="shared" ref="BC948" ca="1" si="1479">BC945*BC947*$C$6</f>
        <v>0</v>
      </c>
      <c r="BD948" s="109">
        <f t="shared" ref="BD948" ca="1" si="1480">BD945*BD947*$C$6</f>
        <v>3517.1366311704473</v>
      </c>
      <c r="BE948" s="109">
        <f t="shared" ref="BE948" ca="1" si="1481">BE945*BE947*$C$6</f>
        <v>0</v>
      </c>
      <c r="BF948" s="109">
        <f t="shared" ref="BF948" ca="1" si="1482">BF945*BF947*$C$6</f>
        <v>0</v>
      </c>
      <c r="BG948" s="109">
        <f t="shared" ref="BG948" ca="1" si="1483">BG945*BG947*$C$6</f>
        <v>2123.6584797727628</v>
      </c>
      <c r="BH948" s="109">
        <f t="shared" ref="BH948" ca="1" si="1484">BH945*BH947*$C$6</f>
        <v>0</v>
      </c>
      <c r="BI948" s="109">
        <f t="shared" ref="BI948" ca="1" si="1485">BI945*BI947*$C$6</f>
        <v>0</v>
      </c>
      <c r="BJ948" s="109">
        <f t="shared" ref="BJ948" ca="1" si="1486">BJ945*BJ947*$C$6</f>
        <v>49570.8948675465</v>
      </c>
    </row>
    <row r="949" spans="2:62" hidden="1" outlineLevel="2">
      <c r="B949" s="81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</row>
    <row r="950" spans="2:62" outlineLevel="1" collapsed="1">
      <c r="B950" s="81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</row>
    <row r="951" spans="2:62" ht="18.5" outlineLevel="1">
      <c r="B951" s="94" t="s">
        <v>145</v>
      </c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  <c r="AA951" s="44"/>
      <c r="AB951" s="44"/>
      <c r="AC951" s="44"/>
      <c r="AD951" s="44"/>
      <c r="AE951" s="44"/>
      <c r="AF951" s="44"/>
      <c r="AG951" s="44"/>
      <c r="AH951" s="44"/>
      <c r="AI951" s="44"/>
      <c r="AJ951" s="44"/>
      <c r="AK951" s="44"/>
      <c r="AL951" s="44"/>
      <c r="AM951" s="44"/>
      <c r="AN951" s="44"/>
      <c r="AO951" s="44"/>
      <c r="AP951" s="44"/>
      <c r="AQ951" s="44"/>
      <c r="AR951" s="44"/>
      <c r="AS951" s="44"/>
      <c r="AT951" s="44"/>
      <c r="AU951" s="44"/>
      <c r="AV951" s="44"/>
      <c r="AW951" s="44"/>
      <c r="AX951" s="44"/>
      <c r="AY951" s="44"/>
      <c r="AZ951" s="44"/>
      <c r="BA951" s="44"/>
      <c r="BB951" s="44"/>
      <c r="BC951" s="44"/>
      <c r="BD951" s="44"/>
      <c r="BE951" s="44"/>
      <c r="BF951" s="44"/>
      <c r="BG951" s="44"/>
      <c r="BH951" s="44"/>
      <c r="BI951" s="44"/>
      <c r="BJ951" s="44" t="s">
        <v>27</v>
      </c>
    </row>
    <row r="952" spans="2:62" hidden="1" outlineLevel="2">
      <c r="B952" s="81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</row>
    <row r="953" spans="2:62" hidden="1" outlineLevel="2">
      <c r="B953" s="88" t="s">
        <v>130</v>
      </c>
      <c r="C953" s="89"/>
      <c r="D953" s="89"/>
      <c r="E953" s="89"/>
      <c r="F953" s="89"/>
      <c r="G953" s="89"/>
      <c r="H953" s="89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  <c r="BC953" s="89"/>
      <c r="BD953" s="89"/>
      <c r="BE953" s="89"/>
      <c r="BF953" s="89"/>
      <c r="BG953" s="89"/>
      <c r="BH953" s="89"/>
      <c r="BI953" s="89"/>
      <c r="BJ953" s="89" t="s">
        <v>27</v>
      </c>
    </row>
    <row r="954" spans="2:62" hidden="1" outlineLevel="2"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</row>
    <row r="955" spans="2:62" ht="21.5" hidden="1" outlineLevel="2">
      <c r="B955" s="86" t="s">
        <v>139</v>
      </c>
      <c r="C955" s="67">
        <v>42766</v>
      </c>
      <c r="D955" s="67">
        <v>42794</v>
      </c>
      <c r="E955" s="67">
        <v>42825</v>
      </c>
      <c r="F955" s="67">
        <v>42853</v>
      </c>
      <c r="G955" s="67">
        <v>42886</v>
      </c>
      <c r="H955" s="67">
        <v>42916</v>
      </c>
      <c r="I955" s="67">
        <v>42947</v>
      </c>
      <c r="J955" s="67">
        <v>42978</v>
      </c>
      <c r="K955" s="67">
        <v>43007</v>
      </c>
      <c r="L955" s="67">
        <v>43039</v>
      </c>
      <c r="M955" s="67">
        <v>43069</v>
      </c>
      <c r="N955" s="67">
        <v>43098</v>
      </c>
      <c r="O955" s="67">
        <v>43131</v>
      </c>
      <c r="P955" s="67">
        <v>43159</v>
      </c>
      <c r="Q955" s="67">
        <v>43188</v>
      </c>
      <c r="R955" s="67">
        <v>43220</v>
      </c>
      <c r="S955" s="67">
        <v>43251</v>
      </c>
      <c r="T955" s="67">
        <v>43280</v>
      </c>
      <c r="U955" s="67">
        <v>43312</v>
      </c>
      <c r="V955" s="67">
        <v>43343</v>
      </c>
      <c r="W955" s="67">
        <v>43371</v>
      </c>
      <c r="X955" s="67">
        <v>43404</v>
      </c>
      <c r="Y955" s="67">
        <v>43434</v>
      </c>
      <c r="Z955" s="67">
        <v>43465</v>
      </c>
      <c r="AA955" s="67">
        <v>43496</v>
      </c>
      <c r="AB955" s="67">
        <v>43524</v>
      </c>
      <c r="AC955" s="67">
        <v>43553</v>
      </c>
      <c r="AD955" s="67">
        <v>43585</v>
      </c>
      <c r="AE955" s="67">
        <v>43616</v>
      </c>
      <c r="AF955" s="67">
        <v>43644</v>
      </c>
      <c r="AG955" s="67">
        <v>43677</v>
      </c>
      <c r="AH955" s="67">
        <v>43707</v>
      </c>
      <c r="AI955" s="67">
        <v>43738</v>
      </c>
      <c r="AJ955" s="67">
        <v>43769</v>
      </c>
      <c r="AK955" s="67">
        <v>43798</v>
      </c>
      <c r="AL955" s="67">
        <v>43830</v>
      </c>
      <c r="AM955" s="67">
        <v>43861</v>
      </c>
      <c r="AN955" s="67">
        <v>43889</v>
      </c>
      <c r="AO955" s="67">
        <v>43921</v>
      </c>
      <c r="AP955" s="67">
        <v>43951</v>
      </c>
      <c r="AQ955" s="67">
        <v>43980</v>
      </c>
      <c r="AR955" s="67">
        <v>44012</v>
      </c>
      <c r="AS955" s="67">
        <v>44043</v>
      </c>
      <c r="AT955" s="67">
        <v>44074</v>
      </c>
      <c r="AU955" s="67">
        <v>44104</v>
      </c>
      <c r="AV955" s="67">
        <v>44134</v>
      </c>
      <c r="AW955" s="67">
        <v>44165</v>
      </c>
      <c r="AX955" s="67">
        <v>44196</v>
      </c>
      <c r="AY955" s="67">
        <v>44225</v>
      </c>
      <c r="AZ955" s="67">
        <v>44253</v>
      </c>
      <c r="BA955" s="67">
        <v>44286</v>
      </c>
      <c r="BB955" s="67">
        <v>44316</v>
      </c>
      <c r="BC955" s="67">
        <v>44344</v>
      </c>
      <c r="BD955" s="67">
        <v>44377</v>
      </c>
      <c r="BE955" s="67">
        <v>44407</v>
      </c>
      <c r="BF955" s="67">
        <v>44439</v>
      </c>
      <c r="BG955" s="67">
        <v>44469</v>
      </c>
      <c r="BH955" s="67">
        <v>44498</v>
      </c>
      <c r="BI955" s="67">
        <v>44530</v>
      </c>
      <c r="BJ955" s="67">
        <v>44561</v>
      </c>
    </row>
    <row r="956" spans="2:62" hidden="1" outlineLevel="2">
      <c r="B956" s="90" t="s">
        <v>5</v>
      </c>
      <c r="C956" s="15">
        <f t="shared" ref="C956:C965" si="1487">C433</f>
        <v>0.10614115539815699</v>
      </c>
      <c r="D956" s="15" cm="1">
        <f t="array" aca="1" ref="D956:D965" ca="1">C972:C981</f>
        <v>0.11109706768004157</v>
      </c>
      <c r="E956" s="15" cm="1">
        <f t="array" aca="1" ref="E956:E965" ca="1">D972:D981</f>
        <v>0.11063064821283028</v>
      </c>
      <c r="F956" s="15">
        <f t="shared" ref="F956:F965" si="1488">F433</f>
        <v>0.11005899459641399</v>
      </c>
      <c r="G956" s="15" cm="1">
        <f t="array" aca="1" ref="G956:G965" ca="1">F972:F981</f>
        <v>0.10182931346624068</v>
      </c>
      <c r="H956" s="15" cm="1">
        <f t="array" aca="1" ref="H956:H965" ca="1">G972:G981</f>
        <v>9.4559211283681346E-2</v>
      </c>
      <c r="I956" s="15">
        <f t="shared" ref="I956" si="1489">I433</f>
        <v>9.5087973389645794E-2</v>
      </c>
      <c r="J956" s="15" cm="1">
        <f t="array" aca="1" ref="J956:J965" ca="1">I972:I981</f>
        <v>8.9612432539559042E-2</v>
      </c>
      <c r="K956" s="15" cm="1">
        <f t="array" aca="1" ref="K956:K965" ca="1">J972:J981</f>
        <v>8.6751396704756914E-2</v>
      </c>
      <c r="L956" s="15">
        <f t="shared" ref="L956" si="1490">L433</f>
        <v>9.6953608712261996E-2</v>
      </c>
      <c r="M956" s="15" cm="1">
        <f t="array" aca="1" ref="M956:M965" ca="1">L972:L981</f>
        <v>9.6899998278438051E-2</v>
      </c>
      <c r="N956" s="15" cm="1">
        <f t="array" aca="1" ref="N956:N965" ca="1">M972:M981</f>
        <v>9.4820468570027711E-2</v>
      </c>
      <c r="O956" s="15">
        <f t="shared" ref="O956" si="1491">O433</f>
        <v>9.9542160240303906E-2</v>
      </c>
      <c r="P956" s="15" cm="1">
        <f t="array" aca="1" ref="P956:P965" ca="1">O972:O981</f>
        <v>0.10621764413951758</v>
      </c>
      <c r="Q956" s="15" cm="1">
        <f t="array" aca="1" ref="Q956:Q965" ca="1">P972:P981</f>
        <v>0.105241728720868</v>
      </c>
      <c r="R956" s="15">
        <f t="shared" ref="R956" si="1492">R433</f>
        <v>0.10696197715783901</v>
      </c>
      <c r="S956" s="15" cm="1">
        <f t="array" aca="1" ref="S956:S965" ca="1">R972:R981</f>
        <v>0.10280946670855154</v>
      </c>
      <c r="T956" s="15" cm="1">
        <f t="array" aca="1" ref="T956:T965" ca="1">S972:S981</f>
        <v>0.10193789422721958</v>
      </c>
      <c r="U956" s="15">
        <f t="shared" ref="U956" si="1493">U433</f>
        <v>0.104187837459397</v>
      </c>
      <c r="V956" s="15" cm="1">
        <f t="array" aca="1" ref="V956:V965" ca="1">U972:U981</f>
        <v>0.10395870720254038</v>
      </c>
      <c r="W956" s="15" cm="1">
        <f t="array" aca="1" ref="W956:W965" ca="1">V972:V981</f>
        <v>0.10824300625729846</v>
      </c>
      <c r="X956" s="15">
        <f t="shared" ref="X956" si="1494">X433</f>
        <v>0.100007805235359</v>
      </c>
      <c r="Y956" s="15" cm="1">
        <f t="array" aca="1" ref="Y956:Y965" ca="1">X972:X981</f>
        <v>7.8788936176958757E-2</v>
      </c>
      <c r="Z956" s="15" cm="1">
        <f t="array" aca="1" ref="Z956:Z965" ca="1">Y972:Y981</f>
        <v>8.1340959115200506E-2</v>
      </c>
      <c r="AA956" s="15">
        <f t="shared" ref="AA956" si="1495">AA433</f>
        <v>3.5268166263807098E-2</v>
      </c>
      <c r="AB956" s="15" cm="1">
        <f t="array" aca="1" ref="AB956:AB965" ca="1">AA972:AA981</f>
        <v>3.9299897578208814E-2</v>
      </c>
      <c r="AC956" s="15" cm="1">
        <f t="array" aca="1" ref="AC956:AC965" ca="1">AB972:AB981</f>
        <v>3.9180958251703417E-2</v>
      </c>
      <c r="AD956" s="15">
        <f t="shared" ref="AD956" si="1496">AD433</f>
        <v>4.1499942290990997E-3</v>
      </c>
      <c r="AE956" s="15" cm="1">
        <f t="array" aca="1" ref="AE956:AE965" ca="1">AD972:AD981</f>
        <v>4.0745888957620458E-3</v>
      </c>
      <c r="AF956" s="15" cm="1">
        <f t="array" aca="1" ref="AF956:AF965" ca="1">AE972:AE981</f>
        <v>3.8561193731951869E-3</v>
      </c>
      <c r="AG956" s="15">
        <f t="shared" ref="AG956" si="1497">AG433</f>
        <v>-2.9565275922434602E-4</v>
      </c>
      <c r="AH956" s="15" cm="1">
        <f t="array" aca="1" ref="AH956:AH965" ca="1">AG972:AG981</f>
        <v>-3.1724652997850567E-4</v>
      </c>
      <c r="AI956" s="15" cm="1">
        <f t="array" aca="1" ref="AI956:AI965" ca="1">AH972:AH981</f>
        <v>-2.8539562112523217E-4</v>
      </c>
      <c r="AJ956" s="15">
        <f t="shared" ref="AJ956" si="1498">AJ433</f>
        <v>-8.8908410310000203E-3</v>
      </c>
      <c r="AK956" s="15" cm="1">
        <f t="array" aca="1" ref="AK956:AK965" ca="1">AJ972:AJ981</f>
        <v>-8.0397319854975773E-3</v>
      </c>
      <c r="AL956" s="15" cm="1">
        <f t="array" aca="1" ref="AL956:AL965" ca="1">AK972:AK981</f>
        <v>-8.1612524558197664E-3</v>
      </c>
      <c r="AM956" s="15">
        <f t="shared" ref="AM956:AM965" si="1499">AM433</f>
        <v>-1.5898337371013701E-2</v>
      </c>
      <c r="AN956" s="15" cm="1">
        <f t="array" aca="1" ref="AN956:AN965" ca="1">AM972:AM981</f>
        <v>-1.6389380740242484E-2</v>
      </c>
      <c r="AO956" s="15" cm="1">
        <f t="array" aca="1" ref="AO956:AO965" ca="1">AN972:AN981</f>
        <v>-1.6464860907556722E-2</v>
      </c>
      <c r="AP956" s="15">
        <f t="shared" ref="AP956" si="1500">AP433</f>
        <v>-4.3004672675637803E-2</v>
      </c>
      <c r="AQ956" s="15" cm="1">
        <f t="array" aca="1" ref="AQ956:AQ965" ca="1">AP972:AP981</f>
        <v>-4.4845129912595413E-2</v>
      </c>
      <c r="AR956" s="15" cm="1">
        <f t="array" aca="1" ref="AR956:AR965" ca="1">AQ972:AQ981</f>
        <v>-4.2700272926203944E-2</v>
      </c>
      <c r="AS956" s="15">
        <f t="shared" ref="AS956" si="1501">AS433</f>
        <v>-3.9060933075490203E-2</v>
      </c>
      <c r="AT956" s="15" cm="1">
        <f t="array" aca="1" ref="AT956:AT965" ca="1">AS972:AS981</f>
        <v>-4.0605428349482643E-2</v>
      </c>
      <c r="AU956" s="15" cm="1">
        <f t="array" aca="1" ref="AU956:AU965" ca="1">AT972:AT981</f>
        <v>-4.2410408364357166E-2</v>
      </c>
      <c r="AV956" s="15">
        <f t="shared" ref="AV956" si="1502">AV433</f>
        <v>-2.4682816976453002E-2</v>
      </c>
      <c r="AW956" s="15" cm="1">
        <f t="array" aca="1" ref="AW956:AW965" ca="1">AV972:AV981</f>
        <v>-2.3123511900340073E-2</v>
      </c>
      <c r="AX956" s="15" cm="1">
        <f t="array" aca="1" ref="AX956:AX965" ca="1">AW972:AW981</f>
        <v>-2.503706089245139E-2</v>
      </c>
      <c r="AY956" s="15">
        <f t="shared" ref="AY956" si="1503">AY433</f>
        <v>-5.0023033084655201E-2</v>
      </c>
      <c r="AZ956" s="15" cm="1">
        <f t="array" aca="1" ref="AZ956:AZ965" ca="1">AY972:AY981</f>
        <v>-4.6831202932346792E-2</v>
      </c>
      <c r="BA956" s="15" cm="1">
        <f t="array" aca="1" ref="BA956:BA965" ca="1">AZ972:AZ981</f>
        <v>-4.9476870892966963E-2</v>
      </c>
      <c r="BB956" s="15">
        <f t="shared" ref="BB956" si="1504">BB433</f>
        <v>-4.94589329673841E-2</v>
      </c>
      <c r="BC956" s="15" cm="1">
        <f t="array" aca="1" ref="BC956:BC965" ca="1">BB972:BB981</f>
        <v>-5.0840758706012824E-2</v>
      </c>
      <c r="BD956" s="15" cm="1">
        <f t="array" aca="1" ref="BD956:BD965" ca="1">BC972:BC981</f>
        <v>-5.2634500613417783E-2</v>
      </c>
      <c r="BE956" s="15">
        <f t="shared" ref="BE956" si="1505">BE433</f>
        <v>-5.4915301561828E-2</v>
      </c>
      <c r="BF956" s="15" cm="1">
        <f t="array" aca="1" ref="BF956:BF965" ca="1">BE972:BE981</f>
        <v>-5.2128767635379041E-2</v>
      </c>
      <c r="BG956" s="15" cm="1">
        <f t="array" aca="1" ref="BG956:BG965" ca="1">BF972:BF981</f>
        <v>-5.0705384411140052E-2</v>
      </c>
      <c r="BH956" s="15">
        <f t="shared" ref="BH956" si="1506">BH433</f>
        <v>-3.7920493490974497E-2</v>
      </c>
      <c r="BI956" s="15" cm="1">
        <f t="array" aca="1" ref="BI956:BI965" ca="1">BH972:BH981</f>
        <v>-3.3918958293350399E-2</v>
      </c>
      <c r="BJ956" s="15" cm="1">
        <f t="array" aca="1" ref="BJ956:BJ965" ca="1">BI972:BI981</f>
        <v>-3.3917706862224575E-2</v>
      </c>
    </row>
    <row r="957" spans="2:62" hidden="1" outlineLevel="2">
      <c r="B957" s="90" t="s">
        <v>7</v>
      </c>
      <c r="C957" s="15">
        <f t="shared" si="1487"/>
        <v>1.63301676592611E-2</v>
      </c>
      <c r="D957" s="15">
        <f ca="1"/>
        <v>1.538012681943172E-2</v>
      </c>
      <c r="E957" s="15">
        <f ca="1"/>
        <v>1.5044698809270288E-2</v>
      </c>
      <c r="F957" s="15">
        <f t="shared" si="1488"/>
        <v>8.6453732704292307E-3</v>
      </c>
      <c r="G957" s="15">
        <f ca="1"/>
        <v>8.635840108017042E-3</v>
      </c>
      <c r="H957" s="15">
        <f ca="1"/>
        <v>8.1725204834856898E-3</v>
      </c>
      <c r="I957" s="15">
        <f t="shared" ref="I957:I965" si="1507">I434</f>
        <v>1.4608748981649501E-2</v>
      </c>
      <c r="J957" s="15">
        <f ca="1"/>
        <v>1.5321170042285379E-2</v>
      </c>
      <c r="K957" s="15">
        <f ca="1"/>
        <v>1.4779757158773603E-2</v>
      </c>
      <c r="L957" s="15">
        <f t="shared" ref="L957:L965" si="1508">L434</f>
        <v>1.9318294072256E-2</v>
      </c>
      <c r="M957" s="15">
        <f ca="1"/>
        <v>1.7933056788786615E-2</v>
      </c>
      <c r="N957" s="15">
        <f ca="1"/>
        <v>1.801625329210373E-2</v>
      </c>
      <c r="O957" s="15">
        <f t="shared" ref="O957:O965" si="1509">O434</f>
        <v>4.4127362177450898E-2</v>
      </c>
      <c r="P957" s="15">
        <f ca="1"/>
        <v>4.418608849609483E-2</v>
      </c>
      <c r="Q957" s="15">
        <f ca="1"/>
        <v>4.1079183142595996E-2</v>
      </c>
      <c r="R957" s="15">
        <f t="shared" ref="R957:R965" si="1510">R434</f>
        <v>4.1257641033686399E-2</v>
      </c>
      <c r="S957" s="15">
        <f ca="1"/>
        <v>4.6047383254291099E-2</v>
      </c>
      <c r="T957" s="15">
        <f ca="1"/>
        <v>4.6436454576282968E-2</v>
      </c>
      <c r="U957" s="15">
        <f t="shared" ref="U957:U965" si="1511">U434</f>
        <v>5.0349599755877203E-2</v>
      </c>
      <c r="V957" s="15">
        <f ca="1"/>
        <v>4.8364647375811615E-2</v>
      </c>
      <c r="W957" s="15">
        <f ca="1"/>
        <v>4.6684772607815159E-2</v>
      </c>
      <c r="X957" s="15">
        <f t="shared" ref="X957:X965" si="1512">X434</f>
        <v>5.3997081845197699E-2</v>
      </c>
      <c r="Y957" s="15">
        <f ca="1"/>
        <v>5.0882305055859313E-2</v>
      </c>
      <c r="Z957" s="15">
        <f ca="1"/>
        <v>5.1814396489944591E-2</v>
      </c>
      <c r="AA957" s="15">
        <f t="shared" ref="AA957:AA965" si="1513">AA434</f>
        <v>4.24107789326005E-2</v>
      </c>
      <c r="AB957" s="15">
        <f ca="1"/>
        <v>4.2116457849498905E-2</v>
      </c>
      <c r="AC957" s="15">
        <f ca="1"/>
        <v>4.2558659930261686E-2</v>
      </c>
      <c r="AD957" s="15">
        <f t="shared" ref="AD957:AD965" si="1514">AD434</f>
        <v>5.6669866944851197E-2</v>
      </c>
      <c r="AE957" s="15">
        <f ca="1"/>
        <v>5.4551770344933144E-2</v>
      </c>
      <c r="AF957" s="15">
        <f ca="1"/>
        <v>5.3953066968163474E-2</v>
      </c>
      <c r="AG957" s="15">
        <f t="shared" ref="AG957:AG965" si="1515">AG434</f>
        <v>6.7961312249949501E-2</v>
      </c>
      <c r="AH957" s="15">
        <f ca="1"/>
        <v>6.7113339182193102E-2</v>
      </c>
      <c r="AI957" s="15">
        <f ca="1"/>
        <v>6.3030962326020207E-2</v>
      </c>
      <c r="AJ957" s="15">
        <f t="shared" ref="AJ957:AJ965" si="1516">AJ434</f>
        <v>7.7372115593707005E-2</v>
      </c>
      <c r="AK957" s="15">
        <f ca="1"/>
        <v>7.4503322129254743E-2</v>
      </c>
      <c r="AL957" s="15">
        <f ca="1"/>
        <v>7.5724021003567329E-2</v>
      </c>
      <c r="AM957" s="15">
        <f t="shared" si="1499"/>
        <v>7.15327099916679E-2</v>
      </c>
      <c r="AN957" s="15">
        <f ca="1"/>
        <v>6.1140789724699267E-2</v>
      </c>
      <c r="AO957" s="15">
        <f ca="1"/>
        <v>5.917450529032374E-2</v>
      </c>
      <c r="AP957" s="15">
        <f t="shared" ref="AP957:AP965" si="1517">AP434</f>
        <v>1.0668852893831101E-2</v>
      </c>
      <c r="AQ957" s="15">
        <f ca="1"/>
        <v>1.2479712721965784E-2</v>
      </c>
      <c r="AR957" s="15">
        <f ca="1"/>
        <v>1.1918624682973829E-2</v>
      </c>
      <c r="AS957" s="15">
        <f t="shared" ref="AS957:AS965" si="1518">AS434</f>
        <v>-4.04197642328522E-2</v>
      </c>
      <c r="AT957" s="15">
        <f ca="1"/>
        <v>-3.8829264403106634E-2</v>
      </c>
      <c r="AU957" s="15">
        <f ca="1"/>
        <v>-4.0514622744100337E-2</v>
      </c>
      <c r="AV957" s="15">
        <f t="shared" ref="AV957:AV965" si="1519">AV434</f>
        <v>-3.8413456399884902E-2</v>
      </c>
      <c r="AW957" s="15">
        <f ca="1"/>
        <v>-3.785128494438994E-2</v>
      </c>
      <c r="AX957" s="15">
        <f ca="1"/>
        <v>-4.654662489905801E-2</v>
      </c>
      <c r="AY957" s="15">
        <f t="shared" ref="AY957:AY965" si="1520">AY434</f>
        <v>-3.8829442685105603E-2</v>
      </c>
      <c r="AZ957" s="15">
        <f ca="1"/>
        <v>-3.8759207472476465E-2</v>
      </c>
      <c r="BA957" s="15">
        <f ca="1"/>
        <v>-4.8096533722892493E-2</v>
      </c>
      <c r="BB957" s="15">
        <f t="shared" ref="BB957:BB965" si="1521">BB434</f>
        <v>-1.71085545276899E-2</v>
      </c>
      <c r="BC957" s="15">
        <f ca="1"/>
        <v>-1.6246941836376386E-2</v>
      </c>
      <c r="BD957" s="15">
        <f ca="1"/>
        <v>-1.6743298357924062E-2</v>
      </c>
      <c r="BE957" s="15">
        <f t="shared" ref="BE957:BE965" si="1522">BE434</f>
        <v>-1.62215900404513E-2</v>
      </c>
      <c r="BF957" s="15">
        <f ca="1"/>
        <v>-1.5565525771359057E-2</v>
      </c>
      <c r="BG957" s="15">
        <f ca="1"/>
        <v>-1.4485450353601655E-2</v>
      </c>
      <c r="BH957" s="15">
        <f t="shared" ref="BH957:BH965" si="1523">BH434</f>
        <v>6.7966216249351801E-3</v>
      </c>
      <c r="BI957" s="15">
        <f ca="1"/>
        <v>7.6193133952876021E-3</v>
      </c>
      <c r="BJ957" s="15">
        <f ca="1"/>
        <v>7.6725319623861732E-3</v>
      </c>
    </row>
    <row r="958" spans="2:62" hidden="1" outlineLevel="2">
      <c r="B958" s="90" t="s">
        <v>9</v>
      </c>
      <c r="C958" s="15">
        <f t="shared" si="1487"/>
        <v>0.275996512608773</v>
      </c>
      <c r="D958" s="15">
        <f ca="1"/>
        <v>0.27610413257221689</v>
      </c>
      <c r="E958" s="15">
        <f ca="1"/>
        <v>0.27522528079519953</v>
      </c>
      <c r="F958" s="15">
        <f t="shared" si="1488"/>
        <v>0.26178213420368002</v>
      </c>
      <c r="G958" s="15">
        <f ca="1"/>
        <v>0.2632411986091247</v>
      </c>
      <c r="H958" s="15">
        <f ca="1"/>
        <v>0.26131232956089362</v>
      </c>
      <c r="I958" s="15">
        <f t="shared" si="1507"/>
        <v>0.242364656739359</v>
      </c>
      <c r="J958" s="15">
        <f ca="1"/>
        <v>0.2431239895357093</v>
      </c>
      <c r="K958" s="15">
        <f ca="1"/>
        <v>0.24006271211936783</v>
      </c>
      <c r="L958" s="15">
        <f t="shared" si="1508"/>
        <v>0.254494711658869</v>
      </c>
      <c r="M958" s="15">
        <f ca="1"/>
        <v>0.2544436296664524</v>
      </c>
      <c r="N958" s="15">
        <f ca="1"/>
        <v>0.24473987712537948</v>
      </c>
      <c r="O958" s="15">
        <f t="shared" si="1509"/>
        <v>0.25574304878517501</v>
      </c>
      <c r="P958" s="15">
        <f ca="1"/>
        <v>0.239908037869317</v>
      </c>
      <c r="Q958" s="15">
        <f ca="1"/>
        <v>0.23926829454427984</v>
      </c>
      <c r="R958" s="15">
        <f t="shared" si="1510"/>
        <v>0.27940813943373499</v>
      </c>
      <c r="S958" s="15">
        <f ca="1"/>
        <v>0.29354546341708804</v>
      </c>
      <c r="T958" s="15">
        <f ca="1"/>
        <v>0.29132436822678592</v>
      </c>
      <c r="U958" s="15">
        <f t="shared" si="1511"/>
        <v>0.28864398688790199</v>
      </c>
      <c r="V958" s="15">
        <f ca="1"/>
        <v>0.29134391334877308</v>
      </c>
      <c r="W958" s="15">
        <f ca="1"/>
        <v>0.2711726129999561</v>
      </c>
      <c r="X958" s="15">
        <f t="shared" si="1512"/>
        <v>0.26620113526946598</v>
      </c>
      <c r="Y958" s="15">
        <f ca="1"/>
        <v>0.28373867988275153</v>
      </c>
      <c r="Z958" s="15">
        <f ca="1"/>
        <v>0.28600136542994675</v>
      </c>
      <c r="AA958" s="15">
        <f t="shared" si="1513"/>
        <v>0.25981037820429498</v>
      </c>
      <c r="AB958" s="15">
        <f ca="1"/>
        <v>0.27090744695410385</v>
      </c>
      <c r="AC958" s="15">
        <f ca="1"/>
        <v>0.26891647531349799</v>
      </c>
      <c r="AD958" s="15">
        <f t="shared" si="1514"/>
        <v>0.224871641099919</v>
      </c>
      <c r="AE958" s="15">
        <f ca="1"/>
        <v>0.22871022913878364</v>
      </c>
      <c r="AF958" s="15">
        <f ca="1"/>
        <v>0.24006301024949483</v>
      </c>
      <c r="AG958" s="15">
        <f t="shared" si="1515"/>
        <v>0.24277408069714901</v>
      </c>
      <c r="AH958" s="15">
        <f ca="1"/>
        <v>0.2463680487695693</v>
      </c>
      <c r="AI958" s="15">
        <f ca="1"/>
        <v>0.25097813701891181</v>
      </c>
      <c r="AJ958" s="15">
        <f t="shared" si="1516"/>
        <v>0.236186244609801</v>
      </c>
      <c r="AK958" s="15">
        <f ca="1"/>
        <v>0.23559247602152047</v>
      </c>
      <c r="AL958" s="15">
        <f ca="1"/>
        <v>0.23485317690626178</v>
      </c>
      <c r="AM958" s="15">
        <f t="shared" si="1499"/>
        <v>0.24257800699864501</v>
      </c>
      <c r="AN958" s="15">
        <f ca="1"/>
        <v>0.25774038717722897</v>
      </c>
      <c r="AO958" s="15">
        <f ca="1"/>
        <v>0.24463784548102657</v>
      </c>
      <c r="AP958" s="15">
        <f t="shared" si="1517"/>
        <v>0.17748109425075501</v>
      </c>
      <c r="AQ958" s="15">
        <f ca="1"/>
        <v>0.17133417098421644</v>
      </c>
      <c r="AR958" s="15">
        <f ca="1"/>
        <v>0.164685525326669</v>
      </c>
      <c r="AS958" s="15">
        <f t="shared" si="1518"/>
        <v>0.20682425182835601</v>
      </c>
      <c r="AT958" s="15">
        <f ca="1"/>
        <v>0.22244990050836078</v>
      </c>
      <c r="AU958" s="15">
        <f ca="1"/>
        <v>0.22112534085700125</v>
      </c>
      <c r="AV958" s="15">
        <f t="shared" si="1519"/>
        <v>0.201194556828794</v>
      </c>
      <c r="AW958" s="15">
        <f ca="1"/>
        <v>0.2176164275382933</v>
      </c>
      <c r="AX958" s="15">
        <f ca="1"/>
        <v>0.22135103610531426</v>
      </c>
      <c r="AY958" s="15">
        <f t="shared" si="1520"/>
        <v>0.20219232208377</v>
      </c>
      <c r="AZ958" s="15">
        <f ca="1"/>
        <v>0.19187600022771548</v>
      </c>
      <c r="BA958" s="15">
        <f ca="1"/>
        <v>0.1949750237821819</v>
      </c>
      <c r="BB958" s="15">
        <f t="shared" si="1521"/>
        <v>0.19986457238198599</v>
      </c>
      <c r="BC958" s="15">
        <f ca="1"/>
        <v>0.20541483871782029</v>
      </c>
      <c r="BD958" s="15">
        <f ca="1"/>
        <v>0.20255534888826435</v>
      </c>
      <c r="BE958" s="15">
        <f t="shared" si="1522"/>
        <v>0.19492199409926</v>
      </c>
      <c r="BF958" s="15">
        <f ca="1"/>
        <v>0.2031061714961673</v>
      </c>
      <c r="BG958" s="15">
        <f ca="1"/>
        <v>0.20387983535141072</v>
      </c>
      <c r="BH958" s="15">
        <f t="shared" si="1523"/>
        <v>0.195036450207032</v>
      </c>
      <c r="BI958" s="15">
        <f ca="1"/>
        <v>0.1948358884968871</v>
      </c>
      <c r="BJ958" s="15">
        <f ca="1"/>
        <v>0.19491042339580952</v>
      </c>
    </row>
    <row r="959" spans="2:62" hidden="1" outlineLevel="2">
      <c r="B959" s="90" t="s">
        <v>11</v>
      </c>
      <c r="C959" s="15">
        <f t="shared" si="1487"/>
        <v>0.15959879759090501</v>
      </c>
      <c r="D959" s="15">
        <f ca="1"/>
        <v>0.15554918587761377</v>
      </c>
      <c r="E959" s="15">
        <f ca="1"/>
        <v>0.16001022284585284</v>
      </c>
      <c r="F959" s="15">
        <f t="shared" si="1488"/>
        <v>0.14209879618465901</v>
      </c>
      <c r="G959" s="15">
        <f ca="1"/>
        <v>0.14619278929865229</v>
      </c>
      <c r="H959" s="15">
        <f ca="1"/>
        <v>0.14825697195340867</v>
      </c>
      <c r="I959" s="15">
        <f t="shared" si="1507"/>
        <v>0.12962491473896601</v>
      </c>
      <c r="J959" s="15">
        <f ca="1"/>
        <v>0.12551541613201361</v>
      </c>
      <c r="K959" s="15">
        <f ca="1"/>
        <v>0.12424067976890057</v>
      </c>
      <c r="L959" s="15">
        <f t="shared" si="1508"/>
        <v>0.120238510090645</v>
      </c>
      <c r="M959" s="15">
        <f ca="1"/>
        <v>0.12410665615734401</v>
      </c>
      <c r="N959" s="15">
        <f ca="1"/>
        <v>0.12772630814259231</v>
      </c>
      <c r="O959" s="15">
        <f t="shared" si="1509"/>
        <v>9.0605634218281106E-2</v>
      </c>
      <c r="P959" s="15">
        <f ca="1"/>
        <v>9.6435012776002652E-2</v>
      </c>
      <c r="Q959" s="15">
        <f ca="1"/>
        <v>9.4008147543590936E-2</v>
      </c>
      <c r="R959" s="15">
        <f t="shared" si="1510"/>
        <v>6.0824177367293501E-2</v>
      </c>
      <c r="S959" s="15">
        <f ca="1"/>
        <v>5.4795110612896235E-2</v>
      </c>
      <c r="T959" s="15">
        <f ca="1"/>
        <v>5.6312469620659299E-2</v>
      </c>
      <c r="U959" s="15">
        <f t="shared" si="1511"/>
        <v>2.4829497267409299E-2</v>
      </c>
      <c r="V959" s="15">
        <f ca="1"/>
        <v>2.5774621829865552E-2</v>
      </c>
      <c r="W959" s="15">
        <f ca="1"/>
        <v>2.6266324340124891E-2</v>
      </c>
      <c r="X959" s="15">
        <f t="shared" si="1512"/>
        <v>2.31580804087116E-2</v>
      </c>
      <c r="Y959" s="15">
        <f ca="1"/>
        <v>2.1580328615416648E-2</v>
      </c>
      <c r="Z959" s="15">
        <f ca="1"/>
        <v>2.2479277454417676E-2</v>
      </c>
      <c r="AA959" s="15">
        <f t="shared" si="1513"/>
        <v>-4.6770933390761198E-3</v>
      </c>
      <c r="AB959" s="15">
        <f ca="1"/>
        <v>-4.6329898913583167E-3</v>
      </c>
      <c r="AC959" s="15">
        <f ca="1"/>
        <v>-4.6336623419947721E-3</v>
      </c>
      <c r="AD959" s="15">
        <f t="shared" si="1514"/>
        <v>3.0961895228233401E-2</v>
      </c>
      <c r="AE959" s="15">
        <f ca="1"/>
        <v>2.7890380756772745E-2</v>
      </c>
      <c r="AF959" s="15">
        <f ca="1"/>
        <v>2.4485962124451938E-2</v>
      </c>
      <c r="AG959" s="15">
        <f t="shared" si="1515"/>
        <v>-2.6628020554057799E-3</v>
      </c>
      <c r="AH959" s="15">
        <f ca="1"/>
        <v>-2.679146691270738E-3</v>
      </c>
      <c r="AI959" s="15">
        <f ca="1"/>
        <v>-2.4326946976042756E-3</v>
      </c>
      <c r="AJ959" s="15">
        <f t="shared" si="1516"/>
        <v>5.2769954142480001E-3</v>
      </c>
      <c r="AK959" s="15">
        <f ca="1"/>
        <v>5.2075876367737453E-3</v>
      </c>
      <c r="AL959" s="15">
        <f ca="1"/>
        <v>5.3912538942583075E-3</v>
      </c>
      <c r="AM959" s="15">
        <f t="shared" si="1499"/>
        <v>1.1836466208183599E-2</v>
      </c>
      <c r="AN959" s="15">
        <f ca="1"/>
        <v>1.0233861423879369E-2</v>
      </c>
      <c r="AO959" s="15">
        <f ca="1"/>
        <v>1.0652230798616148E-2</v>
      </c>
      <c r="AP959" s="15">
        <f t="shared" si="1517"/>
        <v>3.1194423737190599E-2</v>
      </c>
      <c r="AQ959" s="15">
        <f ca="1"/>
        <v>3.1983414045805597E-2</v>
      </c>
      <c r="AR959" s="15">
        <f ca="1"/>
        <v>3.1411788400865358E-2</v>
      </c>
      <c r="AS959" s="15">
        <f t="shared" si="1518"/>
        <v>4.5012215271789897E-2</v>
      </c>
      <c r="AT959" s="15">
        <f ca="1"/>
        <v>4.4339506871628666E-2</v>
      </c>
      <c r="AU959" s="15">
        <f ca="1"/>
        <v>4.9815045275327964E-2</v>
      </c>
      <c r="AV959" s="15">
        <f t="shared" si="1519"/>
        <v>4.3173433710332401E-2</v>
      </c>
      <c r="AW959" s="15">
        <f ca="1"/>
        <v>4.4011347790058421E-2</v>
      </c>
      <c r="AX959" s="15">
        <f ca="1"/>
        <v>4.6301785815059691E-2</v>
      </c>
      <c r="AY959" s="15">
        <f t="shared" si="1520"/>
        <v>8.1184803593633698E-2</v>
      </c>
      <c r="AZ959" s="15">
        <f ca="1"/>
        <v>8.0724405639163513E-2</v>
      </c>
      <c r="BA959" s="15">
        <f ca="1"/>
        <v>8.4681196054378863E-2</v>
      </c>
      <c r="BB959" s="15">
        <f t="shared" si="1521"/>
        <v>5.9185613992607897E-2</v>
      </c>
      <c r="BC959" s="15">
        <f ca="1"/>
        <v>5.8465566761330509E-2</v>
      </c>
      <c r="BD959" s="15">
        <f ca="1"/>
        <v>6.128245850930758E-2</v>
      </c>
      <c r="BE959" s="15">
        <f t="shared" si="1522"/>
        <v>5.8161655262357101E-2</v>
      </c>
      <c r="BF959" s="15">
        <f ca="1"/>
        <v>5.7216064539552795E-2</v>
      </c>
      <c r="BG959" s="15">
        <f ca="1"/>
        <v>5.4773824720827841E-2</v>
      </c>
      <c r="BH959" s="15">
        <f t="shared" si="1523"/>
        <v>4.1537207477142998E-2</v>
      </c>
      <c r="BI959" s="15">
        <f ca="1"/>
        <v>4.2028254572651934E-2</v>
      </c>
      <c r="BJ959" s="15">
        <f ca="1"/>
        <v>4.0725502753945056E-2</v>
      </c>
    </row>
    <row r="960" spans="2:62" hidden="1" outlineLevel="2">
      <c r="B960" s="90" t="s">
        <v>13</v>
      </c>
      <c r="C960" s="15">
        <f t="shared" si="1487"/>
        <v>1.7160957107143E-2</v>
      </c>
      <c r="D960" s="15">
        <f ca="1"/>
        <v>1.7343359844563085E-2</v>
      </c>
      <c r="E960" s="15">
        <f ca="1"/>
        <v>1.6469410710959049E-2</v>
      </c>
      <c r="F960" s="15">
        <f t="shared" si="1488"/>
        <v>2.90154128004575E-2</v>
      </c>
      <c r="G960" s="15">
        <f ca="1"/>
        <v>2.9230102346515401E-2</v>
      </c>
      <c r="H960" s="15">
        <f ca="1"/>
        <v>2.8409579454861049E-2</v>
      </c>
      <c r="I960" s="15">
        <f t="shared" si="1507"/>
        <v>2.6436186170754401E-2</v>
      </c>
      <c r="J960" s="15">
        <f ca="1"/>
        <v>2.7849676155692997E-2</v>
      </c>
      <c r="K960" s="15">
        <f ca="1"/>
        <v>2.6889634261370577E-2</v>
      </c>
      <c r="L960" s="15">
        <f t="shared" si="1508"/>
        <v>2.1364349087714E-2</v>
      </c>
      <c r="M960" s="15">
        <f ca="1"/>
        <v>2.4020725343806441E-2</v>
      </c>
      <c r="N960" s="15">
        <f ca="1"/>
        <v>2.3098760380652932E-2</v>
      </c>
      <c r="O960" s="15">
        <f t="shared" si="1509"/>
        <v>1.63681082585737E-2</v>
      </c>
      <c r="P960" s="15">
        <f ca="1"/>
        <v>1.707110666454062E-2</v>
      </c>
      <c r="Q960" s="15">
        <f ca="1"/>
        <v>1.8129179307655913E-2</v>
      </c>
      <c r="R960" s="15">
        <f t="shared" si="1510"/>
        <v>2.87119533686696E-2</v>
      </c>
      <c r="S960" s="15">
        <f ca="1"/>
        <v>2.8951794570216564E-2</v>
      </c>
      <c r="T960" s="15">
        <f ca="1"/>
        <v>3.1313369699702935E-2</v>
      </c>
      <c r="U960" s="15">
        <f t="shared" si="1511"/>
        <v>3.3572920307985699E-2</v>
      </c>
      <c r="V960" s="15">
        <f ca="1"/>
        <v>3.1244415141801752E-2</v>
      </c>
      <c r="W960" s="15">
        <f ca="1"/>
        <v>3.2263583101280399E-2</v>
      </c>
      <c r="X960" s="15">
        <f t="shared" si="1512"/>
        <v>3.4490516316023803E-2</v>
      </c>
      <c r="Y960" s="15">
        <f ca="1"/>
        <v>3.5286709744746889E-2</v>
      </c>
      <c r="Z960" s="15">
        <f ca="1"/>
        <v>3.536200187115638E-2</v>
      </c>
      <c r="AA960" s="15">
        <f t="shared" si="1513"/>
        <v>5.9741019540705903E-2</v>
      </c>
      <c r="AB960" s="15">
        <f ca="1"/>
        <v>5.6522042825705165E-2</v>
      </c>
      <c r="AC960" s="15">
        <f ca="1"/>
        <v>6.1303762512000648E-2</v>
      </c>
      <c r="AD960" s="15">
        <f t="shared" si="1514"/>
        <v>6.9384461783510196E-2</v>
      </c>
      <c r="AE960" s="15">
        <f ca="1"/>
        <v>6.5132407606167758E-2</v>
      </c>
      <c r="AF960" s="15">
        <f ca="1"/>
        <v>5.8423261673101065E-2</v>
      </c>
      <c r="AG960" s="15">
        <f t="shared" si="1515"/>
        <v>6.1605196337105497E-2</v>
      </c>
      <c r="AH960" s="15">
        <f ca="1"/>
        <v>6.4936496008781805E-2</v>
      </c>
      <c r="AI960" s="15">
        <f ca="1"/>
        <v>5.9611997130918248E-2</v>
      </c>
      <c r="AJ960" s="15">
        <f t="shared" si="1516"/>
        <v>5.45493948081643E-2</v>
      </c>
      <c r="AK960" s="15">
        <f ca="1"/>
        <v>5.8844084469801515E-2</v>
      </c>
      <c r="AL960" s="15">
        <f ca="1"/>
        <v>6.0611916314587504E-2</v>
      </c>
      <c r="AM960" s="15">
        <f t="shared" si="1499"/>
        <v>5.2483064506777803E-2</v>
      </c>
      <c r="AN960" s="15">
        <f ca="1"/>
        <v>5.3896128468630768E-2</v>
      </c>
      <c r="AO960" s="15">
        <f ca="1"/>
        <v>5.1594386386979905E-2</v>
      </c>
      <c r="AP960" s="15">
        <f t="shared" si="1517"/>
        <v>6.9941692792496096E-2</v>
      </c>
      <c r="AQ960" s="15">
        <f ca="1"/>
        <v>7.1413805215380446E-2</v>
      </c>
      <c r="AR960" s="15">
        <f ca="1"/>
        <v>7.11669011658531E-2</v>
      </c>
      <c r="AS960" s="15">
        <f t="shared" si="1518"/>
        <v>9.0595173948782706E-2</v>
      </c>
      <c r="AT960" s="15">
        <f ca="1"/>
        <v>7.3804832569488291E-2</v>
      </c>
      <c r="AU960" s="15">
        <f ca="1"/>
        <v>8.1493219593257116E-2</v>
      </c>
      <c r="AV960" s="15">
        <f t="shared" si="1519"/>
        <v>6.6985111212668896E-2</v>
      </c>
      <c r="AW960" s="15">
        <f ca="1"/>
        <v>5.847480437596974E-2</v>
      </c>
      <c r="AX960" s="15">
        <f ca="1"/>
        <v>6.2102356572799111E-2</v>
      </c>
      <c r="AY960" s="15">
        <f t="shared" si="1520"/>
        <v>6.3808897778700302E-2</v>
      </c>
      <c r="AZ960" s="15">
        <f ca="1"/>
        <v>7.0343265738100791E-2</v>
      </c>
      <c r="BA960" s="15">
        <f ca="1"/>
        <v>8.085368858942911E-2</v>
      </c>
      <c r="BB960" s="15">
        <f t="shared" si="1521"/>
        <v>8.4841601043492407E-2</v>
      </c>
      <c r="BC960" s="15">
        <f ca="1"/>
        <v>7.3632428264454597E-2</v>
      </c>
      <c r="BD960" s="15">
        <f ca="1"/>
        <v>7.4314241919688148E-2</v>
      </c>
      <c r="BE960" s="15">
        <f t="shared" si="1522"/>
        <v>9.3202311129630594E-2</v>
      </c>
      <c r="BF960" s="15">
        <f ca="1"/>
        <v>8.8040560322530256E-2</v>
      </c>
      <c r="BG960" s="15">
        <f ca="1"/>
        <v>8.6109474395266408E-2</v>
      </c>
      <c r="BH960" s="15">
        <f t="shared" si="1523"/>
        <v>0.10009902324736</v>
      </c>
      <c r="BI960" s="15">
        <f ca="1"/>
        <v>9.1446891378266018E-2</v>
      </c>
      <c r="BJ960" s="15">
        <f ca="1"/>
        <v>9.3342814984952158E-2</v>
      </c>
    </row>
    <row r="961" spans="2:62" hidden="1" outlineLevel="2">
      <c r="B961" s="90" t="s">
        <v>15</v>
      </c>
      <c r="C961" s="15">
        <f t="shared" si="1487"/>
        <v>0.229487169106841</v>
      </c>
      <c r="D961" s="15">
        <f ca="1"/>
        <v>0.22753727213158065</v>
      </c>
      <c r="E961" s="15">
        <f ca="1"/>
        <v>0.22209527809222676</v>
      </c>
      <c r="F961" s="15">
        <f t="shared" si="1488"/>
        <v>0.23539097076651699</v>
      </c>
      <c r="G961" s="15">
        <f ca="1"/>
        <v>0.2361808451148005</v>
      </c>
      <c r="H961" s="15">
        <f ca="1"/>
        <v>0.24014660111875208</v>
      </c>
      <c r="I961" s="15">
        <f t="shared" si="1507"/>
        <v>0.212700235494094</v>
      </c>
      <c r="J961" s="15">
        <f ca="1"/>
        <v>0.21467386814786482</v>
      </c>
      <c r="K961" s="15">
        <f ca="1"/>
        <v>0.21434173976345441</v>
      </c>
      <c r="L961" s="15">
        <f t="shared" si="1508"/>
        <v>0.209165132012893</v>
      </c>
      <c r="M961" s="15">
        <f ca="1"/>
        <v>0.20763760538571407</v>
      </c>
      <c r="N961" s="15">
        <f ca="1"/>
        <v>0.21066883833509445</v>
      </c>
      <c r="O961" s="15">
        <f t="shared" si="1509"/>
        <v>0.20664716091163901</v>
      </c>
      <c r="P961" s="15">
        <f ca="1"/>
        <v>0.19487963400953257</v>
      </c>
      <c r="Q961" s="15">
        <f ca="1"/>
        <v>0.19467784887437933</v>
      </c>
      <c r="R961" s="15">
        <f t="shared" si="1510"/>
        <v>0.18927062130348599</v>
      </c>
      <c r="S961" s="15">
        <f ca="1"/>
        <v>0.19006803785794837</v>
      </c>
      <c r="T961" s="15">
        <f ca="1"/>
        <v>0.18679080281315399</v>
      </c>
      <c r="U961" s="15">
        <f t="shared" si="1511"/>
        <v>0.196543930674272</v>
      </c>
      <c r="V961" s="15">
        <f ca="1"/>
        <v>0.19882194976980677</v>
      </c>
      <c r="W961" s="15">
        <f ca="1"/>
        <v>0.19999660910013062</v>
      </c>
      <c r="X961" s="15">
        <f t="shared" si="1512"/>
        <v>0.20611756644485499</v>
      </c>
      <c r="Y961" s="15">
        <f ca="1"/>
        <v>0.21617042413062207</v>
      </c>
      <c r="Z961" s="15">
        <f ca="1"/>
        <v>0.21353878325532122</v>
      </c>
      <c r="AA961" s="15">
        <f t="shared" si="1513"/>
        <v>0.26026516711568298</v>
      </c>
      <c r="AB961" s="15">
        <f ca="1"/>
        <v>0.24106160043810004</v>
      </c>
      <c r="AC961" s="15">
        <f ca="1"/>
        <v>0.2469444747801228</v>
      </c>
      <c r="AD961" s="15">
        <f t="shared" si="1514"/>
        <v>0.282439702376448</v>
      </c>
      <c r="AE961" s="15">
        <f ca="1"/>
        <v>0.28335157218520396</v>
      </c>
      <c r="AF961" s="15">
        <f ca="1"/>
        <v>0.28236737109293769</v>
      </c>
      <c r="AG961" s="15">
        <f t="shared" si="1515"/>
        <v>0.28433154110299402</v>
      </c>
      <c r="AH961" s="15">
        <f ca="1"/>
        <v>0.2726950963552085</v>
      </c>
      <c r="AI961" s="15">
        <f ca="1"/>
        <v>0.27707451041738901</v>
      </c>
      <c r="AJ961" s="15">
        <f t="shared" si="1516"/>
        <v>0.28635619812706098</v>
      </c>
      <c r="AK961" s="15">
        <f ca="1"/>
        <v>0.28682584018898349</v>
      </c>
      <c r="AL961" s="15">
        <f ca="1"/>
        <v>0.28809529335356571</v>
      </c>
      <c r="AM961" s="15">
        <f t="shared" si="1499"/>
        <v>0.29188379967609601</v>
      </c>
      <c r="AN961" s="15">
        <f ca="1"/>
        <v>0.29054052435805511</v>
      </c>
      <c r="AO961" s="15">
        <f ca="1"/>
        <v>0.29375500584853109</v>
      </c>
      <c r="AP961" s="15">
        <f t="shared" si="1517"/>
        <v>0.30679315366513998</v>
      </c>
      <c r="AQ961" s="15">
        <f ca="1"/>
        <v>0.30198771611395098</v>
      </c>
      <c r="AR961" s="15">
        <f ca="1"/>
        <v>0.31449166470661072</v>
      </c>
      <c r="AS961" s="15">
        <f t="shared" si="1518"/>
        <v>0.30563830732728398</v>
      </c>
      <c r="AT961" s="15">
        <f ca="1"/>
        <v>0.31153861829521234</v>
      </c>
      <c r="AU961" s="15">
        <f ca="1"/>
        <v>0.30994435972976714</v>
      </c>
      <c r="AV961" s="15">
        <f t="shared" si="1519"/>
        <v>0.30359737730317599</v>
      </c>
      <c r="AW961" s="15">
        <f ca="1"/>
        <v>0.31545153988654762</v>
      </c>
      <c r="AX961" s="15">
        <f ca="1"/>
        <v>0.2977223983851599</v>
      </c>
      <c r="AY961" s="15">
        <f t="shared" si="1520"/>
        <v>0.32188725514479299</v>
      </c>
      <c r="AZ961" s="15">
        <f ca="1"/>
        <v>0.30869364918188341</v>
      </c>
      <c r="BA961" s="15">
        <f ca="1"/>
        <v>0.30200873431098552</v>
      </c>
      <c r="BB961" s="15">
        <f t="shared" si="1521"/>
        <v>0.29965365642081498</v>
      </c>
      <c r="BC961" s="15">
        <f ca="1"/>
        <v>0.30431775721355148</v>
      </c>
      <c r="BD961" s="15">
        <f ca="1"/>
        <v>0.29300050762040331</v>
      </c>
      <c r="BE961" s="15">
        <f t="shared" si="1522"/>
        <v>0.30885597954184701</v>
      </c>
      <c r="BF961" s="15">
        <f ca="1"/>
        <v>0.31028130903958318</v>
      </c>
      <c r="BG961" s="15">
        <f ca="1"/>
        <v>0.31152718118749884</v>
      </c>
      <c r="BH961" s="15">
        <f t="shared" si="1523"/>
        <v>0.32232110736953601</v>
      </c>
      <c r="BI961" s="15">
        <f ca="1"/>
        <v>0.33294122534259302</v>
      </c>
      <c r="BJ961" s="15">
        <f ca="1"/>
        <v>0.31515225627211851</v>
      </c>
    </row>
    <row r="962" spans="2:62" hidden="1" outlineLevel="2">
      <c r="B962" s="90" t="s">
        <v>18</v>
      </c>
      <c r="C962" s="15">
        <f t="shared" si="1487"/>
        <v>-7.0856962629360903E-3</v>
      </c>
      <c r="D962" s="15">
        <f ca="1"/>
        <v>-7.1275045002056423E-3</v>
      </c>
      <c r="E962" s="15">
        <f ca="1"/>
        <v>-7.3467232105869406E-3</v>
      </c>
      <c r="F962" s="15">
        <f t="shared" si="1488"/>
        <v>-4.2309811630109502E-3</v>
      </c>
      <c r="G962" s="15">
        <f ca="1"/>
        <v>-4.3253233355726312E-3</v>
      </c>
      <c r="H962" s="15">
        <f ca="1"/>
        <v>-4.0200538606843675E-3</v>
      </c>
      <c r="I962" s="15">
        <f t="shared" si="1507"/>
        <v>2.15127973924546E-2</v>
      </c>
      <c r="J962" s="15">
        <f ca="1"/>
        <v>2.281070181932833E-2</v>
      </c>
      <c r="K962" s="15">
        <f ca="1"/>
        <v>2.1444003713154896E-2</v>
      </c>
      <c r="L962" s="15">
        <f t="shared" si="1508"/>
        <v>2.46162481188913E-2</v>
      </c>
      <c r="M962" s="15">
        <f ca="1"/>
        <v>2.4169004041886075E-2</v>
      </c>
      <c r="N962" s="15">
        <f ca="1"/>
        <v>2.4190465555038523E-2</v>
      </c>
      <c r="O962" s="15">
        <f t="shared" si="1509"/>
        <v>2.42506598149279E-2</v>
      </c>
      <c r="P962" s="15">
        <f ca="1"/>
        <v>2.6253289124462467E-2</v>
      </c>
      <c r="Q962" s="15">
        <f ca="1"/>
        <v>2.6811595484056653E-2</v>
      </c>
      <c r="R962" s="15">
        <f t="shared" si="1510"/>
        <v>3.8224639213583503E-2</v>
      </c>
      <c r="S962" s="15">
        <f ca="1"/>
        <v>3.7381218025540633E-2</v>
      </c>
      <c r="T962" s="15">
        <f ca="1"/>
        <v>3.6525746395573287E-2</v>
      </c>
      <c r="U962" s="15">
        <f t="shared" si="1511"/>
        <v>4.1374722299793103E-2</v>
      </c>
      <c r="V962" s="15">
        <f ca="1"/>
        <v>4.2698741690238039E-2</v>
      </c>
      <c r="W962" s="15">
        <f ca="1"/>
        <v>4.2032341748560853E-2</v>
      </c>
      <c r="X962" s="15">
        <f t="shared" si="1512"/>
        <v>4.4488070754862601E-2</v>
      </c>
      <c r="Y962" s="15">
        <f ca="1"/>
        <v>4.5311718679306272E-2</v>
      </c>
      <c r="Z962" s="15">
        <f ca="1"/>
        <v>4.1716111551092505E-2</v>
      </c>
      <c r="AA962" s="15">
        <f t="shared" si="1513"/>
        <v>6.5800782745701197E-2</v>
      </c>
      <c r="AB962" s="15">
        <f ca="1"/>
        <v>6.661744115645421E-2</v>
      </c>
      <c r="AC962" s="15">
        <f ca="1"/>
        <v>6.34221726880769E-2</v>
      </c>
      <c r="AD962" s="15">
        <f t="shared" si="1514"/>
        <v>7.3137954863769603E-2</v>
      </c>
      <c r="AE962" s="15">
        <f ca="1"/>
        <v>8.3103269877250099E-2</v>
      </c>
      <c r="AF962" s="15">
        <f ca="1"/>
        <v>7.2337787358562236E-2</v>
      </c>
      <c r="AG962" s="15">
        <f t="shared" si="1515"/>
        <v>5.0708649139270201E-2</v>
      </c>
      <c r="AH962" s="15">
        <f ca="1"/>
        <v>5.1887842292978416E-2</v>
      </c>
      <c r="AI962" s="15">
        <f ca="1"/>
        <v>4.6976851713738312E-2</v>
      </c>
      <c r="AJ962" s="15">
        <f t="shared" si="1516"/>
        <v>5.4785324221784101E-2</v>
      </c>
      <c r="AK962" s="15">
        <f ca="1"/>
        <v>5.858057319629674E-2</v>
      </c>
      <c r="AL962" s="15">
        <f ca="1"/>
        <v>6.2796490665196061E-2</v>
      </c>
      <c r="AM962" s="15">
        <f t="shared" si="1499"/>
        <v>5.1131226826715302E-2</v>
      </c>
      <c r="AN962" s="15">
        <f ca="1"/>
        <v>5.0589628054690361E-2</v>
      </c>
      <c r="AO962" s="15">
        <f ca="1"/>
        <v>4.776617249456825E-2</v>
      </c>
      <c r="AP962" s="15">
        <f t="shared" si="1517"/>
        <v>-5.3499336096393601E-3</v>
      </c>
      <c r="AQ962" s="15">
        <f ca="1"/>
        <v>-5.766756458318938E-3</v>
      </c>
      <c r="AR962" s="15">
        <f ca="1"/>
        <v>-6.1080172598357938E-3</v>
      </c>
      <c r="AS962" s="15">
        <f t="shared" si="1518"/>
        <v>-2.0538780173191901E-2</v>
      </c>
      <c r="AT962" s="15">
        <f ca="1"/>
        <v>-2.1377882584885072E-2</v>
      </c>
      <c r="AU962" s="15">
        <f ca="1"/>
        <v>-2.3489996579626572E-2</v>
      </c>
      <c r="AV962" s="15">
        <f t="shared" si="1519"/>
        <v>-2.46416261460564E-3</v>
      </c>
      <c r="AW962" s="15">
        <f ca="1"/>
        <v>-2.5232459526240642E-3</v>
      </c>
      <c r="AX962" s="15">
        <f ca="1"/>
        <v>-3.130104880337646E-3</v>
      </c>
      <c r="AY962" s="15">
        <f t="shared" si="1520"/>
        <v>-1.49907163672072E-2</v>
      </c>
      <c r="AZ962" s="15">
        <f ca="1"/>
        <v>-1.4587315276235475E-2</v>
      </c>
      <c r="BA962" s="15">
        <f ca="1"/>
        <v>-1.7456025217958773E-2</v>
      </c>
      <c r="BB962" s="15">
        <f t="shared" si="1521"/>
        <v>-3.2795167390494498E-3</v>
      </c>
      <c r="BC962" s="15">
        <f ca="1"/>
        <v>-3.3799701732630462E-3</v>
      </c>
      <c r="BD962" s="15">
        <f ca="1"/>
        <v>-3.7624735836049978E-3</v>
      </c>
      <c r="BE962" s="15">
        <f t="shared" si="1522"/>
        <v>-1.4170533065507E-2</v>
      </c>
      <c r="BF962" s="15">
        <f ca="1"/>
        <v>-1.4750045751156692E-2</v>
      </c>
      <c r="BG962" s="15">
        <f ca="1"/>
        <v>-1.5498271252393853E-2</v>
      </c>
      <c r="BH962" s="15">
        <f t="shared" si="1523"/>
        <v>-3.8604985622581398E-2</v>
      </c>
      <c r="BI962" s="15">
        <f ca="1"/>
        <v>-4.0780221763380677E-2</v>
      </c>
      <c r="BJ962" s="15">
        <f ca="1"/>
        <v>-3.7977572214417277E-2</v>
      </c>
    </row>
    <row r="963" spans="2:62" hidden="1" outlineLevel="2">
      <c r="B963" s="90" t="s">
        <v>20</v>
      </c>
      <c r="C963" s="15">
        <f t="shared" si="1487"/>
        <v>1.5169478865473301E-2</v>
      </c>
      <c r="D963" s="15">
        <f ca="1"/>
        <v>1.5481503107612744E-2</v>
      </c>
      <c r="E963" s="15">
        <f ca="1"/>
        <v>1.6518701915619643E-2</v>
      </c>
      <c r="F963" s="15">
        <f t="shared" si="1488"/>
        <v>8.8308651109428801E-3</v>
      </c>
      <c r="G963" s="15">
        <f ca="1"/>
        <v>9.0235849844180639E-3</v>
      </c>
      <c r="H963" s="15">
        <f ca="1"/>
        <v>8.0645698257697414E-3</v>
      </c>
      <c r="I963" s="15">
        <f t="shared" si="1507"/>
        <v>3.3379486026186199E-2</v>
      </c>
      <c r="J963" s="15">
        <f ca="1"/>
        <v>3.3919348035757274E-2</v>
      </c>
      <c r="K963" s="15">
        <f ca="1"/>
        <v>3.3662489763098498E-2</v>
      </c>
      <c r="L963" s="15">
        <f t="shared" si="1508"/>
        <v>3.8282398295160898E-2</v>
      </c>
      <c r="M963" s="15">
        <f ca="1"/>
        <v>3.6898853741377434E-2</v>
      </c>
      <c r="N963" s="15">
        <f ca="1"/>
        <v>3.9079822429743345E-2</v>
      </c>
      <c r="O963" s="15">
        <f t="shared" si="1509"/>
        <v>4.6619360534617502E-2</v>
      </c>
      <c r="P963" s="15">
        <f ca="1"/>
        <v>5.0918819474184696E-2</v>
      </c>
      <c r="Q963" s="15">
        <f ca="1"/>
        <v>5.6587998653837082E-2</v>
      </c>
      <c r="R963" s="15">
        <f t="shared" si="1510"/>
        <v>5.0831815979226098E-2</v>
      </c>
      <c r="S963" s="15">
        <f ca="1"/>
        <v>5.3799087294317115E-2</v>
      </c>
      <c r="T963" s="15">
        <f ca="1"/>
        <v>5.2188894513132536E-2</v>
      </c>
      <c r="U963" s="15">
        <f t="shared" si="1511"/>
        <v>4.8793019067962802E-2</v>
      </c>
      <c r="V963" s="15">
        <f ca="1"/>
        <v>4.6481676664769191E-2</v>
      </c>
      <c r="W963" s="15">
        <f ca="1"/>
        <v>5.3516559269910918E-2</v>
      </c>
      <c r="X963" s="15">
        <f t="shared" si="1512"/>
        <v>6.4604567312348593E-2</v>
      </c>
      <c r="Y963" s="15">
        <f ca="1"/>
        <v>6.3151840561958592E-2</v>
      </c>
      <c r="Z963" s="15">
        <f ca="1"/>
        <v>6.2575219734696499E-2</v>
      </c>
      <c r="AA963" s="15">
        <f t="shared" si="1513"/>
        <v>5.7975930455211599E-2</v>
      </c>
      <c r="AB963" s="15">
        <f ca="1"/>
        <v>6.0039756829366006E-2</v>
      </c>
      <c r="AC963" s="15">
        <f ca="1"/>
        <v>6.3052000260720886E-2</v>
      </c>
      <c r="AD963" s="15">
        <f t="shared" si="1514"/>
        <v>3.34914024393594E-2</v>
      </c>
      <c r="AE963" s="15">
        <f ca="1"/>
        <v>3.4492678463996132E-2</v>
      </c>
      <c r="AF963" s="15">
        <f ca="1"/>
        <v>3.3108338644498213E-2</v>
      </c>
      <c r="AG963" s="15">
        <f t="shared" si="1515"/>
        <v>3.9420085392037299E-2</v>
      </c>
      <c r="AH963" s="15">
        <f ca="1"/>
        <v>4.0082127806805409E-2</v>
      </c>
      <c r="AI963" s="15">
        <f ca="1"/>
        <v>3.2930603082301217E-2</v>
      </c>
      <c r="AJ963" s="15">
        <f t="shared" si="1516"/>
        <v>2.68097204770417E-2</v>
      </c>
      <c r="AK963" s="15">
        <f ca="1"/>
        <v>2.5535486855563574E-2</v>
      </c>
      <c r="AL963" s="15">
        <f ca="1"/>
        <v>2.4296006787362111E-2</v>
      </c>
      <c r="AM963" s="15">
        <f t="shared" si="1499"/>
        <v>3.5424771516374902E-2</v>
      </c>
      <c r="AN963" s="15">
        <f ca="1"/>
        <v>3.2892302481484899E-2</v>
      </c>
      <c r="AO963" s="15">
        <f ca="1"/>
        <v>3.1307290594730565E-2</v>
      </c>
      <c r="AP963" s="15">
        <f t="shared" si="1517"/>
        <v>5.1138402048581298E-2</v>
      </c>
      <c r="AQ963" s="15">
        <f ca="1"/>
        <v>5.122429375737899E-2</v>
      </c>
      <c r="AR963" s="15">
        <f ca="1"/>
        <v>5.4613214047354405E-2</v>
      </c>
      <c r="AS963" s="15">
        <f t="shared" si="1518"/>
        <v>5.8189544189336299E-2</v>
      </c>
      <c r="AT963" s="15">
        <f ca="1"/>
        <v>6.0467422810349766E-2</v>
      </c>
      <c r="AU963" s="15">
        <f ca="1"/>
        <v>5.5705604334295243E-2</v>
      </c>
      <c r="AV963" s="15">
        <f t="shared" si="1519"/>
        <v>6.4031102176817095E-2</v>
      </c>
      <c r="AW963" s="15">
        <f ca="1"/>
        <v>6.0169687415579438E-2</v>
      </c>
      <c r="AX963" s="15">
        <f ca="1"/>
        <v>6.9654639456091919E-2</v>
      </c>
      <c r="AY963" s="15">
        <f t="shared" si="1520"/>
        <v>5.7814214031359799E-2</v>
      </c>
      <c r="AZ963" s="15">
        <f ca="1"/>
        <v>5.7444501111236113E-2</v>
      </c>
      <c r="BA963" s="15">
        <f ca="1"/>
        <v>6.0349869841006293E-2</v>
      </c>
      <c r="BB963" s="15">
        <f t="shared" si="1521"/>
        <v>5.009811987993E-2</v>
      </c>
      <c r="BC963" s="15">
        <f ca="1"/>
        <v>4.7966804774603668E-2</v>
      </c>
      <c r="BD963" s="15">
        <f ca="1"/>
        <v>5.0357988719727437E-2</v>
      </c>
      <c r="BE963" s="15">
        <f t="shared" si="1522"/>
        <v>5.2407102975260703E-2</v>
      </c>
      <c r="BF963" s="15">
        <f ca="1"/>
        <v>5.4409376073256029E-2</v>
      </c>
      <c r="BG963" s="15">
        <f ca="1"/>
        <v>5.6007193732759718E-2</v>
      </c>
      <c r="BH963" s="15">
        <f t="shared" si="1523"/>
        <v>3.9979703297452603E-2</v>
      </c>
      <c r="BI963" s="15">
        <f ca="1"/>
        <v>4.1107902454925044E-2</v>
      </c>
      <c r="BJ963" s="15">
        <f ca="1"/>
        <v>4.0658721876042157E-2</v>
      </c>
    </row>
    <row r="964" spans="2:62" hidden="1" outlineLevel="2">
      <c r="B964" s="90" t="s">
        <v>22</v>
      </c>
      <c r="C964" s="15">
        <f t="shared" si="1487"/>
        <v>1.44521032557008E-2</v>
      </c>
      <c r="D964" s="15">
        <f ca="1"/>
        <v>1.4556308781919648E-2</v>
      </c>
      <c r="E964" s="15">
        <f ca="1"/>
        <v>1.3579717549063543E-2</v>
      </c>
      <c r="F964" s="15">
        <f t="shared" si="1488"/>
        <v>2.2401617351605299E-2</v>
      </c>
      <c r="G964" s="15">
        <f ca="1"/>
        <v>2.2726292330108474E-2</v>
      </c>
      <c r="H964" s="15">
        <f ca="1"/>
        <v>2.0775387067396359E-2</v>
      </c>
      <c r="I964" s="15">
        <f t="shared" si="1507"/>
        <v>2.1397618105224701E-2</v>
      </c>
      <c r="J964" s="15">
        <f ca="1"/>
        <v>2.3050889611256217E-2</v>
      </c>
      <c r="K964" s="15">
        <f ca="1"/>
        <v>2.4573451057105351E-2</v>
      </c>
      <c r="L964" s="15">
        <f t="shared" si="1508"/>
        <v>2.4825146928899599E-2</v>
      </c>
      <c r="M964" s="15">
        <f ca="1"/>
        <v>2.161755817981989E-2</v>
      </c>
      <c r="N964" s="15">
        <f ca="1"/>
        <v>2.0911449137553686E-2</v>
      </c>
      <c r="O964" s="15">
        <f t="shared" si="1509"/>
        <v>2.9866578506969801E-2</v>
      </c>
      <c r="P964" s="15">
        <f ca="1"/>
        <v>3.4937903182694796E-2</v>
      </c>
      <c r="Q964" s="15">
        <f ca="1"/>
        <v>3.3839310446954519E-2</v>
      </c>
      <c r="R964" s="15">
        <f t="shared" si="1510"/>
        <v>2.9552900792381601E-2</v>
      </c>
      <c r="S964" s="15">
        <f ca="1"/>
        <v>2.8805124707712765E-2</v>
      </c>
      <c r="T964" s="15">
        <f ca="1"/>
        <v>2.7039045033501567E-2</v>
      </c>
      <c r="U964" s="15">
        <f t="shared" si="1511"/>
        <v>2.9549535967964901E-2</v>
      </c>
      <c r="V964" s="15">
        <f ca="1"/>
        <v>3.1224906717581411E-2</v>
      </c>
      <c r="W964" s="15">
        <f ca="1"/>
        <v>3.0967841156021577E-2</v>
      </c>
      <c r="X964" s="15">
        <f t="shared" si="1512"/>
        <v>3.6262921164706002E-2</v>
      </c>
      <c r="Y964" s="15">
        <f ca="1"/>
        <v>3.3047561343298733E-2</v>
      </c>
      <c r="Z964" s="15">
        <f ca="1"/>
        <v>3.3021509234030959E-2</v>
      </c>
      <c r="AA964" s="15">
        <f t="shared" si="1513"/>
        <v>3.09931027534966E-2</v>
      </c>
      <c r="AB964" s="15">
        <f ca="1"/>
        <v>3.2687999429742681E-2</v>
      </c>
      <c r="AC964" s="15">
        <f ca="1"/>
        <v>2.9122341693467522E-2</v>
      </c>
      <c r="AD964" s="15">
        <f t="shared" si="1514"/>
        <v>2.4569280058877901E-2</v>
      </c>
      <c r="AE964" s="15">
        <f ca="1"/>
        <v>2.4276793039475247E-2</v>
      </c>
      <c r="AF964" s="15">
        <f ca="1"/>
        <v>2.3983186473457197E-2</v>
      </c>
      <c r="AG964" s="15">
        <f t="shared" si="1515"/>
        <v>2.84036156480637E-2</v>
      </c>
      <c r="AH964" s="15">
        <f ca="1"/>
        <v>2.7496134114509435E-2</v>
      </c>
      <c r="AI964" s="15">
        <f ca="1"/>
        <v>2.5927761739981896E-2</v>
      </c>
      <c r="AJ964" s="15">
        <f t="shared" si="1516"/>
        <v>4.1224330281118403E-2</v>
      </c>
      <c r="AK964" s="15">
        <f ca="1"/>
        <v>4.0747690255780948E-2</v>
      </c>
      <c r="AL964" s="15">
        <f ca="1"/>
        <v>4.290469169235879E-2</v>
      </c>
      <c r="AM964" s="15">
        <f t="shared" si="1499"/>
        <v>4.0107628813951197E-2</v>
      </c>
      <c r="AN964" s="15">
        <f ca="1"/>
        <v>3.7502667750741223E-2</v>
      </c>
      <c r="AO964" s="15">
        <f ca="1"/>
        <v>4.5100419071439149E-2</v>
      </c>
      <c r="AP964" s="15">
        <f t="shared" si="1517"/>
        <v>0.12006216719106801</v>
      </c>
      <c r="AQ964" s="15">
        <f ca="1"/>
        <v>0.12428351168433993</v>
      </c>
      <c r="AR964" s="15">
        <f ca="1"/>
        <v>0.10880639453507751</v>
      </c>
      <c r="AS964" s="15">
        <f t="shared" si="1518"/>
        <v>0.130641107077208</v>
      </c>
      <c r="AT964" s="15">
        <f ca="1"/>
        <v>0.12056109883570079</v>
      </c>
      <c r="AU964" s="15">
        <f ca="1"/>
        <v>0.11895051540616904</v>
      </c>
      <c r="AV964" s="15">
        <f t="shared" si="1519"/>
        <v>0.13339831966315099</v>
      </c>
      <c r="AW964" s="15">
        <f ca="1"/>
        <v>0.12531315867958936</v>
      </c>
      <c r="AX964" s="15">
        <f ca="1"/>
        <v>0.12630404990457952</v>
      </c>
      <c r="AY964" s="15">
        <f t="shared" si="1520"/>
        <v>0.14466885276829</v>
      </c>
      <c r="AZ964" s="15">
        <f ca="1"/>
        <v>0.16116925180737007</v>
      </c>
      <c r="BA964" s="15">
        <f ca="1"/>
        <v>0.15745579225397435</v>
      </c>
      <c r="BB964" s="15">
        <f t="shared" si="1521"/>
        <v>0.162735056535914</v>
      </c>
      <c r="BC964" s="15">
        <f ca="1"/>
        <v>0.15429837951799391</v>
      </c>
      <c r="BD964" s="15">
        <f ca="1"/>
        <v>0.16238092691666386</v>
      </c>
      <c r="BE964" s="15">
        <f t="shared" si="1522"/>
        <v>0.16036926233460799</v>
      </c>
      <c r="BF964" s="15">
        <f ca="1"/>
        <v>0.15700147574221202</v>
      </c>
      <c r="BG964" s="15">
        <f ca="1"/>
        <v>0.16158611298414891</v>
      </c>
      <c r="BH964" s="15">
        <f t="shared" si="1523"/>
        <v>0.16629500817632301</v>
      </c>
      <c r="BI964" s="15">
        <f ca="1"/>
        <v>0.1534372727498885</v>
      </c>
      <c r="BJ964" s="15">
        <f ca="1"/>
        <v>0.16455633343141268</v>
      </c>
    </row>
    <row r="965" spans="2:62" hidden="1" outlineLevel="2">
      <c r="B965" s="90" t="s">
        <v>24</v>
      </c>
      <c r="C965" s="15">
        <f t="shared" si="1487"/>
        <v>0.172749354670682</v>
      </c>
      <c r="D965" s="15">
        <f ca="1"/>
        <v>0.17407854768522574</v>
      </c>
      <c r="E965" s="15">
        <f ca="1"/>
        <v>0.1777727642795652</v>
      </c>
      <c r="F965" s="15">
        <f t="shared" si="1488"/>
        <v>0.186006816878305</v>
      </c>
      <c r="G965" s="15">
        <f ca="1"/>
        <v>0.18726535707769443</v>
      </c>
      <c r="H965" s="15">
        <f ca="1"/>
        <v>0.1943228831124349</v>
      </c>
      <c r="I965" s="15">
        <f t="shared" si="1507"/>
        <v>0.202887382961666</v>
      </c>
      <c r="J965" s="15">
        <f ca="1"/>
        <v>0.20412250798053325</v>
      </c>
      <c r="K965" s="15">
        <f ca="1"/>
        <v>0.2132541356900175</v>
      </c>
      <c r="L965" s="15">
        <f t="shared" si="1508"/>
        <v>0.190741601022409</v>
      </c>
      <c r="M965" s="15">
        <f ca="1"/>
        <v>0.19227291241637492</v>
      </c>
      <c r="N965" s="15">
        <f ca="1"/>
        <v>0.19674775703181371</v>
      </c>
      <c r="O965" s="15">
        <f t="shared" si="1509"/>
        <v>0.186229926552062</v>
      </c>
      <c r="P965" s="15">
        <f ca="1"/>
        <v>0.1891924642636536</v>
      </c>
      <c r="Q965" s="15">
        <f ca="1"/>
        <v>0.19035671328178255</v>
      </c>
      <c r="R965" s="15">
        <f t="shared" si="1510"/>
        <v>0.17495613435009799</v>
      </c>
      <c r="S965" s="15">
        <f ca="1"/>
        <v>0.16379731355143631</v>
      </c>
      <c r="T965" s="15">
        <f ca="1"/>
        <v>0.17013095489398652</v>
      </c>
      <c r="U965" s="15">
        <f t="shared" si="1511"/>
        <v>0.182154950311435</v>
      </c>
      <c r="V965" s="15">
        <f ca="1"/>
        <v>0.18008642025881125</v>
      </c>
      <c r="W965" s="15">
        <f ca="1"/>
        <v>0.1888563494189</v>
      </c>
      <c r="X965" s="15">
        <f t="shared" si="1512"/>
        <v>0.17067225524846999</v>
      </c>
      <c r="Y965" s="15">
        <f ca="1"/>
        <v>0.17204149580908154</v>
      </c>
      <c r="Z965" s="15">
        <f ca="1"/>
        <v>0.17215037586419316</v>
      </c>
      <c r="AA965" s="15">
        <f t="shared" si="1513"/>
        <v>0.19241176732757501</v>
      </c>
      <c r="AB965" s="15">
        <f ca="1"/>
        <v>0.19538034683017841</v>
      </c>
      <c r="AC965" s="15">
        <f ca="1"/>
        <v>0.1901328169121427</v>
      </c>
      <c r="AD965" s="15">
        <f t="shared" si="1514"/>
        <v>0.200323800975932</v>
      </c>
      <c r="AE965" s="15">
        <f ca="1"/>
        <v>0.19441630969165499</v>
      </c>
      <c r="AF965" s="15">
        <f ca="1"/>
        <v>0.20742189604213787</v>
      </c>
      <c r="AG965" s="15">
        <f t="shared" si="1515"/>
        <v>0.22775397424806201</v>
      </c>
      <c r="AH965" s="15">
        <f ca="1"/>
        <v>0.23241730869120436</v>
      </c>
      <c r="AI965" s="15">
        <f ca="1"/>
        <v>0.2461872668894699</v>
      </c>
      <c r="AJ965" s="15">
        <f t="shared" si="1516"/>
        <v>0.22633051749807501</v>
      </c>
      <c r="AK965" s="15">
        <f ca="1"/>
        <v>0.2222026712315229</v>
      </c>
      <c r="AL965" s="15">
        <f ca="1"/>
        <v>0.21348840183866272</v>
      </c>
      <c r="AM965" s="15">
        <f t="shared" si="1499"/>
        <v>0.218920662832601</v>
      </c>
      <c r="AN965" s="15">
        <f ca="1"/>
        <v>0.22185309130083158</v>
      </c>
      <c r="AO965" s="15">
        <f ca="1"/>
        <v>0.23247700494134024</v>
      </c>
      <c r="AP965" s="15">
        <f t="shared" si="1517"/>
        <v>0.28107481970621501</v>
      </c>
      <c r="AQ965" s="15">
        <f ca="1"/>
        <v>0.28590526184787618</v>
      </c>
      <c r="AR965" s="15">
        <f ca="1"/>
        <v>0.29171417732063581</v>
      </c>
      <c r="AS965" s="15">
        <f t="shared" si="1518"/>
        <v>0.26311887783877702</v>
      </c>
      <c r="AT965" s="15">
        <f ca="1"/>
        <v>0.26765119544673333</v>
      </c>
      <c r="AU965" s="15">
        <f ca="1"/>
        <v>0.26938094249226591</v>
      </c>
      <c r="AV965" s="15">
        <f t="shared" si="1519"/>
        <v>0.25318053509600502</v>
      </c>
      <c r="AW965" s="15">
        <f ca="1"/>
        <v>0.24246107711131704</v>
      </c>
      <c r="AX965" s="15">
        <f ca="1"/>
        <v>0.25127752443284357</v>
      </c>
      <c r="AY965" s="15">
        <f t="shared" si="1520"/>
        <v>0.23228684673642</v>
      </c>
      <c r="AZ965" s="15">
        <f ca="1"/>
        <v>0.22992665197558823</v>
      </c>
      <c r="BA965" s="15">
        <f ca="1"/>
        <v>0.23470512500186108</v>
      </c>
      <c r="BB965" s="15">
        <f t="shared" si="1521"/>
        <v>0.21346838397937801</v>
      </c>
      <c r="BC965" s="15">
        <f ca="1"/>
        <v>0.2263718954658977</v>
      </c>
      <c r="BD965" s="15">
        <f ca="1"/>
        <v>0.22924879998089209</v>
      </c>
      <c r="BE965" s="15">
        <f t="shared" si="1522"/>
        <v>0.21738911932482299</v>
      </c>
      <c r="BF965" s="15">
        <f ca="1"/>
        <v>0.21238938194459328</v>
      </c>
      <c r="BG965" s="15">
        <f ca="1"/>
        <v>0.20680548364522325</v>
      </c>
      <c r="BH965" s="15">
        <f t="shared" si="1523"/>
        <v>0.20446035771377499</v>
      </c>
      <c r="BI965" s="15">
        <f ca="1"/>
        <v>0.21128243166623265</v>
      </c>
      <c r="BJ965" s="15">
        <f ca="1"/>
        <v>0.21487669439997636</v>
      </c>
    </row>
    <row r="966" spans="2:62" hidden="1" outlineLevel="2">
      <c r="D966" s="65"/>
    </row>
    <row r="967" spans="2:62" hidden="1" outlineLevel="2">
      <c r="B967" s="90" t="s">
        <v>56</v>
      </c>
      <c r="C967" s="42">
        <f t="shared" ref="C967:BJ967" si="1524">SUM(C956:C965)</f>
        <v>1</v>
      </c>
      <c r="D967" s="42">
        <f t="shared" ca="1" si="1524"/>
        <v>1</v>
      </c>
      <c r="E967" s="42">
        <f t="shared" ca="1" si="1524"/>
        <v>1.0000000000000002</v>
      </c>
      <c r="F967" s="42">
        <f t="shared" si="1524"/>
        <v>0.999999999999999</v>
      </c>
      <c r="G967" s="42">
        <f t="shared" ca="1" si="1524"/>
        <v>0.99999999999999889</v>
      </c>
      <c r="H967" s="42">
        <f t="shared" ca="1" si="1524"/>
        <v>0.99999999999999911</v>
      </c>
      <c r="I967" s="42">
        <f t="shared" si="1524"/>
        <v>1.0000000000000002</v>
      </c>
      <c r="J967" s="42">
        <f t="shared" ca="1" si="1524"/>
        <v>1.0000000000000002</v>
      </c>
      <c r="K967" s="42">
        <f t="shared" ca="1" si="1524"/>
        <v>1.0000000000000002</v>
      </c>
      <c r="L967" s="42">
        <f t="shared" si="1524"/>
        <v>0.99999999999999978</v>
      </c>
      <c r="M967" s="42">
        <f t="shared" ca="1" si="1524"/>
        <v>0.99999999999999989</v>
      </c>
      <c r="N967" s="42">
        <f t="shared" ca="1" si="1524"/>
        <v>1</v>
      </c>
      <c r="O967" s="42">
        <f t="shared" si="1524"/>
        <v>1.0000000000000009</v>
      </c>
      <c r="P967" s="42">
        <f t="shared" ca="1" si="1524"/>
        <v>1.0000000000000007</v>
      </c>
      <c r="Q967" s="42">
        <f t="shared" ca="1" si="1524"/>
        <v>1.0000000000000009</v>
      </c>
      <c r="R967" s="42">
        <f t="shared" si="1524"/>
        <v>0.99999999999999889</v>
      </c>
      <c r="S967" s="42">
        <f t="shared" ca="1" si="1524"/>
        <v>0.99999999999999867</v>
      </c>
      <c r="T967" s="42">
        <f t="shared" ca="1" si="1524"/>
        <v>0.99999999999999856</v>
      </c>
      <c r="U967" s="42">
        <f t="shared" si="1524"/>
        <v>0.99999999999999911</v>
      </c>
      <c r="V967" s="42">
        <f t="shared" ca="1" si="1524"/>
        <v>0.999999999999999</v>
      </c>
      <c r="W967" s="42">
        <f t="shared" ca="1" si="1524"/>
        <v>0.99999999999999911</v>
      </c>
      <c r="X967" s="42">
        <f t="shared" si="1524"/>
        <v>1.0000000000000002</v>
      </c>
      <c r="Y967" s="42">
        <f t="shared" ca="1" si="1524"/>
        <v>1.0000000000000004</v>
      </c>
      <c r="Z967" s="42">
        <f t="shared" ca="1" si="1524"/>
        <v>1.0000000000000002</v>
      </c>
      <c r="AA967" s="42">
        <f t="shared" si="1524"/>
        <v>0.99999999999999989</v>
      </c>
      <c r="AB967" s="42">
        <f t="shared" ca="1" si="1524"/>
        <v>0.99999999999999978</v>
      </c>
      <c r="AC967" s="42">
        <f t="shared" ca="1" si="1524"/>
        <v>0.99999999999999978</v>
      </c>
      <c r="AD967" s="42">
        <f t="shared" si="1524"/>
        <v>0.99999999999999978</v>
      </c>
      <c r="AE967" s="42">
        <f t="shared" ca="1" si="1524"/>
        <v>1</v>
      </c>
      <c r="AF967" s="42">
        <f t="shared" ca="1" si="1524"/>
        <v>0.99999999999999978</v>
      </c>
      <c r="AG967" s="42">
        <f t="shared" si="1524"/>
        <v>1.0000000000000011</v>
      </c>
      <c r="AH967" s="42">
        <f t="shared" ca="1" si="1524"/>
        <v>1.0000000000000011</v>
      </c>
      <c r="AI967" s="42">
        <f t="shared" ca="1" si="1524"/>
        <v>1.0000000000000011</v>
      </c>
      <c r="AJ967" s="42">
        <f t="shared" si="1524"/>
        <v>1.0000000000000004</v>
      </c>
      <c r="AK967" s="42">
        <f t="shared" ca="1" si="1524"/>
        <v>1.0000000000000004</v>
      </c>
      <c r="AL967" s="42">
        <f t="shared" ca="1" si="1524"/>
        <v>1.0000000000000007</v>
      </c>
      <c r="AM967" s="42">
        <f t="shared" si="1524"/>
        <v>0.99999999999999922</v>
      </c>
      <c r="AN967" s="42">
        <f t="shared" ca="1" si="1524"/>
        <v>0.99999999999999911</v>
      </c>
      <c r="AO967" s="42">
        <f t="shared" ca="1" si="1524"/>
        <v>0.999999999999999</v>
      </c>
      <c r="AP967" s="42">
        <f t="shared" si="1524"/>
        <v>1</v>
      </c>
      <c r="AQ967" s="42">
        <f t="shared" ca="1" si="1524"/>
        <v>1</v>
      </c>
      <c r="AR967" s="42">
        <f t="shared" ca="1" si="1524"/>
        <v>1</v>
      </c>
      <c r="AS967" s="42">
        <f t="shared" si="1524"/>
        <v>0.99999999999999956</v>
      </c>
      <c r="AT967" s="42">
        <f t="shared" ca="1" si="1524"/>
        <v>0.99999999999999967</v>
      </c>
      <c r="AU967" s="42">
        <f t="shared" ca="1" si="1524"/>
        <v>0.99999999999999956</v>
      </c>
      <c r="AV967" s="42">
        <f t="shared" si="1524"/>
        <v>1.0000000000000009</v>
      </c>
      <c r="AW967" s="42">
        <f t="shared" ca="1" si="1524"/>
        <v>1.0000000000000009</v>
      </c>
      <c r="AX967" s="42">
        <f t="shared" ca="1" si="1524"/>
        <v>1.0000000000000011</v>
      </c>
      <c r="AY967" s="42">
        <f t="shared" si="1524"/>
        <v>0.99999999999999878</v>
      </c>
      <c r="AZ967" s="42">
        <f t="shared" ca="1" si="1524"/>
        <v>0.99999999999999889</v>
      </c>
      <c r="BA967" s="42">
        <f t="shared" ca="1" si="1524"/>
        <v>0.99999999999999889</v>
      </c>
      <c r="BB967" s="42">
        <f t="shared" si="1524"/>
        <v>0.99999999999999978</v>
      </c>
      <c r="BC967" s="42">
        <f t="shared" ca="1" si="1524"/>
        <v>1</v>
      </c>
      <c r="BD967" s="42">
        <f t="shared" ca="1" si="1524"/>
        <v>0.99999999999999978</v>
      </c>
      <c r="BE967" s="42">
        <f t="shared" si="1524"/>
        <v>1.0000000000000002</v>
      </c>
      <c r="BF967" s="42">
        <f t="shared" ca="1" si="1524"/>
        <v>1</v>
      </c>
      <c r="BG967" s="42">
        <f t="shared" ca="1" si="1524"/>
        <v>1.0000000000000002</v>
      </c>
      <c r="BH967" s="42">
        <f t="shared" si="1524"/>
        <v>1.0000000000000009</v>
      </c>
      <c r="BI967" s="42">
        <f t="shared" ca="1" si="1524"/>
        <v>1.0000000000000007</v>
      </c>
      <c r="BJ967" s="42">
        <f t="shared" ca="1" si="1524"/>
        <v>1.0000000000000009</v>
      </c>
    </row>
    <row r="968" spans="2:62" hidden="1" outlineLevel="2">
      <c r="B968" s="81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  <c r="AJ968" s="42"/>
      <c r="AK968" s="42"/>
      <c r="AL968" s="42"/>
      <c r="AM968" s="42"/>
      <c r="AN968" s="42"/>
      <c r="AO968" s="42"/>
      <c r="AP968" s="42"/>
      <c r="AQ968" s="42"/>
      <c r="AR968" s="42"/>
      <c r="AS968" s="42"/>
      <c r="AT968" s="42"/>
      <c r="AU968" s="42"/>
      <c r="AV968" s="42"/>
      <c r="AW968" s="42"/>
      <c r="AX968" s="42"/>
      <c r="AY968" s="42"/>
      <c r="AZ968" s="42"/>
      <c r="BA968" s="42"/>
      <c r="BB968" s="42"/>
      <c r="BC968" s="42"/>
      <c r="BD968" s="42"/>
      <c r="BE968" s="42"/>
      <c r="BF968" s="42"/>
      <c r="BG968" s="42"/>
      <c r="BH968" s="42"/>
      <c r="BI968" s="42"/>
      <c r="BJ968" s="42"/>
    </row>
    <row r="969" spans="2:62" ht="20.5" hidden="1" outlineLevel="2">
      <c r="B969" s="79" t="s">
        <v>136</v>
      </c>
      <c r="C969" s="42" cm="1">
        <f t="array" aca="1" ref="C969" ca="1">SUMPRODUCT(TRANSPOSE(C956:C965),OFFSET('Static Returns and Covariance'!$B$12,MATCH(C$16,'Static Returns and Covariance'!$B$13:$B$132),1,1,10))</f>
        <v>4.4873925266572835E-3</v>
      </c>
      <c r="D969" s="42" cm="1">
        <f t="array" aca="1" ref="D969" ca="1">SUMPRODUCT(TRANSPOSE(D956:D965),OFFSET('Static Returns and Covariance'!$B$12,MATCH(D$16,'Static Returns and Covariance'!$B$13:$B$132),1,1,10))</f>
        <v>4.276889405469024E-2</v>
      </c>
      <c r="E969" s="42" cm="1">
        <f t="array" aca="1" ref="E969" ca="1">SUMPRODUCT(TRANSPOSE(E956:E965),OFFSET('Static Returns and Covariance'!$B$12,MATCH(E$16,'Static Returns and Covariance'!$B$13:$B$132),1,1,10))</f>
        <v>-2.0356948261447596E-4</v>
      </c>
      <c r="F969" s="42" cm="1">
        <f t="array" aca="1" ref="F969" ca="1">SUMPRODUCT(TRANSPOSE(F956:F965),OFFSET('Static Returns and Covariance'!$B$12,MATCH(F$16,'Static Returns and Covariance'!$B$13:$B$132),1,1,10))</f>
        <v>-5.1431401188448949E-3</v>
      </c>
      <c r="G969" s="42" cm="1">
        <f t="array" aca="1" ref="G969" ca="1">SUMPRODUCT(TRANSPOSE(G956:G965),OFFSET('Static Returns and Covariance'!$B$12,MATCH(G$16,'Static Returns and Covariance'!$B$13:$B$132),1,1,10))</f>
        <v>3.5499173129914872E-2</v>
      </c>
      <c r="H969" s="42" cm="1">
        <f t="array" aca="1" ref="H969" ca="1">SUMPRODUCT(TRANSPOSE(H956:H965),OFFSET('Static Returns and Covariance'!$B$12,MATCH(H$16,'Static Returns and Covariance'!$B$13:$B$132),1,1,10))</f>
        <v>-2.4033790295524909E-2</v>
      </c>
      <c r="I969" s="42" cm="1">
        <f t="array" aca="1" ref="I969" ca="1">SUMPRODUCT(TRANSPOSE(I956:I965),OFFSET('Static Returns and Covariance'!$B$12,MATCH(I$16,'Static Returns and Covariance'!$B$13:$B$132),1,1,10))</f>
        <v>-2.0822327941760442E-3</v>
      </c>
      <c r="J969" s="42" cm="1">
        <f t="array" aca="1" ref="J969" ca="1">SUMPRODUCT(TRANSPOSE(J956:J965),OFFSET('Static Returns and Covariance'!$B$12,MATCH(J$16,'Static Returns and Covariance'!$B$13:$B$132),1,1,10))</f>
        <v>3.1980078752162855E-2</v>
      </c>
      <c r="K969" s="42" cm="1">
        <f t="array" aca="1" ref="K969" ca="1">SUMPRODUCT(TRANSPOSE(K956:K965),OFFSET('Static Returns and Covariance'!$B$12,MATCH(K$16,'Static Returns and Covariance'!$B$13:$B$132),1,1,10))</f>
        <v>-4.9917516562853464E-3</v>
      </c>
      <c r="L969" s="42" cm="1">
        <f t="array" aca="1" ref="L969" ca="1">SUMPRODUCT(TRANSPOSE(L956:L965),OFFSET('Static Returns and Covariance'!$B$12,MATCH(L$16,'Static Returns and Covariance'!$B$13:$B$132),1,1,10))</f>
        <v>6.2484353169422441E-2</v>
      </c>
      <c r="M969" s="42" cm="1">
        <f t="array" aca="1" ref="M969" ca="1">SUMPRODUCT(TRANSPOSE(M956:M965),OFFSET('Static Returns and Covariance'!$B$12,MATCH(M$16,'Static Returns and Covariance'!$B$13:$B$132),1,1,10))</f>
        <v>3.1284255935781463E-2</v>
      </c>
      <c r="N969" s="42" cm="1">
        <f t="array" aca="1" ref="N969" ca="1">SUMPRODUCT(TRANSPOSE(N956:N965),OFFSET('Static Returns and Covariance'!$B$12,MATCH(N$16,'Static Returns and Covariance'!$B$13:$B$132),1,1,10))</f>
        <v>-2.6273814807991791E-2</v>
      </c>
      <c r="O969" s="42" cm="1">
        <f t="array" aca="1" ref="O969" ca="1">SUMPRODUCT(TRANSPOSE(O956:O965),OFFSET('Static Returns and Covariance'!$B$12,MATCH(O$16,'Static Returns and Covariance'!$B$13:$B$132),1,1,10))</f>
        <v>-5.2740956713518642E-5</v>
      </c>
      <c r="P969" s="42" cm="1">
        <f t="array" aca="1" ref="P969" ca="1">SUMPRODUCT(TRANSPOSE(P956:P965),OFFSET('Static Returns and Covariance'!$B$12,MATCH(P$16,'Static Returns and Covariance'!$B$13:$B$132),1,1,10))</f>
        <v>-3.0000372378241619E-2</v>
      </c>
      <c r="Q969" s="42" cm="1">
        <f t="array" aca="1" ref="Q969" ca="1">SUMPRODUCT(TRANSPOSE(Q956:Q965),OFFSET('Static Returns and Covariance'!$B$12,MATCH(Q$16,'Static Returns and Covariance'!$B$13:$B$132),1,1,10))</f>
        <v>-1.609307304918119E-2</v>
      </c>
      <c r="R969" s="42" cm="1">
        <f t="array" aca="1" ref="R969" ca="1">SUMPRODUCT(TRANSPOSE(R956:R965),OFFSET('Static Returns and Covariance'!$B$12,MATCH(R$16,'Static Returns and Covariance'!$B$13:$B$132),1,1,10))</f>
        <v>-1.7043606296302031E-2</v>
      </c>
      <c r="S969" s="42" cm="1">
        <f t="array" aca="1" ref="S969" ca="1">SUMPRODUCT(TRANSPOSE(S956:S965),OFFSET('Static Returns and Covariance'!$B$12,MATCH(S$16,'Static Returns and Covariance'!$B$13:$B$132),1,1,10))</f>
        <v>-5.9214967365742114E-3</v>
      </c>
      <c r="T969" s="42" cm="1">
        <f t="array" aca="1" ref="T969" ca="1">SUMPRODUCT(TRANSPOSE(T956:T965),OFFSET('Static Returns and Covariance'!$B$12,MATCH(T$16,'Static Returns and Covariance'!$B$13:$B$132),1,1,10))</f>
        <v>2.4847541047521588E-2</v>
      </c>
      <c r="U969" s="42" cm="1">
        <f t="array" aca="1" ref="U969" ca="1">SUMPRODUCT(TRANSPOSE(U956:U965),OFFSET('Static Returns and Covariance'!$B$12,MATCH(U$16,'Static Returns and Covariance'!$B$13:$B$132),1,1,10))</f>
        <v>3.9723899095222871E-2</v>
      </c>
      <c r="V969" s="42" cm="1">
        <f t="array" aca="1" ref="V969" ca="1">SUMPRODUCT(TRANSPOSE(V956:V965),OFFSET('Static Returns and Covariance'!$B$12,MATCH(V$16,'Static Returns and Covariance'!$B$13:$B$132),1,1,10))</f>
        <v>-1.8904793067289424E-2</v>
      </c>
      <c r="W969" s="42" cm="1">
        <f t="array" aca="1" ref="W969" ca="1">SUMPRODUCT(TRANSPOSE(W956:W965),OFFSET('Static Returns and Covariance'!$B$12,MATCH(W$16,'Static Returns and Covariance'!$B$13:$B$132),1,1,10))</f>
        <v>1.2212450501644591E-3</v>
      </c>
      <c r="X969" s="42" cm="1">
        <f t="array" aca="1" ref="X969" ca="1">SUMPRODUCT(TRANSPOSE(X956:X965),OFFSET('Static Returns and Covariance'!$B$12,MATCH(X$16,'Static Returns and Covariance'!$B$13:$B$132),1,1,10))</f>
        <v>-3.1037831214038199E-2</v>
      </c>
      <c r="Y969" s="42" cm="1">
        <f t="array" aca="1" ref="Y969" ca="1">SUMPRODUCT(TRANSPOSE(Y956:Y965),OFFSET('Static Returns and Covariance'!$B$12,MATCH(Y$16,'Static Returns and Covariance'!$B$13:$B$132),1,1,10))</f>
        <v>5.5980621822212466E-2</v>
      </c>
      <c r="Z969" s="42" cm="1">
        <f t="array" aca="1" ref="Z969" ca="1">SUMPRODUCT(TRANSPOSE(Z956:Z965),OFFSET('Static Returns and Covariance'!$B$12,MATCH(Z$16,'Static Returns and Covariance'!$B$13:$B$132),1,1,10))</f>
        <v>-6.4017781287977416E-2</v>
      </c>
      <c r="AA969" s="42" cm="1">
        <f t="array" aca="1" ref="AA969" ca="1">SUMPRODUCT(TRANSPOSE(AA956:AA965),OFFSET('Static Returns and Covariance'!$B$12,MATCH(AA$16,'Static Returns and Covariance'!$B$13:$B$132),1,1,10))</f>
        <v>6.1229942715021135E-2</v>
      </c>
      <c r="AB969" s="42" cm="1">
        <f t="array" aca="1" ref="AB969" ca="1">SUMPRODUCT(TRANSPOSE(AB956:AB965),OFFSET('Static Returns and Covariance'!$B$12,MATCH(AB$16,'Static Returns and Covariance'!$B$13:$B$132),1,1,10))</f>
        <v>4.2434799935977159E-2</v>
      </c>
      <c r="AC969" s="42" cm="1">
        <f t="array" aca="1" ref="AC969" ca="1">SUMPRODUCT(TRANSPOSE(AC956:AC965),OFFSET('Static Returns and Covariance'!$B$12,MATCH(AC$16,'Static Returns and Covariance'!$B$13:$B$132),1,1,10))</f>
        <v>4.2232616322880223E-2</v>
      </c>
      <c r="AD969" s="42" cm="1">
        <f t="array" aca="1" ref="AD969" ca="1">SUMPRODUCT(TRANSPOSE(AD956:AD965),OFFSET('Static Returns and Covariance'!$B$12,MATCH(AD$16,'Static Returns and Covariance'!$B$13:$B$132),1,1,10))</f>
        <v>1.2515017153257287E-2</v>
      </c>
      <c r="AE969" s="42" cm="1">
        <f t="array" aca="1" ref="AE969" ca="1">SUMPRODUCT(TRANSPOSE(AE956:AE965),OFFSET('Static Returns and Covariance'!$B$12,MATCH(AE$16,'Static Returns and Covariance'!$B$13:$B$132),1,1,10))</f>
        <v>-3.1179657529056284E-2</v>
      </c>
      <c r="AF969" s="42" cm="1">
        <f t="array" aca="1" ref="AF969" ca="1">SUMPRODUCT(TRANSPOSE(AF956:AF965),OFFSET('Static Returns and Covariance'!$B$12,MATCH(AF$16,'Static Returns and Covariance'!$B$13:$B$132),1,1,10))</f>
        <v>4.3875096669785174E-2</v>
      </c>
      <c r="AG969" s="42" cm="1">
        <f t="array" aca="1" ref="AG969" ca="1">SUMPRODUCT(TRANSPOSE(AG956:AG965),OFFSET('Static Returns and Covariance'!$B$12,MATCH(AG$16,'Static Returns and Covariance'!$B$13:$B$132),1,1,10))</f>
        <v>1.812003820020832E-3</v>
      </c>
      <c r="AH969" s="42" cm="1">
        <f t="array" aca="1" ref="AH969" ca="1">SUMPRODUCT(TRANSPOSE(AH956:AH965),OFFSET('Static Returns and Covariance'!$B$12,MATCH(AH$16,'Static Returns and Covariance'!$B$13:$B$132),1,1,10))</f>
        <v>2.8442369678067833E-2</v>
      </c>
      <c r="AI969" s="42" cm="1">
        <f t="array" aca="1" ref="AI969" ca="1">SUMPRODUCT(TRANSPOSE(AI956:AI965),OFFSET('Static Returns and Covariance'!$B$12,MATCH(AI$16,'Static Returns and Covariance'!$B$13:$B$132),1,1,10))</f>
        <v>3.0975008793727929E-2</v>
      </c>
      <c r="AJ969" s="42" cm="1">
        <f t="array" aca="1" ref="AJ969" ca="1">SUMPRODUCT(TRANSPOSE(AJ956:AJ965),OFFSET('Static Returns and Covariance'!$B$12,MATCH(AJ$16,'Static Returns and Covariance'!$B$13:$B$132),1,1,10))</f>
        <v>1.6964913369697517E-2</v>
      </c>
      <c r="AK969" s="42" cm="1">
        <f t="array" aca="1" ref="AK969" ca="1">SUMPRODUCT(TRANSPOSE(AK956:AK965),OFFSET('Static Returns and Covariance'!$B$12,MATCH(AK$16,'Static Returns and Covariance'!$B$13:$B$132),1,1,10))</f>
        <v>2.3474806614969361E-3</v>
      </c>
      <c r="AL969" s="42" cm="1">
        <f t="array" aca="1" ref="AL969" ca="1">SUMPRODUCT(TRANSPOSE(AL956:AL965),OFFSET('Static Returns and Covariance'!$B$12,MATCH(AL$16,'Static Returns and Covariance'!$B$13:$B$132),1,1,10))</f>
        <v>3.0893897948016301E-2</v>
      </c>
      <c r="AM969" s="42" cm="1">
        <f t="array" aca="1" ref="AM969" ca="1">SUMPRODUCT(TRANSPOSE(AM956:AM965),OFFSET('Static Returns and Covariance'!$B$12,MATCH(AM$16,'Static Returns and Covariance'!$B$13:$B$132),1,1,10))</f>
        <v>4.0164862457447534E-2</v>
      </c>
      <c r="AN969" s="42" cm="1">
        <f t="array" aca="1" ref="AN969" ca="1">SUMPRODUCT(TRANSPOSE(AN956:AN965),OFFSET('Static Returns and Covariance'!$B$12,MATCH(AN$16,'Static Returns and Covariance'!$B$13:$B$132),1,1,10))</f>
        <v>-8.741444343084194E-2</v>
      </c>
      <c r="AO969" s="42" cm="1">
        <f t="array" aca="1" ref="AO969" ca="1">SUMPRODUCT(TRANSPOSE(AO956:AO965),OFFSET('Static Returns and Covariance'!$B$12,MATCH(AO$16,'Static Returns and Covariance'!$B$13:$B$132),1,1,10))</f>
        <v>-6.5216972528176376E-2</v>
      </c>
      <c r="AP969" s="42" cm="1">
        <f t="array" aca="1" ref="AP969" ca="1">SUMPRODUCT(TRANSPOSE(AP956:AP965),OFFSET('Static Returns and Covariance'!$B$12,MATCH(AP$16,'Static Returns and Covariance'!$B$13:$B$132),1,1,10))</f>
        <v>8.5432058399975766E-2</v>
      </c>
      <c r="AQ969" s="42" cm="1">
        <f t="array" aca="1" ref="AQ969" ca="1">SUMPRODUCT(TRANSPOSE(AQ956:AQ965),OFFSET('Static Returns and Covariance'!$B$12,MATCH(AQ$16,'Static Returns and Covariance'!$B$13:$B$132),1,1,10))</f>
        <v>5.8343995486139499E-2</v>
      </c>
      <c r="AR969" s="42" cm="1">
        <f t="array" aca="1" ref="AR969" ca="1">SUMPRODUCT(TRANSPOSE(AR956:AR965),OFFSET('Static Returns and Covariance'!$B$12,MATCH(AR$16,'Static Returns and Covariance'!$B$13:$B$132),1,1,10))</f>
        <v>-3.6584595931329567E-2</v>
      </c>
      <c r="AS969" s="42" cm="1">
        <f t="array" aca="1" ref="AS969" ca="1">SUMPRODUCT(TRANSPOSE(AS956:AS965),OFFSET('Static Returns and Covariance'!$B$12,MATCH(AS$16,'Static Returns and Covariance'!$B$13:$B$132),1,1,10))</f>
        <v>-2.0752029542975385E-2</v>
      </c>
      <c r="AT969" s="42" cm="1">
        <f t="array" aca="1" ref="AT969" ca="1">SUMPRODUCT(TRANSPOSE(AT956:AT965),OFFSET('Static Returns and Covariance'!$B$12,MATCH(AT$16,'Static Returns and Covariance'!$B$13:$B$132),1,1,10))</f>
        <v>-2.6984143886179458E-2</v>
      </c>
      <c r="AU969" s="42" cm="1">
        <f t="array" aca="1" ref="AU969" ca="1">SUMPRODUCT(TRANSPOSE(AU956:AU965),OFFSET('Static Returns and Covariance'!$B$12,MATCH(AU$16,'Static Returns and Covariance'!$B$13:$B$132),1,1,10))</f>
        <v>2.1312330213103782E-2</v>
      </c>
      <c r="AV969" s="42" cm="1">
        <f t="array" aca="1" ref="AV969" ca="1">SUMPRODUCT(TRANSPOSE(AV956:AV965),OFFSET('Static Returns and Covariance'!$B$12,MATCH(AV$16,'Static Returns and Covariance'!$B$13:$B$132),1,1,10))</f>
        <v>-2.0385811965953453E-2</v>
      </c>
      <c r="AW969" s="42" cm="1">
        <f t="array" aca="1" ref="AW969" ca="1">SUMPRODUCT(TRANSPOSE(AW956:AW965),OFFSET('Static Returns and Covariance'!$B$12,MATCH(AW$16,'Static Returns and Covariance'!$B$13:$B$132),1,1,10))</f>
        <v>3.5150872827444626E-2</v>
      </c>
      <c r="AX969" s="42" cm="1">
        <f t="array" aca="1" ref="AX969" ca="1">SUMPRODUCT(TRANSPOSE(AX956:AX965),OFFSET('Static Returns and Covariance'!$B$12,MATCH(AX$16,'Static Returns and Covariance'!$B$13:$B$132),1,1,10))</f>
        <v>-1.2538047494790174E-2</v>
      </c>
      <c r="AY969" s="42" cm="1">
        <f t="array" aca="1" ref="AY969" ca="1">SUMPRODUCT(TRANSPOSE(AY956:AY965),OFFSET('Static Returns and Covariance'!$B$12,MATCH(AY$16,'Static Returns and Covariance'!$B$13:$B$132),1,1,10))</f>
        <v>1.0709179427160414E-2</v>
      </c>
      <c r="AZ969" s="42" cm="1">
        <f t="array" aca="1" ref="AZ969" ca="1">SUMPRODUCT(TRANSPOSE(AZ956:AZ965),OFFSET('Static Returns and Covariance'!$B$12,MATCH(AZ$16,'Static Returns and Covariance'!$B$13:$B$132),1,1,10))</f>
        <v>-4.195016255643709E-2</v>
      </c>
      <c r="BA969" s="42" cm="1">
        <f t="array" aca="1" ref="BA969" ca="1">SUMPRODUCT(TRANSPOSE(BA956:BA965),OFFSET('Static Returns and Covariance'!$B$12,MATCH(BA$16,'Static Returns and Covariance'!$B$13:$B$132),1,1,10))</f>
        <v>0.10561095340566912</v>
      </c>
      <c r="BB969" s="42" cm="1">
        <f t="array" aca="1" ref="BB969" ca="1">SUMPRODUCT(TRANSPOSE(BB956:BB965),OFFSET('Static Returns and Covariance'!$B$12,MATCH(BB$16,'Static Returns and Covariance'!$B$13:$B$132),1,1,10))</f>
        <v>3.574804766547153E-2</v>
      </c>
      <c r="BC969" s="42" cm="1">
        <f t="array" aca="1" ref="BC969" ca="1">SUMPRODUCT(TRANSPOSE(BC956:BC965),OFFSET('Static Returns and Covariance'!$B$12,MATCH(BC$16,'Static Returns and Covariance'!$B$13:$B$132),1,1,10))</f>
        <v>-1.0251157175842225E-2</v>
      </c>
      <c r="BD969" s="42" cm="1">
        <f t="array" aca="1" ref="BD969" ca="1">SUMPRODUCT(TRANSPOSE(BD956:BD965),OFFSET('Static Returns and Covariance'!$B$12,MATCH(BD$16,'Static Returns and Covariance'!$B$13:$B$132),1,1,10))</f>
        <v>-5.1275482066536187E-3</v>
      </c>
      <c r="BE969" s="42" cm="1">
        <f t="array" aca="1" ref="BE969" ca="1">SUMPRODUCT(TRANSPOSE(BE956:BE965),OFFSET('Static Returns and Covariance'!$B$12,MATCH(BE$16,'Static Returns and Covariance'!$B$13:$B$132),1,1,10))</f>
        <v>1.2995446806374414E-2</v>
      </c>
      <c r="BF969" s="42" cm="1">
        <f t="array" aca="1" ref="BF969" ca="1">SUMPRODUCT(TRANSPOSE(BF956:BF965),OFFSET('Static Returns and Covariance'!$B$12,MATCH(BF$16,'Static Returns and Covariance'!$B$13:$B$132),1,1,10))</f>
        <v>3.5510786634349457E-2</v>
      </c>
      <c r="BG969" s="42" cm="1">
        <f t="array" aca="1" ref="BG969" ca="1">SUMPRODUCT(TRANSPOSE(BG956:BG965),OFFSET('Static Returns and Covariance'!$B$12,MATCH(BG$16,'Static Returns and Covariance'!$B$13:$B$132),1,1,10))</f>
        <v>-6.4814237468218433E-2</v>
      </c>
      <c r="BH969" s="42" cm="1">
        <f t="array" aca="1" ref="BH969" ca="1">SUMPRODUCT(TRANSPOSE(BH956:BH965),OFFSET('Static Returns and Covariance'!$B$12,MATCH(BH$16,'Static Returns and Covariance'!$B$13:$B$132),1,1,10))</f>
        <v>6.6830710841868854E-3</v>
      </c>
      <c r="BI969" s="42" cm="1">
        <f t="array" aca="1" ref="BI969" ca="1">SUMPRODUCT(TRANSPOSE(BI956:BI965),OFFSET('Static Returns and Covariance'!$B$12,MATCH(BI$16,'Static Returns and Covariance'!$B$13:$B$132),1,1,10))</f>
        <v>-9.3648681123595038E-3</v>
      </c>
      <c r="BJ969" s="42" cm="1">
        <f t="array" aca="1" ref="BJ969" ca="1">SUMPRODUCT(TRANSPOSE(BJ956:BJ965),OFFSET('Static Returns and Covariance'!$B$12,MATCH(BJ$16,'Static Returns and Covariance'!$B$13:$B$132),1,1,10))</f>
        <v>0.1101676759754073</v>
      </c>
    </row>
    <row r="970" spans="2:62" ht="18.5" hidden="1" outlineLevel="2">
      <c r="B970" s="79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  <c r="AJ970" s="42"/>
      <c r="AK970" s="42"/>
      <c r="AL970" s="42"/>
      <c r="AM970" s="42"/>
      <c r="AN970" s="42"/>
      <c r="AO970" s="42"/>
      <c r="AP970" s="42"/>
      <c r="AQ970" s="42"/>
      <c r="AR970" s="42"/>
      <c r="AS970" s="42"/>
      <c r="AT970" s="42"/>
      <c r="AU970" s="42"/>
      <c r="AV970" s="42"/>
      <c r="AW970" s="42"/>
      <c r="AX970" s="42"/>
      <c r="AY970" s="42"/>
      <c r="AZ970" s="42"/>
      <c r="BA970" s="42"/>
      <c r="BB970" s="42"/>
      <c r="BC970" s="42"/>
      <c r="BD970" s="42"/>
      <c r="BE970" s="42"/>
      <c r="BF970" s="42"/>
      <c r="BG970" s="42"/>
      <c r="BH970" s="42"/>
      <c r="BI970" s="42"/>
      <c r="BJ970" s="42"/>
    </row>
    <row r="971" spans="2:62" ht="20" hidden="1" outlineLevel="2">
      <c r="B971" s="87" t="s">
        <v>140</v>
      </c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  <c r="AJ971" s="42"/>
      <c r="AK971" s="42"/>
      <c r="AL971" s="42"/>
      <c r="AM971" s="42"/>
      <c r="AN971" s="42"/>
      <c r="AO971" s="42"/>
      <c r="AP971" s="42"/>
      <c r="AQ971" s="42"/>
      <c r="AR971" s="42"/>
      <c r="AS971" s="42"/>
      <c r="AT971" s="42"/>
      <c r="AU971" s="42"/>
      <c r="AV971" s="42"/>
      <c r="AW971" s="42"/>
      <c r="AX971" s="42"/>
      <c r="AY971" s="42"/>
      <c r="AZ971" s="42"/>
      <c r="BA971" s="42"/>
      <c r="BB971" s="42"/>
      <c r="BC971" s="42"/>
      <c r="BD971" s="42"/>
      <c r="BE971" s="42"/>
      <c r="BF971" s="42"/>
      <c r="BG971" s="42"/>
      <c r="BH971" s="42"/>
      <c r="BI971" s="42"/>
      <c r="BJ971" s="42"/>
    </row>
    <row r="972" spans="2:62" hidden="1" outlineLevel="2">
      <c r="B972" s="90" t="s">
        <v>5</v>
      </c>
      <c r="C972" s="15" cm="1">
        <f t="array" aca="1" ref="C972:C981" ca="1">TRANSPOSE(TRANSPOSE(C956:C965)*(1+(OFFSET('Static Returns and Covariance'!$B$12,MATCH(C$16,'Static Returns and Covariance'!$B$13:$B$132),1,1,10)))/(1+C969))</f>
        <v>0.11109706768004157</v>
      </c>
      <c r="D972" s="15" cm="1">
        <f t="array" aca="1" ref="D972:D981" ca="1">TRANSPOSE(TRANSPOSE(D956:D965)*(1+(OFFSET('Static Returns and Covariance'!$B$12,MATCH(D$16,'Static Returns and Covariance'!$B$13:$B$132),1,1,10)))/(1+D969))</f>
        <v>0.11063064821283028</v>
      </c>
      <c r="E972" s="15" cm="1">
        <f t="array" aca="1" ref="E972:E981" ca="1">TRANSPOSE(TRANSPOSE(E956:E965)*(1+(OFFSET('Static Returns and Covariance'!$B$12,MATCH(E$16,'Static Returns and Covariance'!$B$13:$B$132),1,1,10)))/(1+E969))</f>
        <v>0.10715795130629291</v>
      </c>
      <c r="F972" s="15" cm="1">
        <f t="array" aca="1" ref="F972:F981" ca="1">TRANSPOSE(TRANSPOSE(F956:F965)*(1+(OFFSET('Static Returns and Covariance'!$B$12,MATCH(F$16,'Static Returns and Covariance'!$B$13:$B$132),1,1,10)))/(1+F969))</f>
        <v>0.10182931346624068</v>
      </c>
      <c r="G972" s="15" cm="1">
        <f t="array" aca="1" ref="G972:G981" ca="1">TRANSPOSE(TRANSPOSE(G956:G965)*(1+(OFFSET('Static Returns and Covariance'!$B$12,MATCH(G$16,'Static Returns and Covariance'!$B$13:$B$132),1,1,10)))/(1+G969))</f>
        <v>9.4559211283681346E-2</v>
      </c>
      <c r="H972" s="15" cm="1">
        <f t="array" aca="1" ref="H972:H981" ca="1">TRANSPOSE(TRANSPOSE(H956:H965)*(1+(OFFSET('Static Returns and Covariance'!$B$12,MATCH(H$16,'Static Returns and Covariance'!$B$13:$B$132),1,1,10)))/(1+H969))</f>
        <v>9.7649536597552655E-2</v>
      </c>
      <c r="I972" s="15" cm="1">
        <f t="array" aca="1" ref="I972:I981" ca="1">TRANSPOSE(TRANSPOSE(I956:I965)*(1+(OFFSET('Static Returns and Covariance'!$B$12,MATCH(I$16,'Static Returns and Covariance'!$B$13:$B$132),1,1,10)))/(1+I969))</f>
        <v>8.9612432539559042E-2</v>
      </c>
      <c r="J972" s="15" cm="1">
        <f t="array" aca="1" ref="J972:J981" ca="1">TRANSPOSE(TRANSPOSE(J956:J965)*(1+(OFFSET('Static Returns and Covariance'!$B$12,MATCH(J$16,'Static Returns and Covariance'!$B$13:$B$132),1,1,10)))/(1+J969))</f>
        <v>8.6751396704756914E-2</v>
      </c>
      <c r="K972" s="15" cm="1">
        <f t="array" aca="1" ref="K972:K981" ca="1">TRANSPOSE(TRANSPOSE(K956:K965)*(1+(OFFSET('Static Returns and Covariance'!$B$12,MATCH(K$16,'Static Returns and Covariance'!$B$13:$B$132),1,1,10)))/(1+K969))</f>
        <v>8.8436228324446198E-2</v>
      </c>
      <c r="L972" s="15" cm="1">
        <f t="array" aca="1" ref="L972:L981" ca="1">TRANSPOSE(TRANSPOSE(L956:L965)*(1+(OFFSET('Static Returns and Covariance'!$B$12,MATCH(L$16,'Static Returns and Covariance'!$B$13:$B$132),1,1,10)))/(1+L969))</f>
        <v>9.6899998278438051E-2</v>
      </c>
      <c r="M972" s="15" cm="1">
        <f t="array" aca="1" ref="M972:M981" ca="1">TRANSPOSE(TRANSPOSE(M956:M965)*(1+(OFFSET('Static Returns and Covariance'!$B$12,MATCH(M$16,'Static Returns and Covariance'!$B$13:$B$132),1,1,10)))/(1+M969))</f>
        <v>9.4820468570027711E-2</v>
      </c>
      <c r="N972" s="15" cm="1">
        <f t="array" aca="1" ref="N972:N981" ca="1">TRANSPOSE(TRANSPOSE(N956:N965)*(1+(OFFSET('Static Returns and Covariance'!$B$12,MATCH(N$16,'Static Returns and Covariance'!$B$13:$B$132),1,1,10)))/(1+N969))</f>
        <v>9.7031134223692445E-2</v>
      </c>
      <c r="O972" s="15" cm="1">
        <f t="array" aca="1" ref="O972:O981" ca="1">TRANSPOSE(TRANSPOSE(O956:O965)*(1+(OFFSET('Static Returns and Covariance'!$B$12,MATCH(O$16,'Static Returns and Covariance'!$B$13:$B$132),1,1,10)))/(1+O969))</f>
        <v>0.10621764413951758</v>
      </c>
      <c r="P972" s="15" cm="1">
        <f t="array" aca="1" ref="P972:P981" ca="1">TRANSPOSE(TRANSPOSE(P956:P965)*(1+(OFFSET('Static Returns and Covariance'!$B$12,MATCH(P$16,'Static Returns and Covariance'!$B$13:$B$132),1,1,10)))/(1+P969))</f>
        <v>0.105241728720868</v>
      </c>
      <c r="Q972" s="15" cm="1">
        <f t="array" aca="1" ref="Q972:Q981" ca="1">TRANSPOSE(TRANSPOSE(Q956:Q965)*(1+(OFFSET('Static Returns and Covariance'!$B$12,MATCH(Q$16,'Static Returns and Covariance'!$B$13:$B$132),1,1,10)))/(1+Q969))</f>
        <v>0.10531570606639479</v>
      </c>
      <c r="R972" s="15" cm="1">
        <f t="array" aca="1" ref="R972:R981" ca="1">TRANSPOSE(TRANSPOSE(R956:R965)*(1+(OFFSET('Static Returns and Covariance'!$B$12,MATCH(R$16,'Static Returns and Covariance'!$B$13:$B$132),1,1,10)))/(1+R969))</f>
        <v>0.10280946670855154</v>
      </c>
      <c r="S972" s="15" cm="1">
        <f t="array" aca="1" ref="S972:S981" ca="1">TRANSPOSE(TRANSPOSE(S956:S965)*(1+(OFFSET('Static Returns and Covariance'!$B$12,MATCH(S$16,'Static Returns and Covariance'!$B$13:$B$132),1,1,10)))/(1+S969))</f>
        <v>0.10193789422721958</v>
      </c>
      <c r="T972" s="15" cm="1">
        <f t="array" aca="1" ref="T972:T981" ca="1">TRANSPOSE(TRANSPOSE(T956:T965)*(1+(OFFSET('Static Returns and Covariance'!$B$12,MATCH(T$16,'Static Returns and Covariance'!$B$13:$B$132),1,1,10)))/(1+T969))</f>
        <v>9.8333138804307052E-2</v>
      </c>
      <c r="U972" s="15" cm="1">
        <f t="array" aca="1" ref="U972:U981" ca="1">TRANSPOSE(TRANSPOSE(U956:U965)*(1+(OFFSET('Static Returns and Covariance'!$B$12,MATCH(U$16,'Static Returns and Covariance'!$B$13:$B$132),1,1,10)))/(1+U969))</f>
        <v>0.10395870720254038</v>
      </c>
      <c r="V972" s="15" cm="1">
        <f t="array" aca="1" ref="V972:V981" ca="1">TRANSPOSE(TRANSPOSE(V956:V965)*(1+(OFFSET('Static Returns and Covariance'!$B$12,MATCH(V$16,'Static Returns and Covariance'!$B$13:$B$132),1,1,10)))/(1+V969))</f>
        <v>0.10824300625729846</v>
      </c>
      <c r="W972" s="15" cm="1">
        <f t="array" aca="1" ref="W972:W981" ca="1">TRANSPOSE(TRANSPOSE(W956:W965)*(1+(OFFSET('Static Returns and Covariance'!$B$12,MATCH(W$16,'Static Returns and Covariance'!$B$13:$B$132),1,1,10)))/(1+W969))</f>
        <v>0.11160200660144287</v>
      </c>
      <c r="X972" s="15" cm="1">
        <f t="array" aca="1" ref="X972:X981" ca="1">TRANSPOSE(TRANSPOSE(X956:X965)*(1+(OFFSET('Static Returns and Covariance'!$B$12,MATCH(X$16,'Static Returns and Covariance'!$B$13:$B$132),1,1,10)))/(1+X969))</f>
        <v>7.8788936176958757E-2</v>
      </c>
      <c r="Y972" s="15" cm="1">
        <f t="array" aca="1" ref="Y972:Y981" ca="1">TRANSPOSE(TRANSPOSE(Y956:Y965)*(1+(OFFSET('Static Returns and Covariance'!$B$12,MATCH(Y$16,'Static Returns and Covariance'!$B$13:$B$132),1,1,10)))/(1+Y969))</f>
        <v>8.1340959115200506E-2</v>
      </c>
      <c r="Z972" s="15" cm="1">
        <f t="array" aca="1" ref="Z972:Z981" ca="1">TRANSPOSE(TRANSPOSE(Z956:Z965)*(1+(OFFSET('Static Returns and Covariance'!$B$12,MATCH(Z$16,'Static Returns and Covariance'!$B$13:$B$132),1,1,10)))/(1+Z969))</f>
        <v>7.9491603633961572E-2</v>
      </c>
      <c r="AA972" s="15" cm="1">
        <f t="array" aca="1" ref="AA972:AA981" ca="1">TRANSPOSE(TRANSPOSE(AA956:AA965)*(1+(OFFSET('Static Returns and Covariance'!$B$12,MATCH(AA$16,'Static Returns and Covariance'!$B$13:$B$132),1,1,10)))/(1+AA969))</f>
        <v>3.9299897578208814E-2</v>
      </c>
      <c r="AB972" s="15" cm="1">
        <f t="array" aca="1" ref="AB972:AB981" ca="1">TRANSPOSE(TRANSPOSE(AB956:AB965)*(1+(OFFSET('Static Returns and Covariance'!$B$12,MATCH(AB$16,'Static Returns and Covariance'!$B$13:$B$132),1,1,10)))/(1+AB969))</f>
        <v>3.9180958251703417E-2</v>
      </c>
      <c r="AC972" s="15" cm="1">
        <f t="array" aca="1" ref="AC972:AC981" ca="1">TRANSPOSE(TRANSPOSE(AC956:AC965)*(1+(OFFSET('Static Returns and Covariance'!$B$12,MATCH(AC$16,'Static Returns and Covariance'!$B$13:$B$132),1,1,10)))/(1+AC969))</f>
        <v>3.8401607005054482E-2</v>
      </c>
      <c r="AD972" s="15" cm="1">
        <f t="array" aca="1" ref="AD972:AD981" ca="1">TRANSPOSE(TRANSPOSE(AD956:AD965)*(1+(OFFSET('Static Returns and Covariance'!$B$12,MATCH(AD$16,'Static Returns and Covariance'!$B$13:$B$132),1,1,10)))/(1+AD969))</f>
        <v>4.0745888957620458E-3</v>
      </c>
      <c r="AE972" s="15" cm="1">
        <f t="array" aca="1" ref="AE972:AE981" ca="1">TRANSPOSE(TRANSPOSE(AE956:AE965)*(1+(OFFSET('Static Returns and Covariance'!$B$12,MATCH(AE$16,'Static Returns and Covariance'!$B$13:$B$132),1,1,10)))/(1+AE969))</f>
        <v>3.8561193731951869E-3</v>
      </c>
      <c r="AF972" s="15" cm="1">
        <f t="array" aca="1" ref="AF972:AF981" ca="1">TRANSPOSE(TRANSPOSE(AF956:AF965)*(1+(OFFSET('Static Returns and Covariance'!$B$12,MATCH(AF$16,'Static Returns and Covariance'!$B$13:$B$132),1,1,10)))/(1+AF969))</f>
        <v>4.0114064202755552E-3</v>
      </c>
      <c r="AG972" s="15" cm="1">
        <f t="array" aca="1" ref="AG972:AG981" ca="1">TRANSPOSE(TRANSPOSE(AG956:AG965)*(1+(OFFSET('Static Returns and Covariance'!$B$12,MATCH(AG$16,'Static Returns and Covariance'!$B$13:$B$132),1,1,10)))/(1+AG969))</f>
        <v>-3.1724652997850567E-4</v>
      </c>
      <c r="AH972" s="15" cm="1">
        <f t="array" aca="1" ref="AH972:AH981" ca="1">TRANSPOSE(TRANSPOSE(AH956:AH965)*(1+(OFFSET('Static Returns and Covariance'!$B$12,MATCH(AH$16,'Static Returns and Covariance'!$B$13:$B$132),1,1,10)))/(1+AH969))</f>
        <v>-2.8539562112523217E-4</v>
      </c>
      <c r="AI972" s="15" cm="1">
        <f t="array" aca="1" ref="AI972:AI981" ca="1">TRANSPOSE(TRANSPOSE(AI956:AI965)*(1+(OFFSET('Static Returns and Covariance'!$B$12,MATCH(AI$16,'Static Returns and Covariance'!$B$13:$B$132),1,1,10)))/(1+AI969))</f>
        <v>-2.9702148615844663E-4</v>
      </c>
      <c r="AJ972" s="15" cm="1">
        <f t="array" aca="1" ref="AJ972:AJ981" ca="1">TRANSPOSE(TRANSPOSE(AJ956:AJ965)*(1+(OFFSET('Static Returns and Covariance'!$B$12,MATCH(AJ$16,'Static Returns and Covariance'!$B$13:$B$132),1,1,10)))/(1+AJ969))</f>
        <v>-8.0397319854975773E-3</v>
      </c>
      <c r="AK972" s="15" cm="1">
        <f t="array" aca="1" ref="AK972:AK981" ca="1">TRANSPOSE(TRANSPOSE(AK956:AK965)*(1+(OFFSET('Static Returns and Covariance'!$B$12,MATCH(AK$16,'Static Returns and Covariance'!$B$13:$B$132),1,1,10)))/(1+AK969))</f>
        <v>-8.1612524558197664E-3</v>
      </c>
      <c r="AL972" s="15" cm="1">
        <f t="array" aca="1" ref="AL972:AL981" ca="1">TRANSPOSE(TRANSPOSE(AL956:AL965)*(1+(OFFSET('Static Returns and Covariance'!$B$12,MATCH(AL$16,'Static Returns and Covariance'!$B$13:$B$132),1,1,10)))/(1+AL969))</f>
        <v>-7.8925336827796854E-3</v>
      </c>
      <c r="AM972" s="15" cm="1">
        <f t="array" aca="1" ref="AM972:AM981" ca="1">TRANSPOSE(TRANSPOSE(AM956:AM965)*(1+(OFFSET('Static Returns and Covariance'!$B$12,MATCH(AM$16,'Static Returns and Covariance'!$B$13:$B$132),1,1,10)))/(1+AM969))</f>
        <v>-1.6389380740242484E-2</v>
      </c>
      <c r="AN972" s="15" cm="1">
        <f t="array" aca="1" ref="AN972:AN981" ca="1">TRANSPOSE(TRANSPOSE(AN956:AN965)*(1+(OFFSET('Static Returns and Covariance'!$B$12,MATCH(AN$16,'Static Returns and Covariance'!$B$13:$B$132),1,1,10)))/(1+AN969))</f>
        <v>-1.6464860907556722E-2</v>
      </c>
      <c r="AO972" s="15" cm="1">
        <f t="array" aca="1" ref="AO972:AO981" ca="1">TRANSPOSE(TRANSPOSE(AO956:AO965)*(1+(OFFSET('Static Returns and Covariance'!$B$12,MATCH(AO$16,'Static Returns and Covariance'!$B$13:$B$132),1,1,10)))/(1+AO969))</f>
        <v>-1.5012468411594301E-2</v>
      </c>
      <c r="AP972" s="15" cm="1">
        <f t="array" aca="1" ref="AP972:AP981" ca="1">TRANSPOSE(TRANSPOSE(AP956:AP965)*(1+(OFFSET('Static Returns and Covariance'!$B$12,MATCH(AP$16,'Static Returns and Covariance'!$B$13:$B$132),1,1,10)))/(1+AP969))</f>
        <v>-4.4845129912595413E-2</v>
      </c>
      <c r="AQ972" s="15" cm="1">
        <f t="array" aca="1" ref="AQ972:AQ981" ca="1">TRANSPOSE(TRANSPOSE(AQ956:AQ965)*(1+(OFFSET('Static Returns and Covariance'!$B$12,MATCH(AQ$16,'Static Returns and Covariance'!$B$13:$B$132),1,1,10)))/(1+AQ969))</f>
        <v>-4.2700272926203944E-2</v>
      </c>
      <c r="AR972" s="15" cm="1">
        <f t="array" aca="1" ref="AR972:AR981" ca="1">TRANSPOSE(TRANSPOSE(AR956:AR965)*(1+(OFFSET('Static Returns and Covariance'!$B$12,MATCH(AR$16,'Static Returns and Covariance'!$B$13:$B$132),1,1,10)))/(1+AR969))</f>
        <v>-4.2856201485039699E-2</v>
      </c>
      <c r="AS972" s="15" cm="1">
        <f t="array" aca="1" ref="AS972:AS981" ca="1">TRANSPOSE(TRANSPOSE(AS956:AS965)*(1+(OFFSET('Static Returns and Covariance'!$B$12,MATCH(AS$16,'Static Returns and Covariance'!$B$13:$B$132),1,1,10)))/(1+AS969))</f>
        <v>-4.0605428349482643E-2</v>
      </c>
      <c r="AT972" s="15" cm="1">
        <f t="array" aca="1" ref="AT972:AT981" ca="1">TRANSPOSE(TRANSPOSE(AT956:AT965)*(1+(OFFSET('Static Returns and Covariance'!$B$12,MATCH(AT$16,'Static Returns and Covariance'!$B$13:$B$132),1,1,10)))/(1+AT969))</f>
        <v>-4.2410408364357166E-2</v>
      </c>
      <c r="AU972" s="15" cm="1">
        <f t="array" aca="1" ref="AU972:AU981" ca="1">TRANSPOSE(TRANSPOSE(AU956:AU965)*(1+(OFFSET('Static Returns and Covariance'!$B$12,MATCH(AU$16,'Static Returns and Covariance'!$B$13:$B$132),1,1,10)))/(1+AU969))</f>
        <v>-4.0973125264883961E-2</v>
      </c>
      <c r="AV972" s="15" cm="1">
        <f t="array" aca="1" ref="AV972:AV981" ca="1">TRANSPOSE(TRANSPOSE(AV956:AV965)*(1+(OFFSET('Static Returns and Covariance'!$B$12,MATCH(AV$16,'Static Returns and Covariance'!$B$13:$B$132),1,1,10)))/(1+AV969))</f>
        <v>-2.3123511900340073E-2</v>
      </c>
      <c r="AW972" s="15" cm="1">
        <f t="array" aca="1" ref="AW972:AW981" ca="1">TRANSPOSE(TRANSPOSE(AW956:AW965)*(1+(OFFSET('Static Returns and Covariance'!$B$12,MATCH(AW$16,'Static Returns and Covariance'!$B$13:$B$132),1,1,10)))/(1+AW969))</f>
        <v>-2.503706089245139E-2</v>
      </c>
      <c r="AX972" s="15" cm="1">
        <f t="array" aca="1" ref="AX972:AX981" ca="1">TRANSPOSE(TRANSPOSE(AX956:AX965)*(1+(OFFSET('Static Returns and Covariance'!$B$12,MATCH(AX$16,'Static Returns and Covariance'!$B$13:$B$132),1,1,10)))/(1+AX969))</f>
        <v>-2.5839400170593173E-2</v>
      </c>
      <c r="AY972" s="15" cm="1">
        <f t="array" aca="1" ref="AY972:AY981" ca="1">TRANSPOSE(TRANSPOSE(AY956:AY965)*(1+(OFFSET('Static Returns and Covariance'!$B$12,MATCH(AY$16,'Static Returns and Covariance'!$B$13:$B$132),1,1,10)))/(1+AY969))</f>
        <v>-4.6831202932346792E-2</v>
      </c>
      <c r="AZ972" s="15" cm="1">
        <f t="array" aca="1" ref="AZ972:AZ981" ca="1">TRANSPOSE(TRANSPOSE(AZ956:AZ965)*(1+(OFFSET('Static Returns and Covariance'!$B$12,MATCH(AZ$16,'Static Returns and Covariance'!$B$13:$B$132),1,1,10)))/(1+AZ969))</f>
        <v>-4.9476870892966963E-2</v>
      </c>
      <c r="BA972" s="15" cm="1">
        <f t="array" aca="1" ref="BA972:BA981" ca="1">TRANSPOSE(TRANSPOSE(BA956:BA965)*(1+(OFFSET('Static Returns and Covariance'!$B$12,MATCH(BA$16,'Static Returns and Covariance'!$B$13:$B$132),1,1,10)))/(1+BA969))</f>
        <v>-5.0142763397448213E-2</v>
      </c>
      <c r="BB972" s="15" cm="1">
        <f t="array" aca="1" ref="BB972:BB981" ca="1">TRANSPOSE(TRANSPOSE(BB956:BB965)*(1+(OFFSET('Static Returns and Covariance'!$B$12,MATCH(BB$16,'Static Returns and Covariance'!$B$13:$B$132),1,1,10)))/(1+BB969))</f>
        <v>-5.0840758706012824E-2</v>
      </c>
      <c r="BC972" s="15" cm="1">
        <f t="array" aca="1" ref="BC972:BC981" ca="1">TRANSPOSE(TRANSPOSE(BC956:BC965)*(1+(OFFSET('Static Returns and Covariance'!$B$12,MATCH(BC$16,'Static Returns and Covariance'!$B$13:$B$132),1,1,10)))/(1+BC969))</f>
        <v>-5.2634500613417783E-2</v>
      </c>
      <c r="BD972" s="15" cm="1">
        <f t="array" aca="1" ref="BD972:BD981" ca="1">TRANSPOSE(TRANSPOSE(BD956:BD965)*(1+(OFFSET('Static Returns and Covariance'!$B$12,MATCH(BD$16,'Static Returns and Covariance'!$B$13:$B$132),1,1,10)))/(1+BD969))</f>
        <v>-5.3954761618667552E-2</v>
      </c>
      <c r="BE972" s="15" cm="1">
        <f t="array" aca="1" ref="BE972:BE981" ca="1">TRANSPOSE(TRANSPOSE(BE956:BE965)*(1+(OFFSET('Static Returns and Covariance'!$B$12,MATCH(BE$16,'Static Returns and Covariance'!$B$13:$B$132),1,1,10)))/(1+BE969))</f>
        <v>-5.2128767635379041E-2</v>
      </c>
      <c r="BF972" s="15" cm="1">
        <f t="array" aca="1" ref="BF972:BF981" ca="1">TRANSPOSE(TRANSPOSE(BF956:BF965)*(1+(OFFSET('Static Returns and Covariance'!$B$12,MATCH(BF$16,'Static Returns and Covariance'!$B$13:$B$132),1,1,10)))/(1+BF969))</f>
        <v>-5.0705384411140052E-2</v>
      </c>
      <c r="BG972" s="15" cm="1">
        <f t="array" aca="1" ref="BG972:BG981" ca="1">TRANSPOSE(TRANSPOSE(BG956:BG965)*(1+(OFFSET('Static Returns and Covariance'!$B$12,MATCH(BG$16,'Static Returns and Covariance'!$B$13:$B$132),1,1,10)))/(1+BG969))</f>
        <v>-5.3674838351794492E-2</v>
      </c>
      <c r="BH972" s="15" cm="1">
        <f t="array" aca="1" ref="BH972:BH981" ca="1">TRANSPOSE(TRANSPOSE(BH956:BH965)*(1+(OFFSET('Static Returns and Covariance'!$B$12,MATCH(BH$16,'Static Returns and Covariance'!$B$13:$B$132),1,1,10)))/(1+BH969))</f>
        <v>-3.3918958293350399E-2</v>
      </c>
      <c r="BI972" s="15" cm="1">
        <f t="array" aca="1" ref="BI972:BI981" ca="1">TRANSPOSE(TRANSPOSE(BI956:BI965)*(1+(OFFSET('Static Returns and Covariance'!$B$12,MATCH(BI$16,'Static Returns and Covariance'!$B$13:$B$132),1,1,10)))/(1+BI969))</f>
        <v>-3.3917706862224575E-2</v>
      </c>
      <c r="BJ972" s="15" cm="1">
        <f t="array" aca="1" ref="BJ972:BJ981" ca="1">TRANSPOSE(TRANSPOSE(BJ956:BJ965)*(1+(OFFSET('Static Returns and Covariance'!$B$12,MATCH(BJ$16,'Static Returns and Covariance'!$B$13:$B$132),1,1,10)))/(1+BJ969))</f>
        <v>-3.4872451858208552E-2</v>
      </c>
    </row>
    <row r="973" spans="2:62" hidden="1" outlineLevel="2">
      <c r="B973" s="90" t="s">
        <v>7</v>
      </c>
      <c r="C973" s="42">
        <f ca="1"/>
        <v>1.538012681943172E-2</v>
      </c>
      <c r="D973" s="42">
        <f ca="1"/>
        <v>1.5044698809270288E-2</v>
      </c>
      <c r="E973" s="42">
        <f ca="1"/>
        <v>1.4361584504647924E-2</v>
      </c>
      <c r="F973" s="42">
        <f ca="1"/>
        <v>8.635840108017042E-3</v>
      </c>
      <c r="G973" s="42">
        <f ca="1"/>
        <v>8.1725204834856898E-3</v>
      </c>
      <c r="H973" s="42">
        <f ca="1"/>
        <v>8.44255730435132E-3</v>
      </c>
      <c r="I973" s="42">
        <f ca="1"/>
        <v>1.5321170042285379E-2</v>
      </c>
      <c r="J973" s="42">
        <f ca="1"/>
        <v>1.4779757158773603E-2</v>
      </c>
      <c r="K973" s="42">
        <f ca="1"/>
        <v>1.621755891579631E-2</v>
      </c>
      <c r="L973" s="42">
        <f ca="1"/>
        <v>1.7933056788786615E-2</v>
      </c>
      <c r="M973" s="42">
        <f ca="1"/>
        <v>1.801625329210373E-2</v>
      </c>
      <c r="N973" s="42">
        <f ca="1"/>
        <v>1.9466452815036416E-2</v>
      </c>
      <c r="O973" s="42">
        <f ca="1"/>
        <v>4.418608849609483E-2</v>
      </c>
      <c r="P973" s="42">
        <f ca="1"/>
        <v>4.1079183142595996E-2</v>
      </c>
      <c r="Q973" s="42">
        <f ca="1"/>
        <v>4.2541940807991493E-2</v>
      </c>
      <c r="R973" s="42">
        <f ca="1"/>
        <v>4.6047383254291099E-2</v>
      </c>
      <c r="S973" s="42">
        <f ca="1"/>
        <v>4.6436454576282968E-2</v>
      </c>
      <c r="T973" s="42">
        <f ca="1"/>
        <v>4.6087037261949154E-2</v>
      </c>
      <c r="U973" s="42">
        <f ca="1"/>
        <v>4.8364647375811615E-2</v>
      </c>
      <c r="V973" s="42">
        <f ca="1"/>
        <v>4.6684772607815159E-2</v>
      </c>
      <c r="W973" s="42">
        <f ca="1"/>
        <v>4.8131444156202394E-2</v>
      </c>
      <c r="X973" s="42">
        <f ca="1"/>
        <v>5.0882305055859313E-2</v>
      </c>
      <c r="Y973" s="42">
        <f ca="1"/>
        <v>5.1814396489944591E-2</v>
      </c>
      <c r="Z973" s="42">
        <f ca="1"/>
        <v>5.0634191954083856E-2</v>
      </c>
      <c r="AA973" s="42">
        <f ca="1"/>
        <v>4.2116457849498905E-2</v>
      </c>
      <c r="AB973" s="42">
        <f ca="1"/>
        <v>4.2558659930261686E-2</v>
      </c>
      <c r="AC973" s="42">
        <f ca="1"/>
        <v>4.2063453836652581E-2</v>
      </c>
      <c r="AD973" s="42">
        <f ca="1"/>
        <v>5.4551770344933144E-2</v>
      </c>
      <c r="AE973" s="42">
        <f ca="1"/>
        <v>5.3953066968163474E-2</v>
      </c>
      <c r="AF973" s="42">
        <f ca="1"/>
        <v>5.6492992568860048E-2</v>
      </c>
      <c r="AG973" s="42">
        <f ca="1"/>
        <v>6.7113339182193102E-2</v>
      </c>
      <c r="AH973" s="42">
        <f ca="1"/>
        <v>6.3030962326020207E-2</v>
      </c>
      <c r="AI973" s="42">
        <f ca="1"/>
        <v>6.1594257633372798E-2</v>
      </c>
      <c r="AJ973" s="42">
        <f ca="1"/>
        <v>7.4503322129254743E-2</v>
      </c>
      <c r="AK973" s="42">
        <f ca="1"/>
        <v>7.5724021003567329E-2</v>
      </c>
      <c r="AL973" s="42">
        <f ca="1"/>
        <v>7.5574391536746971E-2</v>
      </c>
      <c r="AM973" s="42">
        <f ca="1"/>
        <v>6.1140789724699267E-2</v>
      </c>
      <c r="AN973" s="42">
        <f ca="1"/>
        <v>5.917450529032374E-2</v>
      </c>
      <c r="AO973" s="42">
        <f ca="1"/>
        <v>4.914217353293341E-2</v>
      </c>
      <c r="AP973" s="42">
        <f ca="1"/>
        <v>1.2479712721965784E-2</v>
      </c>
      <c r="AQ973" s="42">
        <f ca="1"/>
        <v>1.1918624682973829E-2</v>
      </c>
      <c r="AR973" s="42">
        <f ca="1"/>
        <v>1.2037994660488802E-2</v>
      </c>
      <c r="AS973" s="42">
        <f ca="1"/>
        <v>-3.8829264403106634E-2</v>
      </c>
      <c r="AT973" s="42">
        <f ca="1"/>
        <v>-4.0514622744100337E-2</v>
      </c>
      <c r="AU973" s="42">
        <f ca="1"/>
        <v>-3.4030512930795127E-2</v>
      </c>
      <c r="AV973" s="42">
        <f ca="1"/>
        <v>-3.785128494438994E-2</v>
      </c>
      <c r="AW973" s="42">
        <f ca="1"/>
        <v>-4.654662489905801E-2</v>
      </c>
      <c r="AX973" s="42">
        <f ca="1"/>
        <v>-4.5661544467551565E-2</v>
      </c>
      <c r="AY973" s="42">
        <f ca="1"/>
        <v>-3.8759207472476465E-2</v>
      </c>
      <c r="AZ973" s="42">
        <f ca="1"/>
        <v>-4.8096533722892493E-2</v>
      </c>
      <c r="BA973" s="42">
        <f ca="1"/>
        <v>-4.5585979416303643E-2</v>
      </c>
      <c r="BB973" s="42">
        <f ca="1"/>
        <v>-1.6246941836376386E-2</v>
      </c>
      <c r="BC973" s="42">
        <f ca="1"/>
        <v>-1.6743298357924062E-2</v>
      </c>
      <c r="BD973" s="42">
        <f ca="1"/>
        <v>-1.698363531624579E-2</v>
      </c>
      <c r="BE973" s="42">
        <f ca="1"/>
        <v>-1.5565525771359057E-2</v>
      </c>
      <c r="BF973" s="42">
        <f ca="1"/>
        <v>-1.4485450353601655E-2</v>
      </c>
      <c r="BG973" s="42">
        <f ca="1"/>
        <v>-1.6238482015823452E-2</v>
      </c>
      <c r="BH973" s="42">
        <f ca="1"/>
        <v>7.6193133952876021E-3</v>
      </c>
      <c r="BI973" s="42">
        <f ca="1"/>
        <v>7.6725319623861732E-3</v>
      </c>
      <c r="BJ973" s="42">
        <f ca="1"/>
        <v>7.1854617336972243E-3</v>
      </c>
    </row>
    <row r="974" spans="2:62" hidden="1" outlineLevel="2">
      <c r="B974" s="90" t="s">
        <v>9</v>
      </c>
      <c r="C974" s="42">
        <f ca="1"/>
        <v>0.27610413257221689</v>
      </c>
      <c r="D974" s="42">
        <f ca="1"/>
        <v>0.27522528079519953</v>
      </c>
      <c r="E974" s="42">
        <f ca="1"/>
        <v>0.26964785216692494</v>
      </c>
      <c r="F974" s="42">
        <f ca="1"/>
        <v>0.2632411986091247</v>
      </c>
      <c r="G974" s="42">
        <f ca="1"/>
        <v>0.26131232956089362</v>
      </c>
      <c r="H974" s="42">
        <f ca="1"/>
        <v>0.25330451409369198</v>
      </c>
      <c r="I974" s="42">
        <f ca="1"/>
        <v>0.2431239895357093</v>
      </c>
      <c r="J974" s="42">
        <f ca="1"/>
        <v>0.24006271211936783</v>
      </c>
      <c r="K974" s="42">
        <f ca="1"/>
        <v>0.24566646234157111</v>
      </c>
      <c r="L974" s="42">
        <f ca="1"/>
        <v>0.2544436296664524</v>
      </c>
      <c r="M974" s="42">
        <f ca="1"/>
        <v>0.24473987712537948</v>
      </c>
      <c r="N974" s="42">
        <f ca="1"/>
        <v>0.2360764681063264</v>
      </c>
      <c r="O974" s="42">
        <f ca="1"/>
        <v>0.239908037869317</v>
      </c>
      <c r="P974" s="42">
        <f ca="1"/>
        <v>0.23926829454427984</v>
      </c>
      <c r="Q974" s="42">
        <f ca="1"/>
        <v>0.25221784640907441</v>
      </c>
      <c r="R974" s="42">
        <f ca="1"/>
        <v>0.29354546341708804</v>
      </c>
      <c r="S974" s="42">
        <f ca="1"/>
        <v>0.29132436822678592</v>
      </c>
      <c r="T974" s="42">
        <f ca="1"/>
        <v>0.29318786287017246</v>
      </c>
      <c r="U974" s="42">
        <f ca="1"/>
        <v>0.29134391334877308</v>
      </c>
      <c r="V974" s="42">
        <f ca="1"/>
        <v>0.2711726129999561</v>
      </c>
      <c r="W974" s="42">
        <f ca="1"/>
        <v>0.26972828966298595</v>
      </c>
      <c r="X974" s="42">
        <f ca="1"/>
        <v>0.28373867988275153</v>
      </c>
      <c r="Y974" s="42">
        <f ca="1"/>
        <v>0.28600136542994675</v>
      </c>
      <c r="Z974" s="42">
        <f ca="1"/>
        <v>0.28354781098857323</v>
      </c>
      <c r="AA974" s="42">
        <f ca="1"/>
        <v>0.27090744695410385</v>
      </c>
      <c r="AB974" s="42">
        <f ca="1"/>
        <v>0.26891647531349799</v>
      </c>
      <c r="AC974" s="42">
        <f ca="1"/>
        <v>0.26835288778694216</v>
      </c>
      <c r="AD974" s="42">
        <f ca="1"/>
        <v>0.22871022913878364</v>
      </c>
      <c r="AE974" s="42">
        <f ca="1"/>
        <v>0.24006301024949483</v>
      </c>
      <c r="AF974" s="42">
        <f ca="1"/>
        <v>0.23762435592012318</v>
      </c>
      <c r="AG974" s="42">
        <f ca="1"/>
        <v>0.2463680487695693</v>
      </c>
      <c r="AH974" s="42">
        <f ca="1"/>
        <v>0.25097813701891181</v>
      </c>
      <c r="AI974" s="42">
        <f ca="1"/>
        <v>0.2581040918260456</v>
      </c>
      <c r="AJ974" s="42">
        <f ca="1"/>
        <v>0.23559247602152047</v>
      </c>
      <c r="AK974" s="42">
        <f ca="1"/>
        <v>0.23485317690626178</v>
      </c>
      <c r="AL974" s="42">
        <f ca="1"/>
        <v>0.23409937782867493</v>
      </c>
      <c r="AM974" s="42">
        <f ca="1"/>
        <v>0.25774038717722897</v>
      </c>
      <c r="AN974" s="42">
        <f ca="1"/>
        <v>0.24463784548102657</v>
      </c>
      <c r="AO974" s="42">
        <f ca="1"/>
        <v>0.23473715364799605</v>
      </c>
      <c r="AP974" s="42">
        <f ca="1"/>
        <v>0.17133417098421644</v>
      </c>
      <c r="AQ974" s="42">
        <f ca="1"/>
        <v>0.164685525326669</v>
      </c>
      <c r="AR974" s="42">
        <f ca="1"/>
        <v>0.15530402831039072</v>
      </c>
      <c r="AS974" s="42">
        <f ca="1"/>
        <v>0.22244990050836078</v>
      </c>
      <c r="AT974" s="42">
        <f ca="1"/>
        <v>0.22112534085700125</v>
      </c>
      <c r="AU974" s="42">
        <f ca="1"/>
        <v>0.22497558333246279</v>
      </c>
      <c r="AV974" s="42">
        <f ca="1"/>
        <v>0.2176164275382933</v>
      </c>
      <c r="AW974" s="42">
        <f ca="1"/>
        <v>0.22135103610531426</v>
      </c>
      <c r="AX974" s="42">
        <f ca="1"/>
        <v>0.23007930770838184</v>
      </c>
      <c r="AY974" s="42">
        <f ca="1"/>
        <v>0.19187600022771548</v>
      </c>
      <c r="AZ974" s="42">
        <f ca="1"/>
        <v>0.1949750237821819</v>
      </c>
      <c r="BA974" s="42">
        <f ca="1"/>
        <v>0.1932642043529417</v>
      </c>
      <c r="BB974" s="42">
        <f ca="1"/>
        <v>0.20541483871782029</v>
      </c>
      <c r="BC974" s="42">
        <f ca="1"/>
        <v>0.20255534888826435</v>
      </c>
      <c r="BD974" s="42">
        <f ca="1"/>
        <v>0.1927377114033017</v>
      </c>
      <c r="BE974" s="42">
        <f ca="1"/>
        <v>0.2031061714961673</v>
      </c>
      <c r="BF974" s="42">
        <f ca="1"/>
        <v>0.20387983535141072</v>
      </c>
      <c r="BG974" s="42">
        <f ca="1"/>
        <v>0.20553899982662543</v>
      </c>
      <c r="BH974" s="42">
        <f ca="1"/>
        <v>0.1948358884968871</v>
      </c>
      <c r="BI974" s="42">
        <f ca="1"/>
        <v>0.19491042339580952</v>
      </c>
      <c r="BJ974" s="42">
        <f ca="1"/>
        <v>0.19706195146465755</v>
      </c>
    </row>
    <row r="975" spans="2:62" hidden="1" outlineLevel="2">
      <c r="B975" s="90" t="s">
        <v>11</v>
      </c>
      <c r="C975" s="42">
        <f ca="1"/>
        <v>0.15554918587761377</v>
      </c>
      <c r="D975" s="42">
        <f ca="1"/>
        <v>0.16001022284585284</v>
      </c>
      <c r="E975" s="42">
        <f ca="1"/>
        <v>0.16431976767942003</v>
      </c>
      <c r="F975" s="42">
        <f ca="1"/>
        <v>0.14619278929865229</v>
      </c>
      <c r="G975" s="42">
        <f ca="1"/>
        <v>0.14825697195340867</v>
      </c>
      <c r="H975" s="42">
        <f ca="1"/>
        <v>0.15467161318455011</v>
      </c>
      <c r="I975" s="42">
        <f ca="1"/>
        <v>0.12551541613201361</v>
      </c>
      <c r="J975" s="42">
        <f ca="1"/>
        <v>0.12424067976890057</v>
      </c>
      <c r="K975" s="42">
        <f ca="1"/>
        <v>0.12827400898671182</v>
      </c>
      <c r="L975" s="42">
        <f ca="1"/>
        <v>0.12410665615734401</v>
      </c>
      <c r="M975" s="42">
        <f ca="1"/>
        <v>0.12772630814259231</v>
      </c>
      <c r="N975" s="42">
        <f ca="1"/>
        <v>0.12698084048094604</v>
      </c>
      <c r="O975" s="42">
        <f ca="1"/>
        <v>9.6435012776002652E-2</v>
      </c>
      <c r="P975" s="42">
        <f ca="1"/>
        <v>9.4008147543590936E-2</v>
      </c>
      <c r="Q975" s="42">
        <f ca="1"/>
        <v>8.9058676493092959E-2</v>
      </c>
      <c r="R975" s="42">
        <f ca="1"/>
        <v>5.4795110612896235E-2</v>
      </c>
      <c r="S975" s="42">
        <f ca="1"/>
        <v>5.6312469620659299E-2</v>
      </c>
      <c r="T975" s="42">
        <f ca="1"/>
        <v>5.4805086017752767E-2</v>
      </c>
      <c r="U975" s="42">
        <f ca="1"/>
        <v>2.5774621829865552E-2</v>
      </c>
      <c r="V975" s="42">
        <f ca="1"/>
        <v>2.6266324340124891E-2</v>
      </c>
      <c r="W975" s="42">
        <f ca="1"/>
        <v>2.6208167054111633E-2</v>
      </c>
      <c r="X975" s="42">
        <f ca="1"/>
        <v>2.1580328615416648E-2</v>
      </c>
      <c r="Y975" s="42">
        <f ca="1"/>
        <v>2.2479277454417676E-2</v>
      </c>
      <c r="Z975" s="42">
        <f ca="1"/>
        <v>2.2009219016519154E-2</v>
      </c>
      <c r="AA975" s="42">
        <f ca="1"/>
        <v>-4.6329898913583167E-3</v>
      </c>
      <c r="AB975" s="42">
        <f ca="1"/>
        <v>-4.6336623419947721E-3</v>
      </c>
      <c r="AC975" s="42">
        <f ca="1"/>
        <v>-4.4542609076741657E-3</v>
      </c>
      <c r="AD975" s="42">
        <f ca="1"/>
        <v>2.7890380756772745E-2</v>
      </c>
      <c r="AE975" s="42">
        <f ca="1"/>
        <v>2.4485962124451938E-2</v>
      </c>
      <c r="AF975" s="42">
        <f ca="1"/>
        <v>2.5452271863313492E-2</v>
      </c>
      <c r="AG975" s="42">
        <f ca="1"/>
        <v>-2.679146691270738E-3</v>
      </c>
      <c r="AH975" s="42">
        <f ca="1"/>
        <v>-2.4326946976042756E-3</v>
      </c>
      <c r="AI975" s="42">
        <f ca="1"/>
        <v>-2.3987088172903364E-3</v>
      </c>
      <c r="AJ975" s="42">
        <f ca="1"/>
        <v>5.2075876367737453E-3</v>
      </c>
      <c r="AK975" s="42">
        <f ca="1"/>
        <v>5.3912538942583075E-3</v>
      </c>
      <c r="AL975" s="42">
        <f ca="1"/>
        <v>5.4345384892073995E-3</v>
      </c>
      <c r="AM975" s="42">
        <f ca="1"/>
        <v>1.0233861423879369E-2</v>
      </c>
      <c r="AN975" s="42">
        <f ca="1"/>
        <v>1.0652230798616148E-2</v>
      </c>
      <c r="AO975" s="42">
        <f ca="1"/>
        <v>1.0423388902943099E-2</v>
      </c>
      <c r="AP975" s="42">
        <f ca="1"/>
        <v>3.1983414045805597E-2</v>
      </c>
      <c r="AQ975" s="42">
        <f ca="1"/>
        <v>3.1411788400865358E-2</v>
      </c>
      <c r="AR975" s="42">
        <f ca="1"/>
        <v>3.2510828458404674E-2</v>
      </c>
      <c r="AS975" s="42">
        <f ca="1"/>
        <v>4.4339506871628666E-2</v>
      </c>
      <c r="AT975" s="42">
        <f ca="1"/>
        <v>4.9815045275327964E-2</v>
      </c>
      <c r="AU975" s="42">
        <f ca="1"/>
        <v>4.7925794774303761E-2</v>
      </c>
      <c r="AV975" s="42">
        <f ca="1"/>
        <v>4.4011347790058421E-2</v>
      </c>
      <c r="AW975" s="42">
        <f ca="1"/>
        <v>4.6301785815059691E-2</v>
      </c>
      <c r="AX975" s="42">
        <f ca="1"/>
        <v>4.7448902770373134E-2</v>
      </c>
      <c r="AY975" s="42">
        <f ca="1"/>
        <v>8.0724405639163513E-2</v>
      </c>
      <c r="AZ975" s="42">
        <f ca="1"/>
        <v>8.4681196054378863E-2</v>
      </c>
      <c r="BA975" s="42">
        <f ca="1"/>
        <v>8.4301316175606961E-2</v>
      </c>
      <c r="BB975" s="42">
        <f ca="1"/>
        <v>5.8465566761330509E-2</v>
      </c>
      <c r="BC975" s="42">
        <f ca="1"/>
        <v>6.128245850930758E-2</v>
      </c>
      <c r="BD975" s="42">
        <f ca="1"/>
        <v>6.0260403759160912E-2</v>
      </c>
      <c r="BE975" s="42">
        <f ca="1"/>
        <v>5.7216064539552795E-2</v>
      </c>
      <c r="BF975" s="42">
        <f ca="1"/>
        <v>5.4773824720827841E-2</v>
      </c>
      <c r="BG975" s="42">
        <f ca="1"/>
        <v>5.2759309965284974E-2</v>
      </c>
      <c r="BH975" s="42">
        <f ca="1"/>
        <v>4.2028254572651934E-2</v>
      </c>
      <c r="BI975" s="42">
        <f ca="1"/>
        <v>4.0725502753945056E-2</v>
      </c>
      <c r="BJ975" s="42">
        <f ca="1"/>
        <v>3.832155511406906E-2</v>
      </c>
    </row>
    <row r="976" spans="2:62" hidden="1" outlineLevel="2">
      <c r="B976" s="90" t="s">
        <v>13</v>
      </c>
      <c r="C976" s="42">
        <f ca="1"/>
        <v>1.7343359844563085E-2</v>
      </c>
      <c r="D976" s="42">
        <f ca="1"/>
        <v>1.6469410710959049E-2</v>
      </c>
      <c r="E976" s="42">
        <f ca="1"/>
        <v>1.6413607243591984E-2</v>
      </c>
      <c r="F976" s="42">
        <f ca="1"/>
        <v>2.9230102346515401E-2</v>
      </c>
      <c r="G976" s="42">
        <f ca="1"/>
        <v>2.8409579454861049E-2</v>
      </c>
      <c r="H976" s="42">
        <f ca="1"/>
        <v>2.7198667398463709E-2</v>
      </c>
      <c r="I976" s="42">
        <f ca="1"/>
        <v>2.7849676155692997E-2</v>
      </c>
      <c r="J976" s="42">
        <f ca="1"/>
        <v>2.6889634261370577E-2</v>
      </c>
      <c r="K976" s="42">
        <f ca="1"/>
        <v>2.9344006772237832E-2</v>
      </c>
      <c r="L976" s="42">
        <f ca="1"/>
        <v>2.4020725343806441E-2</v>
      </c>
      <c r="M976" s="42">
        <f ca="1"/>
        <v>2.3098760380652932E-2</v>
      </c>
      <c r="N976" s="42">
        <f ca="1"/>
        <v>2.4420357514527542E-2</v>
      </c>
      <c r="O976" s="42">
        <f ca="1"/>
        <v>1.707110666454062E-2</v>
      </c>
      <c r="P976" s="42">
        <f ca="1"/>
        <v>1.8129179307655913E-2</v>
      </c>
      <c r="Q976" s="42">
        <f ca="1"/>
        <v>1.9468670287002884E-2</v>
      </c>
      <c r="R976" s="42">
        <f ca="1"/>
        <v>2.8951794570216564E-2</v>
      </c>
      <c r="S976" s="42">
        <f ca="1"/>
        <v>3.1313369699702935E-2</v>
      </c>
      <c r="T976" s="42">
        <f ca="1"/>
        <v>2.7515360960586006E-2</v>
      </c>
      <c r="U976" s="42">
        <f ca="1"/>
        <v>3.1244415141801752E-2</v>
      </c>
      <c r="V976" s="42">
        <f ca="1"/>
        <v>3.2263583101280399E-2</v>
      </c>
      <c r="W976" s="42">
        <f ca="1"/>
        <v>3.1465699526731256E-2</v>
      </c>
      <c r="X976" s="42">
        <f ca="1"/>
        <v>3.5286709744746889E-2</v>
      </c>
      <c r="Y976" s="42">
        <f ca="1"/>
        <v>3.536200187115638E-2</v>
      </c>
      <c r="Z976" s="42">
        <f ca="1"/>
        <v>3.5957110741449312E-2</v>
      </c>
      <c r="AA976" s="42">
        <f ca="1"/>
        <v>5.6522042825705165E-2</v>
      </c>
      <c r="AB976" s="42">
        <f ca="1"/>
        <v>6.1303762512000648E-2</v>
      </c>
      <c r="AC976" s="42">
        <f ca="1"/>
        <v>5.9641532300197399E-2</v>
      </c>
      <c r="AD976" s="42">
        <f ca="1"/>
        <v>6.5132407606167758E-2</v>
      </c>
      <c r="AE976" s="42">
        <f ca="1"/>
        <v>5.8423261673101065E-2</v>
      </c>
      <c r="AF976" s="42">
        <f ca="1"/>
        <v>6.0834978952858575E-2</v>
      </c>
      <c r="AG976" s="42">
        <f ca="1"/>
        <v>6.4936496008781805E-2</v>
      </c>
      <c r="AH976" s="42">
        <f ca="1"/>
        <v>5.9611997130918248E-2</v>
      </c>
      <c r="AI976" s="42">
        <f ca="1"/>
        <v>6.2845721053816847E-2</v>
      </c>
      <c r="AJ976" s="42">
        <f ca="1"/>
        <v>5.8844084469801515E-2</v>
      </c>
      <c r="AK976" s="42">
        <f ca="1"/>
        <v>6.0611916314587504E-2</v>
      </c>
      <c r="AL976" s="42">
        <f ca="1"/>
        <v>6.0618609642809615E-2</v>
      </c>
      <c r="AM976" s="42">
        <f ca="1"/>
        <v>5.3896128468630768E-2</v>
      </c>
      <c r="AN976" s="42">
        <f ca="1"/>
        <v>5.1594386386979905E-2</v>
      </c>
      <c r="AO976" s="42">
        <f ca="1"/>
        <v>5.3802189706855318E-2</v>
      </c>
      <c r="AP976" s="42">
        <f ca="1"/>
        <v>7.1413805215380446E-2</v>
      </c>
      <c r="AQ976" s="42">
        <f ca="1"/>
        <v>7.11669011658531E-2</v>
      </c>
      <c r="AR976" s="42">
        <f ca="1"/>
        <v>7.0230498619155771E-2</v>
      </c>
      <c r="AS976" s="42">
        <f ca="1"/>
        <v>7.3804832569488291E-2</v>
      </c>
      <c r="AT976" s="42">
        <f ca="1"/>
        <v>8.1493219593257116E-2</v>
      </c>
      <c r="AU976" s="42">
        <f ca="1"/>
        <v>8.1092509746089891E-2</v>
      </c>
      <c r="AV976" s="42">
        <f ca="1"/>
        <v>5.847480437596974E-2</v>
      </c>
      <c r="AW976" s="42">
        <f ca="1"/>
        <v>6.2102356572799111E-2</v>
      </c>
      <c r="AX976" s="42">
        <f ca="1"/>
        <v>6.4802978119541804E-2</v>
      </c>
      <c r="AY976" s="42">
        <f ca="1"/>
        <v>7.0343265738100791E-2</v>
      </c>
      <c r="AZ976" s="42">
        <f ca="1"/>
        <v>8.085368858942911E-2</v>
      </c>
      <c r="BA976" s="42">
        <f ca="1"/>
        <v>7.7004621794808437E-2</v>
      </c>
      <c r="BB976" s="42">
        <f ca="1"/>
        <v>7.3632428264454597E-2</v>
      </c>
      <c r="BC976" s="42">
        <f ca="1"/>
        <v>7.4314241919688148E-2</v>
      </c>
      <c r="BD976" s="42">
        <f ca="1"/>
        <v>7.3415685768649458E-2</v>
      </c>
      <c r="BE976" s="42">
        <f ca="1"/>
        <v>8.8040560322530256E-2</v>
      </c>
      <c r="BF976" s="42">
        <f ca="1"/>
        <v>8.6109474395266408E-2</v>
      </c>
      <c r="BG976" s="42">
        <f ca="1"/>
        <v>9.0748865824477082E-2</v>
      </c>
      <c r="BH976" s="42">
        <f ca="1"/>
        <v>9.1446891378266018E-2</v>
      </c>
      <c r="BI976" s="42">
        <f ca="1"/>
        <v>9.3342814984952158E-2</v>
      </c>
      <c r="BJ976" s="42">
        <f ca="1"/>
        <v>8.8010489405463771E-2</v>
      </c>
    </row>
    <row r="977" spans="2:62" hidden="1" outlineLevel="2">
      <c r="B977" s="90" t="s">
        <v>15</v>
      </c>
      <c r="C977" s="42">
        <f ca="1"/>
        <v>0.22753727213158065</v>
      </c>
      <c r="D977" s="42">
        <f ca="1"/>
        <v>0.22209527809222676</v>
      </c>
      <c r="E977" s="42">
        <f ca="1"/>
        <v>0.22410039485985975</v>
      </c>
      <c r="F977" s="42">
        <f ca="1"/>
        <v>0.2361808451148005</v>
      </c>
      <c r="G977" s="42">
        <f ca="1"/>
        <v>0.24014660111875208</v>
      </c>
      <c r="H977" s="42">
        <f ca="1"/>
        <v>0.2334481345399762</v>
      </c>
      <c r="I977" s="42">
        <f ca="1"/>
        <v>0.21467386814786482</v>
      </c>
      <c r="J977" s="42">
        <f ca="1"/>
        <v>0.21434173976345441</v>
      </c>
      <c r="K977" s="42">
        <f ca="1"/>
        <v>0.21038509952788631</v>
      </c>
      <c r="L977" s="42">
        <f ca="1"/>
        <v>0.20763760538571407</v>
      </c>
      <c r="M977" s="42">
        <f ca="1"/>
        <v>0.21066883833509445</v>
      </c>
      <c r="N977" s="42">
        <f ca="1"/>
        <v>0.20845828652475207</v>
      </c>
      <c r="O977" s="42">
        <f ca="1"/>
        <v>0.19487963400953257</v>
      </c>
      <c r="P977" s="42">
        <f ca="1"/>
        <v>0.19467784887437933</v>
      </c>
      <c r="Q977" s="42">
        <f ca="1"/>
        <v>0.1823552517310886</v>
      </c>
      <c r="R977" s="42">
        <f ca="1"/>
        <v>0.19006803785794837</v>
      </c>
      <c r="S977" s="42">
        <f ca="1"/>
        <v>0.18679080281315399</v>
      </c>
      <c r="T977" s="42">
        <f ca="1"/>
        <v>0.19359129833549268</v>
      </c>
      <c r="U977" s="42">
        <f ca="1"/>
        <v>0.19882194976980677</v>
      </c>
      <c r="V977" s="42">
        <f ca="1"/>
        <v>0.19999660910013062</v>
      </c>
      <c r="W977" s="42">
        <f ca="1"/>
        <v>0.20072645184045948</v>
      </c>
      <c r="X977" s="42">
        <f ca="1"/>
        <v>0.21617042413062207</v>
      </c>
      <c r="Y977" s="42">
        <f ca="1"/>
        <v>0.21353878325532122</v>
      </c>
      <c r="Z977" s="42">
        <f ca="1"/>
        <v>0.22139160541010758</v>
      </c>
      <c r="AA977" s="42">
        <f ca="1"/>
        <v>0.24106160043810004</v>
      </c>
      <c r="AB977" s="42">
        <f ca="1"/>
        <v>0.2469444747801228</v>
      </c>
      <c r="AC977" s="42">
        <f ca="1"/>
        <v>0.24515678392280266</v>
      </c>
      <c r="AD977" s="42">
        <f ca="1"/>
        <v>0.28335157218520396</v>
      </c>
      <c r="AE977" s="42">
        <f ca="1"/>
        <v>0.28236737109293769</v>
      </c>
      <c r="AF977" s="42">
        <f ca="1"/>
        <v>0.28150013908248905</v>
      </c>
      <c r="AG977" s="42">
        <f ca="1"/>
        <v>0.2726950963552085</v>
      </c>
      <c r="AH977" s="42">
        <f ca="1"/>
        <v>0.27707451041738901</v>
      </c>
      <c r="AI977" s="42">
        <f ca="1"/>
        <v>0.28373151258114904</v>
      </c>
      <c r="AJ977" s="42">
        <f ca="1"/>
        <v>0.28682584018898349</v>
      </c>
      <c r="AK977" s="42">
        <f ca="1"/>
        <v>0.28809529335356571</v>
      </c>
      <c r="AL977" s="42">
        <f ca="1"/>
        <v>0.28157163200972563</v>
      </c>
      <c r="AM977" s="42">
        <f ca="1"/>
        <v>0.29054052435805511</v>
      </c>
      <c r="AN977" s="42">
        <f ca="1"/>
        <v>0.29375500584853109</v>
      </c>
      <c r="AO977" s="42">
        <f ca="1"/>
        <v>0.29017223016485499</v>
      </c>
      <c r="AP977" s="42">
        <f ca="1"/>
        <v>0.30198771611395098</v>
      </c>
      <c r="AQ977" s="42">
        <f ca="1"/>
        <v>0.31449166470661072</v>
      </c>
      <c r="AR977" s="42">
        <f ca="1"/>
        <v>0.31533666438563468</v>
      </c>
      <c r="AS977" s="42">
        <f ca="1"/>
        <v>0.31153861829521234</v>
      </c>
      <c r="AT977" s="42">
        <f ca="1"/>
        <v>0.30994435972976714</v>
      </c>
      <c r="AU977" s="42">
        <f ca="1"/>
        <v>0.30900908621087791</v>
      </c>
      <c r="AV977" s="42">
        <f ca="1"/>
        <v>0.31545153988654762</v>
      </c>
      <c r="AW977" s="42">
        <f ca="1"/>
        <v>0.2977223983851599</v>
      </c>
      <c r="AX977" s="42">
        <f ca="1"/>
        <v>0.29128482420773621</v>
      </c>
      <c r="AY977" s="42">
        <f ca="1"/>
        <v>0.30869364918188341</v>
      </c>
      <c r="AZ977" s="42">
        <f ca="1"/>
        <v>0.30200873431098552</v>
      </c>
      <c r="BA977" s="42">
        <f ca="1"/>
        <v>0.30622551954319888</v>
      </c>
      <c r="BB977" s="42">
        <f ca="1"/>
        <v>0.30431775721355148</v>
      </c>
      <c r="BC977" s="42">
        <f ca="1"/>
        <v>0.29300050762040331</v>
      </c>
      <c r="BD977" s="42">
        <f ca="1"/>
        <v>0.28700667800303542</v>
      </c>
      <c r="BE977" s="42">
        <f ca="1"/>
        <v>0.31028130903958318</v>
      </c>
      <c r="BF977" s="42">
        <f ca="1"/>
        <v>0.31152718118749884</v>
      </c>
      <c r="BG977" s="42">
        <f ca="1"/>
        <v>0.31518677233730286</v>
      </c>
      <c r="BH977" s="42">
        <f ca="1"/>
        <v>0.33294122534259302</v>
      </c>
      <c r="BI977" s="42">
        <f ca="1"/>
        <v>0.31515225627211851</v>
      </c>
      <c r="BJ977" s="42">
        <f ca="1"/>
        <v>0.31573461555429727</v>
      </c>
    </row>
    <row r="978" spans="2:62" hidden="1" outlineLevel="2">
      <c r="B978" s="90" t="s">
        <v>18</v>
      </c>
      <c r="C978" s="42">
        <f ca="1"/>
        <v>-7.1275045002056423E-3</v>
      </c>
      <c r="D978" s="42">
        <f ca="1"/>
        <v>-7.3467232105869406E-3</v>
      </c>
      <c r="E978" s="42">
        <f ca="1"/>
        <v>-6.8928775734444538E-3</v>
      </c>
      <c r="F978" s="42">
        <f ca="1"/>
        <v>-4.3253233355726312E-3</v>
      </c>
      <c r="G978" s="42">
        <f ca="1"/>
        <v>-4.0200538606843675E-3</v>
      </c>
      <c r="H978" s="42">
        <f ca="1"/>
        <v>-4.3973377446014667E-3</v>
      </c>
      <c r="I978" s="42">
        <f ca="1"/>
        <v>2.281070181932833E-2</v>
      </c>
      <c r="J978" s="42">
        <f ca="1"/>
        <v>2.1444003713154896E-2</v>
      </c>
      <c r="K978" s="42">
        <f ca="1"/>
        <v>2.2816258382519515E-2</v>
      </c>
      <c r="L978" s="42">
        <f ca="1"/>
        <v>2.4169004041886075E-2</v>
      </c>
      <c r="M978" s="42">
        <f ca="1"/>
        <v>2.4190465555038523E-2</v>
      </c>
      <c r="N978" s="42">
        <f ca="1"/>
        <v>2.5257164195981532E-2</v>
      </c>
      <c r="O978" s="42">
        <f ca="1"/>
        <v>2.6253289124462467E-2</v>
      </c>
      <c r="P978" s="42">
        <f ca="1"/>
        <v>2.6811595484056653E-2</v>
      </c>
      <c r="Q978" s="42">
        <f ca="1"/>
        <v>2.6248075468973567E-2</v>
      </c>
      <c r="R978" s="42">
        <f ca="1"/>
        <v>3.7381218025540633E-2</v>
      </c>
      <c r="S978" s="42">
        <f ca="1"/>
        <v>3.6525746395573287E-2</v>
      </c>
      <c r="T978" s="42">
        <f ca="1"/>
        <v>3.3692548895126705E-2</v>
      </c>
      <c r="U978" s="42">
        <f ca="1"/>
        <v>4.2698741690238039E-2</v>
      </c>
      <c r="V978" s="42">
        <f ca="1"/>
        <v>4.2032341748560853E-2</v>
      </c>
      <c r="W978" s="42">
        <f ca="1"/>
        <v>4.0038059807455895E-2</v>
      </c>
      <c r="X978" s="42">
        <f ca="1"/>
        <v>4.5311718679306272E-2</v>
      </c>
      <c r="Y978" s="42">
        <f ca="1"/>
        <v>4.1716111551092505E-2</v>
      </c>
      <c r="Z978" s="42">
        <f ca="1"/>
        <v>3.9810193731142543E-2</v>
      </c>
      <c r="AA978" s="42">
        <f ca="1"/>
        <v>6.661744115645421E-2</v>
      </c>
      <c r="AB978" s="42">
        <f ca="1"/>
        <v>6.34221726880769E-2</v>
      </c>
      <c r="AC978" s="42">
        <f ca="1"/>
        <v>6.1171127446449931E-2</v>
      </c>
      <c r="AD978" s="42">
        <f ca="1"/>
        <v>8.3103269877250099E-2</v>
      </c>
      <c r="AE978" s="42">
        <f ca="1"/>
        <v>7.2337787358562236E-2</v>
      </c>
      <c r="AF978" s="42">
        <f ca="1"/>
        <v>7.4610899617937265E-2</v>
      </c>
      <c r="AG978" s="42">
        <f ca="1"/>
        <v>5.1887842292978416E-2</v>
      </c>
      <c r="AH978" s="42">
        <f ca="1"/>
        <v>4.6976851713738312E-2</v>
      </c>
      <c r="AI978" s="42">
        <f ca="1"/>
        <v>4.6861365721965503E-2</v>
      </c>
      <c r="AJ978" s="42">
        <f ca="1"/>
        <v>5.858057319629674E-2</v>
      </c>
      <c r="AK978" s="42">
        <f ca="1"/>
        <v>6.2796490665196061E-2</v>
      </c>
      <c r="AL978" s="42">
        <f ca="1"/>
        <v>6.2933596998205124E-2</v>
      </c>
      <c r="AM978" s="42">
        <f ca="1"/>
        <v>5.0589628054690361E-2</v>
      </c>
      <c r="AN978" s="42">
        <f ca="1"/>
        <v>4.776617249456825E-2</v>
      </c>
      <c r="AO978" s="42">
        <f ca="1"/>
        <v>3.8582166120716029E-2</v>
      </c>
      <c r="AP978" s="42">
        <f ca="1"/>
        <v>-5.766756458318938E-3</v>
      </c>
      <c r="AQ978" s="42">
        <f ca="1"/>
        <v>-6.1080172598357938E-3</v>
      </c>
      <c r="AR978" s="42">
        <f ca="1"/>
        <v>-6.9280580343533196E-3</v>
      </c>
      <c r="AS978" s="42">
        <f ca="1"/>
        <v>-2.1377882584885072E-2</v>
      </c>
      <c r="AT978" s="42">
        <f ca="1"/>
        <v>-2.3489996579626572E-2</v>
      </c>
      <c r="AU978" s="42">
        <f ca="1"/>
        <v>-2.1279011613372954E-2</v>
      </c>
      <c r="AV978" s="42">
        <f ca="1"/>
        <v>-2.5232459526240642E-3</v>
      </c>
      <c r="AW978" s="42">
        <f ca="1"/>
        <v>-3.130104880337646E-3</v>
      </c>
      <c r="AX978" s="42">
        <f ca="1"/>
        <v>-3.5133384163527634E-3</v>
      </c>
      <c r="AY978" s="42">
        <f ca="1"/>
        <v>-1.4587315276235475E-2</v>
      </c>
      <c r="AZ978" s="42">
        <f ca="1"/>
        <v>-1.7456025217958773E-2</v>
      </c>
      <c r="BA978" s="42">
        <f ca="1"/>
        <v>-1.5950839241921481E-2</v>
      </c>
      <c r="BB978" s="42">
        <f ca="1"/>
        <v>-3.3799701732630462E-3</v>
      </c>
      <c r="BC978" s="42">
        <f ca="1"/>
        <v>-3.7624735836049978E-3</v>
      </c>
      <c r="BD978" s="42">
        <f ca="1"/>
        <v>-3.8126360453649161E-3</v>
      </c>
      <c r="BE978" s="42">
        <f ca="1"/>
        <v>-1.4750045751156692E-2</v>
      </c>
      <c r="BF978" s="42">
        <f ca="1"/>
        <v>-1.5498271252393853E-2</v>
      </c>
      <c r="BG978" s="42">
        <f ca="1"/>
        <v>-1.5442498012688832E-2</v>
      </c>
      <c r="BH978" s="42">
        <f ca="1"/>
        <v>-4.0780221763380677E-2</v>
      </c>
      <c r="BI978" s="42">
        <f ca="1"/>
        <v>-3.7977572214417277E-2</v>
      </c>
      <c r="BJ978" s="42">
        <f ca="1"/>
        <v>-3.541385764352397E-2</v>
      </c>
    </row>
    <row r="979" spans="2:62" hidden="1" outlineLevel="2">
      <c r="B979" s="90" t="s">
        <v>20</v>
      </c>
      <c r="C979" s="42">
        <f ca="1"/>
        <v>1.5481503107612744E-2</v>
      </c>
      <c r="D979" s="42">
        <f ca="1"/>
        <v>1.6518701915619643E-2</v>
      </c>
      <c r="E979" s="42">
        <f ca="1"/>
        <v>1.6338378869053326E-2</v>
      </c>
      <c r="F979" s="42">
        <f ca="1"/>
        <v>9.0235849844180639E-3</v>
      </c>
      <c r="G979" s="42">
        <f ca="1"/>
        <v>8.0645698257697414E-3</v>
      </c>
      <c r="H979" s="42">
        <f ca="1"/>
        <v>8.2028878061494725E-3</v>
      </c>
      <c r="I979" s="42">
        <f ca="1"/>
        <v>3.3919348035757274E-2</v>
      </c>
      <c r="J979" s="42">
        <f ca="1"/>
        <v>3.3662489763098498E-2</v>
      </c>
      <c r="K979" s="42">
        <f ca="1"/>
        <v>3.5322848835044843E-2</v>
      </c>
      <c r="L979" s="42">
        <f ca="1"/>
        <v>3.6898853741377434E-2</v>
      </c>
      <c r="M979" s="42">
        <f ca="1"/>
        <v>3.9079822429743345E-2</v>
      </c>
      <c r="N979" s="42">
        <f ca="1"/>
        <v>4.1210290383765807E-2</v>
      </c>
      <c r="O979" s="42">
        <f ca="1"/>
        <v>5.0918819474184696E-2</v>
      </c>
      <c r="P979" s="42">
        <f ca="1"/>
        <v>5.6587998653837082E-2</v>
      </c>
      <c r="Q979" s="42">
        <f ca="1"/>
        <v>5.5086132149978449E-2</v>
      </c>
      <c r="R979" s="42">
        <f ca="1"/>
        <v>5.3799087294317115E-2</v>
      </c>
      <c r="S979" s="42">
        <f ca="1"/>
        <v>5.2188894513132536E-2</v>
      </c>
      <c r="T979" s="42">
        <f ca="1"/>
        <v>5.1305107948337689E-2</v>
      </c>
      <c r="U979" s="42">
        <f ca="1"/>
        <v>4.6481676664769191E-2</v>
      </c>
      <c r="V979" s="42">
        <f ca="1"/>
        <v>5.3516559269910918E-2</v>
      </c>
      <c r="W979" s="42">
        <f ca="1"/>
        <v>5.443594167020599E-2</v>
      </c>
      <c r="X979" s="42">
        <f ca="1"/>
        <v>6.3151840561958592E-2</v>
      </c>
      <c r="Y979" s="42">
        <f ca="1"/>
        <v>6.2575219734696499E-2</v>
      </c>
      <c r="Z979" s="42">
        <f ca="1"/>
        <v>6.0514587266241482E-2</v>
      </c>
      <c r="AA979" s="42">
        <f ca="1"/>
        <v>6.0039756829366006E-2</v>
      </c>
      <c r="AB979" s="42">
        <f ca="1"/>
        <v>6.3052000260720886E-2</v>
      </c>
      <c r="AC979" s="42">
        <f ca="1"/>
        <v>6.3091286233319541E-2</v>
      </c>
      <c r="AD979" s="42">
        <f ca="1"/>
        <v>3.4492678463996132E-2</v>
      </c>
      <c r="AE979" s="42">
        <f ca="1"/>
        <v>3.3108338644498213E-2</v>
      </c>
      <c r="AF979" s="42">
        <f ca="1"/>
        <v>3.3362645529628622E-2</v>
      </c>
      <c r="AG979" s="42">
        <f ca="1"/>
        <v>4.0082127806805409E-2</v>
      </c>
      <c r="AH979" s="42">
        <f ca="1"/>
        <v>3.2930603082301217E-2</v>
      </c>
      <c r="AI979" s="42">
        <f ca="1"/>
        <v>3.371535565699018E-2</v>
      </c>
      <c r="AJ979" s="42">
        <f ca="1"/>
        <v>2.5535486855563574E-2</v>
      </c>
      <c r="AK979" s="42">
        <f ca="1"/>
        <v>2.4296006787362111E-2</v>
      </c>
      <c r="AL979" s="42">
        <f ca="1"/>
        <v>2.4946293168615054E-2</v>
      </c>
      <c r="AM979" s="42">
        <f ca="1"/>
        <v>3.2892302481484899E-2</v>
      </c>
      <c r="AN979" s="42">
        <f ca="1"/>
        <v>3.1307290594730565E-2</v>
      </c>
      <c r="AO979" s="42">
        <f ca="1"/>
        <v>3.2971477678760561E-2</v>
      </c>
      <c r="AP979" s="42">
        <f ca="1"/>
        <v>5.122429375737899E-2</v>
      </c>
      <c r="AQ979" s="42">
        <f ca="1"/>
        <v>5.4613214047354405E-2</v>
      </c>
      <c r="AR979" s="42">
        <f ca="1"/>
        <v>5.5288284816371165E-2</v>
      </c>
      <c r="AS979" s="42">
        <f ca="1"/>
        <v>6.0467422810349766E-2</v>
      </c>
      <c r="AT979" s="42">
        <f ca="1"/>
        <v>5.5705604334295243E-2</v>
      </c>
      <c r="AU979" s="42">
        <f ca="1"/>
        <v>5.0887140487450348E-2</v>
      </c>
      <c r="AV979" s="42">
        <f ca="1"/>
        <v>6.0169687415579438E-2</v>
      </c>
      <c r="AW979" s="42">
        <f ca="1"/>
        <v>6.9654639456091919E-2</v>
      </c>
      <c r="AX979" s="42">
        <f ca="1"/>
        <v>7.3375708232695888E-2</v>
      </c>
      <c r="AY979" s="42">
        <f ca="1"/>
        <v>5.7444501111236113E-2</v>
      </c>
      <c r="AZ979" s="42">
        <f ca="1"/>
        <v>6.0349869841006293E-2</v>
      </c>
      <c r="BA979" s="42">
        <f ca="1"/>
        <v>6.2906058375700097E-2</v>
      </c>
      <c r="BB979" s="42">
        <f ca="1"/>
        <v>4.7966804774603668E-2</v>
      </c>
      <c r="BC979" s="42">
        <f ca="1"/>
        <v>5.0357988719727437E-2</v>
      </c>
      <c r="BD979" s="42">
        <f ca="1"/>
        <v>5.0713216409788639E-2</v>
      </c>
      <c r="BE979" s="42">
        <f ca="1"/>
        <v>5.4409376073256029E-2</v>
      </c>
      <c r="BF979" s="42">
        <f ca="1"/>
        <v>5.6007193732759718E-2</v>
      </c>
      <c r="BG979" s="42">
        <f ca="1"/>
        <v>5.5231273242910987E-2</v>
      </c>
      <c r="BH979" s="42">
        <f ca="1"/>
        <v>4.1107902454925044E-2</v>
      </c>
      <c r="BI979" s="42">
        <f ca="1"/>
        <v>4.0658721876042157E-2</v>
      </c>
      <c r="BJ979" s="42">
        <f ca="1"/>
        <v>4.2320558953399784E-2</v>
      </c>
    </row>
    <row r="980" spans="2:62" hidden="1" outlineLevel="2">
      <c r="B980" s="90" t="s">
        <v>22</v>
      </c>
      <c r="C980" s="42">
        <f ca="1"/>
        <v>1.4556308781919648E-2</v>
      </c>
      <c r="D980" s="42">
        <f ca="1"/>
        <v>1.3579717549063543E-2</v>
      </c>
      <c r="E980" s="42">
        <f ca="1"/>
        <v>1.3189344997799437E-2</v>
      </c>
      <c r="F980" s="42">
        <f ca="1"/>
        <v>2.2726292330108474E-2</v>
      </c>
      <c r="G980" s="42">
        <f ca="1"/>
        <v>2.0775387067396359E-2</v>
      </c>
      <c r="H980" s="42">
        <f ca="1"/>
        <v>2.3389777725973834E-2</v>
      </c>
      <c r="I980" s="42">
        <f ca="1"/>
        <v>2.3050889611256217E-2</v>
      </c>
      <c r="J980" s="42">
        <f ca="1"/>
        <v>2.4573451057105351E-2</v>
      </c>
      <c r="K980" s="42">
        <f ca="1"/>
        <v>2.4056521127237659E-2</v>
      </c>
      <c r="L980" s="42">
        <f ca="1"/>
        <v>2.161755817981989E-2</v>
      </c>
      <c r="M980" s="42">
        <f ca="1"/>
        <v>2.0911449137553686E-2</v>
      </c>
      <c r="N980" s="42">
        <f ca="1"/>
        <v>2.0723272988531161E-2</v>
      </c>
      <c r="O980" s="42">
        <f ca="1"/>
        <v>3.4937903182694796E-2</v>
      </c>
      <c r="P980" s="42">
        <f ca="1"/>
        <v>3.3839310446954519E-2</v>
      </c>
      <c r="Q980" s="42">
        <f ca="1"/>
        <v>3.3182734318931345E-2</v>
      </c>
      <c r="R980" s="42">
        <f ca="1"/>
        <v>2.8805124707712765E-2</v>
      </c>
      <c r="S980" s="42">
        <f ca="1"/>
        <v>2.7039045033501567E-2</v>
      </c>
      <c r="T980" s="42">
        <f ca="1"/>
        <v>2.7953178026048752E-2</v>
      </c>
      <c r="U980" s="42">
        <f ca="1"/>
        <v>3.1224906717581411E-2</v>
      </c>
      <c r="V980" s="42">
        <f ca="1"/>
        <v>3.0967841156021577E-2</v>
      </c>
      <c r="W980" s="42">
        <f ca="1"/>
        <v>3.1767338589848683E-2</v>
      </c>
      <c r="X980" s="42">
        <f ca="1"/>
        <v>3.3047561343298733E-2</v>
      </c>
      <c r="Y980" s="42">
        <f ca="1"/>
        <v>3.3021509234030959E-2</v>
      </c>
      <c r="Z980" s="42">
        <f ca="1"/>
        <v>3.0954647068480876E-2</v>
      </c>
      <c r="AA980" s="42">
        <f ca="1"/>
        <v>3.2687999429742681E-2</v>
      </c>
      <c r="AB980" s="42">
        <f ca="1"/>
        <v>2.9122341693467522E-2</v>
      </c>
      <c r="AC980" s="42">
        <f ca="1"/>
        <v>2.8208713294538602E-2</v>
      </c>
      <c r="AD980" s="42">
        <f ca="1"/>
        <v>2.4276793039475247E-2</v>
      </c>
      <c r="AE980" s="42">
        <f ca="1"/>
        <v>2.3983186473457197E-2</v>
      </c>
      <c r="AF980" s="42">
        <f ca="1"/>
        <v>2.5167476234664952E-2</v>
      </c>
      <c r="AG980" s="42">
        <f ca="1"/>
        <v>2.7496134114509435E-2</v>
      </c>
      <c r="AH980" s="42">
        <f ca="1"/>
        <v>2.5927761739981896E-2</v>
      </c>
      <c r="AI980" s="42">
        <f ca="1"/>
        <v>2.5334801549208145E-2</v>
      </c>
      <c r="AJ980" s="42">
        <f ca="1"/>
        <v>4.0747690255780948E-2</v>
      </c>
      <c r="AK980" s="42">
        <f ca="1"/>
        <v>4.290469169235879E-2</v>
      </c>
      <c r="AL980" s="42">
        <f ca="1"/>
        <v>4.0610018340853739E-2</v>
      </c>
      <c r="AM980" s="42">
        <f ca="1"/>
        <v>3.7502667750741223E-2</v>
      </c>
      <c r="AN980" s="42">
        <f ca="1"/>
        <v>4.5100419071439149E-2</v>
      </c>
      <c r="AO980" s="42">
        <f ca="1"/>
        <v>5.2476198061844656E-2</v>
      </c>
      <c r="AP980" s="42">
        <f ca="1"/>
        <v>0.12428351168433993</v>
      </c>
      <c r="AQ980" s="42">
        <f ca="1"/>
        <v>0.10880639453507751</v>
      </c>
      <c r="AR980" s="42">
        <f ca="1"/>
        <v>0.11263346507673623</v>
      </c>
      <c r="AS980" s="42">
        <f ca="1"/>
        <v>0.12056109883570079</v>
      </c>
      <c r="AT980" s="42">
        <f ca="1"/>
        <v>0.11895051540616904</v>
      </c>
      <c r="AU980" s="42">
        <f ca="1"/>
        <v>0.11144315264605781</v>
      </c>
      <c r="AV980" s="42">
        <f ca="1"/>
        <v>0.12531315867958936</v>
      </c>
      <c r="AW980" s="42">
        <f ca="1"/>
        <v>0.12630404990457952</v>
      </c>
      <c r="AX980" s="42">
        <f ca="1"/>
        <v>0.12426048461441365</v>
      </c>
      <c r="AY980" s="42">
        <f ca="1"/>
        <v>0.16116925180737007</v>
      </c>
      <c r="AZ980" s="42">
        <f ca="1"/>
        <v>0.15745579225397435</v>
      </c>
      <c r="BA980" s="42">
        <f ca="1"/>
        <v>0.15155387280446123</v>
      </c>
      <c r="BB980" s="42">
        <f ca="1"/>
        <v>0.15429837951799391</v>
      </c>
      <c r="BC980" s="42">
        <f ca="1"/>
        <v>0.16238092691666386</v>
      </c>
      <c r="BD980" s="42">
        <f ca="1"/>
        <v>0.17176016817198253</v>
      </c>
      <c r="BE980" s="42">
        <f ca="1"/>
        <v>0.15700147574221202</v>
      </c>
      <c r="BF980" s="42">
        <f ca="1"/>
        <v>0.16158611298414891</v>
      </c>
      <c r="BG980" s="42">
        <f ca="1"/>
        <v>0.16751460045908223</v>
      </c>
      <c r="BH980" s="42">
        <f ca="1"/>
        <v>0.1534372727498885</v>
      </c>
      <c r="BI980" s="42">
        <f ca="1"/>
        <v>0.16455633343141268</v>
      </c>
      <c r="BJ980" s="42">
        <f ca="1"/>
        <v>0.15766678160027625</v>
      </c>
    </row>
    <row r="981" spans="2:62" hidden="1" outlineLevel="2">
      <c r="B981" s="90" t="s">
        <v>24</v>
      </c>
      <c r="C981" s="42">
        <f ca="1"/>
        <v>0.17407854768522574</v>
      </c>
      <c r="D981" s="42">
        <f ca="1"/>
        <v>0.1777727642795652</v>
      </c>
      <c r="E981" s="42">
        <f ca="1"/>
        <v>0.18136399594585437</v>
      </c>
      <c r="F981" s="42">
        <f ca="1"/>
        <v>0.18726535707769443</v>
      </c>
      <c r="G981" s="42">
        <f ca="1"/>
        <v>0.1943228831124349</v>
      </c>
      <c r="H981" s="42">
        <f ca="1"/>
        <v>0.19808964909389121</v>
      </c>
      <c r="I981" s="42">
        <f ca="1"/>
        <v>0.20412250798053325</v>
      </c>
      <c r="J981" s="42">
        <f ca="1"/>
        <v>0.2132541356900175</v>
      </c>
      <c r="K981" s="42">
        <f ca="1"/>
        <v>0.19948100678654851</v>
      </c>
      <c r="L981" s="42">
        <f ca="1"/>
        <v>0.19227291241637492</v>
      </c>
      <c r="M981" s="42">
        <f ca="1"/>
        <v>0.19674775703181371</v>
      </c>
      <c r="N981" s="42">
        <f ca="1"/>
        <v>0.20037573276644038</v>
      </c>
      <c r="O981" s="42">
        <f ca="1"/>
        <v>0.1891924642636536</v>
      </c>
      <c r="P981" s="42">
        <f ca="1"/>
        <v>0.19035671328178255</v>
      </c>
      <c r="Q981" s="42">
        <f ca="1"/>
        <v>0.19452496626747226</v>
      </c>
      <c r="R981" s="42">
        <f ca="1"/>
        <v>0.16379731355143631</v>
      </c>
      <c r="S981" s="42">
        <f ca="1"/>
        <v>0.17013095489398652</v>
      </c>
      <c r="T981" s="42">
        <f ca="1"/>
        <v>0.17352938088022549</v>
      </c>
      <c r="U981" s="42">
        <f ca="1"/>
        <v>0.18008642025881125</v>
      </c>
      <c r="V981" s="42">
        <f ca="1"/>
        <v>0.1888563494189</v>
      </c>
      <c r="W981" s="42">
        <f ca="1"/>
        <v>0.18589660109055481</v>
      </c>
      <c r="X981" s="42">
        <f ca="1"/>
        <v>0.17204149580908154</v>
      </c>
      <c r="Y981" s="42">
        <f ca="1"/>
        <v>0.17215037586419316</v>
      </c>
      <c r="Z981" s="42">
        <f ca="1"/>
        <v>0.17568903018944068</v>
      </c>
      <c r="AA981" s="42">
        <f ca="1"/>
        <v>0.19538034683017841</v>
      </c>
      <c r="AB981" s="42">
        <f ca="1"/>
        <v>0.1901328169121427</v>
      </c>
      <c r="AC981" s="42">
        <f ca="1"/>
        <v>0.19836686908171666</v>
      </c>
      <c r="AD981" s="42">
        <f ca="1"/>
        <v>0.19441630969165499</v>
      </c>
      <c r="AE981" s="42">
        <f ca="1"/>
        <v>0.20742189604213787</v>
      </c>
      <c r="AF981" s="42">
        <f ca="1"/>
        <v>0.20094283380984898</v>
      </c>
      <c r="AG981" s="42">
        <f ca="1"/>
        <v>0.23241730869120436</v>
      </c>
      <c r="AH981" s="42">
        <f ca="1"/>
        <v>0.2461872668894699</v>
      </c>
      <c r="AI981" s="42">
        <f ca="1"/>
        <v>0.23050862428090174</v>
      </c>
      <c r="AJ981" s="42">
        <f ca="1"/>
        <v>0.2222026712315229</v>
      </c>
      <c r="AK981" s="42">
        <f ca="1"/>
        <v>0.21348840183866272</v>
      </c>
      <c r="AL981" s="42">
        <f ca="1"/>
        <v>0.22210407566794185</v>
      </c>
      <c r="AM981" s="42">
        <f ca="1"/>
        <v>0.22185309130083158</v>
      </c>
      <c r="AN981" s="42">
        <f ca="1"/>
        <v>0.23247700494134024</v>
      </c>
      <c r="AO981" s="42">
        <f ca="1"/>
        <v>0.252705490594689</v>
      </c>
      <c r="AP981" s="42">
        <f ca="1"/>
        <v>0.28590526184787618</v>
      </c>
      <c r="AQ981" s="42">
        <f ca="1"/>
        <v>0.29171417732063581</v>
      </c>
      <c r="AR981" s="42">
        <f ca="1"/>
        <v>0.296442495192211</v>
      </c>
      <c r="AS981" s="42">
        <f ca="1"/>
        <v>0.26765119544673333</v>
      </c>
      <c r="AT981" s="42">
        <f ca="1"/>
        <v>0.26938094249226591</v>
      </c>
      <c r="AU981" s="42">
        <f ca="1"/>
        <v>0.27094938261180912</v>
      </c>
      <c r="AV981" s="42">
        <f ca="1"/>
        <v>0.24246107711131704</v>
      </c>
      <c r="AW981" s="42">
        <f ca="1"/>
        <v>0.25127752443284357</v>
      </c>
      <c r="AX981" s="42">
        <f ca="1"/>
        <v>0.24376207740135589</v>
      </c>
      <c r="AY981" s="42">
        <f ca="1"/>
        <v>0.22992665197558823</v>
      </c>
      <c r="AZ981" s="42">
        <f ca="1"/>
        <v>0.23470512500186108</v>
      </c>
      <c r="BA981" s="42">
        <f ca="1"/>
        <v>0.23642398900895512</v>
      </c>
      <c r="BB981" s="42">
        <f ca="1"/>
        <v>0.2263718954658977</v>
      </c>
      <c r="BC981" s="42">
        <f ca="1"/>
        <v>0.22924879998089209</v>
      </c>
      <c r="BD981" s="42">
        <f ca="1"/>
        <v>0.23885716946435953</v>
      </c>
      <c r="BE981" s="42">
        <f ca="1"/>
        <v>0.21238938194459328</v>
      </c>
      <c r="BF981" s="42">
        <f ca="1"/>
        <v>0.20680548364522325</v>
      </c>
      <c r="BG981" s="42">
        <f ca="1"/>
        <v>0.19837599672462339</v>
      </c>
      <c r="BH981" s="42">
        <f ca="1"/>
        <v>0.21128243166623265</v>
      </c>
      <c r="BI981" s="42">
        <f ca="1"/>
        <v>0.21487669439997636</v>
      </c>
      <c r="BJ981" s="42">
        <f ca="1"/>
        <v>0.22398489567587229</v>
      </c>
    </row>
    <row r="982" spans="2:62" hidden="1" outlineLevel="2"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  <c r="AJ982" s="42"/>
      <c r="AK982" s="42"/>
      <c r="AL982" s="42"/>
      <c r="AM982" s="42"/>
      <c r="AN982" s="42"/>
      <c r="AO982" s="42"/>
      <c r="AP982" s="42"/>
      <c r="AQ982" s="42"/>
      <c r="AR982" s="42"/>
      <c r="AS982" s="42"/>
      <c r="AT982" s="42"/>
      <c r="AU982" s="42"/>
      <c r="AV982" s="42"/>
      <c r="AW982" s="42"/>
      <c r="AX982" s="42"/>
      <c r="AY982" s="42"/>
      <c r="AZ982" s="42"/>
      <c r="BA982" s="42"/>
      <c r="BB982" s="42"/>
      <c r="BC982" s="42"/>
      <c r="BD982" s="42"/>
      <c r="BE982" s="42"/>
      <c r="BF982" s="42"/>
      <c r="BG982" s="42"/>
      <c r="BH982" s="42"/>
      <c r="BI982" s="42"/>
      <c r="BJ982" s="42"/>
    </row>
    <row r="983" spans="2:62" hidden="1" outlineLevel="2">
      <c r="B983" s="90" t="s">
        <v>56</v>
      </c>
      <c r="C983" s="42">
        <f ca="1">SUM(C972:C981)</f>
        <v>1</v>
      </c>
      <c r="D983" s="42">
        <f t="shared" ref="D983:BJ983" ca="1" si="1525">SUM(D972:D981)</f>
        <v>1.0000000000000002</v>
      </c>
      <c r="E983" s="42">
        <f t="shared" ca="1" si="1525"/>
        <v>1.0000000000000002</v>
      </c>
      <c r="F983" s="42">
        <f t="shared" ca="1" si="1525"/>
        <v>0.99999999999999889</v>
      </c>
      <c r="G983" s="42">
        <f t="shared" ca="1" si="1525"/>
        <v>0.99999999999999911</v>
      </c>
      <c r="H983" s="42">
        <f t="shared" ca="1" si="1525"/>
        <v>0.99999999999999889</v>
      </c>
      <c r="I983" s="42">
        <f t="shared" ca="1" si="1525"/>
        <v>1.0000000000000002</v>
      </c>
      <c r="J983" s="42">
        <f t="shared" ca="1" si="1525"/>
        <v>1.0000000000000002</v>
      </c>
      <c r="K983" s="42">
        <f t="shared" ca="1" si="1525"/>
        <v>1.0000000000000002</v>
      </c>
      <c r="L983" s="42">
        <f t="shared" ca="1" si="1525"/>
        <v>0.99999999999999989</v>
      </c>
      <c r="M983" s="42">
        <f t="shared" ca="1" si="1525"/>
        <v>1</v>
      </c>
      <c r="N983" s="42">
        <f t="shared" ca="1" si="1525"/>
        <v>0.99999999999999978</v>
      </c>
      <c r="O983" s="42">
        <f t="shared" ca="1" si="1525"/>
        <v>1.0000000000000007</v>
      </c>
      <c r="P983" s="42">
        <f t="shared" ca="1" si="1525"/>
        <v>1.0000000000000009</v>
      </c>
      <c r="Q983" s="42">
        <f t="shared" ca="1" si="1525"/>
        <v>1.0000000000000007</v>
      </c>
      <c r="R983" s="42">
        <f t="shared" ca="1" si="1525"/>
        <v>0.99999999999999867</v>
      </c>
      <c r="S983" s="42">
        <f t="shared" ca="1" si="1525"/>
        <v>0.99999999999999856</v>
      </c>
      <c r="T983" s="42">
        <f t="shared" ca="1" si="1525"/>
        <v>0.99999999999999878</v>
      </c>
      <c r="U983" s="42">
        <f t="shared" ca="1" si="1525"/>
        <v>0.999999999999999</v>
      </c>
      <c r="V983" s="42">
        <f t="shared" ca="1" si="1525"/>
        <v>0.99999999999999911</v>
      </c>
      <c r="W983" s="42">
        <f t="shared" ca="1" si="1525"/>
        <v>0.999999999999999</v>
      </c>
      <c r="X983" s="42">
        <f t="shared" ca="1" si="1525"/>
        <v>1.0000000000000004</v>
      </c>
      <c r="Y983" s="42">
        <f t="shared" ca="1" si="1525"/>
        <v>1.0000000000000002</v>
      </c>
      <c r="Z983" s="42">
        <f t="shared" ca="1" si="1525"/>
        <v>1.0000000000000002</v>
      </c>
      <c r="AA983" s="42">
        <f t="shared" ca="1" si="1525"/>
        <v>0.99999999999999978</v>
      </c>
      <c r="AB983" s="42">
        <f t="shared" ca="1" si="1525"/>
        <v>0.99999999999999978</v>
      </c>
      <c r="AC983" s="42">
        <f t="shared" ca="1" si="1525"/>
        <v>0.99999999999999978</v>
      </c>
      <c r="AD983" s="42">
        <f t="shared" ca="1" si="1525"/>
        <v>1</v>
      </c>
      <c r="AE983" s="42">
        <f t="shared" ca="1" si="1525"/>
        <v>0.99999999999999978</v>
      </c>
      <c r="AF983" s="42">
        <f t="shared" ca="1" si="1525"/>
        <v>0.99999999999999978</v>
      </c>
      <c r="AG983" s="42">
        <f t="shared" ca="1" si="1525"/>
        <v>1.0000000000000011</v>
      </c>
      <c r="AH983" s="42">
        <f t="shared" ca="1" si="1525"/>
        <v>1.0000000000000011</v>
      </c>
      <c r="AI983" s="42">
        <f t="shared" ca="1" si="1525"/>
        <v>1.0000000000000011</v>
      </c>
      <c r="AJ983" s="42">
        <f t="shared" ca="1" si="1525"/>
        <v>1.0000000000000004</v>
      </c>
      <c r="AK983" s="42">
        <f t="shared" ca="1" si="1525"/>
        <v>1.0000000000000007</v>
      </c>
      <c r="AL983" s="42">
        <f t="shared" ca="1" si="1525"/>
        <v>1.0000000000000007</v>
      </c>
      <c r="AM983" s="42">
        <f t="shared" ca="1" si="1525"/>
        <v>0.99999999999999911</v>
      </c>
      <c r="AN983" s="42">
        <f t="shared" ca="1" si="1525"/>
        <v>0.999999999999999</v>
      </c>
      <c r="AO983" s="42">
        <f t="shared" ca="1" si="1525"/>
        <v>0.99999999999999889</v>
      </c>
      <c r="AP983" s="42">
        <f t="shared" ca="1" si="1525"/>
        <v>1</v>
      </c>
      <c r="AQ983" s="42">
        <f t="shared" ca="1" si="1525"/>
        <v>1</v>
      </c>
      <c r="AR983" s="42">
        <f t="shared" ca="1" si="1525"/>
        <v>0.99999999999999989</v>
      </c>
      <c r="AS983" s="42">
        <f t="shared" ca="1" si="1525"/>
        <v>0.99999999999999967</v>
      </c>
      <c r="AT983" s="42">
        <f t="shared" ca="1" si="1525"/>
        <v>0.99999999999999956</v>
      </c>
      <c r="AU983" s="42">
        <f t="shared" ca="1" si="1525"/>
        <v>0.99999999999999967</v>
      </c>
      <c r="AV983" s="42">
        <f t="shared" ca="1" si="1525"/>
        <v>1.0000000000000009</v>
      </c>
      <c r="AW983" s="42">
        <f t="shared" ca="1" si="1525"/>
        <v>1.0000000000000011</v>
      </c>
      <c r="AX983" s="42">
        <f t="shared" ca="1" si="1525"/>
        <v>1.0000000000000009</v>
      </c>
      <c r="AY983" s="42">
        <f t="shared" ca="1" si="1525"/>
        <v>0.99999999999999889</v>
      </c>
      <c r="AZ983" s="42">
        <f t="shared" ca="1" si="1525"/>
        <v>0.99999999999999889</v>
      </c>
      <c r="BA983" s="42">
        <f t="shared" ca="1" si="1525"/>
        <v>0.999999999999999</v>
      </c>
      <c r="BB983" s="42">
        <f t="shared" ca="1" si="1525"/>
        <v>1</v>
      </c>
      <c r="BC983" s="42">
        <f t="shared" ca="1" si="1525"/>
        <v>0.99999999999999978</v>
      </c>
      <c r="BD983" s="42">
        <f t="shared" ca="1" si="1525"/>
        <v>1</v>
      </c>
      <c r="BE983" s="42">
        <f t="shared" ca="1" si="1525"/>
        <v>1</v>
      </c>
      <c r="BF983" s="42">
        <f t="shared" ca="1" si="1525"/>
        <v>1.0000000000000002</v>
      </c>
      <c r="BG983" s="42">
        <f t="shared" ca="1" si="1525"/>
        <v>1.0000000000000002</v>
      </c>
      <c r="BH983" s="42">
        <f t="shared" ca="1" si="1525"/>
        <v>1.0000000000000007</v>
      </c>
      <c r="BI983" s="42">
        <f t="shared" ca="1" si="1525"/>
        <v>1.0000000000000009</v>
      </c>
      <c r="BJ983" s="42">
        <f t="shared" ca="1" si="1525"/>
        <v>1.0000000000000007</v>
      </c>
    </row>
    <row r="984" spans="2:62" hidden="1" outlineLevel="2">
      <c r="B984" s="25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  <c r="AJ984" s="42"/>
      <c r="AK984" s="42"/>
      <c r="AL984" s="42"/>
      <c r="AM984" s="42"/>
      <c r="AN984" s="42"/>
      <c r="AO984" s="42"/>
      <c r="AP984" s="42"/>
      <c r="AQ984" s="42"/>
      <c r="AR984" s="42"/>
      <c r="AS984" s="42"/>
      <c r="AT984" s="42"/>
      <c r="AU984" s="42"/>
      <c r="AV984" s="42"/>
      <c r="AW984" s="42"/>
      <c r="AX984" s="42"/>
      <c r="AY984" s="42"/>
      <c r="AZ984" s="42"/>
      <c r="BA984" s="42"/>
      <c r="BB984" s="42"/>
      <c r="BC984" s="42"/>
      <c r="BD984" s="42"/>
      <c r="BE984" s="42"/>
      <c r="BF984" s="42"/>
      <c r="BG984" s="42"/>
      <c r="BH984" s="42"/>
      <c r="BI984" s="42"/>
      <c r="BJ984" s="42"/>
    </row>
    <row r="985" spans="2:62" hidden="1" outlineLevel="2">
      <c r="B985" s="17" t="s">
        <v>137</v>
      </c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  <c r="AJ985" s="42"/>
      <c r="AK985" s="42"/>
      <c r="AL985" s="42"/>
      <c r="AM985" s="42"/>
      <c r="AN985" s="42"/>
      <c r="AO985" s="42"/>
      <c r="AP985" s="42"/>
      <c r="AQ985" s="42"/>
      <c r="AR985" s="42"/>
      <c r="AS985" s="42"/>
      <c r="AT985" s="42"/>
      <c r="AU985" s="42"/>
      <c r="AV985" s="42"/>
      <c r="AW985" s="42"/>
      <c r="AX985" s="42"/>
      <c r="AY985" s="42"/>
      <c r="AZ985" s="42"/>
      <c r="BA985" s="42"/>
      <c r="BB985" s="42"/>
      <c r="BC985" s="42"/>
      <c r="BD985" s="42"/>
      <c r="BE985" s="42"/>
      <c r="BF985" s="42"/>
      <c r="BG985" s="42"/>
      <c r="BH985" s="42"/>
      <c r="BI985" s="42"/>
      <c r="BJ985" s="42"/>
    </row>
    <row r="986" spans="2:62" hidden="1" outlineLevel="2">
      <c r="B986" s="90" t="s">
        <v>5</v>
      </c>
      <c r="C986" s="15" cm="1">
        <f t="array" aca="1" ref="C986:C995" ca="1">D956:D965-C972:C981</f>
        <v>0</v>
      </c>
      <c r="D986" s="15" cm="1">
        <f t="array" aca="1" ref="D986:D995" ca="1">E956:E965-D972:D981</f>
        <v>0</v>
      </c>
      <c r="E986" s="15" cm="1">
        <f t="array" aca="1" ref="E986:E995" ca="1">F956:F965-E972:E981</f>
        <v>2.9010432901210859E-3</v>
      </c>
      <c r="F986" s="15" cm="1">
        <f t="array" aca="1" ref="F986:F995" ca="1">G956:G965-F972:F981</f>
        <v>0</v>
      </c>
      <c r="G986" s="15" cm="1">
        <f t="array" aca="1" ref="G986:G995" ca="1">H956:H965-G972:G981</f>
        <v>0</v>
      </c>
      <c r="H986" s="15" cm="1">
        <f t="array" aca="1" ref="H986:H995" ca="1">I956:I965-H972:H981</f>
        <v>-2.5615632079068612E-3</v>
      </c>
      <c r="I986" s="15" cm="1">
        <f t="array" aca="1" ref="I986:I995" ca="1">J956:J965-I972:I981</f>
        <v>0</v>
      </c>
      <c r="J986" s="15" cm="1">
        <f t="array" aca="1" ref="J986:J995" ca="1">K956:K965-J972:J981</f>
        <v>0</v>
      </c>
      <c r="K986" s="15" cm="1">
        <f t="array" aca="1" ref="K986:K995" ca="1">L956:L965-K972:K981</f>
        <v>8.5173803878157983E-3</v>
      </c>
      <c r="L986" s="15" cm="1">
        <f t="array" aca="1" ref="L986:L995" ca="1">M956:M965-L972:L981</f>
        <v>0</v>
      </c>
      <c r="M986" s="15" cm="1">
        <f t="array" aca="1" ref="M986:M995" ca="1">N956:N965-M972:M981</f>
        <v>0</v>
      </c>
      <c r="N986" s="15" cm="1">
        <f t="array" aca="1" ref="N986:N995" ca="1">O956:O965-N972:N981</f>
        <v>2.5110260166114617E-3</v>
      </c>
      <c r="O986" s="15" cm="1">
        <f t="array" aca="1" ref="O986:O995" ca="1">P956:P965-O972:O981</f>
        <v>0</v>
      </c>
      <c r="P986" s="15" cm="1">
        <f t="array" aca="1" ref="P986:P995" ca="1">Q956:Q965-P972:P981</f>
        <v>0</v>
      </c>
      <c r="Q986" s="15" cm="1">
        <f t="array" aca="1" ref="Q986:Q995" ca="1">R956:R965-Q972:Q981</f>
        <v>1.646271091444218E-3</v>
      </c>
      <c r="R986" s="15" cm="1">
        <f t="array" aca="1" ref="R986:R995" ca="1">S956:S965-R972:R981</f>
        <v>0</v>
      </c>
      <c r="S986" s="15" cm="1">
        <f t="array" aca="1" ref="S986:S995" ca="1">T956:T965-S972:S981</f>
        <v>0</v>
      </c>
      <c r="T986" s="15" cm="1">
        <f t="array" aca="1" ref="T986:T995" ca="1">U956:U965-T972:T981</f>
        <v>5.854698655089946E-3</v>
      </c>
      <c r="U986" s="15" cm="1">
        <f t="array" aca="1" ref="U986:U995" ca="1">V956:V965-U972:U981</f>
        <v>0</v>
      </c>
      <c r="V986" s="15" cm="1">
        <f t="array" aca="1" ref="V986:V995" ca="1">W956:W965-V972:V981</f>
        <v>0</v>
      </c>
      <c r="W986" s="15" cm="1">
        <f t="array" aca="1" ref="W986:W995" ca="1">X956:X965-W972:W981</f>
        <v>-1.159420136608387E-2</v>
      </c>
      <c r="X986" s="15" cm="1">
        <f t="array" aca="1" ref="X986:X995" ca="1">Y956:Y965-X972:X981</f>
        <v>0</v>
      </c>
      <c r="Y986" s="15" cm="1">
        <f t="array" aca="1" ref="Y986:Y995" ca="1">Z956:Z965-Y972:Y981</f>
        <v>0</v>
      </c>
      <c r="Z986" s="15" cm="1">
        <f t="array" aca="1" ref="Z986:Z995" ca="1">AA956:AA965-Z972:Z981</f>
        <v>-4.4223437370154474E-2</v>
      </c>
      <c r="AA986" s="15" cm="1">
        <f t="array" aca="1" ref="AA986:AA995" ca="1">AB956:AB965-AA972:AA981</f>
        <v>0</v>
      </c>
      <c r="AB986" s="15" cm="1">
        <f t="array" aca="1" ref="AB986:AB995" ca="1">AC956:AC965-AB972:AB981</f>
        <v>0</v>
      </c>
      <c r="AC986" s="15" cm="1">
        <f t="array" aca="1" ref="AC986:AC995" ca="1">AD956:AD965-AC972:AC981</f>
        <v>-3.4251612775955384E-2</v>
      </c>
      <c r="AD986" s="15" cm="1">
        <f t="array" aca="1" ref="AD986:AD995" ca="1">AE956:AE965-AD972:AD981</f>
        <v>0</v>
      </c>
      <c r="AE986" s="15" cm="1">
        <f t="array" aca="1" ref="AE986:AE995" ca="1">AF956:AF965-AE972:AE981</f>
        <v>0</v>
      </c>
      <c r="AF986" s="15" cm="1">
        <f t="array" aca="1" ref="AF986:AF995" ca="1">AG956:AG965-AF972:AF981</f>
        <v>-4.3070591794999013E-3</v>
      </c>
      <c r="AG986" s="15" cm="1">
        <f t="array" aca="1" ref="AG986:AG995" ca="1">AH956:AH965-AG972:AG981</f>
        <v>0</v>
      </c>
      <c r="AH986" s="15" cm="1">
        <f t="array" aca="1" ref="AH986:AH995" ca="1">AI956:AI965-AH972:AH981</f>
        <v>0</v>
      </c>
      <c r="AI986" s="15" cm="1">
        <f t="array" aca="1" ref="AI986:AI995" ca="1">AJ956:AJ965-AI972:AI981</f>
        <v>-8.5938195448415737E-3</v>
      </c>
      <c r="AJ986" s="15" cm="1">
        <f t="array" aca="1" ref="AJ986:AJ995" ca="1">AK956:AK965-AJ972:AJ981</f>
        <v>0</v>
      </c>
      <c r="AK986" s="15" cm="1">
        <f t="array" aca="1" ref="AK986:AK995" ca="1">AL956:AL965-AK972:AK981</f>
        <v>0</v>
      </c>
      <c r="AL986" s="15" cm="1">
        <f t="array" aca="1" ref="AL986:AL995" ca="1">AM956:AM965-AL972:AL981</f>
        <v>-8.0058036882340155E-3</v>
      </c>
      <c r="AM986" s="15" cm="1">
        <f t="array" aca="1" ref="AM986:AM995" ca="1">AN956:AN965-AM972:AM981</f>
        <v>0</v>
      </c>
      <c r="AN986" s="15" cm="1">
        <f t="array" aca="1" ref="AN986:AN995" ca="1">AO956:AO965-AN972:AN981</f>
        <v>0</v>
      </c>
      <c r="AO986" s="15" cm="1">
        <f t="array" aca="1" ref="AO986:AO995" ca="1">AP956:AP965-AO972:AO981</f>
        <v>-2.7992204264043502E-2</v>
      </c>
      <c r="AP986" s="15" cm="1">
        <f t="array" aca="1" ref="AP986:AP995" ca="1">AQ956:AQ965-AP972:AP981</f>
        <v>0</v>
      </c>
      <c r="AQ986" s="15" cm="1">
        <f t="array" aca="1" ref="AQ986:AQ995" ca="1">AR956:AR965-AQ972:AQ981</f>
        <v>0</v>
      </c>
      <c r="AR986" s="15" cm="1">
        <f t="array" aca="1" ref="AR986:AR995" ca="1">AS956:AS965-AR972:AR981</f>
        <v>3.795268409549496E-3</v>
      </c>
      <c r="AS986" s="15" cm="1">
        <f t="array" aca="1" ref="AS986:AS995" ca="1">AT956:AT965-AS972:AS981</f>
        <v>0</v>
      </c>
      <c r="AT986" s="15" cm="1">
        <f t="array" aca="1" ref="AT986:AT995" ca="1">AU956:AU965-AT972:AT981</f>
        <v>0</v>
      </c>
      <c r="AU986" s="15" cm="1">
        <f t="array" aca="1" ref="AU986:AU995" ca="1">AV956:AV965-AU972:AU981</f>
        <v>1.629030828843096E-2</v>
      </c>
      <c r="AV986" s="15" cm="1">
        <f t="array" aca="1" ref="AV986:AV995" ca="1">AW956:AW965-AV972:AV981</f>
        <v>0</v>
      </c>
      <c r="AW986" s="15" cm="1">
        <f t="array" aca="1" ref="AW986:AW995" ca="1">AX956:AX965-AW972:AW981</f>
        <v>0</v>
      </c>
      <c r="AX986" s="15" cm="1">
        <f t="array" aca="1" ref="AX986:AX995" ca="1">AY956:AY965-AX972:AX981</f>
        <v>-2.4183632914062028E-2</v>
      </c>
      <c r="AY986" s="15" cm="1">
        <f t="array" aca="1" ref="AY986:AY995" ca="1">AZ956:AZ965-AY972:AY981</f>
        <v>0</v>
      </c>
      <c r="AZ986" s="15" cm="1">
        <f t="array" aca="1" ref="AZ986:AZ995" ca="1">BA956:BA965-AZ972:AZ981</f>
        <v>0</v>
      </c>
      <c r="BA986" s="15" cm="1">
        <f t="array" aca="1" ref="BA986:BA995" ca="1">BB956:BB965-BA972:BA981</f>
        <v>6.8383043006411265E-4</v>
      </c>
      <c r="BB986" s="15" cm="1">
        <f t="array" aca="1" ref="BB986:BB995" ca="1">BC956:BC965-BB972:BB981</f>
        <v>0</v>
      </c>
      <c r="BC986" s="15" cm="1">
        <f t="array" aca="1" ref="BC986:BC995" ca="1">BD956:BD965-BC972:BC981</f>
        <v>0</v>
      </c>
      <c r="BD986" s="15" cm="1">
        <f t="array" aca="1" ref="BD986:BD995" ca="1">BE956:BE965-BD972:BD981</f>
        <v>-9.6053994316044888E-4</v>
      </c>
      <c r="BE986" s="15" cm="1">
        <f t="array" aca="1" ref="BE986:BE995" ca="1">BF956:BF965-BE972:BE981</f>
        <v>0</v>
      </c>
      <c r="BF986" s="15" cm="1">
        <f t="array" aca="1" ref="BF986:BF995" ca="1">BG956:BG965-BF972:BF981</f>
        <v>0</v>
      </c>
      <c r="BG986" s="15" cm="1">
        <f t="array" aca="1" ref="BG986:BG995" ca="1">BH956:BH965-BG972:BG981</f>
        <v>1.5754344860819995E-2</v>
      </c>
      <c r="BH986" s="15" cm="1">
        <f t="array" aca="1" ref="BH986:BH995" ca="1">BI956:BI965-BH972:BH981</f>
        <v>0</v>
      </c>
      <c r="BI986" s="15" cm="1">
        <f t="array" aca="1" ref="BI986:BI995" ca="1">BJ956:BJ965-BI972:BI981</f>
        <v>0</v>
      </c>
      <c r="BJ986" s="15" cm="1">
        <f t="array" aca="1" ref="BJ986:BJ995" ca="1">BK956:BK965-BJ972:BJ981</f>
        <v>3.4872451858208552E-2</v>
      </c>
    </row>
    <row r="987" spans="2:62" hidden="1" outlineLevel="2">
      <c r="B987" s="90" t="s">
        <v>7</v>
      </c>
      <c r="C987" s="42">
        <f ca="1"/>
        <v>0</v>
      </c>
      <c r="D987" s="42">
        <f ca="1"/>
        <v>0</v>
      </c>
      <c r="E987" s="42">
        <f ca="1"/>
        <v>-5.7162112342186936E-3</v>
      </c>
      <c r="F987" s="42">
        <f ca="1"/>
        <v>0</v>
      </c>
      <c r="G987" s="42">
        <f ca="1"/>
        <v>0</v>
      </c>
      <c r="H987" s="42">
        <f ca="1"/>
        <v>6.1661916772981808E-3</v>
      </c>
      <c r="I987" s="42">
        <f ca="1"/>
        <v>0</v>
      </c>
      <c r="J987" s="42">
        <f ca="1"/>
        <v>0</v>
      </c>
      <c r="K987" s="42">
        <f ca="1"/>
        <v>3.1007351564596893E-3</v>
      </c>
      <c r="L987" s="42">
        <f ca="1"/>
        <v>0</v>
      </c>
      <c r="M987" s="42">
        <f ca="1"/>
        <v>0</v>
      </c>
      <c r="N987" s="42">
        <f ca="1"/>
        <v>2.4660909362414482E-2</v>
      </c>
      <c r="O987" s="42">
        <f ca="1"/>
        <v>0</v>
      </c>
      <c r="P987" s="42">
        <f ca="1"/>
        <v>0</v>
      </c>
      <c r="Q987" s="42">
        <f ca="1"/>
        <v>-1.2842997743050949E-3</v>
      </c>
      <c r="R987" s="42">
        <f ca="1"/>
        <v>0</v>
      </c>
      <c r="S987" s="42">
        <f ca="1"/>
        <v>0</v>
      </c>
      <c r="T987" s="42">
        <f ca="1"/>
        <v>4.2625624939280488E-3</v>
      </c>
      <c r="U987" s="42">
        <f ca="1"/>
        <v>0</v>
      </c>
      <c r="V987" s="42">
        <f ca="1"/>
        <v>0</v>
      </c>
      <c r="W987" s="42">
        <f ca="1"/>
        <v>5.8656376889953052E-3</v>
      </c>
      <c r="X987" s="42">
        <f ca="1"/>
        <v>0</v>
      </c>
      <c r="Y987" s="42">
        <f ca="1"/>
        <v>0</v>
      </c>
      <c r="Z987" s="42">
        <f ca="1"/>
        <v>-8.2234130214833556E-3</v>
      </c>
      <c r="AA987" s="42">
        <f ca="1"/>
        <v>0</v>
      </c>
      <c r="AB987" s="42">
        <f ca="1"/>
        <v>0</v>
      </c>
      <c r="AC987" s="42">
        <f ca="1"/>
        <v>1.4606413108198615E-2</v>
      </c>
      <c r="AD987" s="42">
        <f ca="1"/>
        <v>0</v>
      </c>
      <c r="AE987" s="42">
        <f ca="1"/>
        <v>0</v>
      </c>
      <c r="AF987" s="42">
        <f ca="1"/>
        <v>1.1468319681089453E-2</v>
      </c>
      <c r="AG987" s="42">
        <f ca="1"/>
        <v>0</v>
      </c>
      <c r="AH987" s="42">
        <f ca="1"/>
        <v>0</v>
      </c>
      <c r="AI987" s="42">
        <f ca="1"/>
        <v>1.5777857960334207E-2</v>
      </c>
      <c r="AJ987" s="42">
        <f ca="1"/>
        <v>0</v>
      </c>
      <c r="AK987" s="42">
        <f ca="1"/>
        <v>0</v>
      </c>
      <c r="AL987" s="42">
        <f ca="1"/>
        <v>-4.0416815450790705E-3</v>
      </c>
      <c r="AM987" s="42">
        <f ca="1"/>
        <v>0</v>
      </c>
      <c r="AN987" s="42">
        <f ca="1"/>
        <v>0</v>
      </c>
      <c r="AO987" s="42">
        <f ca="1"/>
        <v>-3.8473320639102311E-2</v>
      </c>
      <c r="AP987" s="42">
        <f ca="1"/>
        <v>0</v>
      </c>
      <c r="AQ987" s="42">
        <f ca="1"/>
        <v>0</v>
      </c>
      <c r="AR987" s="42">
        <f ca="1"/>
        <v>-5.2457758893341006E-2</v>
      </c>
      <c r="AS987" s="42">
        <f ca="1"/>
        <v>0</v>
      </c>
      <c r="AT987" s="42">
        <f ca="1"/>
        <v>0</v>
      </c>
      <c r="AU987" s="42">
        <f ca="1"/>
        <v>-4.3829434690897742E-3</v>
      </c>
      <c r="AV987" s="42">
        <f ca="1"/>
        <v>0</v>
      </c>
      <c r="AW987" s="42">
        <f ca="1"/>
        <v>0</v>
      </c>
      <c r="AX987" s="42">
        <f ca="1"/>
        <v>6.8321017824459623E-3</v>
      </c>
      <c r="AY987" s="42">
        <f ca="1"/>
        <v>0</v>
      </c>
      <c r="AZ987" s="42">
        <f ca="1"/>
        <v>0</v>
      </c>
      <c r="BA987" s="42">
        <f ca="1"/>
        <v>2.8477424888613743E-2</v>
      </c>
      <c r="BB987" s="42">
        <f ca="1"/>
        <v>0</v>
      </c>
      <c r="BC987" s="42">
        <f ca="1"/>
        <v>0</v>
      </c>
      <c r="BD987" s="42">
        <f ca="1"/>
        <v>7.620452757944908E-4</v>
      </c>
      <c r="BE987" s="42">
        <f ca="1"/>
        <v>0</v>
      </c>
      <c r="BF987" s="42">
        <f ca="1"/>
        <v>0</v>
      </c>
      <c r="BG987" s="42">
        <f ca="1"/>
        <v>2.3035103640758631E-2</v>
      </c>
      <c r="BH987" s="42">
        <f ca="1"/>
        <v>0</v>
      </c>
      <c r="BI987" s="42">
        <f ca="1"/>
        <v>0</v>
      </c>
      <c r="BJ987" s="42">
        <f ca="1"/>
        <v>-7.1854617336972243E-3</v>
      </c>
    </row>
    <row r="988" spans="2:62" hidden="1" outlineLevel="2">
      <c r="B988" s="90" t="s">
        <v>9</v>
      </c>
      <c r="C988" s="42">
        <f ca="1"/>
        <v>0</v>
      </c>
      <c r="D988" s="42">
        <f ca="1"/>
        <v>0</v>
      </c>
      <c r="E988" s="42">
        <f ca="1"/>
        <v>-7.8657179632449226E-3</v>
      </c>
      <c r="F988" s="42">
        <f ca="1"/>
        <v>0</v>
      </c>
      <c r="G988" s="42">
        <f ca="1"/>
        <v>0</v>
      </c>
      <c r="H988" s="42">
        <f ca="1"/>
        <v>-1.0939857354332977E-2</v>
      </c>
      <c r="I988" s="42">
        <f ca="1"/>
        <v>0</v>
      </c>
      <c r="J988" s="42">
        <f ca="1"/>
        <v>0</v>
      </c>
      <c r="K988" s="42">
        <f ca="1"/>
        <v>8.8282493172978926E-3</v>
      </c>
      <c r="L988" s="42">
        <f ca="1"/>
        <v>0</v>
      </c>
      <c r="M988" s="42">
        <f ca="1"/>
        <v>0</v>
      </c>
      <c r="N988" s="42">
        <f ca="1"/>
        <v>1.9666580678848605E-2</v>
      </c>
      <c r="O988" s="42">
        <f ca="1"/>
        <v>0</v>
      </c>
      <c r="P988" s="42">
        <f ca="1"/>
        <v>0</v>
      </c>
      <c r="Q988" s="42">
        <f ca="1"/>
        <v>2.7190293024660583E-2</v>
      </c>
      <c r="R988" s="42">
        <f ca="1"/>
        <v>0</v>
      </c>
      <c r="S988" s="42">
        <f ca="1"/>
        <v>0</v>
      </c>
      <c r="T988" s="42">
        <f ca="1"/>
        <v>-4.5438759822704622E-3</v>
      </c>
      <c r="U988" s="42">
        <f ca="1"/>
        <v>0</v>
      </c>
      <c r="V988" s="42">
        <f ca="1"/>
        <v>0</v>
      </c>
      <c r="W988" s="42">
        <f ca="1"/>
        <v>-3.5271543935199712E-3</v>
      </c>
      <c r="X988" s="42">
        <f ca="1"/>
        <v>0</v>
      </c>
      <c r="Y988" s="42">
        <f ca="1"/>
        <v>0</v>
      </c>
      <c r="Z988" s="42">
        <f ca="1"/>
        <v>-2.3737432784278256E-2</v>
      </c>
      <c r="AA988" s="42">
        <f ca="1"/>
        <v>0</v>
      </c>
      <c r="AB988" s="42">
        <f ca="1"/>
        <v>0</v>
      </c>
      <c r="AC988" s="42">
        <f ca="1"/>
        <v>-4.3481246687023162E-2</v>
      </c>
      <c r="AD988" s="42">
        <f ca="1"/>
        <v>0</v>
      </c>
      <c r="AE988" s="42">
        <f ca="1"/>
        <v>0</v>
      </c>
      <c r="AF988" s="42">
        <f ca="1"/>
        <v>5.149724777025827E-3</v>
      </c>
      <c r="AG988" s="42">
        <f ca="1"/>
        <v>0</v>
      </c>
      <c r="AH988" s="42">
        <f ca="1"/>
        <v>0</v>
      </c>
      <c r="AI988" s="42">
        <f ca="1"/>
        <v>-2.1917847216244596E-2</v>
      </c>
      <c r="AJ988" s="42">
        <f ca="1"/>
        <v>0</v>
      </c>
      <c r="AK988" s="42">
        <f ca="1"/>
        <v>0</v>
      </c>
      <c r="AL988" s="42">
        <f ca="1"/>
        <v>8.4786291699700811E-3</v>
      </c>
      <c r="AM988" s="42">
        <f ca="1"/>
        <v>0</v>
      </c>
      <c r="AN988" s="42">
        <f ca="1"/>
        <v>0</v>
      </c>
      <c r="AO988" s="42">
        <f ca="1"/>
        <v>-5.7256059397241044E-2</v>
      </c>
      <c r="AP988" s="42">
        <f ca="1"/>
        <v>0</v>
      </c>
      <c r="AQ988" s="42">
        <f ca="1"/>
        <v>0</v>
      </c>
      <c r="AR988" s="42">
        <f ca="1"/>
        <v>5.1520223517965286E-2</v>
      </c>
      <c r="AS988" s="42">
        <f ca="1"/>
        <v>0</v>
      </c>
      <c r="AT988" s="42">
        <f ca="1"/>
        <v>0</v>
      </c>
      <c r="AU988" s="42">
        <f ca="1"/>
        <v>-2.3781026503668784E-2</v>
      </c>
      <c r="AV988" s="42">
        <f ca="1"/>
        <v>0</v>
      </c>
      <c r="AW988" s="42">
        <f ca="1"/>
        <v>0</v>
      </c>
      <c r="AX988" s="42">
        <f ca="1"/>
        <v>-2.7886985624611837E-2</v>
      </c>
      <c r="AY988" s="42">
        <f ca="1"/>
        <v>0</v>
      </c>
      <c r="AZ988" s="42">
        <f ca="1"/>
        <v>0</v>
      </c>
      <c r="BA988" s="42">
        <f ca="1"/>
        <v>6.6003680290442901E-3</v>
      </c>
      <c r="BB988" s="42">
        <f ca="1"/>
        <v>0</v>
      </c>
      <c r="BC988" s="42">
        <f ca="1"/>
        <v>0</v>
      </c>
      <c r="BD988" s="42">
        <f ca="1"/>
        <v>2.1842826959583006E-3</v>
      </c>
      <c r="BE988" s="42">
        <f ca="1"/>
        <v>0</v>
      </c>
      <c r="BF988" s="42">
        <f ca="1"/>
        <v>0</v>
      </c>
      <c r="BG988" s="42">
        <f ca="1"/>
        <v>-1.0502549619593432E-2</v>
      </c>
      <c r="BH988" s="42">
        <f ca="1"/>
        <v>0</v>
      </c>
      <c r="BI988" s="42">
        <f ca="1"/>
        <v>0</v>
      </c>
      <c r="BJ988" s="42">
        <f ca="1"/>
        <v>-0.19706195146465755</v>
      </c>
    </row>
    <row r="989" spans="2:62" hidden="1" outlineLevel="2">
      <c r="B989" s="90" t="s">
        <v>11</v>
      </c>
      <c r="C989" s="42">
        <f ca="1"/>
        <v>0</v>
      </c>
      <c r="D989" s="42">
        <f ca="1"/>
        <v>0</v>
      </c>
      <c r="E989" s="42">
        <f ca="1"/>
        <v>-2.2220971494761016E-2</v>
      </c>
      <c r="F989" s="42">
        <f ca="1"/>
        <v>0</v>
      </c>
      <c r="G989" s="42">
        <f ca="1"/>
        <v>0</v>
      </c>
      <c r="H989" s="42">
        <f ca="1"/>
        <v>-2.5046698445584104E-2</v>
      </c>
      <c r="I989" s="42">
        <f ca="1"/>
        <v>0</v>
      </c>
      <c r="J989" s="42">
        <f ca="1"/>
        <v>0</v>
      </c>
      <c r="K989" s="42">
        <f ca="1"/>
        <v>-8.03549889606682E-3</v>
      </c>
      <c r="L989" s="42">
        <f ca="1"/>
        <v>0</v>
      </c>
      <c r="M989" s="42">
        <f ca="1"/>
        <v>0</v>
      </c>
      <c r="N989" s="42">
        <f ca="1"/>
        <v>-3.6375206262664939E-2</v>
      </c>
      <c r="O989" s="42">
        <f ca="1"/>
        <v>0</v>
      </c>
      <c r="P989" s="42">
        <f ca="1"/>
        <v>0</v>
      </c>
      <c r="Q989" s="42">
        <f ca="1"/>
        <v>-2.8234499125799457E-2</v>
      </c>
      <c r="R989" s="42">
        <f ca="1"/>
        <v>0</v>
      </c>
      <c r="S989" s="42">
        <f ca="1"/>
        <v>0</v>
      </c>
      <c r="T989" s="42">
        <f ca="1"/>
        <v>-2.9975588750343469E-2</v>
      </c>
      <c r="U989" s="42">
        <f ca="1"/>
        <v>0</v>
      </c>
      <c r="V989" s="42">
        <f ca="1"/>
        <v>0</v>
      </c>
      <c r="W989" s="42">
        <f ca="1"/>
        <v>-3.0500866454000325E-3</v>
      </c>
      <c r="X989" s="42">
        <f ca="1"/>
        <v>0</v>
      </c>
      <c r="Y989" s="42">
        <f ca="1"/>
        <v>0</v>
      </c>
      <c r="Z989" s="42">
        <f ca="1"/>
        <v>-2.6686312355595272E-2</v>
      </c>
      <c r="AA989" s="42">
        <f ca="1"/>
        <v>0</v>
      </c>
      <c r="AB989" s="42">
        <f ca="1"/>
        <v>0</v>
      </c>
      <c r="AC989" s="42">
        <f ca="1"/>
        <v>3.5416156135907567E-2</v>
      </c>
      <c r="AD989" s="42">
        <f ca="1"/>
        <v>0</v>
      </c>
      <c r="AE989" s="42">
        <f ca="1"/>
        <v>0</v>
      </c>
      <c r="AF989" s="42">
        <f ca="1"/>
        <v>-2.8115073918719272E-2</v>
      </c>
      <c r="AG989" s="42">
        <f ca="1"/>
        <v>0</v>
      </c>
      <c r="AH989" s="42">
        <f ca="1"/>
        <v>0</v>
      </c>
      <c r="AI989" s="42">
        <f ca="1"/>
        <v>7.6757042315383365E-3</v>
      </c>
      <c r="AJ989" s="42">
        <f ca="1"/>
        <v>0</v>
      </c>
      <c r="AK989" s="42">
        <f ca="1"/>
        <v>0</v>
      </c>
      <c r="AL989" s="42">
        <f ca="1"/>
        <v>6.4019277189761997E-3</v>
      </c>
      <c r="AM989" s="42">
        <f ca="1"/>
        <v>0</v>
      </c>
      <c r="AN989" s="42">
        <f ca="1"/>
        <v>0</v>
      </c>
      <c r="AO989" s="42">
        <f ca="1"/>
        <v>2.0771034834247498E-2</v>
      </c>
      <c r="AP989" s="42">
        <f ca="1"/>
        <v>0</v>
      </c>
      <c r="AQ989" s="42">
        <f ca="1"/>
        <v>0</v>
      </c>
      <c r="AR989" s="42">
        <f ca="1"/>
        <v>1.2501386813385224E-2</v>
      </c>
      <c r="AS989" s="42">
        <f ca="1"/>
        <v>0</v>
      </c>
      <c r="AT989" s="42">
        <f ca="1"/>
        <v>0</v>
      </c>
      <c r="AU989" s="42">
        <f ca="1"/>
        <v>-4.7523610639713595E-3</v>
      </c>
      <c r="AV989" s="42">
        <f ca="1"/>
        <v>0</v>
      </c>
      <c r="AW989" s="42">
        <f ca="1"/>
        <v>0</v>
      </c>
      <c r="AX989" s="42">
        <f ca="1"/>
        <v>3.3735900823260563E-2</v>
      </c>
      <c r="AY989" s="42">
        <f ca="1"/>
        <v>0</v>
      </c>
      <c r="AZ989" s="42">
        <f ca="1"/>
        <v>0</v>
      </c>
      <c r="BA989" s="42">
        <f ca="1"/>
        <v>-2.5115702182999064E-2</v>
      </c>
      <c r="BB989" s="42">
        <f ca="1"/>
        <v>0</v>
      </c>
      <c r="BC989" s="42">
        <f ca="1"/>
        <v>0</v>
      </c>
      <c r="BD989" s="42">
        <f ca="1"/>
        <v>-2.0987484968038109E-3</v>
      </c>
      <c r="BE989" s="42">
        <f ca="1"/>
        <v>0</v>
      </c>
      <c r="BF989" s="42">
        <f ca="1"/>
        <v>0</v>
      </c>
      <c r="BG989" s="42">
        <f ca="1"/>
        <v>-1.1222102488141976E-2</v>
      </c>
      <c r="BH989" s="42">
        <f ca="1"/>
        <v>0</v>
      </c>
      <c r="BI989" s="42">
        <f ca="1"/>
        <v>0</v>
      </c>
      <c r="BJ989" s="42">
        <f ca="1"/>
        <v>-3.832155511406906E-2</v>
      </c>
    </row>
    <row r="990" spans="2:62" hidden="1" outlineLevel="2">
      <c r="B990" s="90" t="s">
        <v>13</v>
      </c>
      <c r="C990" s="42">
        <f ca="1"/>
        <v>0</v>
      </c>
      <c r="D990" s="42">
        <f ca="1"/>
        <v>0</v>
      </c>
      <c r="E990" s="42">
        <f ca="1"/>
        <v>1.2601805556865516E-2</v>
      </c>
      <c r="F990" s="42">
        <f ca="1"/>
        <v>0</v>
      </c>
      <c r="G990" s="42">
        <f ca="1"/>
        <v>0</v>
      </c>
      <c r="H990" s="42">
        <f ca="1"/>
        <v>-7.6248122770930862E-4</v>
      </c>
      <c r="I990" s="42">
        <f ca="1"/>
        <v>0</v>
      </c>
      <c r="J990" s="42">
        <f ca="1"/>
        <v>0</v>
      </c>
      <c r="K990" s="42">
        <f ca="1"/>
        <v>-7.9796576845238311E-3</v>
      </c>
      <c r="L990" s="42">
        <f ca="1"/>
        <v>0</v>
      </c>
      <c r="M990" s="42">
        <f ca="1"/>
        <v>0</v>
      </c>
      <c r="N990" s="42">
        <f ca="1"/>
        <v>-8.0522492559538424E-3</v>
      </c>
      <c r="O990" s="42">
        <f ca="1"/>
        <v>0</v>
      </c>
      <c r="P990" s="42">
        <f ca="1"/>
        <v>0</v>
      </c>
      <c r="Q990" s="42">
        <f ca="1"/>
        <v>9.2432830816667165E-3</v>
      </c>
      <c r="R990" s="42">
        <f ca="1"/>
        <v>0</v>
      </c>
      <c r="S990" s="42">
        <f ca="1"/>
        <v>0</v>
      </c>
      <c r="T990" s="42">
        <f ca="1"/>
        <v>6.0575593473996929E-3</v>
      </c>
      <c r="U990" s="42">
        <f ca="1"/>
        <v>0</v>
      </c>
      <c r="V990" s="42">
        <f ca="1"/>
        <v>0</v>
      </c>
      <c r="W990" s="42">
        <f ca="1"/>
        <v>3.0248167892925476E-3</v>
      </c>
      <c r="X990" s="42">
        <f ca="1"/>
        <v>0</v>
      </c>
      <c r="Y990" s="42">
        <f ca="1"/>
        <v>0</v>
      </c>
      <c r="Z990" s="42">
        <f ca="1"/>
        <v>2.3783908799256591E-2</v>
      </c>
      <c r="AA990" s="42">
        <f ca="1"/>
        <v>0</v>
      </c>
      <c r="AB990" s="42">
        <f ca="1"/>
        <v>0</v>
      </c>
      <c r="AC990" s="42">
        <f ca="1"/>
        <v>9.7429294833127969E-3</v>
      </c>
      <c r="AD990" s="42">
        <f ca="1"/>
        <v>0</v>
      </c>
      <c r="AE990" s="42">
        <f ca="1"/>
        <v>0</v>
      </c>
      <c r="AF990" s="42">
        <f ca="1"/>
        <v>7.702173842469226E-4</v>
      </c>
      <c r="AG990" s="42">
        <f ca="1"/>
        <v>0</v>
      </c>
      <c r="AH990" s="42">
        <f ca="1"/>
        <v>0</v>
      </c>
      <c r="AI990" s="42">
        <f ca="1"/>
        <v>-8.2963262456525466E-3</v>
      </c>
      <c r="AJ990" s="42">
        <f ca="1"/>
        <v>0</v>
      </c>
      <c r="AK990" s="42">
        <f ca="1"/>
        <v>0</v>
      </c>
      <c r="AL990" s="42">
        <f ca="1"/>
        <v>-8.1355451360318118E-3</v>
      </c>
      <c r="AM990" s="42">
        <f ca="1"/>
        <v>0</v>
      </c>
      <c r="AN990" s="42">
        <f ca="1"/>
        <v>0</v>
      </c>
      <c r="AO990" s="42">
        <f ca="1"/>
        <v>1.6139503085640779E-2</v>
      </c>
      <c r="AP990" s="42">
        <f ca="1"/>
        <v>0</v>
      </c>
      <c r="AQ990" s="42">
        <f ca="1"/>
        <v>0</v>
      </c>
      <c r="AR990" s="42">
        <f ca="1"/>
        <v>2.0364675329626936E-2</v>
      </c>
      <c r="AS990" s="42">
        <f ca="1"/>
        <v>0</v>
      </c>
      <c r="AT990" s="42">
        <f ca="1"/>
        <v>0</v>
      </c>
      <c r="AU990" s="42">
        <f ca="1"/>
        <v>-1.4107398533420995E-2</v>
      </c>
      <c r="AV990" s="42">
        <f ca="1"/>
        <v>0</v>
      </c>
      <c r="AW990" s="42">
        <f ca="1"/>
        <v>0</v>
      </c>
      <c r="AX990" s="42">
        <f ca="1"/>
        <v>-9.9408034084150221E-4</v>
      </c>
      <c r="AY990" s="42">
        <f ca="1"/>
        <v>0</v>
      </c>
      <c r="AZ990" s="42">
        <f ca="1"/>
        <v>0</v>
      </c>
      <c r="BA990" s="42">
        <f ca="1"/>
        <v>7.8369792486839701E-3</v>
      </c>
      <c r="BB990" s="42">
        <f ca="1"/>
        <v>0</v>
      </c>
      <c r="BC990" s="42">
        <f ca="1"/>
        <v>0</v>
      </c>
      <c r="BD990" s="42">
        <f ca="1"/>
        <v>1.9786625360981136E-2</v>
      </c>
      <c r="BE990" s="42">
        <f ca="1"/>
        <v>0</v>
      </c>
      <c r="BF990" s="42">
        <f ca="1"/>
        <v>0</v>
      </c>
      <c r="BG990" s="42">
        <f ca="1"/>
        <v>9.350157422882921E-3</v>
      </c>
      <c r="BH990" s="42">
        <f ca="1"/>
        <v>0</v>
      </c>
      <c r="BI990" s="42">
        <f ca="1"/>
        <v>0</v>
      </c>
      <c r="BJ990" s="42">
        <f ca="1"/>
        <v>-8.8010489405463771E-2</v>
      </c>
    </row>
    <row r="991" spans="2:62" hidden="1" outlineLevel="2">
      <c r="B991" s="90" t="s">
        <v>15</v>
      </c>
      <c r="C991" s="42">
        <f ca="1"/>
        <v>0</v>
      </c>
      <c r="D991" s="42">
        <f ca="1"/>
        <v>0</v>
      </c>
      <c r="E991" s="42">
        <f ca="1"/>
        <v>1.1290575906657246E-2</v>
      </c>
      <c r="F991" s="42">
        <f ca="1"/>
        <v>0</v>
      </c>
      <c r="G991" s="42">
        <f ca="1"/>
        <v>0</v>
      </c>
      <c r="H991" s="42">
        <f ca="1"/>
        <v>-2.0747899045882201E-2</v>
      </c>
      <c r="I991" s="42">
        <f ca="1"/>
        <v>0</v>
      </c>
      <c r="J991" s="42">
        <f ca="1"/>
        <v>0</v>
      </c>
      <c r="K991" s="42">
        <f ca="1"/>
        <v>-1.2199675149933142E-3</v>
      </c>
      <c r="L991" s="42">
        <f ca="1"/>
        <v>0</v>
      </c>
      <c r="M991" s="42">
        <f ca="1"/>
        <v>0</v>
      </c>
      <c r="N991" s="42">
        <f ca="1"/>
        <v>-1.8111256131130571E-3</v>
      </c>
      <c r="O991" s="42">
        <f ca="1"/>
        <v>0</v>
      </c>
      <c r="P991" s="42">
        <f ca="1"/>
        <v>0</v>
      </c>
      <c r="Q991" s="42">
        <f ca="1"/>
        <v>6.915369572397384E-3</v>
      </c>
      <c r="R991" s="42">
        <f ca="1"/>
        <v>0</v>
      </c>
      <c r="S991" s="42">
        <f ca="1"/>
        <v>0</v>
      </c>
      <c r="T991" s="42">
        <f ca="1"/>
        <v>2.9526323387793207E-3</v>
      </c>
      <c r="U991" s="42">
        <f ca="1"/>
        <v>0</v>
      </c>
      <c r="V991" s="42">
        <f ca="1"/>
        <v>0</v>
      </c>
      <c r="W991" s="42">
        <f ca="1"/>
        <v>5.3911146043955083E-3</v>
      </c>
      <c r="X991" s="42">
        <f ca="1"/>
        <v>0</v>
      </c>
      <c r="Y991" s="42">
        <f ca="1"/>
        <v>0</v>
      </c>
      <c r="Z991" s="42">
        <f ca="1"/>
        <v>3.8873561705575405E-2</v>
      </c>
      <c r="AA991" s="42">
        <f ca="1"/>
        <v>0</v>
      </c>
      <c r="AB991" s="42">
        <f ca="1"/>
        <v>0</v>
      </c>
      <c r="AC991" s="42">
        <f ca="1"/>
        <v>3.7282918453645342E-2</v>
      </c>
      <c r="AD991" s="42">
        <f ca="1"/>
        <v>0</v>
      </c>
      <c r="AE991" s="42">
        <f ca="1"/>
        <v>0</v>
      </c>
      <c r="AF991" s="42">
        <f ca="1"/>
        <v>2.8314020205049695E-3</v>
      </c>
      <c r="AG991" s="42">
        <f ca="1"/>
        <v>0</v>
      </c>
      <c r="AH991" s="42">
        <f ca="1"/>
        <v>0</v>
      </c>
      <c r="AI991" s="42">
        <f ca="1"/>
        <v>2.6246855459119423E-3</v>
      </c>
      <c r="AJ991" s="42">
        <f ca="1"/>
        <v>0</v>
      </c>
      <c r="AK991" s="42">
        <f ca="1"/>
        <v>0</v>
      </c>
      <c r="AL991" s="42">
        <f ca="1"/>
        <v>1.0312167666370387E-2</v>
      </c>
      <c r="AM991" s="42">
        <f ca="1"/>
        <v>0</v>
      </c>
      <c r="AN991" s="42">
        <f ca="1"/>
        <v>0</v>
      </c>
      <c r="AO991" s="42">
        <f ca="1"/>
        <v>1.662092350028499E-2</v>
      </c>
      <c r="AP991" s="42">
        <f ca="1"/>
        <v>0</v>
      </c>
      <c r="AQ991" s="42">
        <f ca="1"/>
        <v>0</v>
      </c>
      <c r="AR991" s="42">
        <f ca="1"/>
        <v>-9.6983570583507039E-3</v>
      </c>
      <c r="AS991" s="42">
        <f ca="1"/>
        <v>0</v>
      </c>
      <c r="AT991" s="42">
        <f ca="1"/>
        <v>0</v>
      </c>
      <c r="AU991" s="42">
        <f ca="1"/>
        <v>-5.4117089077019287E-3</v>
      </c>
      <c r="AV991" s="42">
        <f ca="1"/>
        <v>0</v>
      </c>
      <c r="AW991" s="42">
        <f ca="1"/>
        <v>0</v>
      </c>
      <c r="AX991" s="42">
        <f ca="1"/>
        <v>3.0602430937056779E-2</v>
      </c>
      <c r="AY991" s="42">
        <f ca="1"/>
        <v>0</v>
      </c>
      <c r="AZ991" s="42">
        <f ca="1"/>
        <v>0</v>
      </c>
      <c r="BA991" s="42">
        <f ca="1"/>
        <v>-6.5718631223838919E-3</v>
      </c>
      <c r="BB991" s="42">
        <f ca="1"/>
        <v>0</v>
      </c>
      <c r="BC991" s="42">
        <f ca="1"/>
        <v>0</v>
      </c>
      <c r="BD991" s="42">
        <f ca="1"/>
        <v>2.1849301538811594E-2</v>
      </c>
      <c r="BE991" s="42">
        <f ca="1"/>
        <v>0</v>
      </c>
      <c r="BF991" s="42">
        <f ca="1"/>
        <v>0</v>
      </c>
      <c r="BG991" s="42">
        <f ca="1"/>
        <v>7.1343350322331522E-3</v>
      </c>
      <c r="BH991" s="42">
        <f ca="1"/>
        <v>0</v>
      </c>
      <c r="BI991" s="42">
        <f ca="1"/>
        <v>0</v>
      </c>
      <c r="BJ991" s="42">
        <f ca="1"/>
        <v>-0.31573461555429727</v>
      </c>
    </row>
    <row r="992" spans="2:62" hidden="1" outlineLevel="2">
      <c r="B992" s="90" t="s">
        <v>18</v>
      </c>
      <c r="C992" s="42">
        <f ca="1"/>
        <v>0</v>
      </c>
      <c r="D992" s="42">
        <f ca="1"/>
        <v>0</v>
      </c>
      <c r="E992" s="42">
        <f ca="1"/>
        <v>2.6618964104335036E-3</v>
      </c>
      <c r="F992" s="42">
        <f ca="1"/>
        <v>0</v>
      </c>
      <c r="G992" s="42">
        <f ca="1"/>
        <v>0</v>
      </c>
      <c r="H992" s="42">
        <f ca="1"/>
        <v>2.5910135137056069E-2</v>
      </c>
      <c r="I992" s="42">
        <f ca="1"/>
        <v>0</v>
      </c>
      <c r="J992" s="42">
        <f ca="1"/>
        <v>0</v>
      </c>
      <c r="K992" s="42">
        <f ca="1"/>
        <v>1.7999897363717848E-3</v>
      </c>
      <c r="L992" s="42">
        <f ca="1"/>
        <v>0</v>
      </c>
      <c r="M992" s="42">
        <f ca="1"/>
        <v>0</v>
      </c>
      <c r="N992" s="42">
        <f ca="1"/>
        <v>-1.0065043810536314E-3</v>
      </c>
      <c r="O992" s="42">
        <f ca="1"/>
        <v>0</v>
      </c>
      <c r="P992" s="42">
        <f ca="1"/>
        <v>0</v>
      </c>
      <c r="Q992" s="42">
        <f ca="1"/>
        <v>1.1976563744609935E-2</v>
      </c>
      <c r="R992" s="42">
        <f ca="1"/>
        <v>0</v>
      </c>
      <c r="S992" s="42">
        <f ca="1"/>
        <v>0</v>
      </c>
      <c r="T992" s="42">
        <f ca="1"/>
        <v>7.6821734046663981E-3</v>
      </c>
      <c r="U992" s="42">
        <f ca="1"/>
        <v>0</v>
      </c>
      <c r="V992" s="42">
        <f ca="1"/>
        <v>0</v>
      </c>
      <c r="W992" s="42">
        <f ca="1"/>
        <v>4.4500109474067059E-3</v>
      </c>
      <c r="X992" s="42">
        <f ca="1"/>
        <v>0</v>
      </c>
      <c r="Y992" s="42">
        <f ca="1"/>
        <v>0</v>
      </c>
      <c r="Z992" s="42">
        <f ca="1"/>
        <v>2.5990589014558654E-2</v>
      </c>
      <c r="AA992" s="42">
        <f ca="1"/>
        <v>0</v>
      </c>
      <c r="AB992" s="42">
        <f ca="1"/>
        <v>0</v>
      </c>
      <c r="AC992" s="42">
        <f ca="1"/>
        <v>1.1966827417319671E-2</v>
      </c>
      <c r="AD992" s="42">
        <f ca="1"/>
        <v>0</v>
      </c>
      <c r="AE992" s="42">
        <f ca="1"/>
        <v>0</v>
      </c>
      <c r="AF992" s="42">
        <f ca="1"/>
        <v>-2.3902250478667064E-2</v>
      </c>
      <c r="AG992" s="42">
        <f ca="1"/>
        <v>0</v>
      </c>
      <c r="AH992" s="42">
        <f ca="1"/>
        <v>0</v>
      </c>
      <c r="AI992" s="42">
        <f ca="1"/>
        <v>7.923958499818598E-3</v>
      </c>
      <c r="AJ992" s="42">
        <f ca="1"/>
        <v>0</v>
      </c>
      <c r="AK992" s="42">
        <f ca="1"/>
        <v>0</v>
      </c>
      <c r="AL992" s="42">
        <f ca="1"/>
        <v>-1.1802370171489822E-2</v>
      </c>
      <c r="AM992" s="42">
        <f ca="1"/>
        <v>0</v>
      </c>
      <c r="AN992" s="42">
        <f ca="1"/>
        <v>0</v>
      </c>
      <c r="AO992" s="42">
        <f ca="1"/>
        <v>-4.393209973035539E-2</v>
      </c>
      <c r="AP992" s="42">
        <f ca="1"/>
        <v>0</v>
      </c>
      <c r="AQ992" s="42">
        <f ca="1"/>
        <v>0</v>
      </c>
      <c r="AR992" s="42">
        <f ca="1"/>
        <v>-1.3610722138838582E-2</v>
      </c>
      <c r="AS992" s="42">
        <f ca="1"/>
        <v>0</v>
      </c>
      <c r="AT992" s="42">
        <f ca="1"/>
        <v>0</v>
      </c>
      <c r="AU992" s="42">
        <f ca="1"/>
        <v>1.8814848998767314E-2</v>
      </c>
      <c r="AV992" s="42">
        <f ca="1"/>
        <v>0</v>
      </c>
      <c r="AW992" s="42">
        <f ca="1"/>
        <v>0</v>
      </c>
      <c r="AX992" s="42">
        <f ca="1"/>
        <v>-1.1477377950854437E-2</v>
      </c>
      <c r="AY992" s="42">
        <f ca="1"/>
        <v>0</v>
      </c>
      <c r="AZ992" s="42">
        <f ca="1"/>
        <v>0</v>
      </c>
      <c r="BA992" s="42">
        <f ca="1"/>
        <v>1.2671322502872031E-2</v>
      </c>
      <c r="BB992" s="42">
        <f ca="1"/>
        <v>0</v>
      </c>
      <c r="BC992" s="42">
        <f ca="1"/>
        <v>0</v>
      </c>
      <c r="BD992" s="42">
        <f ca="1"/>
        <v>-1.0357897020142084E-2</v>
      </c>
      <c r="BE992" s="42">
        <f ca="1"/>
        <v>0</v>
      </c>
      <c r="BF992" s="42">
        <f ca="1"/>
        <v>0</v>
      </c>
      <c r="BG992" s="42">
        <f ca="1"/>
        <v>-2.3162487609892566E-2</v>
      </c>
      <c r="BH992" s="42">
        <f ca="1"/>
        <v>0</v>
      </c>
      <c r="BI992" s="42">
        <f ca="1"/>
        <v>0</v>
      </c>
      <c r="BJ992" s="42">
        <f ca="1"/>
        <v>3.541385764352397E-2</v>
      </c>
    </row>
    <row r="993" spans="2:62" hidden="1" outlineLevel="2">
      <c r="B993" s="90" t="s">
        <v>20</v>
      </c>
      <c r="C993" s="42">
        <f ca="1"/>
        <v>0</v>
      </c>
      <c r="D993" s="42">
        <f ca="1"/>
        <v>0</v>
      </c>
      <c r="E993" s="42">
        <f ca="1"/>
        <v>-7.5075137581104463E-3</v>
      </c>
      <c r="F993" s="42">
        <f ca="1"/>
        <v>0</v>
      </c>
      <c r="G993" s="42">
        <f ca="1"/>
        <v>0</v>
      </c>
      <c r="H993" s="42">
        <f ca="1"/>
        <v>2.5176598220036726E-2</v>
      </c>
      <c r="I993" s="42">
        <f ca="1"/>
        <v>0</v>
      </c>
      <c r="J993" s="42">
        <f ca="1"/>
        <v>0</v>
      </c>
      <c r="K993" s="42">
        <f ca="1"/>
        <v>2.9595494601160552E-3</v>
      </c>
      <c r="L993" s="42">
        <f ca="1"/>
        <v>0</v>
      </c>
      <c r="M993" s="42">
        <f ca="1"/>
        <v>0</v>
      </c>
      <c r="N993" s="42">
        <f ca="1"/>
        <v>5.4090701508516942E-3</v>
      </c>
      <c r="O993" s="42">
        <f ca="1"/>
        <v>0</v>
      </c>
      <c r="P993" s="42">
        <f ca="1"/>
        <v>0</v>
      </c>
      <c r="Q993" s="42">
        <f ca="1"/>
        <v>-4.2543161707523508E-3</v>
      </c>
      <c r="R993" s="42">
        <f ca="1"/>
        <v>0</v>
      </c>
      <c r="S993" s="42">
        <f ca="1"/>
        <v>0</v>
      </c>
      <c r="T993" s="42">
        <f ca="1"/>
        <v>-2.5120888803748867E-3</v>
      </c>
      <c r="U993" s="42">
        <f ca="1"/>
        <v>0</v>
      </c>
      <c r="V993" s="42">
        <f ca="1"/>
        <v>0</v>
      </c>
      <c r="W993" s="42">
        <f ca="1"/>
        <v>1.0168625642142604E-2</v>
      </c>
      <c r="X993" s="42">
        <f ca="1"/>
        <v>0</v>
      </c>
      <c r="Y993" s="42">
        <f ca="1"/>
        <v>0</v>
      </c>
      <c r="Z993" s="42">
        <f ca="1"/>
        <v>-2.5386568110298824E-3</v>
      </c>
      <c r="AA993" s="42">
        <f ca="1"/>
        <v>0</v>
      </c>
      <c r="AB993" s="42">
        <f ca="1"/>
        <v>0</v>
      </c>
      <c r="AC993" s="42">
        <f ca="1"/>
        <v>-2.9599883793960141E-2</v>
      </c>
      <c r="AD993" s="42">
        <f ca="1"/>
        <v>0</v>
      </c>
      <c r="AE993" s="42">
        <f ca="1"/>
        <v>0</v>
      </c>
      <c r="AF993" s="42">
        <f ca="1"/>
        <v>6.057439862408677E-3</v>
      </c>
      <c r="AG993" s="42">
        <f ca="1"/>
        <v>0</v>
      </c>
      <c r="AH993" s="42">
        <f ca="1"/>
        <v>0</v>
      </c>
      <c r="AI993" s="42">
        <f ca="1"/>
        <v>-6.90563517994848E-3</v>
      </c>
      <c r="AJ993" s="42">
        <f ca="1"/>
        <v>0</v>
      </c>
      <c r="AK993" s="42">
        <f ca="1"/>
        <v>0</v>
      </c>
      <c r="AL993" s="42">
        <f ca="1"/>
        <v>1.0478478347759848E-2</v>
      </c>
      <c r="AM993" s="42">
        <f ca="1"/>
        <v>0</v>
      </c>
      <c r="AN993" s="42">
        <f ca="1"/>
        <v>0</v>
      </c>
      <c r="AO993" s="42">
        <f ca="1"/>
        <v>1.8166924369820737E-2</v>
      </c>
      <c r="AP993" s="42">
        <f ca="1"/>
        <v>0</v>
      </c>
      <c r="AQ993" s="42">
        <f ca="1"/>
        <v>0</v>
      </c>
      <c r="AR993" s="42">
        <f ca="1"/>
        <v>2.9012593729651343E-3</v>
      </c>
      <c r="AS993" s="42">
        <f ca="1"/>
        <v>0</v>
      </c>
      <c r="AT993" s="42">
        <f ca="1"/>
        <v>0</v>
      </c>
      <c r="AU993" s="42">
        <f ca="1"/>
        <v>1.3143961689366747E-2</v>
      </c>
      <c r="AV993" s="42">
        <f ca="1"/>
        <v>0</v>
      </c>
      <c r="AW993" s="42">
        <f ca="1"/>
        <v>0</v>
      </c>
      <c r="AX993" s="42">
        <f ca="1"/>
        <v>-1.5561494201336089E-2</v>
      </c>
      <c r="AY993" s="42">
        <f ca="1"/>
        <v>0</v>
      </c>
      <c r="AZ993" s="42">
        <f ca="1"/>
        <v>0</v>
      </c>
      <c r="BA993" s="42">
        <f ca="1"/>
        <v>-1.2807938495770096E-2</v>
      </c>
      <c r="BB993" s="42">
        <f ca="1"/>
        <v>0</v>
      </c>
      <c r="BC993" s="42">
        <f ca="1"/>
        <v>0</v>
      </c>
      <c r="BD993" s="42">
        <f ca="1"/>
        <v>1.6938865654720636E-3</v>
      </c>
      <c r="BE993" s="42">
        <f ca="1"/>
        <v>0</v>
      </c>
      <c r="BF993" s="42">
        <f ca="1"/>
        <v>0</v>
      </c>
      <c r="BG993" s="42">
        <f ca="1"/>
        <v>-1.5251569945458385E-2</v>
      </c>
      <c r="BH993" s="42">
        <f ca="1"/>
        <v>0</v>
      </c>
      <c r="BI993" s="42">
        <f ca="1"/>
        <v>0</v>
      </c>
      <c r="BJ993" s="42">
        <f ca="1"/>
        <v>-4.2320558953399784E-2</v>
      </c>
    </row>
    <row r="994" spans="2:62" hidden="1" outlineLevel="2">
      <c r="B994" s="90" t="s">
        <v>22</v>
      </c>
      <c r="C994" s="42">
        <f ca="1"/>
        <v>0</v>
      </c>
      <c r="D994" s="42">
        <f ca="1"/>
        <v>0</v>
      </c>
      <c r="E994" s="42">
        <f ca="1"/>
        <v>9.2122723538058619E-3</v>
      </c>
      <c r="F994" s="42">
        <f ca="1"/>
        <v>0</v>
      </c>
      <c r="G994" s="42">
        <f ca="1"/>
        <v>0</v>
      </c>
      <c r="H994" s="42">
        <f ca="1"/>
        <v>-1.9921596207491329E-3</v>
      </c>
      <c r="I994" s="42">
        <f ca="1"/>
        <v>0</v>
      </c>
      <c r="J994" s="42">
        <f ca="1"/>
        <v>0</v>
      </c>
      <c r="K994" s="42">
        <f ca="1"/>
        <v>7.6862580166194017E-4</v>
      </c>
      <c r="L994" s="42">
        <f ca="1"/>
        <v>0</v>
      </c>
      <c r="M994" s="42">
        <f ca="1"/>
        <v>0</v>
      </c>
      <c r="N994" s="42">
        <f ca="1"/>
        <v>9.1433055184386401E-3</v>
      </c>
      <c r="O994" s="42">
        <f ca="1"/>
        <v>0</v>
      </c>
      <c r="P994" s="42">
        <f ca="1"/>
        <v>0</v>
      </c>
      <c r="Q994" s="42">
        <f ca="1"/>
        <v>-3.6298335265497438E-3</v>
      </c>
      <c r="R994" s="42">
        <f ca="1"/>
        <v>0</v>
      </c>
      <c r="S994" s="42">
        <f ca="1"/>
        <v>0</v>
      </c>
      <c r="T994" s="42">
        <f ca="1"/>
        <v>1.5963579419161489E-3</v>
      </c>
      <c r="U994" s="42">
        <f ca="1"/>
        <v>0</v>
      </c>
      <c r="V994" s="42">
        <f ca="1"/>
        <v>0</v>
      </c>
      <c r="W994" s="42">
        <f ca="1"/>
        <v>4.4955825748573194E-3</v>
      </c>
      <c r="X994" s="42">
        <f ca="1"/>
        <v>0</v>
      </c>
      <c r="Y994" s="42">
        <f ca="1"/>
        <v>0</v>
      </c>
      <c r="Z994" s="42">
        <f ca="1"/>
        <v>3.8455685015724439E-5</v>
      </c>
      <c r="AA994" s="42">
        <f ca="1"/>
        <v>0</v>
      </c>
      <c r="AB994" s="42">
        <f ca="1"/>
        <v>0</v>
      </c>
      <c r="AC994" s="42">
        <f ca="1"/>
        <v>-3.6394332356607002E-3</v>
      </c>
      <c r="AD994" s="42">
        <f ca="1"/>
        <v>0</v>
      </c>
      <c r="AE994" s="42">
        <f ca="1"/>
        <v>0</v>
      </c>
      <c r="AF994" s="42">
        <f ca="1"/>
        <v>3.2361394133987482E-3</v>
      </c>
      <c r="AG994" s="42">
        <f ca="1"/>
        <v>0</v>
      </c>
      <c r="AH994" s="42">
        <f ca="1"/>
        <v>0</v>
      </c>
      <c r="AI994" s="42">
        <f ca="1"/>
        <v>1.5889528731910258E-2</v>
      </c>
      <c r="AJ994" s="42">
        <f ca="1"/>
        <v>0</v>
      </c>
      <c r="AK994" s="42">
        <f ca="1"/>
        <v>0</v>
      </c>
      <c r="AL994" s="42">
        <f ca="1"/>
        <v>-5.0238952690254135E-4</v>
      </c>
      <c r="AM994" s="42">
        <f ca="1"/>
        <v>0</v>
      </c>
      <c r="AN994" s="42">
        <f ca="1"/>
        <v>0</v>
      </c>
      <c r="AO994" s="42">
        <f ca="1"/>
        <v>6.758596912922335E-2</v>
      </c>
      <c r="AP994" s="42">
        <f ca="1"/>
        <v>0</v>
      </c>
      <c r="AQ994" s="42">
        <f ca="1"/>
        <v>0</v>
      </c>
      <c r="AR994" s="42">
        <f ca="1"/>
        <v>1.8007642000471766E-2</v>
      </c>
      <c r="AS994" s="42">
        <f ca="1"/>
        <v>0</v>
      </c>
      <c r="AT994" s="42">
        <f ca="1"/>
        <v>0</v>
      </c>
      <c r="AU994" s="42">
        <f ca="1"/>
        <v>2.1955167017093186E-2</v>
      </c>
      <c r="AV994" s="42">
        <f ca="1"/>
        <v>0</v>
      </c>
      <c r="AW994" s="42">
        <f ca="1"/>
        <v>0</v>
      </c>
      <c r="AX994" s="42">
        <f ca="1"/>
        <v>2.0408368153876352E-2</v>
      </c>
      <c r="AY994" s="42">
        <f ca="1"/>
        <v>0</v>
      </c>
      <c r="AZ994" s="42">
        <f ca="1"/>
        <v>0</v>
      </c>
      <c r="BA994" s="42">
        <f ca="1"/>
        <v>1.1181183731452771E-2</v>
      </c>
      <c r="BB994" s="42">
        <f ca="1"/>
        <v>0</v>
      </c>
      <c r="BC994" s="42">
        <f ca="1"/>
        <v>0</v>
      </c>
      <c r="BD994" s="42">
        <f ca="1"/>
        <v>-1.1390905837374538E-2</v>
      </c>
      <c r="BE994" s="42">
        <f ca="1"/>
        <v>0</v>
      </c>
      <c r="BF994" s="42">
        <f ca="1"/>
        <v>0</v>
      </c>
      <c r="BG994" s="42">
        <f ca="1"/>
        <v>-1.2195922827592243E-3</v>
      </c>
      <c r="BH994" s="42">
        <f ca="1"/>
        <v>0</v>
      </c>
      <c r="BI994" s="42">
        <f ca="1"/>
        <v>0</v>
      </c>
      <c r="BJ994" s="42">
        <f ca="1"/>
        <v>-0.15766678160027625</v>
      </c>
    </row>
    <row r="995" spans="2:62" hidden="1" outlineLevel="2">
      <c r="B995" s="90" t="s">
        <v>24</v>
      </c>
      <c r="C995" s="42">
        <f ca="1"/>
        <v>0</v>
      </c>
      <c r="D995" s="42">
        <f ca="1"/>
        <v>0</v>
      </c>
      <c r="E995" s="42">
        <f ca="1"/>
        <v>4.6428209324506364E-3</v>
      </c>
      <c r="F995" s="42">
        <f ca="1"/>
        <v>0</v>
      </c>
      <c r="G995" s="42">
        <f ca="1"/>
        <v>0</v>
      </c>
      <c r="H995" s="42">
        <f ca="1"/>
        <v>4.7977338677747949E-3</v>
      </c>
      <c r="I995" s="42">
        <f ca="1"/>
        <v>0</v>
      </c>
      <c r="J995" s="42">
        <f ca="1"/>
        <v>0</v>
      </c>
      <c r="K995" s="42">
        <f ca="1"/>
        <v>-8.7394057641395073E-3</v>
      </c>
      <c r="L995" s="42">
        <f ca="1"/>
        <v>0</v>
      </c>
      <c r="M995" s="42">
        <f ca="1"/>
        <v>0</v>
      </c>
      <c r="N995" s="42">
        <f ca="1"/>
        <v>-1.4145806214378387E-2</v>
      </c>
      <c r="O995" s="42">
        <f ca="1"/>
        <v>0</v>
      </c>
      <c r="P995" s="42">
        <f ca="1"/>
        <v>0</v>
      </c>
      <c r="Q995" s="42">
        <f ca="1"/>
        <v>-1.9568831917374269E-2</v>
      </c>
      <c r="R995" s="42">
        <f ca="1"/>
        <v>0</v>
      </c>
      <c r="S995" s="42">
        <f ca="1"/>
        <v>0</v>
      </c>
      <c r="T995" s="42">
        <f ca="1"/>
        <v>8.6255694312095121E-3</v>
      </c>
      <c r="U995" s="42">
        <f ca="1"/>
        <v>0</v>
      </c>
      <c r="V995" s="42">
        <f ca="1"/>
        <v>0</v>
      </c>
      <c r="W995" s="42">
        <f ca="1"/>
        <v>-1.5224345842084819E-2</v>
      </c>
      <c r="X995" s="42">
        <f ca="1"/>
        <v>0</v>
      </c>
      <c r="Y995" s="42">
        <f ca="1"/>
        <v>0</v>
      </c>
      <c r="Z995" s="42">
        <f ca="1"/>
        <v>1.6722737138134325E-2</v>
      </c>
      <c r="AA995" s="42">
        <f ca="1"/>
        <v>0</v>
      </c>
      <c r="AB995" s="42">
        <f ca="1"/>
        <v>0</v>
      </c>
      <c r="AC995" s="42">
        <f ca="1"/>
        <v>1.9569318942153358E-3</v>
      </c>
      <c r="AD995" s="42">
        <f ca="1"/>
        <v>0</v>
      </c>
      <c r="AE995" s="42">
        <f ca="1"/>
        <v>0</v>
      </c>
      <c r="AF995" s="42">
        <f ca="1"/>
        <v>2.6811140438213032E-2</v>
      </c>
      <c r="AG995" s="42">
        <f ca="1"/>
        <v>0</v>
      </c>
      <c r="AH995" s="42">
        <f ca="1"/>
        <v>0</v>
      </c>
      <c r="AI995" s="42">
        <f ca="1"/>
        <v>-4.1781067828267349E-3</v>
      </c>
      <c r="AJ995" s="42">
        <f ca="1"/>
        <v>0</v>
      </c>
      <c r="AK995" s="42">
        <f ca="1"/>
        <v>0</v>
      </c>
      <c r="AL995" s="42">
        <f ca="1"/>
        <v>-3.1834128353408486E-3</v>
      </c>
      <c r="AM995" s="42">
        <f ca="1"/>
        <v>0</v>
      </c>
      <c r="AN995" s="42">
        <f ca="1"/>
        <v>0</v>
      </c>
      <c r="AO995" s="42">
        <f ca="1"/>
        <v>2.8369329111526009E-2</v>
      </c>
      <c r="AP995" s="42">
        <f ca="1"/>
        <v>0</v>
      </c>
      <c r="AQ995" s="42">
        <f ca="1"/>
        <v>0</v>
      </c>
      <c r="AR995" s="42">
        <f ca="1"/>
        <v>-3.3323617353433976E-2</v>
      </c>
      <c r="AS995" s="42">
        <f ca="1"/>
        <v>0</v>
      </c>
      <c r="AT995" s="42">
        <f ca="1"/>
        <v>0</v>
      </c>
      <c r="AU995" s="42">
        <f ca="1"/>
        <v>-1.7768847515804098E-2</v>
      </c>
      <c r="AV995" s="42">
        <f ca="1"/>
        <v>0</v>
      </c>
      <c r="AW995" s="42">
        <f ca="1"/>
        <v>0</v>
      </c>
      <c r="AX995" s="42">
        <f ca="1"/>
        <v>-1.1475230664935887E-2</v>
      </c>
      <c r="AY995" s="42">
        <f ca="1"/>
        <v>0</v>
      </c>
      <c r="AZ995" s="42">
        <f ca="1"/>
        <v>0</v>
      </c>
      <c r="BA995" s="42">
        <f ca="1"/>
        <v>-2.2955605029577109E-2</v>
      </c>
      <c r="BB995" s="42">
        <f ca="1"/>
        <v>0</v>
      </c>
      <c r="BC995" s="42">
        <f ca="1"/>
        <v>0</v>
      </c>
      <c r="BD995" s="42">
        <f ca="1"/>
        <v>-2.1468050139536538E-2</v>
      </c>
      <c r="BE995" s="42">
        <f ca="1"/>
        <v>0</v>
      </c>
      <c r="BF995" s="42">
        <f ca="1"/>
        <v>0</v>
      </c>
      <c r="BG995" s="42">
        <f ca="1"/>
        <v>6.0843609891516048E-3</v>
      </c>
      <c r="BH995" s="42">
        <f ca="1"/>
        <v>0</v>
      </c>
      <c r="BI995" s="42">
        <f ca="1"/>
        <v>0</v>
      </c>
      <c r="BJ995" s="42">
        <f ca="1"/>
        <v>-0.22398489567587229</v>
      </c>
    </row>
    <row r="996" spans="2:62" hidden="1" outlineLevel="2"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  <c r="AJ996" s="42"/>
      <c r="AK996" s="42"/>
      <c r="AL996" s="42"/>
      <c r="AM996" s="42"/>
      <c r="AN996" s="42"/>
      <c r="AO996" s="42"/>
      <c r="AP996" s="42"/>
      <c r="AQ996" s="42"/>
      <c r="AR996" s="42"/>
      <c r="AS996" s="42"/>
      <c r="AT996" s="42"/>
      <c r="AU996" s="42"/>
      <c r="AV996" s="42"/>
      <c r="AW996" s="42"/>
      <c r="AX996" s="42"/>
      <c r="AY996" s="42"/>
      <c r="AZ996" s="42"/>
      <c r="BA996" s="42"/>
      <c r="BB996" s="42"/>
      <c r="BC996" s="42"/>
      <c r="BD996" s="42"/>
      <c r="BE996" s="42"/>
      <c r="BF996" s="42"/>
      <c r="BG996" s="42"/>
      <c r="BH996" s="42"/>
      <c r="BI996" s="42"/>
      <c r="BJ996" s="42"/>
    </row>
    <row r="997" spans="2:62" hidden="1" outlineLevel="2">
      <c r="B997" s="90" t="s">
        <v>56</v>
      </c>
      <c r="C997" s="42">
        <f ca="1">SUM(C986:C995)</f>
        <v>0</v>
      </c>
      <c r="D997" s="42">
        <f t="shared" ref="D997:BJ997" ca="1" si="1526">SUM(D986:D995)</f>
        <v>0</v>
      </c>
      <c r="E997" s="42">
        <f t="shared" ca="1" si="1526"/>
        <v>-1.2264494975156026E-15</v>
      </c>
      <c r="F997" s="42">
        <f t="shared" ca="1" si="1526"/>
        <v>0</v>
      </c>
      <c r="G997" s="42">
        <f t="shared" ca="1" si="1526"/>
        <v>0</v>
      </c>
      <c r="H997" s="42">
        <f t="shared" ca="1" si="1526"/>
        <v>1.1865508575681361E-15</v>
      </c>
      <c r="I997" s="42">
        <f t="shared" ca="1" si="1526"/>
        <v>0</v>
      </c>
      <c r="J997" s="42">
        <f t="shared" ca="1" si="1526"/>
        <v>0</v>
      </c>
      <c r="K997" s="42">
        <f t="shared" ca="1" si="1526"/>
        <v>-3.1225022567582528E-16</v>
      </c>
      <c r="L997" s="42">
        <f t="shared" ca="1" si="1526"/>
        <v>0</v>
      </c>
      <c r="M997" s="42">
        <f t="shared" ca="1" si="1526"/>
        <v>0</v>
      </c>
      <c r="N997" s="42">
        <f t="shared" ca="1" si="1526"/>
        <v>1.0269562977782698E-15</v>
      </c>
      <c r="O997" s="42">
        <f t="shared" ca="1" si="1526"/>
        <v>0</v>
      </c>
      <c r="P997" s="42">
        <f t="shared" ca="1" si="1526"/>
        <v>0</v>
      </c>
      <c r="Q997" s="42">
        <f t="shared" ca="1" si="1526"/>
        <v>-2.0781987242202149E-15</v>
      </c>
      <c r="R997" s="42">
        <f t="shared" ca="1" si="1526"/>
        <v>0</v>
      </c>
      <c r="S997" s="42">
        <f t="shared" ca="1" si="1526"/>
        <v>0</v>
      </c>
      <c r="T997" s="42">
        <f t="shared" ca="1" si="1526"/>
        <v>2.4980018054066022E-16</v>
      </c>
      <c r="U997" s="42">
        <f t="shared" ca="1" si="1526"/>
        <v>0</v>
      </c>
      <c r="V997" s="42">
        <f t="shared" ca="1" si="1526"/>
        <v>0</v>
      </c>
      <c r="W997" s="42">
        <f t="shared" ca="1" si="1526"/>
        <v>1.2975731600306517E-15</v>
      </c>
      <c r="X997" s="42">
        <f t="shared" ca="1" si="1526"/>
        <v>0</v>
      </c>
      <c r="Y997" s="42">
        <f t="shared" ca="1" si="1526"/>
        <v>0</v>
      </c>
      <c r="Z997" s="42">
        <f t="shared" ca="1" si="1526"/>
        <v>-5.2041704279304213E-16</v>
      </c>
      <c r="AA997" s="42">
        <f t="shared" ca="1" si="1526"/>
        <v>0</v>
      </c>
      <c r="AB997" s="42">
        <f t="shared" ca="1" si="1526"/>
        <v>0</v>
      </c>
      <c r="AC997" s="42">
        <f t="shared" ca="1" si="1526"/>
        <v>-5.8980598183211441E-17</v>
      </c>
      <c r="AD997" s="42">
        <f t="shared" ca="1" si="1526"/>
        <v>0</v>
      </c>
      <c r="AE997" s="42">
        <f t="shared" ca="1" si="1526"/>
        <v>0</v>
      </c>
      <c r="AF997" s="42">
        <f t="shared" ca="1" si="1526"/>
        <v>1.3912482277333993E-15</v>
      </c>
      <c r="AG997" s="42">
        <f t="shared" ca="1" si="1526"/>
        <v>0</v>
      </c>
      <c r="AH997" s="42">
        <f t="shared" ca="1" si="1526"/>
        <v>0</v>
      </c>
      <c r="AI997" s="42">
        <f t="shared" ca="1" si="1526"/>
        <v>-5.8980598183211441E-16</v>
      </c>
      <c r="AJ997" s="42">
        <f t="shared" ca="1" si="1526"/>
        <v>0</v>
      </c>
      <c r="AK997" s="42">
        <f t="shared" ca="1" si="1526"/>
        <v>0</v>
      </c>
      <c r="AL997" s="42">
        <f t="shared" ca="1" si="1526"/>
        <v>-1.5942108744226857E-15</v>
      </c>
      <c r="AM997" s="42">
        <f t="shared" ca="1" si="1526"/>
        <v>0</v>
      </c>
      <c r="AN997" s="42">
        <f t="shared" ca="1" si="1526"/>
        <v>0</v>
      </c>
      <c r="AO997" s="42">
        <f t="shared" ca="1" si="1526"/>
        <v>1.1102230246251565E-15</v>
      </c>
      <c r="AP997" s="42">
        <f t="shared" ca="1" si="1526"/>
        <v>0</v>
      </c>
      <c r="AQ997" s="42">
        <f t="shared" ca="1" si="1526"/>
        <v>0</v>
      </c>
      <c r="AR997" s="42">
        <f t="shared" ca="1" si="1526"/>
        <v>-4.3021142204224816E-16</v>
      </c>
      <c r="AS997" s="42">
        <f t="shared" ca="1" si="1526"/>
        <v>0</v>
      </c>
      <c r="AT997" s="42">
        <f t="shared" ca="1" si="1526"/>
        <v>0</v>
      </c>
      <c r="AU997" s="42">
        <f t="shared" ca="1" si="1526"/>
        <v>1.2698175844150228E-15</v>
      </c>
      <c r="AV997" s="42">
        <f t="shared" ca="1" si="1526"/>
        <v>0</v>
      </c>
      <c r="AW997" s="42">
        <f t="shared" ca="1" si="1526"/>
        <v>0</v>
      </c>
      <c r="AX997" s="42">
        <f t="shared" ca="1" si="1526"/>
        <v>-2.1267709815475655E-15</v>
      </c>
      <c r="AY997" s="42">
        <f t="shared" ca="1" si="1526"/>
        <v>0</v>
      </c>
      <c r="AZ997" s="42">
        <f t="shared" ca="1" si="1526"/>
        <v>0</v>
      </c>
      <c r="BA997" s="42">
        <f t="shared" ca="1" si="1526"/>
        <v>7.5980888247784151E-16</v>
      </c>
      <c r="BB997" s="42">
        <f t="shared" ca="1" si="1526"/>
        <v>0</v>
      </c>
      <c r="BC997" s="42">
        <f t="shared" ca="1" si="1526"/>
        <v>0</v>
      </c>
      <c r="BD997" s="42">
        <f t="shared" ca="1" si="1526"/>
        <v>1.6653345369377348E-16</v>
      </c>
      <c r="BE997" s="42">
        <f t="shared" ca="1" si="1526"/>
        <v>0</v>
      </c>
      <c r="BF997" s="42">
        <f t="shared" ca="1" si="1526"/>
        <v>0</v>
      </c>
      <c r="BG997" s="42">
        <f t="shared" ca="1" si="1526"/>
        <v>7.2511441295830537E-16</v>
      </c>
      <c r="BH997" s="42">
        <f t="shared" ca="1" si="1526"/>
        <v>0</v>
      </c>
      <c r="BI997" s="42">
        <f t="shared" ca="1" si="1526"/>
        <v>0</v>
      </c>
      <c r="BJ997" s="42">
        <f t="shared" ca="1" si="1526"/>
        <v>-1.0000000000000007</v>
      </c>
    </row>
    <row r="998" spans="2:62" hidden="1" outlineLevel="2">
      <c r="B998" s="90" t="s">
        <v>138</v>
      </c>
      <c r="C998" s="42" cm="1">
        <f t="array" aca="1" ref="C998" ca="1">SUM(ABS(C986:C995))</f>
        <v>0</v>
      </c>
      <c r="D998" s="42" cm="1">
        <f t="array" aca="1" ref="D998" ca="1">SUM(ABS(D986:D995))</f>
        <v>0</v>
      </c>
      <c r="E998" s="42" cm="1">
        <f t="array" aca="1" ref="E998" ca="1">SUM(ABS(E986:E995))</f>
        <v>8.6620828900668925E-2</v>
      </c>
      <c r="F998" s="42" cm="1">
        <f t="array" aca="1" ref="F998" ca="1">SUM(ABS(F986:F995))</f>
        <v>0</v>
      </c>
      <c r="G998" s="42" cm="1">
        <f t="array" aca="1" ref="G998" ca="1">SUM(ABS(G986:G995))</f>
        <v>0</v>
      </c>
      <c r="H998" s="42" cm="1">
        <f t="array" aca="1" ref="H998" ca="1">SUM(ABS(H986:H995))</f>
        <v>0.12410131780433037</v>
      </c>
      <c r="I998" s="42" cm="1">
        <f t="array" aca="1" ref="I998" ca="1">SUM(ABS(I986:I995))</f>
        <v>0</v>
      </c>
      <c r="J998" s="42" cm="1">
        <f t="array" aca="1" ref="J998" ca="1">SUM(ABS(J986:J995))</f>
        <v>0</v>
      </c>
      <c r="K998" s="42" cm="1">
        <f t="array" aca="1" ref="K998" ca="1">SUM(ABS(K986:K995))</f>
        <v>5.1949059719446633E-2</v>
      </c>
      <c r="L998" s="42" cm="1">
        <f t="array" aca="1" ref="L998" ca="1">SUM(ABS(L986:L995))</f>
        <v>0</v>
      </c>
      <c r="M998" s="42" cm="1">
        <f t="array" aca="1" ref="M998" ca="1">SUM(ABS(M986:M995))</f>
        <v>0</v>
      </c>
      <c r="N998" s="42" cm="1">
        <f t="array" aca="1" ref="N998" ca="1">SUM(ABS(N986:N995))</f>
        <v>0.12278178345432873</v>
      </c>
      <c r="O998" s="42" cm="1">
        <f t="array" aca="1" ref="O998" ca="1">SUM(ABS(O986:O995))</f>
        <v>0</v>
      </c>
      <c r="P998" s="42" cm="1">
        <f t="array" aca="1" ref="P998" ca="1">SUM(ABS(P986:P995))</f>
        <v>0</v>
      </c>
      <c r="Q998" s="42" cm="1">
        <f t="array" aca="1" ref="Q998" ca="1">SUM(ABS(Q986:Q995))</f>
        <v>0.11394356102955976</v>
      </c>
      <c r="R998" s="42" cm="1">
        <f t="array" aca="1" ref="R998" ca="1">SUM(ABS(R986:R995))</f>
        <v>0</v>
      </c>
      <c r="S998" s="42" cm="1">
        <f t="array" aca="1" ref="S998" ca="1">SUM(ABS(S986:S995))</f>
        <v>0</v>
      </c>
      <c r="T998" s="42" cm="1">
        <f t="array" aca="1" ref="T998" ca="1">SUM(ABS(T986:T995))</f>
        <v>7.4063107225977892E-2</v>
      </c>
      <c r="U998" s="42" cm="1">
        <f t="array" aca="1" ref="U998" ca="1">SUM(ABS(U986:U995))</f>
        <v>0</v>
      </c>
      <c r="V998" s="42" cm="1">
        <f t="array" aca="1" ref="V998" ca="1">SUM(ABS(V986:V995))</f>
        <v>0</v>
      </c>
      <c r="W998" s="42" cm="1">
        <f t="array" aca="1" ref="W998" ca="1">SUM(ABS(W986:W995))</f>
        <v>6.6791576494178689E-2</v>
      </c>
      <c r="X998" s="42" cm="1">
        <f t="array" aca="1" ref="X998" ca="1">SUM(ABS(X986:X995))</f>
        <v>0</v>
      </c>
      <c r="Y998" s="42" cm="1">
        <f t="array" aca="1" ref="Y998" ca="1">SUM(ABS(Y986:Y995))</f>
        <v>0</v>
      </c>
      <c r="Z998" s="42" cm="1">
        <f t="array" aca="1" ref="Z998" ca="1">SUM(ABS(Z986:Z995))</f>
        <v>0.21081850468508193</v>
      </c>
      <c r="AA998" s="42" cm="1">
        <f t="array" aca="1" ref="AA998" ca="1">SUM(ABS(AA986:AA995))</f>
        <v>0</v>
      </c>
      <c r="AB998" s="42" cm="1">
        <f t="array" aca="1" ref="AB998" ca="1">SUM(ABS(AB986:AB995))</f>
        <v>0</v>
      </c>
      <c r="AC998" s="42" cm="1">
        <f t="array" aca="1" ref="AC998" ca="1">SUM(ABS(AC986:AC995))</f>
        <v>0.22194435298519871</v>
      </c>
      <c r="AD998" s="42" cm="1">
        <f t="array" aca="1" ref="AD998" ca="1">SUM(ABS(AD986:AD995))</f>
        <v>0</v>
      </c>
      <c r="AE998" s="42" cm="1">
        <f t="array" aca="1" ref="AE998" ca="1">SUM(ABS(AE986:AE995))</f>
        <v>0</v>
      </c>
      <c r="AF998" s="42" cm="1">
        <f t="array" aca="1" ref="AF998" ca="1">SUM(ABS(AF986:AF995))</f>
        <v>0.11264876715377385</v>
      </c>
      <c r="AG998" s="42" cm="1">
        <f t="array" aca="1" ref="AG998" ca="1">SUM(ABS(AG986:AG995))</f>
        <v>0</v>
      </c>
      <c r="AH998" s="42" cm="1">
        <f t="array" aca="1" ref="AH998" ca="1">SUM(ABS(AH986:AH995))</f>
        <v>0</v>
      </c>
      <c r="AI998" s="42" cm="1">
        <f t="array" aca="1" ref="AI998" ca="1">SUM(ABS(AI986:AI995))</f>
        <v>9.9783469939027272E-2</v>
      </c>
      <c r="AJ998" s="42" cm="1">
        <f t="array" aca="1" ref="AJ998" ca="1">SUM(ABS(AJ986:AJ995))</f>
        <v>0</v>
      </c>
      <c r="AK998" s="42" cm="1">
        <f t="array" aca="1" ref="AK998" ca="1">SUM(ABS(AK986:AK995))</f>
        <v>0</v>
      </c>
      <c r="AL998" s="42" cm="1">
        <f t="array" aca="1" ref="AL998" ca="1">SUM(ABS(AL986:AL995))</f>
        <v>7.1342405806154627E-2</v>
      </c>
      <c r="AM998" s="42" cm="1">
        <f t="array" aca="1" ref="AM998" ca="1">SUM(ABS(AM986:AM995))</f>
        <v>0</v>
      </c>
      <c r="AN998" s="42" cm="1">
        <f t="array" aca="1" ref="AN998" ca="1">SUM(ABS(AN986:AN995))</f>
        <v>0</v>
      </c>
      <c r="AO998" s="42" cm="1">
        <f t="array" aca="1" ref="AO998" ca="1">SUM(ABS(AO986:AO995))</f>
        <v>0.33530736806148559</v>
      </c>
      <c r="AP998" s="42" cm="1">
        <f t="array" aca="1" ref="AP998" ca="1">SUM(ABS(AP986:AP995))</f>
        <v>0</v>
      </c>
      <c r="AQ998" s="42" cm="1">
        <f t="array" aca="1" ref="AQ998" ca="1">SUM(ABS(AQ986:AQ995))</f>
        <v>0</v>
      </c>
      <c r="AR998" s="42" cm="1">
        <f t="array" aca="1" ref="AR998" ca="1">SUM(ABS(AR986:AR995))</f>
        <v>0.21818091088792813</v>
      </c>
      <c r="AS998" s="42" cm="1">
        <f t="array" aca="1" ref="AS998" ca="1">SUM(ABS(AS986:AS995))</f>
        <v>0</v>
      </c>
      <c r="AT998" s="42" cm="1">
        <f t="array" aca="1" ref="AT998" ca="1">SUM(ABS(AT986:AT995))</f>
        <v>0</v>
      </c>
      <c r="AU998" s="42" cm="1">
        <f t="array" aca="1" ref="AU998" ca="1">SUM(ABS(AU986:AU995))</f>
        <v>0.14040857198731513</v>
      </c>
      <c r="AV998" s="42" cm="1">
        <f t="array" aca="1" ref="AV998" ca="1">SUM(ABS(AV986:AV995))</f>
        <v>0</v>
      </c>
      <c r="AW998" s="42" cm="1">
        <f t="array" aca="1" ref="AW998" ca="1">SUM(ABS(AW986:AW995))</f>
        <v>0</v>
      </c>
      <c r="AX998" s="42" cm="1">
        <f t="array" aca="1" ref="AX998" ca="1">SUM(ABS(AX986:AX995))</f>
        <v>0.18315760339328147</v>
      </c>
      <c r="AY998" s="42" cm="1">
        <f t="array" aca="1" ref="AY998" ca="1">SUM(ABS(AY986:AY995))</f>
        <v>0</v>
      </c>
      <c r="AZ998" s="42" cm="1">
        <f t="array" aca="1" ref="AZ998" ca="1">SUM(ABS(AZ986:AZ995))</f>
        <v>0</v>
      </c>
      <c r="BA998" s="42" cm="1">
        <f t="array" aca="1" ref="BA998" ca="1">SUM(ABS(BA986:BA995))</f>
        <v>0.1349022176614611</v>
      </c>
      <c r="BB998" s="42" cm="1">
        <f t="array" aca="1" ref="BB998" ca="1">SUM(ABS(BB986:BB995))</f>
        <v>0</v>
      </c>
      <c r="BC998" s="42" cm="1">
        <f t="array" aca="1" ref="BC998" ca="1">SUM(ABS(BC986:BC995))</f>
        <v>0</v>
      </c>
      <c r="BD998" s="42" cm="1">
        <f t="array" aca="1" ref="BD998" ca="1">SUM(ABS(BD986:BD995))</f>
        <v>9.2552282874035011E-2</v>
      </c>
      <c r="BE998" s="42" cm="1">
        <f t="array" aca="1" ref="BE998" ca="1">SUM(ABS(BE986:BE995))</f>
        <v>0</v>
      </c>
      <c r="BF998" s="42" cm="1">
        <f t="array" aca="1" ref="BF998" ca="1">SUM(ABS(BF986:BF995))</f>
        <v>0</v>
      </c>
      <c r="BG998" s="42" cm="1">
        <f t="array" aca="1" ref="BG998" ca="1">SUM(ABS(BG986:BG995))</f>
        <v>0.12271660389169188</v>
      </c>
      <c r="BH998" s="42" cm="1">
        <f t="array" aca="1" ref="BH998" ca="1">SUM(ABS(BH986:BH995))</f>
        <v>0</v>
      </c>
      <c r="BI998" s="42" cm="1">
        <f t="array" aca="1" ref="BI998" ca="1">SUM(ABS(BI986:BI995))</f>
        <v>0</v>
      </c>
      <c r="BJ998" s="42" cm="1">
        <f t="array" aca="1" ref="BJ998" ca="1">SUM(ABS(BJ986:BJ995))</f>
        <v>1.1405726190034657</v>
      </c>
    </row>
    <row r="999" spans="2:62" hidden="1" outlineLevel="2">
      <c r="B999" s="77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  <c r="AJ999" s="42"/>
      <c r="AK999" s="42"/>
      <c r="AL999" s="42"/>
      <c r="AM999" s="42"/>
      <c r="AN999" s="42"/>
      <c r="AO999" s="42"/>
      <c r="AP999" s="42"/>
      <c r="AQ999" s="42"/>
      <c r="AR999" s="42"/>
      <c r="AS999" s="42"/>
      <c r="AT999" s="42"/>
      <c r="AU999" s="42"/>
      <c r="AV999" s="42"/>
      <c r="AW999" s="42"/>
      <c r="AX999" s="42"/>
      <c r="AY999" s="42"/>
      <c r="AZ999" s="42"/>
      <c r="BA999" s="42"/>
      <c r="BB999" s="42"/>
      <c r="BC999" s="42"/>
      <c r="BD999" s="42"/>
      <c r="BE999" s="42"/>
      <c r="BF999" s="42"/>
      <c r="BG999" s="42"/>
      <c r="BH999" s="42"/>
      <c r="BI999" s="42"/>
      <c r="BJ999" s="42"/>
    </row>
    <row r="1000" spans="2:62" hidden="1" outlineLevel="2">
      <c r="B1000" s="90" t="s">
        <v>157</v>
      </c>
      <c r="C1000" s="109">
        <f ca="1">$C$5*(1+C969)</f>
        <v>100448739.25266573</v>
      </c>
      <c r="D1000" s="109">
        <f ca="1">C1000*(1+D969)</f>
        <v>104744820.73969018</v>
      </c>
      <c r="E1000" s="109">
        <f t="shared" ref="E1000:BJ1000" ca="1" si="1527">D1000*(1+E969)</f>
        <v>104723497.89072566</v>
      </c>
      <c r="F1000" s="109">
        <f t="shared" ca="1" si="1527"/>
        <v>104184890.2673381</v>
      </c>
      <c r="G1000" s="109">
        <f t="shared" ca="1" si="1527"/>
        <v>107883367.72445951</v>
      </c>
      <c r="H1000" s="109">
        <f t="shared" ca="1" si="1527"/>
        <v>105290521.48819485</v>
      </c>
      <c r="I1000" s="109">
        <f t="shared" ca="1" si="1527"/>
        <v>105071282.11143623</v>
      </c>
      <c r="J1000" s="109">
        <f t="shared" ca="1" si="1527"/>
        <v>108431469.98795068</v>
      </c>
      <c r="K1000" s="109">
        <f t="shared" ca="1" si="1527"/>
        <v>107890207.01804487</v>
      </c>
      <c r="L1000" s="109">
        <f t="shared" ca="1" si="1527"/>
        <v>114631656.81688248</v>
      </c>
      <c r="M1000" s="109">
        <f t="shared" ca="1" si="1527"/>
        <v>118217822.90708451</v>
      </c>
      <c r="N1000" s="109">
        <f t="shared" ca="1" si="1527"/>
        <v>115111789.7210198</v>
      </c>
      <c r="O1000" s="109">
        <f t="shared" ca="1" si="1527"/>
        <v>115105718.61510092</v>
      </c>
      <c r="P1000" s="109">
        <f t="shared" ca="1" si="1527"/>
        <v>111652504.19378279</v>
      </c>
      <c r="Q1000" s="109">
        <f t="shared" ca="1" si="1527"/>
        <v>109855672.28766824</v>
      </c>
      <c r="R1000" s="109">
        <f t="shared" ca="1" si="1527"/>
        <v>107983335.45978165</v>
      </c>
      <c r="S1000" s="109">
        <f t="shared" ca="1" si="1527"/>
        <v>107343912.49125215</v>
      </c>
      <c r="T1000" s="109">
        <f t="shared" ca="1" si="1527"/>
        <v>110011144.76308011</v>
      </c>
      <c r="U1000" s="109">
        <f t="shared" ca="1" si="1527"/>
        <v>114381216.37699866</v>
      </c>
      <c r="V1000" s="109">
        <f t="shared" ca="1" si="1527"/>
        <v>112218863.15060665</v>
      </c>
      <c r="W1000" s="109">
        <f t="shared" ca="1" si="1527"/>
        <v>112355909.88176441</v>
      </c>
      <c r="X1000" s="109">
        <f t="shared" ca="1" si="1527"/>
        <v>108868626.11495452</v>
      </c>
      <c r="Y1000" s="109">
        <f t="shared" ca="1" si="1527"/>
        <v>114963159.50179964</v>
      </c>
      <c r="Z1000" s="109">
        <f t="shared" ca="1" si="1527"/>
        <v>107603473.10063857</v>
      </c>
      <c r="AA1000" s="109">
        <f t="shared" ca="1" si="1527"/>
        <v>114192027.59452799</v>
      </c>
      <c r="AB1000" s="109">
        <f t="shared" ca="1" si="1527"/>
        <v>119037743.43978536</v>
      </c>
      <c r="AC1000" s="109">
        <f t="shared" ca="1" si="1527"/>
        <v>124065018.78641926</v>
      </c>
      <c r="AD1000" s="109">
        <f t="shared" ca="1" si="1527"/>
        <v>125617694.62465048</v>
      </c>
      <c r="AE1000" s="109">
        <f t="shared" ca="1" si="1527"/>
        <v>121700977.92666431</v>
      </c>
      <c r="AF1000" s="109">
        <f t="shared" ca="1" si="1527"/>
        <v>127040620.0980041</v>
      </c>
      <c r="AG1000" s="109">
        <f t="shared" ca="1" si="1527"/>
        <v>127270818.18691951</v>
      </c>
      <c r="AH1000" s="109">
        <f t="shared" ca="1" si="1527"/>
        <v>130890701.84702203</v>
      </c>
      <c r="AI1000" s="109">
        <f t="shared" ca="1" si="1527"/>
        <v>134945042.48775077</v>
      </c>
      <c r="AJ1000" s="109">
        <f t="shared" ca="1" si="1527"/>
        <v>137234373.44322559</v>
      </c>
      <c r="AK1000" s="109">
        <f t="shared" ca="1" si="1527"/>
        <v>137556528.48097622</v>
      </c>
      <c r="AL1000" s="109">
        <f t="shared" ca="1" si="1527"/>
        <v>141806185.83395088</v>
      </c>
      <c r="AM1000" s="109">
        <f t="shared" ca="1" si="1527"/>
        <v>147501811.78358677</v>
      </c>
      <c r="AN1000" s="109">
        <f t="shared" ca="1" si="1527"/>
        <v>134608023.00148374</v>
      </c>
      <c r="AO1000" s="109">
        <f t="shared" ca="1" si="1527"/>
        <v>125829295.26332384</v>
      </c>
      <c r="AP1000" s="109">
        <f t="shared" ca="1" si="1527"/>
        <v>136579150.96468791</v>
      </c>
      <c r="AQ1000" s="109">
        <f t="shared" ca="1" si="1527"/>
        <v>144547724.33207244</v>
      </c>
      <c r="AR1000" s="109">
        <f t="shared" ca="1" si="1527"/>
        <v>139259504.24459034</v>
      </c>
      <c r="AS1000" s="109">
        <f t="shared" ca="1" si="1527"/>
        <v>136369586.89836651</v>
      </c>
      <c r="AT1000" s="109">
        <f t="shared" ca="1" si="1527"/>
        <v>132689770.34380214</v>
      </c>
      <c r="AU1000" s="109">
        <f t="shared" ca="1" si="1527"/>
        <v>135517698.54527014</v>
      </c>
      <c r="AV1000" s="109">
        <f t="shared" ca="1" si="1527"/>
        <v>132755060.2246675</v>
      </c>
      <c r="AW1000" s="109">
        <f t="shared" ca="1" si="1527"/>
        <v>137421516.46382454</v>
      </c>
      <c r="AX1000" s="109">
        <f t="shared" ca="1" si="1527"/>
        <v>135698518.96359503</v>
      </c>
      <c r="AY1000" s="109">
        <f t="shared" ca="1" si="1527"/>
        <v>137151738.75117609</v>
      </c>
      <c r="AZ1000" s="109">
        <f t="shared" ca="1" si="1527"/>
        <v>131398201.01566626</v>
      </c>
      <c r="BA1000" s="109">
        <f t="shared" ca="1" si="1527"/>
        <v>145275290.30072054</v>
      </c>
      <c r="BB1000" s="109">
        <f t="shared" ca="1" si="1527"/>
        <v>150468598.3030059</v>
      </c>
      <c r="BC1000" s="109">
        <f t="shared" ca="1" si="1527"/>
        <v>148926121.05177313</v>
      </c>
      <c r="BD1000" s="109">
        <f t="shared" ca="1" si="1527"/>
        <v>148162495.18685022</v>
      </c>
      <c r="BE1000" s="109">
        <f t="shared" ca="1" si="1527"/>
        <v>150087933.01175064</v>
      </c>
      <c r="BF1000" s="109">
        <f t="shared" ca="1" si="1527"/>
        <v>155417673.57732144</v>
      </c>
      <c r="BG1000" s="109">
        <f t="shared" ca="1" si="1527"/>
        <v>145344395.57532287</v>
      </c>
      <c r="BH1000" s="109">
        <f t="shared" ca="1" si="1527"/>
        <v>146315742.50264093</v>
      </c>
      <c r="BI1000" s="109">
        <f t="shared" ca="1" si="1527"/>
        <v>144945514.87134174</v>
      </c>
      <c r="BJ1000" s="109">
        <f t="shared" ca="1" si="1527"/>
        <v>160913825.38777629</v>
      </c>
    </row>
    <row r="1001" spans="2:62" hidden="1" outlineLevel="2">
      <c r="B1001" s="90" t="s">
        <v>156</v>
      </c>
      <c r="C1001" s="109">
        <f ca="1">C998*C1000*$C$6+($C$5*$C$6)</f>
        <v>29999.999999999996</v>
      </c>
      <c r="D1001" s="109">
        <f ca="1">D998*D1000*$C$6</f>
        <v>0</v>
      </c>
      <c r="E1001" s="109">
        <f t="shared" ref="E1001" ca="1" si="1528">E998*E1000*$C$6</f>
        <v>2721.3708578016331</v>
      </c>
      <c r="F1001" s="109">
        <f t="shared" ref="F1001" ca="1" si="1529">F998*F1000*$C$6</f>
        <v>0</v>
      </c>
      <c r="G1001" s="109">
        <f t="shared" ref="G1001" ca="1" si="1530">G998*G1000*$C$6</f>
        <v>0</v>
      </c>
      <c r="H1001" s="109">
        <f t="shared" ref="H1001" ca="1" si="1531">H998*H1000*$C$6</f>
        <v>3920.0077406970431</v>
      </c>
      <c r="I1001" s="109">
        <f t="shared" ref="I1001" ca="1" si="1532">I998*I1000*$C$6</f>
        <v>0</v>
      </c>
      <c r="J1001" s="109">
        <f t="shared" ref="J1001" ca="1" si="1533">J998*J1000*$C$6</f>
        <v>0</v>
      </c>
      <c r="K1001" s="109">
        <f t="shared" ref="K1001" ca="1" si="1534">K998*K1000*$C$6</f>
        <v>1681.438442257162</v>
      </c>
      <c r="L1001" s="109">
        <f t="shared" ref="L1001" ca="1" si="1535">L998*L1000*$C$6</f>
        <v>0</v>
      </c>
      <c r="M1001" s="109">
        <f t="shared" ref="M1001" ca="1" si="1536">M998*M1000*$C$6</f>
        <v>0</v>
      </c>
      <c r="N1001" s="109">
        <f t="shared" ref="N1001" ca="1" si="1537">N998*N1000*$C$6</f>
        <v>4240.0892515699434</v>
      </c>
      <c r="O1001" s="109">
        <f t="shared" ref="O1001" ca="1" si="1538">O998*O1000*$C$6</f>
        <v>0</v>
      </c>
      <c r="P1001" s="109">
        <f t="shared" ref="P1001" ca="1" si="1539">P998*P1000*$C$6</f>
        <v>0</v>
      </c>
      <c r="Q1001" s="109">
        <f t="shared" ref="Q1001" ca="1" si="1540">Q998*Q1000*$C$6</f>
        <v>3755.2039499259722</v>
      </c>
      <c r="R1001" s="109">
        <f t="shared" ref="R1001" ca="1" si="1541">R998*R1000*$C$6</f>
        <v>0</v>
      </c>
      <c r="S1001" s="109">
        <f t="shared" ref="S1001" ca="1" si="1542">S998*S1000*$C$6</f>
        <v>0</v>
      </c>
      <c r="T1001" s="109">
        <f t="shared" ref="T1001" ca="1" si="1543">T998*T1000*$C$6</f>
        <v>2444.3301631921731</v>
      </c>
      <c r="U1001" s="109">
        <f t="shared" ref="U1001" ca="1" si="1544">U998*U1000*$C$6</f>
        <v>0</v>
      </c>
      <c r="V1001" s="109">
        <f t="shared" ref="V1001" ca="1" si="1545">V998*V1000*$C$6</f>
        <v>0</v>
      </c>
      <c r="W1001" s="109">
        <f t="shared" ref="W1001" ca="1" si="1546">W998*W1000*$C$6</f>
        <v>2251.3285048322741</v>
      </c>
      <c r="X1001" s="109">
        <f t="shared" ref="X1001" ca="1" si="1547">X998*X1000*$C$6</f>
        <v>0</v>
      </c>
      <c r="Y1001" s="109">
        <f t="shared" ref="Y1001" ca="1" si="1548">Y998*Y1000*$C$6</f>
        <v>0</v>
      </c>
      <c r="Z1001" s="109">
        <f t="shared" ref="Z1001" ca="1" si="1549">Z998*Z1000*$C$6</f>
        <v>6805.440989399417</v>
      </c>
      <c r="AA1001" s="109">
        <f t="shared" ref="AA1001" ca="1" si="1550">AA998*AA1000*$C$6</f>
        <v>0</v>
      </c>
      <c r="AB1001" s="109">
        <f t="shared" ref="AB1001" ca="1" si="1551">AB998*AB1000*$C$6</f>
        <v>0</v>
      </c>
      <c r="AC1001" s="109">
        <f t="shared" ref="AC1001" ca="1" si="1552">AC998*AC1000*$C$6</f>
        <v>8260.6590967945031</v>
      </c>
      <c r="AD1001" s="109">
        <f t="shared" ref="AD1001" ca="1" si="1553">AD998*AD1000*$C$6</f>
        <v>0</v>
      </c>
      <c r="AE1001" s="109">
        <f t="shared" ref="AE1001" ca="1" si="1554">AE998*AE1000*$C$6</f>
        <v>0</v>
      </c>
      <c r="AF1001" s="109">
        <f t="shared" ref="AF1001" ca="1" si="1555">AF998*AF1000*$C$6</f>
        <v>4293.290769747332</v>
      </c>
      <c r="AG1001" s="109">
        <f t="shared" ref="AG1001" ca="1" si="1556">AG998*AG1000*$C$6</f>
        <v>0</v>
      </c>
      <c r="AH1001" s="109">
        <f t="shared" ref="AH1001" ca="1" si="1557">AH998*AH1000*$C$6</f>
        <v>0</v>
      </c>
      <c r="AI1001" s="109">
        <f t="shared" ref="AI1001" ca="1" si="1558">AI998*AI1000*$C$6</f>
        <v>4039.5853771491707</v>
      </c>
      <c r="AJ1001" s="109">
        <f t="shared" ref="AJ1001" ca="1" si="1559">AJ998*AJ1000*$C$6</f>
        <v>0</v>
      </c>
      <c r="AK1001" s="109">
        <f t="shared" ref="AK1001" ca="1" si="1560">AK998*AK1000*$C$6</f>
        <v>0</v>
      </c>
      <c r="AL1001" s="109">
        <f t="shared" ref="AL1001" ca="1" si="1561">AL998*AL1000*$C$6</f>
        <v>3035.0383366766091</v>
      </c>
      <c r="AM1001" s="109">
        <f t="shared" ref="AM1001" ca="1" si="1562">AM998*AM1000*$C$6</f>
        <v>0</v>
      </c>
      <c r="AN1001" s="109">
        <f t="shared" ref="AN1001" ca="1" si="1563">AN998*AN1000*$C$6</f>
        <v>0</v>
      </c>
      <c r="AO1001" s="109">
        <f t="shared" ref="AO1001" ca="1" si="1564">AO998*AO1000*$C$6</f>
        <v>12657.446945933001</v>
      </c>
      <c r="AP1001" s="109">
        <f t="shared" ref="AP1001" ca="1" si="1565">AP998*AP1000*$C$6</f>
        <v>0</v>
      </c>
      <c r="AQ1001" s="109">
        <f t="shared" ref="AQ1001" ca="1" si="1566">AQ998*AQ1000*$C$6</f>
        <v>0</v>
      </c>
      <c r="AR1001" s="109">
        <f t="shared" ref="AR1001" ca="1" si="1567">AR998*AR1000*$C$6</f>
        <v>9115.1296457658045</v>
      </c>
      <c r="AS1001" s="109">
        <f t="shared" ref="AS1001" ca="1" si="1568">AS998*AS1000*$C$6</f>
        <v>0</v>
      </c>
      <c r="AT1001" s="109">
        <f t="shared" ref="AT1001" ca="1" si="1569">AT998*AT1000*$C$6</f>
        <v>0</v>
      </c>
      <c r="AU1001" s="109">
        <f t="shared" ref="AU1001" ca="1" si="1570">AU998*AU1000*$C$6</f>
        <v>5708.3539595246502</v>
      </c>
      <c r="AV1001" s="109">
        <f t="shared" ref="AV1001" ca="1" si="1571">AV998*AV1000*$C$6</f>
        <v>0</v>
      </c>
      <c r="AW1001" s="109">
        <f t="shared" ref="AW1001" ca="1" si="1572">AW998*AW1000*$C$6</f>
        <v>0</v>
      </c>
      <c r="AX1001" s="109">
        <f t="shared" ref="AX1001" ca="1" si="1573">AX998*AX1000*$C$6</f>
        <v>7456.2646552169463</v>
      </c>
      <c r="AY1001" s="109">
        <f t="shared" ref="AY1001" ca="1" si="1574">AY998*AY1000*$C$6</f>
        <v>0</v>
      </c>
      <c r="AZ1001" s="109">
        <f t="shared" ref="AZ1001" ca="1" si="1575">AZ998*AZ1000*$C$6</f>
        <v>0</v>
      </c>
      <c r="BA1001" s="109">
        <f t="shared" ref="BA1001" ca="1" si="1576">BA998*BA1000*$C$6</f>
        <v>5879.3876498939244</v>
      </c>
      <c r="BB1001" s="109">
        <f t="shared" ref="BB1001" ca="1" si="1577">BB998*BB1000*$C$6</f>
        <v>0</v>
      </c>
      <c r="BC1001" s="109">
        <f t="shared" ref="BC1001" ca="1" si="1578">BC998*BC1000*$C$6</f>
        <v>0</v>
      </c>
      <c r="BD1001" s="109">
        <f t="shared" ref="BD1001" ca="1" si="1579">BD998*BD1000*$C$6</f>
        <v>4113.8331497568633</v>
      </c>
      <c r="BE1001" s="109">
        <f t="shared" ref="BE1001" ca="1" si="1580">BE998*BE1000*$C$6</f>
        <v>0</v>
      </c>
      <c r="BF1001" s="109">
        <f t="shared" ref="BF1001" ca="1" si="1581">BF998*BF1000*$C$6</f>
        <v>0</v>
      </c>
      <c r="BG1001" s="109">
        <f t="shared" ref="BG1001" ca="1" si="1582">BG998*BG1000*$C$6</f>
        <v>5350.851185908281</v>
      </c>
      <c r="BH1001" s="109">
        <f t="shared" ref="BH1001" ca="1" si="1583">BH998*BH1000*$C$6</f>
        <v>0</v>
      </c>
      <c r="BI1001" s="109">
        <f t="shared" ref="BI1001" ca="1" si="1584">BI998*BI1000*$C$6</f>
        <v>0</v>
      </c>
      <c r="BJ1001" s="109">
        <f t="shared" ref="BJ1001" ca="1" si="1585">BJ998*BJ1000*$C$6</f>
        <v>55060.170976920708</v>
      </c>
    </row>
    <row r="1002" spans="2:62" hidden="1" outlineLevel="2">
      <c r="B1002" s="90" t="s">
        <v>158</v>
      </c>
      <c r="C1002" s="109">
        <f>-SUMIF(C956:C965,"&lt;0",C956:C965)*$C$7*$C$5/12</f>
        <v>147.61867214450189</v>
      </c>
      <c r="D1002" s="109">
        <f>C1002</f>
        <v>147.61867214450189</v>
      </c>
      <c r="E1002" s="109">
        <f>C1002</f>
        <v>147.61867214450189</v>
      </c>
      <c r="F1002" s="109">
        <f ca="1">-SUMIF(F956:F965,"&lt;0",F956:F965)*$C$7*E1000/12</f>
        <v>92.308988937557743</v>
      </c>
      <c r="G1002" s="109">
        <f ca="1">F1002</f>
        <v>92.308988937557743</v>
      </c>
      <c r="H1002" s="109">
        <f ca="1">F1002</f>
        <v>92.308988937557743</v>
      </c>
      <c r="I1002" s="109">
        <f t="shared" ref="I1002" ca="1" si="1586">-SUMIF(I956:I965,"&lt;0",I956:I965)*$C$7*H1000/12</f>
        <v>0</v>
      </c>
      <c r="J1002" s="109">
        <f t="shared" ref="J1002" ca="1" si="1587">I1002</f>
        <v>0</v>
      </c>
      <c r="K1002" s="109">
        <f t="shared" ref="K1002" ca="1" si="1588">I1002</f>
        <v>0</v>
      </c>
      <c r="L1002" s="109">
        <f t="shared" ref="L1002" ca="1" si="1589">-SUMIF(L956:L965,"&lt;0",L956:L965)*$C$7*K1000/12</f>
        <v>0</v>
      </c>
      <c r="M1002" s="109">
        <f t="shared" ref="M1002" ca="1" si="1590">L1002</f>
        <v>0</v>
      </c>
      <c r="N1002" s="109">
        <f t="shared" ref="N1002" ca="1" si="1591">L1002</f>
        <v>0</v>
      </c>
      <c r="O1002" s="109">
        <f t="shared" ref="O1002" ca="1" si="1592">-SUMIF(O956:O965,"&lt;0",O956:O965)*$C$7*N1000/12</f>
        <v>0</v>
      </c>
      <c r="P1002" s="109">
        <f t="shared" ref="P1002" ca="1" si="1593">O1002</f>
        <v>0</v>
      </c>
      <c r="Q1002" s="109">
        <f t="shared" ref="Q1002" ca="1" si="1594">O1002</f>
        <v>0</v>
      </c>
      <c r="R1002" s="109">
        <f t="shared" ref="R1002" ca="1" si="1595">-SUMIF(R956:R965,"&lt;0",R956:R965)*$C$7*Q1000/12</f>
        <v>0</v>
      </c>
      <c r="S1002" s="109">
        <f t="shared" ref="S1002" ca="1" si="1596">R1002</f>
        <v>0</v>
      </c>
      <c r="T1002" s="109">
        <f t="shared" ref="T1002" ca="1" si="1597">R1002</f>
        <v>0</v>
      </c>
      <c r="U1002" s="109">
        <f t="shared" ref="U1002" ca="1" si="1598">-SUMIF(U956:U965,"&lt;0",U956:U965)*$C$7*T1000/12</f>
        <v>0</v>
      </c>
      <c r="V1002" s="109">
        <f t="shared" ref="V1002" ca="1" si="1599">U1002</f>
        <v>0</v>
      </c>
      <c r="W1002" s="109">
        <f t="shared" ref="W1002" ca="1" si="1600">U1002</f>
        <v>0</v>
      </c>
      <c r="X1002" s="109">
        <f t="shared" ref="X1002" ca="1" si="1601">-SUMIF(X956:X965,"&lt;0",X956:X965)*$C$7*W1000/12</f>
        <v>0</v>
      </c>
      <c r="Y1002" s="109">
        <f t="shared" ref="Y1002" ca="1" si="1602">X1002</f>
        <v>0</v>
      </c>
      <c r="Z1002" s="109">
        <f t="shared" ref="Z1002" ca="1" si="1603">X1002</f>
        <v>0</v>
      </c>
      <c r="AA1002" s="109">
        <f t="shared" ref="AA1002" ca="1" si="1604">-SUMIF(AA956:AA965,"&lt;0",AA956:AA965)*$C$7*Z1000/12</f>
        <v>104.84822652092772</v>
      </c>
      <c r="AB1002" s="109">
        <f t="shared" ref="AB1002" ca="1" si="1605">AA1002</f>
        <v>104.84822652092772</v>
      </c>
      <c r="AC1002" s="109">
        <f t="shared" ref="AC1002" ca="1" si="1606">AA1002</f>
        <v>104.84822652092772</v>
      </c>
      <c r="AD1002" s="109">
        <f t="shared" ref="AD1002" ca="1" si="1607">-SUMIF(AD956:AD965,"&lt;0",AD956:AD965)*$C$7*AC1000/12</f>
        <v>0</v>
      </c>
      <c r="AE1002" s="109">
        <f t="shared" ref="AE1002" ca="1" si="1608">AD1002</f>
        <v>0</v>
      </c>
      <c r="AF1002" s="109">
        <f t="shared" ref="AF1002" ca="1" si="1609">AD1002</f>
        <v>0</v>
      </c>
      <c r="AG1002" s="109">
        <f t="shared" ref="AG1002" ca="1" si="1610">-SUMIF(AG956:AG965,"&lt;0",AG956:AG965)*$C$7*AF1000/12</f>
        <v>78.300819621361867</v>
      </c>
      <c r="AH1002" s="109">
        <f t="shared" ref="AH1002" ca="1" si="1611">AG1002</f>
        <v>78.300819621361867</v>
      </c>
      <c r="AI1002" s="109">
        <f t="shared" ref="AI1002" ca="1" si="1612">AG1002</f>
        <v>78.300819621361867</v>
      </c>
      <c r="AJ1002" s="109">
        <f t="shared" ref="AJ1002" ca="1" si="1613">-SUMIF(AJ956:AJ965,"&lt;0",AJ956:AJ965)*$C$7*AI1000/12</f>
        <v>249.95310847502824</v>
      </c>
      <c r="AK1002" s="109">
        <f t="shared" ref="AK1002" ca="1" si="1614">AJ1002</f>
        <v>249.95310847502824</v>
      </c>
      <c r="AL1002" s="109">
        <f t="shared" ref="AL1002" ca="1" si="1615">AJ1002</f>
        <v>249.95310847502824</v>
      </c>
      <c r="AM1002" s="109">
        <f t="shared" ref="AM1002" ca="1" si="1616">-SUMIF(AM956:AM965,"&lt;0",AM956:AM965)*$C$7*AL1000/12</f>
        <v>469.68387160100315</v>
      </c>
      <c r="AN1002" s="109">
        <f t="shared" ref="AN1002" ca="1" si="1617">AM1002</f>
        <v>469.68387160100315</v>
      </c>
      <c r="AO1002" s="109">
        <f t="shared" ref="AO1002" ca="1" si="1618">AM1002</f>
        <v>469.68387160100315</v>
      </c>
      <c r="AP1002" s="109">
        <f t="shared" ref="AP1002" ca="1" si="1619">-SUMIF(AP956:AP965,"&lt;0",AP956:AP965)*$C$7*AO1000/12</f>
        <v>1267.5887565858159</v>
      </c>
      <c r="AQ1002" s="109">
        <f t="shared" ref="AQ1002" ca="1" si="1620">AP1002</f>
        <v>1267.5887565858159</v>
      </c>
      <c r="AR1002" s="109">
        <f t="shared" ref="AR1002" ca="1" si="1621">AP1002</f>
        <v>1267.5887565858159</v>
      </c>
      <c r="AS1002" s="109">
        <f t="shared" ref="AS1002" ca="1" si="1622">-SUMIF(AS956:AS965,"&lt;0",AS956:AS965)*$C$7*AR1000/12</f>
        <v>2901.804760183632</v>
      </c>
      <c r="AT1002" s="109">
        <f t="shared" ref="AT1002" ca="1" si="1623">AS1002</f>
        <v>2901.804760183632</v>
      </c>
      <c r="AU1002" s="109">
        <f t="shared" ref="AU1002" ca="1" si="1624">AS1002</f>
        <v>2901.804760183632</v>
      </c>
      <c r="AV1002" s="109">
        <f t="shared" ref="AV1002" ca="1" si="1625">-SUMIF(AV956:AV965,"&lt;0",AV956:AV965)*$C$7*AU1000/12</f>
        <v>1850.9582085660759</v>
      </c>
      <c r="AW1002" s="109">
        <f t="shared" ref="AW1002" ca="1" si="1626">AV1002</f>
        <v>1850.9582085660759</v>
      </c>
      <c r="AX1002" s="109">
        <f t="shared" ref="AX1002" ca="1" si="1627">AV1002</f>
        <v>1850.9582085660759</v>
      </c>
      <c r="AY1002" s="109">
        <f t="shared" ref="AY1002" ca="1" si="1628">-SUMIF(AY956:AY965,"&lt;0",AY956:AY965)*$C$7*AX1000/12</f>
        <v>2935.7015369663736</v>
      </c>
      <c r="AZ1002" s="109">
        <f t="shared" ref="AZ1002" ca="1" si="1629">AY1002</f>
        <v>2935.7015369663736</v>
      </c>
      <c r="BA1002" s="109">
        <f t="shared" ref="BA1002" ca="1" si="1630">AY1002</f>
        <v>2935.7015369663736</v>
      </c>
      <c r="BB1002" s="109">
        <f t="shared" ref="BB1002" ca="1" si="1631">-SUMIF(BB956:BB965,"&lt;0",BB956:BB965)*$C$7*BA1000/12</f>
        <v>2113.9674618224881</v>
      </c>
      <c r="BC1002" s="109">
        <f t="shared" ref="BC1002" ca="1" si="1632">BB1002</f>
        <v>2113.9674618224881</v>
      </c>
      <c r="BD1002" s="109">
        <f t="shared" ref="BD1002" ca="1" si="1633">BB1002</f>
        <v>2113.9674618224881</v>
      </c>
      <c r="BE1002" s="109">
        <f t="shared" ref="BE1002" ca="1" si="1634">-SUMIF(BE956:BE965,"&lt;0",BE956:BE965)*$C$7*BD1000/12</f>
        <v>2633.2001868215575</v>
      </c>
      <c r="BF1002" s="109">
        <f t="shared" ref="BF1002" ca="1" si="1635">BE1002</f>
        <v>2633.2001868215575</v>
      </c>
      <c r="BG1002" s="109">
        <f t="shared" ref="BG1002" ca="1" si="1636">BE1002</f>
        <v>2633.2001868215575</v>
      </c>
      <c r="BH1002" s="109">
        <f t="shared" ref="BH1002" ca="1" si="1637">-SUMIF(BH956:BH965,"&lt;0",BH956:BH965)*$C$7*BG1000/12</f>
        <v>2317.1978141399532</v>
      </c>
      <c r="BI1002" s="109">
        <f t="shared" ref="BI1002" ca="1" si="1638">BH1002</f>
        <v>2317.1978141399532</v>
      </c>
      <c r="BJ1002" s="109">
        <f t="shared" ref="BJ1002" ca="1" si="1639">BH1002</f>
        <v>2317.1978141399532</v>
      </c>
    </row>
    <row r="1003" spans="2:62" hidden="1" outlineLevel="2">
      <c r="B1003" s="81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  <c r="AJ1003" s="42"/>
      <c r="AK1003" s="42"/>
      <c r="AL1003" s="42"/>
      <c r="AM1003" s="42"/>
      <c r="AN1003" s="42"/>
      <c r="AO1003" s="42"/>
      <c r="AP1003" s="42"/>
      <c r="AQ1003" s="42"/>
      <c r="AR1003" s="42"/>
      <c r="AS1003" s="42"/>
      <c r="AT1003" s="42"/>
      <c r="AU1003" s="42"/>
      <c r="AV1003" s="42"/>
      <c r="AW1003" s="42"/>
      <c r="AX1003" s="42"/>
      <c r="AY1003" s="42"/>
      <c r="AZ1003" s="42"/>
      <c r="BA1003" s="42"/>
      <c r="BB1003" s="42"/>
      <c r="BC1003" s="42"/>
      <c r="BD1003" s="42"/>
      <c r="BE1003" s="42"/>
      <c r="BF1003" s="42"/>
      <c r="BG1003" s="42"/>
      <c r="BH1003" s="42"/>
      <c r="BI1003" s="42"/>
      <c r="BJ1003" s="42"/>
    </row>
    <row r="1004" spans="2:62" hidden="1" outlineLevel="2">
      <c r="B1004" s="91" t="s">
        <v>131</v>
      </c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  <c r="X1004" s="93"/>
      <c r="Y1004" s="93"/>
      <c r="Z1004" s="93"/>
      <c r="AA1004" s="93"/>
      <c r="AB1004" s="93"/>
      <c r="AC1004" s="93"/>
      <c r="AD1004" s="93"/>
      <c r="AE1004" s="93"/>
      <c r="AF1004" s="93"/>
      <c r="AG1004" s="93"/>
      <c r="AH1004" s="93"/>
      <c r="AI1004" s="93"/>
      <c r="AJ1004" s="93"/>
      <c r="AK1004" s="93"/>
      <c r="AL1004" s="93"/>
      <c r="AM1004" s="93"/>
      <c r="AN1004" s="93"/>
      <c r="AO1004" s="93"/>
      <c r="AP1004" s="93"/>
      <c r="AQ1004" s="93"/>
      <c r="AR1004" s="93"/>
      <c r="AS1004" s="93"/>
      <c r="AT1004" s="93"/>
      <c r="AU1004" s="93"/>
      <c r="AV1004" s="93"/>
      <c r="AW1004" s="93"/>
      <c r="AX1004" s="93"/>
      <c r="AY1004" s="93"/>
      <c r="AZ1004" s="93"/>
      <c r="BA1004" s="93"/>
      <c r="BB1004" s="93"/>
      <c r="BC1004" s="93"/>
      <c r="BD1004" s="93"/>
      <c r="BE1004" s="93"/>
      <c r="BF1004" s="93"/>
      <c r="BG1004" s="93"/>
      <c r="BH1004" s="93"/>
      <c r="BI1004" s="93"/>
      <c r="BJ1004" s="93" t="s">
        <v>27</v>
      </c>
    </row>
    <row r="1005" spans="2:62" hidden="1" outlineLevel="2">
      <c r="B1005" s="81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  <c r="AJ1005" s="42"/>
      <c r="AK1005" s="42"/>
      <c r="AL1005" s="42"/>
      <c r="AM1005" s="42"/>
      <c r="AN1005" s="42"/>
      <c r="AO1005" s="42"/>
      <c r="AP1005" s="42"/>
      <c r="AQ1005" s="42"/>
      <c r="AR1005" s="42"/>
      <c r="AS1005" s="42"/>
      <c r="AT1005" s="42"/>
      <c r="AU1005" s="42"/>
      <c r="AV1005" s="42"/>
      <c r="AW1005" s="42"/>
      <c r="AX1005" s="42"/>
      <c r="AY1005" s="42"/>
      <c r="AZ1005" s="42"/>
      <c r="BA1005" s="42"/>
      <c r="BB1005" s="42"/>
      <c r="BC1005" s="42"/>
      <c r="BD1005" s="42"/>
      <c r="BE1005" s="42"/>
      <c r="BF1005" s="42"/>
      <c r="BG1005" s="42"/>
      <c r="BH1005" s="42"/>
      <c r="BI1005" s="42"/>
      <c r="BJ1005" s="42"/>
    </row>
    <row r="1006" spans="2:62" ht="21.5" hidden="1" outlineLevel="2">
      <c r="B1006" s="86" t="s">
        <v>139</v>
      </c>
      <c r="C1006" s="67">
        <v>42766</v>
      </c>
      <c r="D1006" s="67">
        <v>42794</v>
      </c>
      <c r="E1006" s="67">
        <v>42825</v>
      </c>
      <c r="F1006" s="67">
        <v>42853</v>
      </c>
      <c r="G1006" s="67">
        <v>42886</v>
      </c>
      <c r="H1006" s="67">
        <v>42916</v>
      </c>
      <c r="I1006" s="67">
        <v>42947</v>
      </c>
      <c r="J1006" s="67">
        <v>42978</v>
      </c>
      <c r="K1006" s="67">
        <v>43007</v>
      </c>
      <c r="L1006" s="67">
        <v>43039</v>
      </c>
      <c r="M1006" s="67">
        <v>43069</v>
      </c>
      <c r="N1006" s="67">
        <v>43098</v>
      </c>
      <c r="O1006" s="67">
        <v>43131</v>
      </c>
      <c r="P1006" s="67">
        <v>43159</v>
      </c>
      <c r="Q1006" s="67">
        <v>43188</v>
      </c>
      <c r="R1006" s="67">
        <v>43220</v>
      </c>
      <c r="S1006" s="67">
        <v>43251</v>
      </c>
      <c r="T1006" s="67">
        <v>43280</v>
      </c>
      <c r="U1006" s="67">
        <v>43312</v>
      </c>
      <c r="V1006" s="67">
        <v>43343</v>
      </c>
      <c r="W1006" s="67">
        <v>43371</v>
      </c>
      <c r="X1006" s="67">
        <v>43404</v>
      </c>
      <c r="Y1006" s="67">
        <v>43434</v>
      </c>
      <c r="Z1006" s="67">
        <v>43465</v>
      </c>
      <c r="AA1006" s="67">
        <v>43496</v>
      </c>
      <c r="AB1006" s="67">
        <v>43524</v>
      </c>
      <c r="AC1006" s="67">
        <v>43553</v>
      </c>
      <c r="AD1006" s="67">
        <v>43585</v>
      </c>
      <c r="AE1006" s="67">
        <v>43616</v>
      </c>
      <c r="AF1006" s="67">
        <v>43644</v>
      </c>
      <c r="AG1006" s="67">
        <v>43677</v>
      </c>
      <c r="AH1006" s="67">
        <v>43707</v>
      </c>
      <c r="AI1006" s="67">
        <v>43738</v>
      </c>
      <c r="AJ1006" s="67">
        <v>43769</v>
      </c>
      <c r="AK1006" s="67">
        <v>43798</v>
      </c>
      <c r="AL1006" s="67">
        <v>43830</v>
      </c>
      <c r="AM1006" s="67">
        <v>43861</v>
      </c>
      <c r="AN1006" s="67">
        <v>43889</v>
      </c>
      <c r="AO1006" s="67">
        <v>43921</v>
      </c>
      <c r="AP1006" s="67">
        <v>43951</v>
      </c>
      <c r="AQ1006" s="67">
        <v>43980</v>
      </c>
      <c r="AR1006" s="67">
        <v>44012</v>
      </c>
      <c r="AS1006" s="67">
        <v>44043</v>
      </c>
      <c r="AT1006" s="67">
        <v>44074</v>
      </c>
      <c r="AU1006" s="67">
        <v>44104</v>
      </c>
      <c r="AV1006" s="67">
        <v>44134</v>
      </c>
      <c r="AW1006" s="67">
        <v>44165</v>
      </c>
      <c r="AX1006" s="67">
        <v>44196</v>
      </c>
      <c r="AY1006" s="67">
        <v>44225</v>
      </c>
      <c r="AZ1006" s="67">
        <v>44253</v>
      </c>
      <c r="BA1006" s="67">
        <v>44286</v>
      </c>
      <c r="BB1006" s="67">
        <v>44316</v>
      </c>
      <c r="BC1006" s="67">
        <v>44344</v>
      </c>
      <c r="BD1006" s="67">
        <v>44377</v>
      </c>
      <c r="BE1006" s="67">
        <v>44407</v>
      </c>
      <c r="BF1006" s="67">
        <v>44439</v>
      </c>
      <c r="BG1006" s="67">
        <v>44469</v>
      </c>
      <c r="BH1006" s="67">
        <v>44498</v>
      </c>
      <c r="BI1006" s="67">
        <v>44530</v>
      </c>
      <c r="BJ1006" s="67">
        <v>44561</v>
      </c>
    </row>
    <row r="1007" spans="2:62" hidden="1" outlineLevel="2">
      <c r="B1007" s="78" t="s">
        <v>5</v>
      </c>
      <c r="C1007" s="15">
        <f t="shared" ref="C1007:C1016" ca="1" si="1640">C484</f>
        <v>0.10457299607970245</v>
      </c>
      <c r="D1007" s="15" cm="1">
        <f t="array" aca="1" ref="D1007:D1016" ca="1">C1023:C1032</f>
        <v>0.10944105651050362</v>
      </c>
      <c r="E1007" s="15" cm="1">
        <f t="array" aca="1" ref="E1007:E1016" ca="1">D1023:D1032</f>
        <v>0.10896484113041015</v>
      </c>
      <c r="F1007" s="15">
        <f t="shared" ref="F1007:F1016" ca="1" si="1641">F484</f>
        <v>0.10913515712285658</v>
      </c>
      <c r="G1007" s="15" cm="1">
        <f t="array" aca="1" ref="G1007:G1016" ca="1">F1023:F1032</f>
        <v>0.10096533154534965</v>
      </c>
      <c r="H1007" s="15" cm="1">
        <f t="array" aca="1" ref="H1007:H1016" ca="1">G1023:G1032</f>
        <v>9.3762685609855609E-2</v>
      </c>
      <c r="I1007" s="15">
        <f t="shared" ref="I1007" ca="1" si="1642">I484</f>
        <v>9.5095886218402106E-2</v>
      </c>
      <c r="J1007" s="15" cm="1">
        <f t="array" aca="1" ref="J1007:J1016" ca="1">I1023:I1032</f>
        <v>8.9619390726257422E-2</v>
      </c>
      <c r="K1007" s="15" cm="1">
        <f t="array" aca="1" ref="K1007:K1016" ca="1">J1023:J1032</f>
        <v>8.6758115288452689E-2</v>
      </c>
      <c r="L1007" s="15">
        <f t="shared" ref="L1007" ca="1" si="1643">L484</f>
        <v>9.6911278589627947E-2</v>
      </c>
      <c r="M1007" s="15" cm="1">
        <f t="array" aca="1" ref="M1007:M1016" ca="1">L1023:L1032</f>
        <v>9.6856637106504079E-2</v>
      </c>
      <c r="N1007" s="15" cm="1">
        <f t="array" aca="1" ref="N1007:N1016" ca="1">M1023:M1032</f>
        <v>9.4777442243071788E-2</v>
      </c>
      <c r="O1007" s="15">
        <f t="shared" ref="O1007" ca="1" si="1644">O484</f>
        <v>9.9542959923281132E-2</v>
      </c>
      <c r="P1007" s="15" cm="1">
        <f t="array" aca="1" ref="P1007:P1016" ca="1">O1023:O1032</f>
        <v>0.10621854818316008</v>
      </c>
      <c r="Q1007" s="15" cm="1">
        <f t="array" aca="1" ref="Q1007:Q1016" ca="1">P1023:P1032</f>
        <v>0.1052430671183809</v>
      </c>
      <c r="R1007" s="15">
        <f t="shared" ref="R1007" ca="1" si="1645">R484</f>
        <v>0.10692580494400694</v>
      </c>
      <c r="S1007" s="15" cm="1">
        <f t="array" aca="1" ref="S1007:S1016" ca="1">R1023:R1032</f>
        <v>0.10277784865161409</v>
      </c>
      <c r="T1007" s="15" cm="1">
        <f t="array" aca="1" ref="T1007:T1016" ca="1">S1023:S1032</f>
        <v>0.10190592025135606</v>
      </c>
      <c r="U1007" s="15">
        <f t="shared" ref="U1007" ca="1" si="1646">U484</f>
        <v>0.1041862853457631</v>
      </c>
      <c r="V1007" s="15" cm="1">
        <f t="array" aca="1" ref="V1007:V1016" ca="1">U1023:U1032</f>
        <v>0.10395723278456859</v>
      </c>
      <c r="W1007" s="15" cm="1">
        <f t="array" aca="1" ref="W1007:W1016" ca="1">V1023:V1032</f>
        <v>0.10824164453079602</v>
      </c>
      <c r="X1007" s="15">
        <f t="shared" ref="X1007" ca="1" si="1647">X484</f>
        <v>0.10000968286410158</v>
      </c>
      <c r="Y1007" s="15" cm="1">
        <f t="array" aca="1" ref="Y1007:Y1016" ca="1">X1023:X1032</f>
        <v>7.8793032769605545E-2</v>
      </c>
      <c r="Z1007" s="15" cm="1">
        <f t="array" aca="1" ref="Z1007:Z1016" ca="1">Y1023:Y1032</f>
        <v>8.1344063351455276E-2</v>
      </c>
      <c r="AA1007" s="15">
        <f t="shared" ref="AA1007" ca="1" si="1648">AA484</f>
        <v>3.4661108134964397E-2</v>
      </c>
      <c r="AB1007" s="15" cm="1">
        <f t="array" aca="1" ref="AB1007:AB1016" ca="1">AA1023:AA1032</f>
        <v>3.8627640489979111E-2</v>
      </c>
      <c r="AC1007" s="15" cm="1">
        <f t="array" aca="1" ref="AC1007:AC1016" ca="1">AB1023:AB1032</f>
        <v>3.8511203800060234E-2</v>
      </c>
      <c r="AD1007" s="15">
        <f t="shared" ref="AD1007" ca="1" si="1649">AD484</f>
        <v>4.2144857720086875E-3</v>
      </c>
      <c r="AE1007" s="15" cm="1">
        <f t="array" aca="1" ref="AE1007:AE1016" ca="1">AD1023:AD1032</f>
        <v>4.1377130221678729E-3</v>
      </c>
      <c r="AF1007" s="15" cm="1">
        <f t="array" aca="1" ref="AF1007:AF1016" ca="1">AE1023:AE1032</f>
        <v>3.9156058951119047E-3</v>
      </c>
      <c r="AG1007" s="15">
        <f t="shared" ref="AG1007" ca="1" si="1650">AG484</f>
        <v>0</v>
      </c>
      <c r="AH1007" s="15" cm="1">
        <f t="array" aca="1" ref="AH1007:AH1016" ca="1">AG1023:AG1032</f>
        <v>0</v>
      </c>
      <c r="AI1007" s="15" cm="1">
        <f t="array" aca="1" ref="AI1007:AI1016" ca="1">AH1023:AH1032</f>
        <v>0</v>
      </c>
      <c r="AJ1007" s="15">
        <f t="shared" ref="AJ1007" ca="1" si="1651">AJ484</f>
        <v>0</v>
      </c>
      <c r="AK1007" s="15" cm="1">
        <f t="array" aca="1" ref="AK1007:AK1016" ca="1">AJ1023:AJ1032</f>
        <v>0</v>
      </c>
      <c r="AL1007" s="15" cm="1">
        <f t="array" aca="1" ref="AL1007:AL1016" ca="1">AK1023:AK1032</f>
        <v>0</v>
      </c>
      <c r="AM1007" s="15">
        <f t="shared" ref="AM1007:AM1016" ca="1" si="1652">AM484</f>
        <v>0</v>
      </c>
      <c r="AN1007" s="15" cm="1">
        <f t="array" aca="1" ref="AN1007:AN1016" ca="1">AM1023:AM1032</f>
        <v>0</v>
      </c>
      <c r="AO1007" s="15" cm="1">
        <f t="array" aca="1" ref="AO1007:AO1016" ca="1">AN1023:AN1032</f>
        <v>0</v>
      </c>
      <c r="AP1007" s="15">
        <f t="shared" ref="AP1007" ca="1" si="1653">AP484</f>
        <v>0</v>
      </c>
      <c r="AQ1007" s="15" cm="1">
        <f t="array" aca="1" ref="AQ1007:AQ1016" ca="1">AP1023:AP1032</f>
        <v>0</v>
      </c>
      <c r="AR1007" s="15" cm="1">
        <f t="array" aca="1" ref="AR1007:AR1016" ca="1">AQ1023:AQ1032</f>
        <v>0</v>
      </c>
      <c r="AS1007" s="15">
        <f t="shared" ref="AS1007" ca="1" si="1654">AS484</f>
        <v>0</v>
      </c>
      <c r="AT1007" s="15" cm="1">
        <f t="array" aca="1" ref="AT1007:AT1016" ca="1">AS1023:AS1032</f>
        <v>0</v>
      </c>
      <c r="AU1007" s="15" cm="1">
        <f t="array" aca="1" ref="AU1007:AU1016" ca="1">AT1023:AT1032</f>
        <v>0</v>
      </c>
      <c r="AV1007" s="15">
        <f t="shared" ref="AV1007" ca="1" si="1655">AV484</f>
        <v>0</v>
      </c>
      <c r="AW1007" s="15" cm="1">
        <f t="array" aca="1" ref="AW1007:AW1016" ca="1">AV1023:AV1032</f>
        <v>0</v>
      </c>
      <c r="AX1007" s="15" cm="1">
        <f t="array" aca="1" ref="AX1007:AX1016" ca="1">AW1023:AW1032</f>
        <v>0</v>
      </c>
      <c r="AY1007" s="15">
        <f t="shared" ref="AY1007" ca="1" si="1656">AY484</f>
        <v>0</v>
      </c>
      <c r="AZ1007" s="15" cm="1">
        <f t="array" aca="1" ref="AZ1007:AZ1016" ca="1">AY1023:AY1032</f>
        <v>0</v>
      </c>
      <c r="BA1007" s="15" cm="1">
        <f t="array" aca="1" ref="BA1007:BA1016" ca="1">AZ1023:AZ1032</f>
        <v>0</v>
      </c>
      <c r="BB1007" s="15">
        <f t="shared" ref="BB1007" ca="1" si="1657">BB484</f>
        <v>0</v>
      </c>
      <c r="BC1007" s="15" cm="1">
        <f t="array" aca="1" ref="BC1007:BC1016" ca="1">BB1023:BB1032</f>
        <v>0</v>
      </c>
      <c r="BD1007" s="15" cm="1">
        <f t="array" aca="1" ref="BD1007:BD1016" ca="1">BC1023:BC1032</f>
        <v>0</v>
      </c>
      <c r="BE1007" s="15">
        <f t="shared" ref="BE1007" ca="1" si="1658">BE484</f>
        <v>0</v>
      </c>
      <c r="BF1007" s="15" cm="1">
        <f t="array" aca="1" ref="BF1007:BF1016" ca="1">BE1023:BE1032</f>
        <v>0</v>
      </c>
      <c r="BG1007" s="15" cm="1">
        <f t="array" aca="1" ref="BG1007:BG1016" ca="1">BF1023:BF1032</f>
        <v>0</v>
      </c>
      <c r="BH1007" s="15">
        <f t="shared" ref="BH1007" ca="1" si="1659">BH484</f>
        <v>0</v>
      </c>
      <c r="BI1007" s="15" cm="1">
        <f t="array" aca="1" ref="BI1007:BI1016" ca="1">BH1023:BH1032</f>
        <v>0</v>
      </c>
      <c r="BJ1007" s="15" cm="1">
        <f t="array" aca="1" ref="BJ1007:BJ1016" ca="1">BI1023:BI1032</f>
        <v>0</v>
      </c>
    </row>
    <row r="1008" spans="2:62" hidden="1" outlineLevel="2">
      <c r="B1008" s="78" t="s">
        <v>7</v>
      </c>
      <c r="C1008" s="15">
        <f t="shared" ca="1" si="1640"/>
        <v>1.4432350327066742E-2</v>
      </c>
      <c r="D1008" s="15">
        <f ca="1"/>
        <v>1.3590901838493881E-2</v>
      </c>
      <c r="E1008" s="15">
        <f ca="1"/>
        <v>1.3292452258707742E-2</v>
      </c>
      <c r="F1008" s="15">
        <f t="shared" ca="1" si="1641"/>
        <v>7.3556546182163918E-3</v>
      </c>
      <c r="G1008" s="15">
        <f ca="1"/>
        <v>7.3468723779933544E-3</v>
      </c>
      <c r="H1008" s="15">
        <f ca="1"/>
        <v>6.9531349403927217E-3</v>
      </c>
      <c r="I1008" s="15">
        <f t="shared" ref="I1008:I1016" ca="1" si="1660">I485</f>
        <v>1.4617536922298875E-2</v>
      </c>
      <c r="J1008" s="15">
        <f ca="1"/>
        <v>1.5330301184850246E-2</v>
      </c>
      <c r="K1008" s="15">
        <f ca="1"/>
        <v>1.4788562654394259E-2</v>
      </c>
      <c r="L1008" s="15">
        <f t="shared" ref="L1008:L1016" ca="1" si="1661">L485</f>
        <v>1.9268386641637388E-2</v>
      </c>
      <c r="M1008" s="15">
        <f ca="1"/>
        <v>1.7886533293049962E-2</v>
      </c>
      <c r="N1008" s="15">
        <f ca="1"/>
        <v>1.7969401016536768E-2</v>
      </c>
      <c r="O1008" s="15">
        <f t="shared" ref="O1008:O1016" ca="1" si="1662">O485</f>
        <v>4.4130259046869694E-2</v>
      </c>
      <c r="P1008" s="15">
        <f ca="1"/>
        <v>4.4189010326463406E-2</v>
      </c>
      <c r="Q1008" s="15">
        <f ca="1"/>
        <v>4.1082072321303988E-2</v>
      </c>
      <c r="R1008" s="15">
        <f t="shared" ref="R1008:R1016" ca="1" si="1663">R485</f>
        <v>4.1099823005024294E-2</v>
      </c>
      <c r="S1008" s="15">
        <f ca="1"/>
        <v>4.5872649459848924E-2</v>
      </c>
      <c r="T1008" s="15">
        <f ca="1"/>
        <v>4.6259961145164168E-2</v>
      </c>
      <c r="U1008" s="15">
        <f t="shared" ref="U1008:U1016" ca="1" si="1664">U485</f>
        <v>5.0390038710911036E-2</v>
      </c>
      <c r="V1008" s="15">
        <f ca="1"/>
        <v>4.8403526676327753E-2</v>
      </c>
      <c r="W1008" s="15">
        <f ca="1"/>
        <v>4.6722376364544398E-2</v>
      </c>
      <c r="X1008" s="15">
        <f t="shared" ref="X1008:X1016" ca="1" si="1665">X485</f>
        <v>5.3920069466328741E-2</v>
      </c>
      <c r="Y1008" s="15">
        <f ca="1"/>
        <v>5.0811422924250817E-2</v>
      </c>
      <c r="Z1008" s="15">
        <f ca="1"/>
        <v>5.1741500275933439E-2</v>
      </c>
      <c r="AA1008" s="15">
        <f t="shared" ref="AA1008:AA1016" ca="1" si="1666">AA485</f>
        <v>4.1780628052676502E-2</v>
      </c>
      <c r="AB1008" s="15">
        <f ca="1"/>
        <v>4.1495189462779185E-2</v>
      </c>
      <c r="AC1008" s="15">
        <f ca="1"/>
        <v>4.1931378183007538E-2</v>
      </c>
      <c r="AD1008" s="15">
        <f t="shared" ref="AD1008:AD1016" ca="1" si="1667">AD485</f>
        <v>5.6707656361329184E-2</v>
      </c>
      <c r="AE1008" s="15">
        <f ca="1"/>
        <v>5.4585566865185203E-2</v>
      </c>
      <c r="AF1008" s="15">
        <f ca="1"/>
        <v>5.3983003966902338E-2</v>
      </c>
      <c r="AG1008" s="15">
        <f t="shared" ref="AG1008:AG1016" ca="1" si="1668">AG485</f>
        <v>6.7520066182390287E-2</v>
      </c>
      <c r="AH1008" s="15">
        <f ca="1"/>
        <v>6.6676477105807652E-2</v>
      </c>
      <c r="AI1008" s="15">
        <f ca="1"/>
        <v>6.2627002916723795E-2</v>
      </c>
      <c r="AJ1008" s="15">
        <f t="shared" ref="AJ1008:AJ1016" ca="1" si="1669">AJ485</f>
        <v>7.5986765319665861E-2</v>
      </c>
      <c r="AK1008" s="15">
        <f ca="1"/>
        <v>7.3227289182827088E-2</v>
      </c>
      <c r="AL1008" s="15">
        <f ca="1"/>
        <v>7.4426669558793401E-2</v>
      </c>
      <c r="AM1008" s="15">
        <f t="shared" ca="1" si="1652"/>
        <v>6.9019226964654651E-2</v>
      </c>
      <c r="AN1008" s="15">
        <f ca="1"/>
        <v>5.8888573937736437E-2</v>
      </c>
      <c r="AO1008" s="15">
        <f ca="1"/>
        <v>5.6999616868514118E-2</v>
      </c>
      <c r="AP1008" s="15">
        <f t="shared" ref="AP1008:AP1016" ca="1" si="1670">AP485</f>
        <v>0</v>
      </c>
      <c r="AQ1008" s="15">
        <f ca="1"/>
        <v>0</v>
      </c>
      <c r="AR1008" s="15">
        <f ca="1"/>
        <v>0</v>
      </c>
      <c r="AS1008" s="15">
        <f t="shared" ref="AS1008:AS1016" ca="1" si="1671">AS485</f>
        <v>0</v>
      </c>
      <c r="AT1008" s="15">
        <f ca="1"/>
        <v>0</v>
      </c>
      <c r="AU1008" s="15">
        <f ca="1"/>
        <v>0</v>
      </c>
      <c r="AV1008" s="15">
        <f t="shared" ref="AV1008:AV1016" ca="1" si="1672">AV485</f>
        <v>0</v>
      </c>
      <c r="AW1008" s="15">
        <f ca="1"/>
        <v>0</v>
      </c>
      <c r="AX1008" s="15">
        <f ca="1"/>
        <v>0</v>
      </c>
      <c r="AY1008" s="15">
        <f t="shared" ref="AY1008:AY1016" ca="1" si="1673">AY485</f>
        <v>0</v>
      </c>
      <c r="AZ1008" s="15">
        <f ca="1"/>
        <v>0</v>
      </c>
      <c r="BA1008" s="15">
        <f ca="1"/>
        <v>0</v>
      </c>
      <c r="BB1008" s="15">
        <f t="shared" ref="BB1008:BB1016" ca="1" si="1674">BB485</f>
        <v>0</v>
      </c>
      <c r="BC1008" s="15">
        <f ca="1"/>
        <v>0</v>
      </c>
      <c r="BD1008" s="15">
        <f ca="1"/>
        <v>0</v>
      </c>
      <c r="BE1008" s="15">
        <f t="shared" ref="BE1008:BE1016" ca="1" si="1675">BE485</f>
        <v>0</v>
      </c>
      <c r="BF1008" s="15">
        <f ca="1"/>
        <v>0</v>
      </c>
      <c r="BG1008" s="15">
        <f ca="1"/>
        <v>0</v>
      </c>
      <c r="BH1008" s="15">
        <f t="shared" ref="BH1008:BH1016" ca="1" si="1676">BH485</f>
        <v>0</v>
      </c>
      <c r="BI1008" s="15">
        <f ca="1"/>
        <v>0</v>
      </c>
      <c r="BJ1008" s="15">
        <f ca="1"/>
        <v>0</v>
      </c>
    </row>
    <row r="1009" spans="2:62" hidden="1" outlineLevel="2">
      <c r="B1009" s="78" t="s">
        <v>9</v>
      </c>
      <c r="C1009" s="15">
        <f t="shared" ca="1" si="1640"/>
        <v>0.27758402614428612</v>
      </c>
      <c r="D1009" s="15">
        <f ca="1"/>
        <v>0.27765514380939132</v>
      </c>
      <c r="E1009" s="15">
        <f ca="1"/>
        <v>0.27672882071110788</v>
      </c>
      <c r="F1009" s="15">
        <f t="shared" ca="1" si="1641"/>
        <v>0.26245176151229632</v>
      </c>
      <c r="G1009" s="15">
        <f ca="1"/>
        <v>0.26389044814780771</v>
      </c>
      <c r="H1009" s="15">
        <f ca="1"/>
        <v>0.2619729495275257</v>
      </c>
      <c r="I1009" s="15">
        <f t="shared" ca="1" si="1660"/>
        <v>0.24237354347217135</v>
      </c>
      <c r="J1009" s="15">
        <f ca="1"/>
        <v>0.2431315503831635</v>
      </c>
      <c r="K1009" s="15">
        <f ca="1"/>
        <v>0.2400701294772061</v>
      </c>
      <c r="L1009" s="15">
        <f t="shared" ca="1" si="1661"/>
        <v>0.25444442583110505</v>
      </c>
      <c r="M1009" s="15">
        <f ca="1"/>
        <v>0.25439058444081231</v>
      </c>
      <c r="N1009" s="15">
        <f ca="1"/>
        <v>0.24468731694414478</v>
      </c>
      <c r="O1009" s="15">
        <f t="shared" ca="1" si="1662"/>
        <v>0.25568675092279869</v>
      </c>
      <c r="P1009" s="15">
        <f ca="1"/>
        <v>0.23985534039922815</v>
      </c>
      <c r="Q1009" s="15">
        <f ca="1"/>
        <v>0.23921674376156904</v>
      </c>
      <c r="R1009" s="15">
        <f t="shared" ca="1" si="1663"/>
        <v>0.2794460485798308</v>
      </c>
      <c r="S1009" s="15">
        <f ca="1"/>
        <v>0.29359428855269554</v>
      </c>
      <c r="T1009" s="15">
        <f ca="1"/>
        <v>0.29137103988586377</v>
      </c>
      <c r="U1009" s="15">
        <f t="shared" ca="1" si="1664"/>
        <v>0.28862639961823877</v>
      </c>
      <c r="V1009" s="15">
        <f ca="1"/>
        <v>0.29132636973695702</v>
      </c>
      <c r="W1009" s="15">
        <f ca="1"/>
        <v>0.27115671854822038</v>
      </c>
      <c r="X1009" s="15">
        <f t="shared" ca="1" si="1665"/>
        <v>0.26613167345325028</v>
      </c>
      <c r="Y1009" s="15">
        <f ca="1"/>
        <v>0.28367406494213115</v>
      </c>
      <c r="Z1009" s="15">
        <f ca="1"/>
        <v>0.28593228056336056</v>
      </c>
      <c r="AA1009" s="15">
        <f t="shared" ca="1" si="1666"/>
        <v>0.25967733566754631</v>
      </c>
      <c r="AB1009" s="15">
        <f ca="1"/>
        <v>0.27079815022189885</v>
      </c>
      <c r="AC1009" s="15">
        <f ca="1"/>
        <v>0.26881124907846732</v>
      </c>
      <c r="AD1009" s="15">
        <f t="shared" ca="1" si="1667"/>
        <v>0.22505082049075184</v>
      </c>
      <c r="AE1009" s="15">
        <f ca="1"/>
        <v>0.2288816470004531</v>
      </c>
      <c r="AF1009" s="15">
        <f ca="1"/>
        <v>0.24022741250396817</v>
      </c>
      <c r="AG1009" s="15">
        <f t="shared" ca="1" si="1668"/>
        <v>0.24259442878563295</v>
      </c>
      <c r="AH1009" s="15">
        <f ca="1"/>
        <v>0.24618159631678241</v>
      </c>
      <c r="AI1009" s="15">
        <f ca="1"/>
        <v>0.2508135432173797</v>
      </c>
      <c r="AJ1009" s="15">
        <f t="shared" ca="1" si="1669"/>
        <v>0.23573480078329659</v>
      </c>
      <c r="AK1009" s="15">
        <f ca="1"/>
        <v>0.2353284041196366</v>
      </c>
      <c r="AL1009" s="15">
        <f ca="1"/>
        <v>0.23458863712015243</v>
      </c>
      <c r="AM1009" s="15">
        <f t="shared" ca="1" si="1652"/>
        <v>0.24219154819992433</v>
      </c>
      <c r="AN1009" s="15">
        <f ca="1"/>
        <v>0.25687664332270349</v>
      </c>
      <c r="AO1009" s="15">
        <f ca="1"/>
        <v>0.24383895668611288</v>
      </c>
      <c r="AP1009" s="15">
        <f t="shared" ca="1" si="1670"/>
        <v>0.17254090931258434</v>
      </c>
      <c r="AQ1009" s="15">
        <f ca="1"/>
        <v>0.16655816984654895</v>
      </c>
      <c r="AR1009" s="15">
        <f ca="1"/>
        <v>0.16024805360472297</v>
      </c>
      <c r="AS1009" s="15">
        <f t="shared" ca="1" si="1671"/>
        <v>0.19662349656892508</v>
      </c>
      <c r="AT1009" s="15">
        <f ca="1"/>
        <v>0.21083839820850639</v>
      </c>
      <c r="AU1009" s="15">
        <f ca="1"/>
        <v>0.20915862668278062</v>
      </c>
      <c r="AV1009" s="15">
        <f t="shared" ca="1" si="1672"/>
        <v>0.19287056688776832</v>
      </c>
      <c r="AW1009" s="15">
        <f ca="1"/>
        <v>0.20889976844952862</v>
      </c>
      <c r="AX1009" s="15">
        <f ca="1"/>
        <v>0.21089178452847374</v>
      </c>
      <c r="AY1009" s="15">
        <f t="shared" ca="1" si="1673"/>
        <v>0.18950894140199781</v>
      </c>
      <c r="AZ1009" s="15">
        <f ca="1"/>
        <v>0.18073710115614863</v>
      </c>
      <c r="BA1009" s="15">
        <f ca="1"/>
        <v>0.18194887649682101</v>
      </c>
      <c r="BB1009" s="15">
        <f t="shared" ca="1" si="1674"/>
        <v>0.19043723727034462</v>
      </c>
      <c r="BC1009" s="15">
        <f ca="1"/>
        <v>0.19523798365163367</v>
      </c>
      <c r="BD1009" s="15">
        <f ca="1"/>
        <v>0.19246612556744191</v>
      </c>
      <c r="BE1009" s="15">
        <f t="shared" ca="1" si="1675"/>
        <v>0.1830391954001028</v>
      </c>
      <c r="BF1009" s="15">
        <f ca="1"/>
        <v>0.19131072160574836</v>
      </c>
      <c r="BG1009" s="15">
        <f ca="1"/>
        <v>0.19219777958797982</v>
      </c>
      <c r="BH1009" s="15">
        <f t="shared" ca="1" si="1676"/>
        <v>0.18550309120734562</v>
      </c>
      <c r="BI1009" s="15">
        <f ca="1"/>
        <v>0.18584749404487963</v>
      </c>
      <c r="BJ1009" s="15">
        <f ca="1"/>
        <v>0.18627387734381476</v>
      </c>
    </row>
    <row r="1010" spans="2:62" hidden="1" outlineLevel="2">
      <c r="B1010" s="78" t="s">
        <v>11</v>
      </c>
      <c r="C1010" s="15">
        <f t="shared" ca="1" si="1640"/>
        <v>0.15589995261903322</v>
      </c>
      <c r="D1010" s="15">
        <f ca="1"/>
        <v>0.15192388269942761</v>
      </c>
      <c r="E1010" s="15">
        <f ca="1"/>
        <v>0.15625693127472723</v>
      </c>
      <c r="F1010" s="15">
        <f t="shared" ca="1" si="1641"/>
        <v>0.14013094563134054</v>
      </c>
      <c r="G1010" s="15">
        <f ca="1"/>
        <v>0.1441550726820934</v>
      </c>
      <c r="H1010" s="15">
        <f ca="1"/>
        <v>0.14619948402387431</v>
      </c>
      <c r="I1010" s="15">
        <f t="shared" ca="1" si="1660"/>
        <v>0.12951803043104723</v>
      </c>
      <c r="J1010" s="15">
        <f ca="1"/>
        <v>0.12541122210243733</v>
      </c>
      <c r="K1010" s="15">
        <f ca="1"/>
        <v>0.12413751896632434</v>
      </c>
      <c r="L1010" s="15">
        <f t="shared" ca="1" si="1661"/>
        <v>0.12039604026809338</v>
      </c>
      <c r="M1010" s="15">
        <f ca="1"/>
        <v>0.12426790130071957</v>
      </c>
      <c r="N1010" s="15">
        <f ca="1"/>
        <v>0.12789145226195814</v>
      </c>
      <c r="O1010" s="15">
        <f t="shared" ca="1" si="1662"/>
        <v>9.0642127013689219E-2</v>
      </c>
      <c r="P1010" s="15">
        <f ca="1"/>
        <v>9.6473899520325243E-2</v>
      </c>
      <c r="Q1010" s="15">
        <f ca="1"/>
        <v>9.4046451237809692E-2</v>
      </c>
      <c r="R1010" s="15">
        <f t="shared" ca="1" si="1663"/>
        <v>6.1070108679408548E-2</v>
      </c>
      <c r="S1010" s="15">
        <f ca="1"/>
        <v>5.5018350675008681E-2</v>
      </c>
      <c r="T1010" s="15">
        <f ca="1"/>
        <v>5.6541545335965143E-2</v>
      </c>
      <c r="U1010" s="15">
        <f t="shared" ca="1" si="1664"/>
        <v>2.4776418498337185E-2</v>
      </c>
      <c r="V1010" s="15">
        <f ca="1"/>
        <v>2.5719541017163616E-2</v>
      </c>
      <c r="W1010" s="15">
        <f ca="1"/>
        <v>2.6210234751895142E-2</v>
      </c>
      <c r="X1010" s="15">
        <f t="shared" ca="1" si="1665"/>
        <v>2.3473243806654252E-2</v>
      </c>
      <c r="Y1010" s="15">
        <f ca="1"/>
        <v>2.1874746677614663E-2</v>
      </c>
      <c r="Z1010" s="15">
        <f ca="1"/>
        <v>2.2785644635225637E-2</v>
      </c>
      <c r="AA1010" s="15">
        <f t="shared" ca="1" si="1666"/>
        <v>0</v>
      </c>
      <c r="AB1010" s="15">
        <f ca="1"/>
        <v>0</v>
      </c>
      <c r="AC1010" s="15">
        <f ca="1"/>
        <v>0</v>
      </c>
      <c r="AD1010" s="15">
        <f t="shared" ca="1" si="1667"/>
        <v>3.0509553311676697E-2</v>
      </c>
      <c r="AE1010" s="15">
        <f ca="1"/>
        <v>2.7481613373413597E-2</v>
      </c>
      <c r="AF1010" s="15">
        <f ca="1"/>
        <v>2.4125531536295219E-2</v>
      </c>
      <c r="AG1010" s="15">
        <f t="shared" ca="1" si="1668"/>
        <v>0</v>
      </c>
      <c r="AH1010" s="15">
        <f ca="1"/>
        <v>0</v>
      </c>
      <c r="AI1010" s="15">
        <f ca="1"/>
        <v>0</v>
      </c>
      <c r="AJ1010" s="15">
        <f t="shared" ca="1" si="1669"/>
        <v>3.5060163915192331E-3</v>
      </c>
      <c r="AK1010" s="15">
        <f ca="1"/>
        <v>3.4626424261277643E-3</v>
      </c>
      <c r="AL1010" s="15">
        <f ca="1"/>
        <v>3.5847464489212996E-3</v>
      </c>
      <c r="AM1010" s="15">
        <f t="shared" ca="1" si="1652"/>
        <v>7.8115269029392686E-3</v>
      </c>
      <c r="AN1010" s="15">
        <f ca="1"/>
        <v>6.7419881260942453E-3</v>
      </c>
      <c r="AO1010" s="15">
        <f ca="1"/>
        <v>7.0182094682394933E-3</v>
      </c>
      <c r="AP1010" s="15">
        <f t="shared" ca="1" si="1670"/>
        <v>1.8745020935850822E-2</v>
      </c>
      <c r="AQ1010" s="15">
        <f ca="1"/>
        <v>1.9218334614338074E-2</v>
      </c>
      <c r="AR1010" s="15">
        <f ca="1"/>
        <v>1.8892915178703881E-2</v>
      </c>
      <c r="AS1010" s="15">
        <f t="shared" ca="1" si="1671"/>
        <v>7.0471785197173493E-3</v>
      </c>
      <c r="AT1010" s="15">
        <f ca="1"/>
        <v>6.9208475689748116E-3</v>
      </c>
      <c r="AU1010" s="15">
        <f ca="1"/>
        <v>7.7597678512451697E-3</v>
      </c>
      <c r="AV1010" s="15">
        <f t="shared" ca="1" si="1672"/>
        <v>1.6998220212887216E-2</v>
      </c>
      <c r="AW1010" s="15">
        <f ca="1"/>
        <v>1.7351941750961455E-2</v>
      </c>
      <c r="AX1010" s="15">
        <f ca="1"/>
        <v>1.8118113451892709E-2</v>
      </c>
      <c r="AY1010" s="15">
        <f t="shared" ca="1" si="1673"/>
        <v>3.7585300180695377E-2</v>
      </c>
      <c r="AZ1010" s="15">
        <f ca="1"/>
        <v>3.7558630202488529E-2</v>
      </c>
      <c r="BA1010" s="15">
        <f ca="1"/>
        <v>3.9033330858516541E-2</v>
      </c>
      <c r="BB1010" s="15">
        <f t="shared" ca="1" si="1674"/>
        <v>2.951718157433306E-2</v>
      </c>
      <c r="BC1010" s="15">
        <f ca="1"/>
        <v>2.9085420085287868E-2</v>
      </c>
      <c r="BD1010" s="15">
        <f ca="1"/>
        <v>3.0478209040004544E-2</v>
      </c>
      <c r="BE1010" s="15">
        <f t="shared" ca="1" si="1675"/>
        <v>2.0592292986234124E-2</v>
      </c>
      <c r="BF1010" s="15">
        <f ca="1"/>
        <v>2.0319773891974598E-2</v>
      </c>
      <c r="BG1010" s="15">
        <f ca="1"/>
        <v>1.9468471602391259E-2</v>
      </c>
      <c r="BH1010" s="15">
        <f t="shared" ca="1" si="1676"/>
        <v>9.0567677932362721E-3</v>
      </c>
      <c r="BI1010" s="15">
        <f ca="1"/>
        <v>9.1902997673928722E-3</v>
      </c>
      <c r="BJ1010" s="15">
        <f ca="1"/>
        <v>8.9224457102918455E-3</v>
      </c>
    </row>
    <row r="1011" spans="2:62" hidden="1" outlineLevel="2">
      <c r="B1011" s="78" t="s">
        <v>13</v>
      </c>
      <c r="C1011" s="15">
        <f t="shared" ca="1" si="1640"/>
        <v>1.6386518940172557E-2</v>
      </c>
      <c r="D1011" s="15">
        <f ca="1"/>
        <v>1.6558476424427475E-2</v>
      </c>
      <c r="E1011" s="15">
        <f ca="1"/>
        <v>1.5721661860633167E-2</v>
      </c>
      <c r="F1011" s="15">
        <f t="shared" ca="1" si="1641"/>
        <v>2.8684973735250845E-2</v>
      </c>
      <c r="G1011" s="15">
        <f ca="1"/>
        <v>2.8894578397340585E-2</v>
      </c>
      <c r="H1011" s="15">
        <f ca="1"/>
        <v>2.8085203049546321E-2</v>
      </c>
      <c r="I1011" s="15">
        <f t="shared" ca="1" si="1660"/>
        <v>2.6488561542602599E-2</v>
      </c>
      <c r="J1011" s="15">
        <f ca="1"/>
        <v>2.7904696563846493E-2</v>
      </c>
      <c r="K1011" s="15">
        <f ca="1"/>
        <v>2.6942752571217074E-2</v>
      </c>
      <c r="L1011" s="15">
        <f t="shared" ca="1" si="1661"/>
        <v>2.1410006929800315E-2</v>
      </c>
      <c r="M1011" s="15">
        <f ca="1"/>
        <v>2.4071798074910274E-2</v>
      </c>
      <c r="N1011" s="15">
        <f ca="1"/>
        <v>2.3147727343147885E-2</v>
      </c>
      <c r="O1011" s="15">
        <f t="shared" ca="1" si="1662"/>
        <v>1.6386064171228041E-2</v>
      </c>
      <c r="P1011" s="15">
        <f ca="1"/>
        <v>1.7089841933153004E-2</v>
      </c>
      <c r="Q1011" s="15">
        <f ca="1"/>
        <v>1.814915213087568E-2</v>
      </c>
      <c r="R1011" s="15">
        <f t="shared" ca="1" si="1663"/>
        <v>2.8716715529111151E-2</v>
      </c>
      <c r="S1011" s="15">
        <f ca="1"/>
        <v>2.8957483980689352E-2</v>
      </c>
      <c r="T1011" s="15">
        <f ca="1"/>
        <v>3.1319331424905623E-2</v>
      </c>
      <c r="U1011" s="15">
        <f t="shared" ca="1" si="1664"/>
        <v>3.3532544731108574E-2</v>
      </c>
      <c r="V1011" s="15">
        <f ca="1"/>
        <v>3.1206862178283425E-2</v>
      </c>
      <c r="W1011" s="15">
        <f ca="1"/>
        <v>3.2224856829497273E-2</v>
      </c>
      <c r="X1011" s="15">
        <f t="shared" ca="1" si="1665"/>
        <v>3.4527731824162577E-2</v>
      </c>
      <c r="Y1011" s="15">
        <f ca="1"/>
        <v>3.5325957807674231E-2</v>
      </c>
      <c r="Z1011" s="15">
        <f ca="1"/>
        <v>3.5400844059212677E-2</v>
      </c>
      <c r="AA1011" s="15">
        <f t="shared" ca="1" si="1666"/>
        <v>5.9360048678548674E-2</v>
      </c>
      <c r="AB1011" s="15">
        <f ca="1"/>
        <v>5.6167703397279625E-2</v>
      </c>
      <c r="AC1011" s="15">
        <f ca="1"/>
        <v>6.0920186700723092E-2</v>
      </c>
      <c r="AD1011" s="15">
        <f t="shared" ca="1" si="1667"/>
        <v>6.9280924462759699E-2</v>
      </c>
      <c r="AE1011" s="15">
        <f ca="1"/>
        <v>6.5032140985004136E-2</v>
      </c>
      <c r="AF1011" s="15">
        <f ca="1"/>
        <v>5.8329553797619699E-2</v>
      </c>
      <c r="AG1011" s="15">
        <f t="shared" ca="1" si="1668"/>
        <v>6.1233897784225638E-2</v>
      </c>
      <c r="AH1011" s="15">
        <f ca="1"/>
        <v>6.454403380001994E-2</v>
      </c>
      <c r="AI1011" s="15">
        <f ca="1"/>
        <v>5.9257703718643945E-2</v>
      </c>
      <c r="AJ1011" s="15">
        <f t="shared" ca="1" si="1669"/>
        <v>5.354244886149833E-2</v>
      </c>
      <c r="AK1011" s="15">
        <f ca="1"/>
        <v>5.7803606685254576E-2</v>
      </c>
      <c r="AL1011" s="15">
        <f ca="1"/>
        <v>5.9539850754933517E-2</v>
      </c>
      <c r="AM1011" s="15">
        <f t="shared" ca="1" si="1652"/>
        <v>5.1569732037366506E-2</v>
      </c>
      <c r="AN1011" s="15">
        <f ca="1"/>
        <v>5.2864951697437212E-2</v>
      </c>
      <c r="AO1011" s="15">
        <f ca="1"/>
        <v>5.0611595587045213E-2</v>
      </c>
      <c r="AP1011" s="15">
        <f t="shared" ca="1" si="1670"/>
        <v>6.5048675875430575E-2</v>
      </c>
      <c r="AQ1011" s="15">
        <f ca="1"/>
        <v>6.6415043840933927E-2</v>
      </c>
      <c r="AR1011" s="15">
        <f ca="1"/>
        <v>6.6248755724733085E-2</v>
      </c>
      <c r="AS1011" s="15">
        <f t="shared" ca="1" si="1671"/>
        <v>7.6719189747987485E-2</v>
      </c>
      <c r="AT1011" s="15">
        <f ca="1"/>
        <v>6.2311367566509401E-2</v>
      </c>
      <c r="AU1011" s="15">
        <f ca="1"/>
        <v>6.866315163230019E-2</v>
      </c>
      <c r="AV1011" s="15">
        <f t="shared" ca="1" si="1672"/>
        <v>5.9796567969975685E-2</v>
      </c>
      <c r="AW1011" s="15">
        <f ca="1"/>
        <v>5.2271300489015286E-2</v>
      </c>
      <c r="AX1011" s="15">
        <f ca="1"/>
        <v>5.509782162368726E-2</v>
      </c>
      <c r="AY1011" s="15">
        <f t="shared" ca="1" si="1673"/>
        <v>5.1199525996101253E-2</v>
      </c>
      <c r="AZ1011" s="15">
        <f ca="1"/>
        <v>5.6724259392318573E-2</v>
      </c>
      <c r="BA1011" s="15">
        <f ca="1"/>
        <v>6.4593658860981062E-2</v>
      </c>
      <c r="BB1011" s="15">
        <f t="shared" ca="1" si="1674"/>
        <v>7.8221095872764462E-2</v>
      </c>
      <c r="BC1011" s="15">
        <f ca="1"/>
        <v>6.77174523435599E-2</v>
      </c>
      <c r="BD1011" s="15">
        <f ca="1"/>
        <v>6.8325312480397415E-2</v>
      </c>
      <c r="BE1011" s="15">
        <f t="shared" ca="1" si="1675"/>
        <v>8.6448636703388482E-2</v>
      </c>
      <c r="BF1011" s="15">
        <f ca="1"/>
        <v>8.1911938257777678E-2</v>
      </c>
      <c r="BG1011" s="15">
        <f ca="1"/>
        <v>8.0181328010874547E-2</v>
      </c>
      <c r="BH1011" s="15">
        <f t="shared" ca="1" si="1676"/>
        <v>9.4960348448355159E-2</v>
      </c>
      <c r="BI1011" s="15">
        <f ca="1"/>
        <v>8.7002912765258913E-2</v>
      </c>
      <c r="BJ1011" s="15">
        <f ca="1"/>
        <v>8.8976409476758528E-2</v>
      </c>
    </row>
    <row r="1012" spans="2:62" hidden="1" outlineLevel="2">
      <c r="B1012" s="78" t="s">
        <v>15</v>
      </c>
      <c r="C1012" s="15">
        <f t="shared" ca="1" si="1640"/>
        <v>0.23009466094794456</v>
      </c>
      <c r="D1012" s="15">
        <f ca="1"/>
        <v>0.22810910503656817</v>
      </c>
      <c r="E1012" s="15">
        <f ca="1"/>
        <v>0.22261921699739265</v>
      </c>
      <c r="F1012" s="15">
        <f t="shared" ca="1" si="1641"/>
        <v>0.23567269688846462</v>
      </c>
      <c r="G1012" s="15">
        <f ca="1"/>
        <v>0.2364419143975173</v>
      </c>
      <c r="H1012" s="15">
        <f ca="1"/>
        <v>0.24042685535878175</v>
      </c>
      <c r="I1012" s="15">
        <f t="shared" ca="1" si="1660"/>
        <v>0.21278323375405489</v>
      </c>
      <c r="J1012" s="15">
        <f ca="1"/>
        <v>0.21475644080526868</v>
      </c>
      <c r="K1012" s="15">
        <f ca="1"/>
        <v>0.21442414154088882</v>
      </c>
      <c r="L1012" s="15">
        <f t="shared" ca="1" si="1661"/>
        <v>0.20924951201909892</v>
      </c>
      <c r="M1012" s="15">
        <f ca="1"/>
        <v>0.20771910777760538</v>
      </c>
      <c r="N1012" s="15">
        <f ca="1"/>
        <v>0.21075020591179386</v>
      </c>
      <c r="O1012" s="15">
        <f t="shared" ca="1" si="1662"/>
        <v>0.20670541684484478</v>
      </c>
      <c r="P1012" s="15">
        <f ca="1"/>
        <v>0.1949346656626898</v>
      </c>
      <c r="Q1012" s="15">
        <f ca="1"/>
        <v>0.1947336426099468</v>
      </c>
      <c r="R1012" s="15">
        <f t="shared" ca="1" si="1663"/>
        <v>0.18915568083856144</v>
      </c>
      <c r="S1012" s="15">
        <f ca="1"/>
        <v>0.18995843485875125</v>
      </c>
      <c r="T1012" s="15">
        <f ca="1"/>
        <v>0.18668194659600171</v>
      </c>
      <c r="U1012" s="15">
        <f t="shared" ca="1" si="1664"/>
        <v>0.19653758524081111</v>
      </c>
      <c r="V1012" s="15">
        <f ca="1"/>
        <v>0.19881567285334142</v>
      </c>
      <c r="W1012" s="15">
        <f ca="1"/>
        <v>0.19999061557896761</v>
      </c>
      <c r="X1012" s="15">
        <f t="shared" ca="1" si="1665"/>
        <v>0.20597896911170407</v>
      </c>
      <c r="Y1012" s="15">
        <f ca="1"/>
        <v>0.21603224321866704</v>
      </c>
      <c r="Z1012" s="15">
        <f ca="1"/>
        <v>0.21339933307829764</v>
      </c>
      <c r="AA1012" s="15">
        <f t="shared" ca="1" si="1666"/>
        <v>0.25963635040986027</v>
      </c>
      <c r="AB1012" s="15">
        <f ca="1"/>
        <v>0.24050531707513756</v>
      </c>
      <c r="AC1012" s="15">
        <f ca="1"/>
        <v>0.24637761043985268</v>
      </c>
      <c r="AD1012" s="15">
        <f t="shared" ca="1" si="1667"/>
        <v>0.28259567893869364</v>
      </c>
      <c r="AE1012" s="15">
        <f ca="1"/>
        <v>0.28349465040692073</v>
      </c>
      <c r="AF1012" s="15">
        <f ca="1"/>
        <v>0.28249169655506745</v>
      </c>
      <c r="AG1012" s="15">
        <f t="shared" ca="1" si="1668"/>
        <v>0.28400656950449887</v>
      </c>
      <c r="AH1012" s="15">
        <f ca="1"/>
        <v>0.27237884273904661</v>
      </c>
      <c r="AI1012" s="15">
        <f ca="1"/>
        <v>0.27678114975991086</v>
      </c>
      <c r="AJ1012" s="15">
        <f t="shared" ca="1" si="1669"/>
        <v>0.2867976612882473</v>
      </c>
      <c r="AK1012" s="15">
        <f ca="1"/>
        <v>0.28749554903703661</v>
      </c>
      <c r="AL1012" s="15">
        <f ca="1"/>
        <v>0.28876637025518836</v>
      </c>
      <c r="AM1012" s="15">
        <f t="shared" ca="1" si="1652"/>
        <v>0.29185626053092667</v>
      </c>
      <c r="AN1012" s="15">
        <f ca="1"/>
        <v>0.29000155036368747</v>
      </c>
      <c r="AO1012" s="15">
        <f ca="1"/>
        <v>0.29323525746947554</v>
      </c>
      <c r="AP1012" s="15">
        <f t="shared" ca="1" si="1670"/>
        <v>0.30635456561373448</v>
      </c>
      <c r="AQ1012" s="15">
        <f ca="1"/>
        <v>0.30154347729237152</v>
      </c>
      <c r="AR1012" s="15">
        <f ca="1"/>
        <v>0.3143295288456015</v>
      </c>
      <c r="AS1012" s="15">
        <f t="shared" ca="1" si="1671"/>
        <v>0.2998209361163916</v>
      </c>
      <c r="AT1012" s="15">
        <f ca="1"/>
        <v>0.30468396506063222</v>
      </c>
      <c r="AU1012" s="15">
        <f ca="1"/>
        <v>0.30251103459436923</v>
      </c>
      <c r="AV1012" s="15">
        <f t="shared" ca="1" si="1672"/>
        <v>0.2985387482983769</v>
      </c>
      <c r="AW1012" s="15">
        <f ca="1"/>
        <v>0.31062177424525667</v>
      </c>
      <c r="AX1012" s="15">
        <f ca="1"/>
        <v>0.29096622105368336</v>
      </c>
      <c r="AY1012" s="15">
        <f t="shared" ca="1" si="1673"/>
        <v>0.32188697622565021</v>
      </c>
      <c r="AZ1012" s="15">
        <f ca="1"/>
        <v>0.31023366845286726</v>
      </c>
      <c r="BA1012" s="15">
        <f ca="1"/>
        <v>0.30069380277277324</v>
      </c>
      <c r="BB1012" s="15">
        <f t="shared" ca="1" si="1674"/>
        <v>0.29897650189862185</v>
      </c>
      <c r="BC1012" s="15">
        <f ca="1"/>
        <v>0.30287345838279855</v>
      </c>
      <c r="BD1012" s="15">
        <f ca="1"/>
        <v>0.29152807280224885</v>
      </c>
      <c r="BE1012" s="15">
        <f t="shared" ca="1" si="1675"/>
        <v>0.3080607105377649</v>
      </c>
      <c r="BF1012" s="15">
        <f ca="1"/>
        <v>0.31043369308114727</v>
      </c>
      <c r="BG1012" s="15">
        <f ca="1"/>
        <v>0.31193713849398852</v>
      </c>
      <c r="BH1012" s="15">
        <f t="shared" ca="1" si="1676"/>
        <v>0.32146870318743781</v>
      </c>
      <c r="BI1012" s="15">
        <f ca="1"/>
        <v>0.33301968934940029</v>
      </c>
      <c r="BJ1012" s="15">
        <f ca="1"/>
        <v>0.31582891993323997</v>
      </c>
    </row>
    <row r="1013" spans="2:62" hidden="1" outlineLevel="2">
      <c r="B1013" s="78" t="s">
        <v>18</v>
      </c>
      <c r="C1013" s="15">
        <f t="shared" ca="1" si="1640"/>
        <v>0</v>
      </c>
      <c r="D1013" s="15">
        <f ca="1"/>
        <v>0</v>
      </c>
      <c r="E1013" s="15">
        <f ca="1"/>
        <v>0</v>
      </c>
      <c r="F1013" s="15">
        <f t="shared" ca="1" si="1641"/>
        <v>0</v>
      </c>
      <c r="G1013" s="15">
        <f ca="1"/>
        <v>0</v>
      </c>
      <c r="H1013" s="15">
        <f ca="1"/>
        <v>0</v>
      </c>
      <c r="I1013" s="15">
        <f t="shared" ca="1" si="1660"/>
        <v>2.1501726907127844E-2</v>
      </c>
      <c r="J1013" s="15">
        <f ca="1"/>
        <v>2.2798836491177345E-2</v>
      </c>
      <c r="K1013" s="15">
        <f ca="1"/>
        <v>2.1432844982482154E-2</v>
      </c>
      <c r="L1013" s="15">
        <f t="shared" ca="1" si="1661"/>
        <v>2.4522070260352864E-2</v>
      </c>
      <c r="M1013" s="15">
        <f ca="1"/>
        <v>2.4076275155389706E-2</v>
      </c>
      <c r="N1013" s="15">
        <f ca="1"/>
        <v>2.4097502865873539E-2</v>
      </c>
      <c r="O1013" s="15">
        <f t="shared" ca="1" si="1662"/>
        <v>2.4239644533743228E-2</v>
      </c>
      <c r="P1013" s="15">
        <f ca="1"/>
        <v>2.6241376730382179E-2</v>
      </c>
      <c r="Q1013" s="15">
        <f ca="1"/>
        <v>2.6799542480084707E-2</v>
      </c>
      <c r="R1013" s="15">
        <f t="shared" ca="1" si="1663"/>
        <v>3.8198075091829604E-2</v>
      </c>
      <c r="S1013" s="15">
        <f ca="1"/>
        <v>3.7356384911346831E-2</v>
      </c>
      <c r="T1013" s="15">
        <f ca="1"/>
        <v>3.6501258094254203E-2</v>
      </c>
      <c r="U1013" s="15">
        <f t="shared" ca="1" si="1664"/>
        <v>4.1410047546049537E-2</v>
      </c>
      <c r="V1013" s="15">
        <f ca="1"/>
        <v>4.2735227904812947E-2</v>
      </c>
      <c r="W1013" s="15">
        <f ca="1"/>
        <v>4.2068325935638209E-2</v>
      </c>
      <c r="X1013" s="15">
        <f t="shared" ca="1" si="1665"/>
        <v>4.4474235643208668E-2</v>
      </c>
      <c r="Y1013" s="15">
        <f ca="1"/>
        <v>4.5299132170802496E-2</v>
      </c>
      <c r="Z1013" s="15">
        <f ca="1"/>
        <v>4.1703947020061291E-2</v>
      </c>
      <c r="AA1013" s="15">
        <f t="shared" ca="1" si="1666"/>
        <v>6.5148251817063962E-2</v>
      </c>
      <c r="AB1013" s="15">
        <f ca="1"/>
        <v>6.5963980095820815E-2</v>
      </c>
      <c r="AC1013" s="15">
        <f ca="1"/>
        <v>6.280081783114734E-2</v>
      </c>
      <c r="AD1013" s="15">
        <f t="shared" ca="1" si="1667"/>
        <v>7.3111209208572767E-2</v>
      </c>
      <c r="AE1013" s="15">
        <f ca="1"/>
        <v>8.3068953028926057E-2</v>
      </c>
      <c r="AF1013" s="15">
        <f ca="1"/>
        <v>7.230324349626549E-2</v>
      </c>
      <c r="AG1013" s="15">
        <f t="shared" ca="1" si="1668"/>
        <v>5.028347185337647E-2</v>
      </c>
      <c r="AH1013" s="15">
        <f ca="1"/>
        <v>5.1451912343053414E-2</v>
      </c>
      <c r="AI1013" s="15">
        <f ca="1"/>
        <v>4.6586889046045916E-2</v>
      </c>
      <c r="AJ1013" s="15">
        <f t="shared" ca="1" si="1669"/>
        <v>5.3863091175841496E-2</v>
      </c>
      <c r="AK1013" s="15">
        <f ca="1"/>
        <v>5.7640068414950757E-2</v>
      </c>
      <c r="AL1013" s="15">
        <f ca="1"/>
        <v>6.1787958286624457E-2</v>
      </c>
      <c r="AM1013" s="15">
        <f t="shared" ca="1" si="1652"/>
        <v>4.9249577178912818E-2</v>
      </c>
      <c r="AN1013" s="15">
        <f ca="1"/>
        <v>4.8642104978226547E-2</v>
      </c>
      <c r="AO1013" s="15">
        <f ca="1"/>
        <v>4.5931288012154972E-2</v>
      </c>
      <c r="AP1013" s="15">
        <f t="shared" ca="1" si="1670"/>
        <v>0</v>
      </c>
      <c r="AQ1013" s="15">
        <f ca="1"/>
        <v>0</v>
      </c>
      <c r="AR1013" s="15">
        <f ca="1"/>
        <v>0</v>
      </c>
      <c r="AS1013" s="15">
        <f t="shared" ca="1" si="1671"/>
        <v>0</v>
      </c>
      <c r="AT1013" s="15">
        <f ca="1"/>
        <v>0</v>
      </c>
      <c r="AU1013" s="15">
        <f ca="1"/>
        <v>0</v>
      </c>
      <c r="AV1013" s="15">
        <f t="shared" ca="1" si="1672"/>
        <v>0</v>
      </c>
      <c r="AW1013" s="15">
        <f ca="1"/>
        <v>0</v>
      </c>
      <c r="AX1013" s="15">
        <f ca="1"/>
        <v>0</v>
      </c>
      <c r="AY1013" s="15">
        <f t="shared" ca="1" si="1673"/>
        <v>0</v>
      </c>
      <c r="AZ1013" s="15">
        <f ca="1"/>
        <v>0</v>
      </c>
      <c r="BA1013" s="15">
        <f ca="1"/>
        <v>0</v>
      </c>
      <c r="BB1013" s="15">
        <f t="shared" ca="1" si="1674"/>
        <v>0</v>
      </c>
      <c r="BC1013" s="15">
        <f ca="1"/>
        <v>0</v>
      </c>
      <c r="BD1013" s="15">
        <f ca="1"/>
        <v>0</v>
      </c>
      <c r="BE1013" s="15">
        <f t="shared" ca="1" si="1675"/>
        <v>0</v>
      </c>
      <c r="BF1013" s="15">
        <f ca="1"/>
        <v>0</v>
      </c>
      <c r="BG1013" s="15">
        <f ca="1"/>
        <v>0</v>
      </c>
      <c r="BH1013" s="15">
        <f t="shared" ca="1" si="1676"/>
        <v>0</v>
      </c>
      <c r="BI1013" s="15">
        <f ca="1"/>
        <v>0</v>
      </c>
      <c r="BJ1013" s="15">
        <f ca="1"/>
        <v>0</v>
      </c>
    </row>
    <row r="1014" spans="2:62" hidden="1" outlineLevel="2">
      <c r="B1014" s="78" t="s">
        <v>20</v>
      </c>
      <c r="C1014" s="15">
        <f t="shared" ca="1" si="1640"/>
        <v>1.3896542600834894E-2</v>
      </c>
      <c r="D1014" s="15">
        <f ca="1"/>
        <v>1.418048767442099E-2</v>
      </c>
      <c r="E1014" s="15">
        <f ca="1"/>
        <v>1.5128198382597617E-2</v>
      </c>
      <c r="F1014" s="15">
        <f t="shared" ca="1" si="1641"/>
        <v>8.0492851913927538E-3</v>
      </c>
      <c r="G1014" s="15">
        <f ca="1"/>
        <v>8.2241969081382829E-3</v>
      </c>
      <c r="H1014" s="15">
        <f ca="1"/>
        <v>7.3505922209301262E-3</v>
      </c>
      <c r="I1014" s="15">
        <f t="shared" ca="1" si="1660"/>
        <v>3.3321696082418709E-2</v>
      </c>
      <c r="J1014" s="15">
        <f ca="1"/>
        <v>3.3860434897364428E-2</v>
      </c>
      <c r="K1014" s="15">
        <f ca="1"/>
        <v>3.3604015992288981E-2</v>
      </c>
      <c r="L1014" s="15">
        <f t="shared" ca="1" si="1661"/>
        <v>3.8332738154237017E-2</v>
      </c>
      <c r="M1014" s="15">
        <f ca="1"/>
        <v>3.6946972060279963E-2</v>
      </c>
      <c r="N1014" s="15">
        <f ca="1"/>
        <v>3.9130538912977637E-2</v>
      </c>
      <c r="O1014" s="15">
        <f t="shared" ca="1" si="1662"/>
        <v>4.6587924157366123E-2</v>
      </c>
      <c r="P1014" s="15">
        <f ca="1"/>
        <v>5.0884508188467098E-2</v>
      </c>
      <c r="Q1014" s="15">
        <f ca="1"/>
        <v>5.6550105085819785E-2</v>
      </c>
      <c r="R1014" s="15">
        <f t="shared" ca="1" si="1663"/>
        <v>5.0940295204018569E-2</v>
      </c>
      <c r="S1014" s="15">
        <f ca="1"/>
        <v>5.3915551285657566E-2</v>
      </c>
      <c r="T1014" s="15">
        <f ca="1"/>
        <v>5.2301552528666286E-2</v>
      </c>
      <c r="U1014" s="15">
        <f t="shared" ca="1" si="1664"/>
        <v>4.8779844985174452E-2</v>
      </c>
      <c r="V1014" s="15">
        <f ca="1"/>
        <v>4.6469159847259606E-2</v>
      </c>
      <c r="W1014" s="15">
        <f ca="1"/>
        <v>5.3502233800143066E-2</v>
      </c>
      <c r="X1014" s="15">
        <f t="shared" ca="1" si="1665"/>
        <v>6.4538976332516776E-2</v>
      </c>
      <c r="Y1014" s="15">
        <f ca="1"/>
        <v>6.3089820205374375E-2</v>
      </c>
      <c r="Z1014" s="15">
        <f ca="1"/>
        <v>6.2512901068780144E-2</v>
      </c>
      <c r="AA1014" s="15">
        <f t="shared" ca="1" si="1666"/>
        <v>5.7153668141816667E-2</v>
      </c>
      <c r="AB1014" s="15">
        <f ca="1"/>
        <v>5.919465647130278E-2</v>
      </c>
      <c r="AC1014" s="15">
        <f ca="1"/>
        <v>6.2165256113291753E-2</v>
      </c>
      <c r="AD1014" s="15">
        <f t="shared" ca="1" si="1667"/>
        <v>3.3490978703914681E-2</v>
      </c>
      <c r="AE1014" s="15">
        <f ca="1"/>
        <v>3.4490611552135897E-2</v>
      </c>
      <c r="AF1014" s="15">
        <f ca="1"/>
        <v>3.3104215354703127E-2</v>
      </c>
      <c r="AG1014" s="15">
        <f t="shared" ca="1" si="1668"/>
        <v>3.8904297552618344E-2</v>
      </c>
      <c r="AH1014" s="15">
        <f ca="1"/>
        <v>3.9557012156954161E-2</v>
      </c>
      <c r="AI1014" s="15">
        <f ca="1"/>
        <v>3.2502464250181919E-2</v>
      </c>
      <c r="AJ1014" s="15">
        <f t="shared" ca="1" si="1669"/>
        <v>2.4619582883547597E-2</v>
      </c>
      <c r="AK1014" s="15">
        <f ca="1"/>
        <v>2.3468016254520961E-2</v>
      </c>
      <c r="AL1014" s="15">
        <f ca="1"/>
        <v>2.2328766790829149E-2</v>
      </c>
      <c r="AM1014" s="15">
        <f t="shared" ca="1" si="1652"/>
        <v>3.1773501974514742E-2</v>
      </c>
      <c r="AN1014" s="15">
        <f ca="1"/>
        <v>2.9450107391191738E-2</v>
      </c>
      <c r="AO1014" s="15">
        <f ca="1"/>
        <v>2.8033375800245439E-2</v>
      </c>
      <c r="AP1014" s="15">
        <f t="shared" ca="1" si="1670"/>
        <v>3.9749978541228338E-2</v>
      </c>
      <c r="AQ1014" s="15">
        <f ca="1"/>
        <v>3.9815089145643627E-2</v>
      </c>
      <c r="AR1014" s="15">
        <f ca="1"/>
        <v>4.2489814023247856E-2</v>
      </c>
      <c r="AS1014" s="15">
        <f t="shared" ca="1" si="1671"/>
        <v>3.4094971612971876E-2</v>
      </c>
      <c r="AT1014" s="15">
        <f ca="1"/>
        <v>3.5322413974398309E-2</v>
      </c>
      <c r="AU1014" s="15">
        <f ca="1"/>
        <v>3.2474881972950564E-2</v>
      </c>
      <c r="AV1014" s="15">
        <f t="shared" ca="1" si="1672"/>
        <v>5.0289028376297056E-2</v>
      </c>
      <c r="AW1014" s="15">
        <f ca="1"/>
        <v>4.7321289957395853E-2</v>
      </c>
      <c r="AX1014" s="15">
        <f ca="1"/>
        <v>5.4370169702947099E-2</v>
      </c>
      <c r="AY1014" s="15">
        <f t="shared" ca="1" si="1673"/>
        <v>2.9904934029609167E-2</v>
      </c>
      <c r="AZ1014" s="15">
        <f ca="1"/>
        <v>2.9861958994171597E-2</v>
      </c>
      <c r="BA1014" s="15">
        <f ca="1"/>
        <v>3.1080637000481703E-2</v>
      </c>
      <c r="BB1014" s="15">
        <f t="shared" ca="1" si="1674"/>
        <v>3.2423385565455237E-2</v>
      </c>
      <c r="BC1014" s="15">
        <f ca="1"/>
        <v>3.0966646040095379E-2</v>
      </c>
      <c r="BD1014" s="15">
        <f ca="1"/>
        <v>3.2501233469595811E-2</v>
      </c>
      <c r="BE1014" s="15">
        <f t="shared" ca="1" si="1675"/>
        <v>3.0747067397362049E-2</v>
      </c>
      <c r="BF1014" s="15">
        <f ca="1"/>
        <v>3.2019919094513294E-2</v>
      </c>
      <c r="BG1014" s="15">
        <f ca="1"/>
        <v>3.2987408538616786E-2</v>
      </c>
      <c r="BH1014" s="15">
        <f t="shared" ca="1" si="1676"/>
        <v>2.1532702310449101E-2</v>
      </c>
      <c r="BI1014" s="15">
        <f ca="1"/>
        <v>2.2204278856310114E-2</v>
      </c>
      <c r="BJ1014" s="15">
        <f ca="1"/>
        <v>2.2003623967495313E-2</v>
      </c>
    </row>
    <row r="1015" spans="2:62" hidden="1" outlineLevel="2">
      <c r="B1015" s="78" t="s">
        <v>22</v>
      </c>
      <c r="C1015" s="15">
        <f t="shared" ca="1" si="1640"/>
        <v>1.377152211994034E-2</v>
      </c>
      <c r="D1015" s="15">
        <f ca="1"/>
        <v>1.3868966157871242E-2</v>
      </c>
      <c r="E1015" s="15">
        <f ca="1"/>
        <v>1.293650074737007E-2</v>
      </c>
      <c r="F1015" s="15">
        <f t="shared" ca="1" si="1641"/>
        <v>2.2050553373690097E-2</v>
      </c>
      <c r="G1015" s="15">
        <f ca="1"/>
        <v>2.2368096620453352E-2</v>
      </c>
      <c r="H1015" s="15">
        <f ca="1"/>
        <v>2.0449199048784551E-2</v>
      </c>
      <c r="I1015" s="15">
        <f t="shared" ca="1" si="1660"/>
        <v>2.1399312528170348E-2</v>
      </c>
      <c r="J1015" s="15">
        <f ca="1"/>
        <v>2.3052586598497342E-2</v>
      </c>
      <c r="K1015" s="15">
        <f ca="1"/>
        <v>2.4575255190974643E-2</v>
      </c>
      <c r="L1015" s="15">
        <f t="shared" ca="1" si="1661"/>
        <v>2.4839233919556714E-2</v>
      </c>
      <c r="M1015" s="15">
        <f ca="1"/>
        <v>2.1629589552958253E-2</v>
      </c>
      <c r="N1015" s="15">
        <f ca="1"/>
        <v>2.0922956013354897E-2</v>
      </c>
      <c r="O1015" s="15">
        <f t="shared" ca="1" si="1662"/>
        <v>2.9868313778203946E-2</v>
      </c>
      <c r="P1015" s="15">
        <f ca="1"/>
        <v>3.4939949789926775E-2</v>
      </c>
      <c r="Q1015" s="15">
        <f ca="1"/>
        <v>3.3841435039934732E-2</v>
      </c>
      <c r="R1015" s="15">
        <f t="shared" ca="1" si="1663"/>
        <v>2.9509426327209421E-2</v>
      </c>
      <c r="S1015" s="15">
        <f ca="1"/>
        <v>2.8763631804464229E-2</v>
      </c>
      <c r="T1015" s="15">
        <f ca="1"/>
        <v>2.6999930795505691E-2</v>
      </c>
      <c r="U1015" s="15">
        <f t="shared" ca="1" si="1664"/>
        <v>2.95380719856503E-2</v>
      </c>
      <c r="V1015" s="15">
        <f ca="1"/>
        <v>3.1212815064585737E-2</v>
      </c>
      <c r="W1015" s="15">
        <f ca="1"/>
        <v>3.0955898656132061E-2</v>
      </c>
      <c r="X1015" s="15">
        <f t="shared" ca="1" si="1665"/>
        <v>3.6331325999248036E-2</v>
      </c>
      <c r="Y1015" s="15">
        <f ca="1"/>
        <v>3.3111000739760484E-2</v>
      </c>
      <c r="Z1015" s="15">
        <f ca="1"/>
        <v>3.3084441037945354E-2</v>
      </c>
      <c r="AA1015" s="15">
        <f t="shared" ca="1" si="1666"/>
        <v>3.0719731768314704E-2</v>
      </c>
      <c r="AB1015" s="15">
        <f ca="1"/>
        <v>3.2403200149892335E-2</v>
      </c>
      <c r="AC1015" s="15">
        <f ca="1"/>
        <v>2.8868959646903569E-2</v>
      </c>
      <c r="AD1015" s="15">
        <f t="shared" ca="1" si="1667"/>
        <v>2.4741481980090151E-2</v>
      </c>
      <c r="AE1015" s="15">
        <f ca="1"/>
        <v>2.4445789319164104E-2</v>
      </c>
      <c r="AF1015" s="15">
        <f ca="1"/>
        <v>2.4148578309521173E-2</v>
      </c>
      <c r="AG1015" s="15">
        <f t="shared" ca="1" si="1668"/>
        <v>2.8104067333287699E-2</v>
      </c>
      <c r="AH1015" s="15">
        <f ca="1"/>
        <v>2.7205698594085049E-2</v>
      </c>
      <c r="AI1015" s="15">
        <f ca="1"/>
        <v>2.565648546877488E-2</v>
      </c>
      <c r="AJ1015" s="15">
        <f t="shared" ca="1" si="1669"/>
        <v>4.017473454771902E-2</v>
      </c>
      <c r="AK1015" s="15">
        <f ca="1"/>
        <v>3.9741681304388994E-2</v>
      </c>
      <c r="AL1015" s="15">
        <f ca="1"/>
        <v>4.1845197827668511E-2</v>
      </c>
      <c r="AM1015" s="15">
        <f t="shared" ca="1" si="1652"/>
        <v>3.8014372093044604E-2</v>
      </c>
      <c r="AN1015" s="15">
        <f ca="1"/>
        <v>3.5482775043258148E-2</v>
      </c>
      <c r="AO1015" s="15">
        <f ca="1"/>
        <v>4.2674977428164708E-2</v>
      </c>
      <c r="AP1015" s="15">
        <f t="shared" ca="1" si="1670"/>
        <v>0.11536558721922269</v>
      </c>
      <c r="AQ1015" s="15">
        <f ca="1"/>
        <v>0.11941684319720745</v>
      </c>
      <c r="AR1015" s="15">
        <f ca="1"/>
        <v>0.10464581654202804</v>
      </c>
      <c r="AS1015" s="15">
        <f t="shared" ca="1" si="1671"/>
        <v>0.11931707771847286</v>
      </c>
      <c r="AT1015" s="15">
        <f ca="1"/>
        <v>0.10977753965784616</v>
      </c>
      <c r="AU1015" s="15">
        <f ca="1"/>
        <v>0.10809171254640189</v>
      </c>
      <c r="AV1015" s="15">
        <f t="shared" ca="1" si="1672"/>
        <v>0.12694400235281852</v>
      </c>
      <c r="AW1015" s="15">
        <f ca="1"/>
        <v>0.11941394800059008</v>
      </c>
      <c r="AX1015" s="15">
        <f ca="1"/>
        <v>0.1194558648006544</v>
      </c>
      <c r="AY1015" s="15">
        <f t="shared" ca="1" si="1673"/>
        <v>0.13538983633033433</v>
      </c>
      <c r="AZ1015" s="15">
        <f ca="1"/>
        <v>0.15158451042596308</v>
      </c>
      <c r="BA1015" s="15">
        <f ca="1"/>
        <v>0.14671516884086536</v>
      </c>
      <c r="BB1015" s="15">
        <f t="shared" ca="1" si="1674"/>
        <v>0.15817986137018017</v>
      </c>
      <c r="BC1015" s="15">
        <f ca="1"/>
        <v>0.14960561151631116</v>
      </c>
      <c r="BD1015" s="15">
        <f ca="1"/>
        <v>0.15739814932832646</v>
      </c>
      <c r="BE1015" s="15">
        <f t="shared" ca="1" si="1675"/>
        <v>0.15588362400229688</v>
      </c>
      <c r="BF1015" s="15">
        <f ca="1"/>
        <v>0.15307914729290059</v>
      </c>
      <c r="BG1015" s="15">
        <f ca="1"/>
        <v>0.1576791374904751</v>
      </c>
      <c r="BH1015" s="15">
        <f t="shared" ca="1" si="1676"/>
        <v>0.16306586571033621</v>
      </c>
      <c r="BI1015" s="15">
        <f ca="1"/>
        <v>0.15089230896650221</v>
      </c>
      <c r="BJ1015" s="15">
        <f ca="1"/>
        <v>0.16213619330286283</v>
      </c>
    </row>
    <row r="1016" spans="2:62" hidden="1" outlineLevel="2">
      <c r="B1016" s="78" t="s">
        <v>24</v>
      </c>
      <c r="C1016" s="15">
        <f t="shared" ca="1" si="1640"/>
        <v>0.17336143022101913</v>
      </c>
      <c r="D1016" s="15">
        <f ca="1"/>
        <v>0.17467197984889579</v>
      </c>
      <c r="E1016" s="15">
        <f ca="1"/>
        <v>0.17835137663705353</v>
      </c>
      <c r="F1016" s="15">
        <f t="shared" ca="1" si="1641"/>
        <v>0.18646897192649184</v>
      </c>
      <c r="G1016" s="15">
        <f ca="1"/>
        <v>0.18771348892330633</v>
      </c>
      <c r="H1016" s="15">
        <f ca="1"/>
        <v>0.19479989622030888</v>
      </c>
      <c r="I1016" s="15">
        <f t="shared" ca="1" si="1660"/>
        <v>0.20290047214170612</v>
      </c>
      <c r="J1016" s="15">
        <f ca="1"/>
        <v>0.20413454024713726</v>
      </c>
      <c r="K1016" s="15">
        <f ca="1"/>
        <v>0.21326666333577102</v>
      </c>
      <c r="L1016" s="15">
        <f t="shared" ca="1" si="1661"/>
        <v>0.1906263073864905</v>
      </c>
      <c r="M1016" s="15">
        <f ca="1"/>
        <v>0.19215460123777056</v>
      </c>
      <c r="N1016" s="15">
        <f ca="1"/>
        <v>0.19662545648714078</v>
      </c>
      <c r="O1016" s="15">
        <f t="shared" ca="1" si="1662"/>
        <v>0.18621053960797526</v>
      </c>
      <c r="P1016" s="15">
        <f ca="1"/>
        <v>0.18917285926620439</v>
      </c>
      <c r="Q1016" s="15">
        <f ca="1"/>
        <v>0.19033778821427477</v>
      </c>
      <c r="R1016" s="15">
        <f t="shared" ca="1" si="1663"/>
        <v>0.17493802180099952</v>
      </c>
      <c r="S1016" s="15">
        <f ca="1"/>
        <v>0.16378537581992392</v>
      </c>
      <c r="T1016" s="15">
        <f ca="1"/>
        <v>0.17011751394231772</v>
      </c>
      <c r="U1016" s="15">
        <f t="shared" ca="1" si="1664"/>
        <v>0.18222276333795626</v>
      </c>
      <c r="V1016" s="15">
        <f ca="1"/>
        <v>0.18015359193670014</v>
      </c>
      <c r="W1016" s="15">
        <f ca="1"/>
        <v>0.1889270950041661</v>
      </c>
      <c r="X1016" s="15">
        <f t="shared" ca="1" si="1665"/>
        <v>0.17061409149882514</v>
      </c>
      <c r="Y1016" s="15">
        <f ca="1"/>
        <v>0.17198857854411928</v>
      </c>
      <c r="Z1016" s="15">
        <f ca="1"/>
        <v>0.17209504490972799</v>
      </c>
      <c r="AA1016" s="15">
        <f t="shared" ca="1" si="1666"/>
        <v>0.19186287732920862</v>
      </c>
      <c r="AB1016" s="15">
        <f ca="1"/>
        <v>0.19484416263590995</v>
      </c>
      <c r="AC1016" s="15">
        <f ca="1"/>
        <v>0.18961333820654674</v>
      </c>
      <c r="AD1016" s="15">
        <f t="shared" ca="1" si="1667"/>
        <v>0.20029721077020296</v>
      </c>
      <c r="AE1016" s="15">
        <f ca="1"/>
        <v>0.19438131444662951</v>
      </c>
      <c r="AF1016" s="15">
        <f ca="1"/>
        <v>0.20737115858454566</v>
      </c>
      <c r="AG1016" s="15">
        <f t="shared" ca="1" si="1668"/>
        <v>0.22735320100396997</v>
      </c>
      <c r="AH1016" s="15">
        <f ca="1"/>
        <v>0.23200442694425097</v>
      </c>
      <c r="AI1016" s="15">
        <f ca="1"/>
        <v>0.24577476162233927</v>
      </c>
      <c r="AJ1016" s="15">
        <f t="shared" ca="1" si="1669"/>
        <v>0.22577489874866474</v>
      </c>
      <c r="AK1016" s="15">
        <f ca="1"/>
        <v>0.22183274257525681</v>
      </c>
      <c r="AL1016" s="15">
        <f ca="1"/>
        <v>0.2131318029568891</v>
      </c>
      <c r="AM1016" s="15">
        <f t="shared" ca="1" si="1652"/>
        <v>0.21851425411771658</v>
      </c>
      <c r="AN1016" s="15">
        <f ca="1"/>
        <v>0.22105130513966487</v>
      </c>
      <c r="AO1016" s="15">
        <f ca="1"/>
        <v>0.23165672268004783</v>
      </c>
      <c r="AP1016" s="15">
        <f t="shared" ca="1" si="1670"/>
        <v>0.28219526250194887</v>
      </c>
      <c r="AQ1016" s="15">
        <f ca="1"/>
        <v>0.28703304206295649</v>
      </c>
      <c r="AR1016" s="15">
        <f ca="1"/>
        <v>0.29314511608096283</v>
      </c>
      <c r="AS1016" s="15">
        <f t="shared" ca="1" si="1671"/>
        <v>0.26637714971553383</v>
      </c>
      <c r="AT1016" s="15">
        <f ca="1"/>
        <v>0.27014546796313282</v>
      </c>
      <c r="AU1016" s="15">
        <f ca="1"/>
        <v>0.27134082471995247</v>
      </c>
      <c r="AV1016" s="15">
        <f t="shared" ca="1" si="1672"/>
        <v>0.25456286590187649</v>
      </c>
      <c r="AW1016" s="15">
        <f ca="1"/>
        <v>0.24411997710725228</v>
      </c>
      <c r="AX1016" s="15">
        <f ca="1"/>
        <v>0.25110002483866173</v>
      </c>
      <c r="AY1016" s="15">
        <f t="shared" ca="1" si="1673"/>
        <v>0.23452448583561195</v>
      </c>
      <c r="AZ1016" s="15">
        <f ca="1"/>
        <v>0.2332998713760423</v>
      </c>
      <c r="BA1016" s="15">
        <f ca="1"/>
        <v>0.23593452516956115</v>
      </c>
      <c r="BB1016" s="15">
        <f t="shared" ca="1" si="1674"/>
        <v>0.21224473644830064</v>
      </c>
      <c r="BC1016" s="15">
        <f ca="1"/>
        <v>0.22451342798031357</v>
      </c>
      <c r="BD1016" s="15">
        <f ca="1"/>
        <v>0.22730289731198514</v>
      </c>
      <c r="BE1016" s="15">
        <f t="shared" ca="1" si="1675"/>
        <v>0.21522847297285075</v>
      </c>
      <c r="BF1016" s="15">
        <f ca="1"/>
        <v>0.21092480677593814</v>
      </c>
      <c r="BG1016" s="15">
        <f ca="1"/>
        <v>0.20554873627567394</v>
      </c>
      <c r="BH1016" s="15">
        <f t="shared" ca="1" si="1676"/>
        <v>0.20441252134283977</v>
      </c>
      <c r="BI1016" s="15">
        <f ca="1"/>
        <v>0.21184301625025584</v>
      </c>
      <c r="BJ1016" s="15">
        <f ca="1"/>
        <v>0.21585853026553659</v>
      </c>
    </row>
    <row r="1017" spans="2:62" hidden="1" outlineLevel="2">
      <c r="D1017" s="65"/>
    </row>
    <row r="1018" spans="2:62" hidden="1" outlineLevel="2">
      <c r="B1018" s="78" t="s">
        <v>56</v>
      </c>
      <c r="C1018" s="42">
        <f ca="1">SUM(C1007:C1016)</f>
        <v>1</v>
      </c>
      <c r="D1018" s="42">
        <f t="shared" ref="D1018:BJ1018" ca="1" si="1677">SUM(D1007:D1016)</f>
        <v>1</v>
      </c>
      <c r="E1018" s="42">
        <f t="shared" ca="1" si="1677"/>
        <v>1</v>
      </c>
      <c r="F1018" s="42">
        <f t="shared" ca="1" si="1677"/>
        <v>1</v>
      </c>
      <c r="G1018" s="42">
        <f t="shared" ca="1" si="1677"/>
        <v>0.99999999999999989</v>
      </c>
      <c r="H1018" s="42">
        <f t="shared" ca="1" si="1677"/>
        <v>0.99999999999999989</v>
      </c>
      <c r="I1018" s="42">
        <f t="shared" ca="1" si="1677"/>
        <v>1</v>
      </c>
      <c r="J1018" s="42">
        <f t="shared" ca="1" si="1677"/>
        <v>1</v>
      </c>
      <c r="K1018" s="42">
        <f t="shared" ca="1" si="1677"/>
        <v>1</v>
      </c>
      <c r="L1018" s="42">
        <f t="shared" ca="1" si="1677"/>
        <v>1</v>
      </c>
      <c r="M1018" s="42">
        <f t="shared" ca="1" si="1677"/>
        <v>1</v>
      </c>
      <c r="N1018" s="42">
        <f t="shared" ca="1" si="1677"/>
        <v>1</v>
      </c>
      <c r="O1018" s="42">
        <f t="shared" ca="1" si="1677"/>
        <v>1.0000000000000002</v>
      </c>
      <c r="P1018" s="42">
        <f t="shared" ca="1" si="1677"/>
        <v>1.0000000000000002</v>
      </c>
      <c r="Q1018" s="42">
        <f t="shared" ca="1" si="1677"/>
        <v>1.0000000000000002</v>
      </c>
      <c r="R1018" s="42">
        <f t="shared" ca="1" si="1677"/>
        <v>1.0000000000000004</v>
      </c>
      <c r="S1018" s="42">
        <f t="shared" ca="1" si="1677"/>
        <v>1.0000000000000004</v>
      </c>
      <c r="T1018" s="42">
        <f t="shared" ca="1" si="1677"/>
        <v>1.0000000000000002</v>
      </c>
      <c r="U1018" s="42">
        <f t="shared" ca="1" si="1677"/>
        <v>1.0000000000000002</v>
      </c>
      <c r="V1018" s="42">
        <f t="shared" ca="1" si="1677"/>
        <v>1.0000000000000004</v>
      </c>
      <c r="W1018" s="42">
        <f t="shared" ca="1" si="1677"/>
        <v>1.0000000000000002</v>
      </c>
      <c r="X1018" s="42">
        <f t="shared" ca="1" si="1677"/>
        <v>1.0000000000000002</v>
      </c>
      <c r="Y1018" s="42">
        <f t="shared" ca="1" si="1677"/>
        <v>1</v>
      </c>
      <c r="Z1018" s="42">
        <f t="shared" ca="1" si="1677"/>
        <v>1</v>
      </c>
      <c r="AA1018" s="42">
        <f t="shared" ca="1" si="1677"/>
        <v>1</v>
      </c>
      <c r="AB1018" s="42">
        <f t="shared" ca="1" si="1677"/>
        <v>1</v>
      </c>
      <c r="AC1018" s="42">
        <f t="shared" ca="1" si="1677"/>
        <v>1.0000000000000002</v>
      </c>
      <c r="AD1018" s="42">
        <f t="shared" ca="1" si="1677"/>
        <v>1.0000000000000004</v>
      </c>
      <c r="AE1018" s="42">
        <f t="shared" ca="1" si="1677"/>
        <v>1.0000000000000002</v>
      </c>
      <c r="AF1018" s="42">
        <f t="shared" ca="1" si="1677"/>
        <v>1.0000000000000002</v>
      </c>
      <c r="AG1018" s="42">
        <f t="shared" ca="1" si="1677"/>
        <v>1.0000000000000002</v>
      </c>
      <c r="AH1018" s="42">
        <f t="shared" ca="1" si="1677"/>
        <v>1.0000000000000004</v>
      </c>
      <c r="AI1018" s="42">
        <f t="shared" ca="1" si="1677"/>
        <v>1.0000000000000002</v>
      </c>
      <c r="AJ1018" s="42">
        <f t="shared" ca="1" si="1677"/>
        <v>1.0000000000000002</v>
      </c>
      <c r="AK1018" s="42">
        <f t="shared" ca="1" si="1677"/>
        <v>1.0000000000000002</v>
      </c>
      <c r="AL1018" s="42">
        <f t="shared" ca="1" si="1677"/>
        <v>1.0000000000000002</v>
      </c>
      <c r="AM1018" s="42">
        <f t="shared" ca="1" si="1677"/>
        <v>1.0000000000000002</v>
      </c>
      <c r="AN1018" s="42">
        <f t="shared" ca="1" si="1677"/>
        <v>1</v>
      </c>
      <c r="AO1018" s="42">
        <f t="shared" ca="1" si="1677"/>
        <v>1.0000000000000002</v>
      </c>
      <c r="AP1018" s="42">
        <f t="shared" ca="1" si="1677"/>
        <v>1</v>
      </c>
      <c r="AQ1018" s="42">
        <f t="shared" ca="1" si="1677"/>
        <v>1</v>
      </c>
      <c r="AR1018" s="42">
        <f t="shared" ca="1" si="1677"/>
        <v>1</v>
      </c>
      <c r="AS1018" s="42">
        <f t="shared" ca="1" si="1677"/>
        <v>1.0000000000000002</v>
      </c>
      <c r="AT1018" s="42">
        <f t="shared" ca="1" si="1677"/>
        <v>1.0000000000000002</v>
      </c>
      <c r="AU1018" s="42">
        <f t="shared" ca="1" si="1677"/>
        <v>1</v>
      </c>
      <c r="AV1018" s="42">
        <f t="shared" ca="1" si="1677"/>
        <v>1.0000000000000002</v>
      </c>
      <c r="AW1018" s="42">
        <f t="shared" ca="1" si="1677"/>
        <v>1</v>
      </c>
      <c r="AX1018" s="42">
        <f t="shared" ca="1" si="1677"/>
        <v>1.0000000000000002</v>
      </c>
      <c r="AY1018" s="42">
        <f t="shared" ca="1" si="1677"/>
        <v>1</v>
      </c>
      <c r="AZ1018" s="42">
        <f t="shared" ca="1" si="1677"/>
        <v>1</v>
      </c>
      <c r="BA1018" s="42">
        <f t="shared" ca="1" si="1677"/>
        <v>1</v>
      </c>
      <c r="BB1018" s="42">
        <f t="shared" ca="1" si="1677"/>
        <v>1</v>
      </c>
      <c r="BC1018" s="42">
        <f t="shared" ca="1" si="1677"/>
        <v>1</v>
      </c>
      <c r="BD1018" s="42">
        <f t="shared" ca="1" si="1677"/>
        <v>1</v>
      </c>
      <c r="BE1018" s="42">
        <f t="shared" ca="1" si="1677"/>
        <v>1</v>
      </c>
      <c r="BF1018" s="42">
        <f t="shared" ca="1" si="1677"/>
        <v>1</v>
      </c>
      <c r="BG1018" s="42">
        <f t="shared" ca="1" si="1677"/>
        <v>1</v>
      </c>
      <c r="BH1018" s="42">
        <f t="shared" ca="1" si="1677"/>
        <v>1</v>
      </c>
      <c r="BI1018" s="42">
        <f t="shared" ca="1" si="1677"/>
        <v>0.99999999999999989</v>
      </c>
      <c r="BJ1018" s="42">
        <f t="shared" ca="1" si="1677"/>
        <v>0.99999999999999989</v>
      </c>
    </row>
    <row r="1019" spans="2:62" hidden="1" outlineLevel="2">
      <c r="B1019" s="81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</row>
    <row r="1020" spans="2:62" ht="20.5" hidden="1" outlineLevel="2">
      <c r="B1020" s="79" t="s">
        <v>136</v>
      </c>
      <c r="C1020" s="42" cm="1">
        <f t="array" aca="1" ref="C1020" ca="1">SUMPRODUCT(TRANSPOSE(C1007:C1016),OFFSET('Static Returns and Covariance'!$B$12,MATCH(C$16,'Static Returns and Covariance'!$B$13:$B$132),1,1,10))</f>
        <v>4.6216882527130724E-3</v>
      </c>
      <c r="D1020" s="42" cm="1">
        <f t="array" aca="1" ref="D1020" ca="1">SUMPRODUCT(TRANSPOSE(D1007:D1016),OFFSET('Static Returns and Covariance'!$B$12,MATCH(D$16,'Static Returns and Covariance'!$B$13:$B$132),1,1,10))</f>
        <v>4.2929172018118765E-2</v>
      </c>
      <c r="E1020" s="42" cm="1">
        <f t="array" aca="1" ref="E1020" ca="1">SUMPRODUCT(TRANSPOSE(E1007:E1016),OFFSET('Static Returns and Covariance'!$B$12,MATCH(E$16,'Static Returns and Covariance'!$B$13:$B$132),1,1,10))</f>
        <v>-6.044161983043703E-4</v>
      </c>
      <c r="F1020" s="42" cm="1">
        <f t="array" aca="1" ref="F1020" ca="1">SUMPRODUCT(TRANSPOSE(F1007:F1016),OFFSET('Static Returns and Covariance'!$B$12,MATCH(F$16,'Static Returns and Covariance'!$B$13:$B$132),1,1,10))</f>
        <v>-5.052246369978192E-3</v>
      </c>
      <c r="G1020" s="42" cm="1">
        <f t="array" aca="1" ref="G1020" ca="1">SUMPRODUCT(TRANSPOSE(G1007:G1016),OFFSET('Static Returns and Covariance'!$B$12,MATCH(G$16,'Static Returns and Covariance'!$B$13:$B$132),1,1,10))</f>
        <v>3.5435425140172942E-2</v>
      </c>
      <c r="H1020" s="42" cm="1">
        <f t="array" aca="1" ref="H1020" ca="1">SUMPRODUCT(TRANSPOSE(H1007:H1016),OFFSET('Static Returns and Covariance'!$B$12,MATCH(H$16,'Static Returns and Covariance'!$B$13:$B$132),1,1,10))</f>
        <v>-2.3874066278092191E-2</v>
      </c>
      <c r="I1020" s="42" cm="1">
        <f t="array" aca="1" ref="I1020" ca="1">SUMPRODUCT(TRANSPOSE(I1007:I1016),OFFSET('Static Returns and Covariance'!$B$12,MATCH(I$16,'Static Returns and Covariance'!$B$13:$B$132),1,1,10))</f>
        <v>-2.0766765063457131E-3</v>
      </c>
      <c r="J1020" s="42" cm="1">
        <f t="array" aca="1" ref="J1020" ca="1">SUMPRODUCT(TRANSPOSE(J1007:J1016),OFFSET('Static Returns and Covariance'!$B$12,MATCH(J$16,'Static Returns and Covariance'!$B$13:$B$132),1,1,10))</f>
        <v>3.1980286324930177E-2</v>
      </c>
      <c r="K1020" s="42" cm="1">
        <f t="array" aca="1" ref="K1020" ca="1">SUMPRODUCT(TRANSPOSE(K1007:K1016),OFFSET('Static Returns and Covariance'!$B$12,MATCH(K$16,'Static Returns and Covariance'!$B$13:$B$132),1,1,10))</f>
        <v>-4.9950418588254226E-3</v>
      </c>
      <c r="L1020" s="42" cm="1">
        <f t="array" aca="1" ref="L1020" ca="1">SUMPRODUCT(TRANSPOSE(L1007:L1016),OFFSET('Static Returns and Covariance'!$B$12,MATCH(L$16,'Static Returns and Covariance'!$B$13:$B$132),1,1,10))</f>
        <v>6.2495920189813654E-2</v>
      </c>
      <c r="M1020" s="42" cm="1">
        <f t="array" aca="1" ref="M1020" ca="1">SUMPRODUCT(TRANSPOSE(M1007:M1016),OFFSET('Static Returns and Covariance'!$B$12,MATCH(M$16,'Static Returns and Covariance'!$B$13:$B$132),1,1,10))</f>
        <v>3.1290737932644613E-2</v>
      </c>
      <c r="N1020" s="42" cm="1">
        <f t="array" aca="1" ref="N1020" ca="1">SUMPRODUCT(TRANSPOSE(N1007:N1016),OFFSET('Static Returns and Covariance'!$B$12,MATCH(N$16,'Static Returns and Covariance'!$B$13:$B$132),1,1,10))</f>
        <v>-2.6279290122449242E-2</v>
      </c>
      <c r="O1020" s="42" cm="1">
        <f t="array" aca="1" ref="O1020" ca="1">SUMPRODUCT(TRANSPOSE(O1007:O1016),OFFSET('Static Returns and Covariance'!$B$12,MATCH(O$16,'Static Returns and Covariance'!$B$13:$B$132),1,1,10))</f>
        <v>-5.3218554559311508E-5</v>
      </c>
      <c r="P1020" s="42" cm="1">
        <f t="array" aca="1" ref="P1020" ca="1">SUMPRODUCT(TRANSPOSE(P1007:P1016),OFFSET('Static Returns and Covariance'!$B$12,MATCH(P$16,'Static Returns and Covariance'!$B$13:$B$132),1,1,10))</f>
        <v>-3.0004452268367371E-2</v>
      </c>
      <c r="Q1020" s="42" cm="1">
        <f t="array" aca="1" ref="Q1020" ca="1">SUMPRODUCT(TRANSPOSE(Q1007:Q1016),OFFSET('Static Returns and Covariance'!$B$12,MATCH(Q$16,'Static Returns and Covariance'!$B$13:$B$132),1,1,10))</f>
        <v>-1.6098932536846012E-2</v>
      </c>
      <c r="R1020" s="42" cm="1">
        <f t="array" aca="1" ref="R1020" ca="1">SUMPRODUCT(TRANSPOSE(R1007:R1016),OFFSET('Static Returns and Covariance'!$B$12,MATCH(R$16,'Static Returns and Covariance'!$B$13:$B$132),1,1,10))</f>
        <v>-1.7073731300097105E-2</v>
      </c>
      <c r="S1020" s="42" cm="1">
        <f t="array" aca="1" ref="S1020" ca="1">SUMPRODUCT(TRANSPOSE(S1007:S1016),OFFSET('Static Returns and Covariance'!$B$12,MATCH(S$16,'Static Returns and Covariance'!$B$13:$B$132),1,1,10))</f>
        <v>-5.9154100654832545E-3</v>
      </c>
      <c r="T1020" s="42" cm="1">
        <f t="array" aca="1" ref="T1020" ca="1">SUMPRODUCT(TRANSPOSE(T1007:T1016),OFFSET('Static Returns and Covariance'!$B$12,MATCH(T$16,'Static Returns and Covariance'!$B$13:$B$132),1,1,10))</f>
        <v>2.4837640942162197E-2</v>
      </c>
      <c r="U1020" s="42" cm="1">
        <f t="array" aca="1" ref="U1020" ca="1">SUMPRODUCT(TRANSPOSE(U1007:U1016),OFFSET('Static Returns and Covariance'!$B$12,MATCH(U$16,'Static Returns and Covariance'!$B$13:$B$132),1,1,10))</f>
        <v>3.9723156164434399E-2</v>
      </c>
      <c r="V1020" s="42" cm="1">
        <f t="array" aca="1" ref="V1020" ca="1">SUMPRODUCT(TRANSPOSE(V1007:V1016),OFFSET('Static Returns and Covariance'!$B$12,MATCH(V$16,'Static Returns and Covariance'!$B$13:$B$132),1,1,10))</f>
        <v>-1.8906365247688437E-2</v>
      </c>
      <c r="W1020" s="42" cm="1">
        <f t="array" aca="1" ref="W1020" ca="1">SUMPRODUCT(TRANSPOSE(W1007:W1016),OFFSET('Static Returns and Covariance'!$B$12,MATCH(W$16,'Static Returns and Covariance'!$B$13:$B$132),1,1,10))</f>
        <v>1.2201409334214298E-3</v>
      </c>
      <c r="X1020" s="42" cm="1">
        <f t="array" aca="1" ref="X1020" ca="1">SUMPRODUCT(TRANSPOSE(X1007:X1016),OFFSET('Static Returns and Covariance'!$B$12,MATCH(X$16,'Static Returns and Covariance'!$B$13:$B$132),1,1,10))</f>
        <v>-3.1070018167773696E-2</v>
      </c>
      <c r="Y1020" s="42" cm="1">
        <f t="array" aca="1" ref="Y1020" ca="1">SUMPRODUCT(TRANSPOSE(Y1007:Y1016),OFFSET('Static Returns and Covariance'!$B$12,MATCH(Y$16,'Static Returns and Covariance'!$B$13:$B$132),1,1,10))</f>
        <v>5.5995226802658622E-2</v>
      </c>
      <c r="Z1020" s="42" cm="1">
        <f t="array" aca="1" ref="Z1020" ca="1">SUMPRODUCT(TRANSPOSE(Z1007:Z1016),OFFSET('Static Returns and Covariance'!$B$12,MATCH(Z$16,'Static Returns and Covariance'!$B$13:$B$132),1,1,10))</f>
        <v>-6.4028233247130042E-2</v>
      </c>
      <c r="AA1020" s="42" cm="1">
        <f t="array" aca="1" ref="AA1020" ca="1">SUMPRODUCT(TRANSPOSE(AA1007:AA1016),OFFSET('Static Returns and Covariance'!$B$12,MATCH(AA$16,'Static Returns and Covariance'!$B$13:$B$132),1,1,10))</f>
        <v>6.1114616086859967E-2</v>
      </c>
      <c r="AB1020" s="42" cm="1">
        <f t="array" aca="1" ref="AB1020" ca="1">SUMPRODUCT(TRANSPOSE(AB1007:AB1016),OFFSET('Static Returns and Covariance'!$B$12,MATCH(AB$16,'Static Returns and Covariance'!$B$13:$B$132),1,1,10))</f>
        <v>4.2422129740589183E-2</v>
      </c>
      <c r="AC1020" s="42" cm="1">
        <f t="array" aca="1" ref="AC1020" ca="1">SUMPRODUCT(TRANSPOSE(AC1007:AC1016),OFFSET('Static Returns and Covariance'!$B$12,MATCH(AC$16,'Static Returns and Covariance'!$B$13:$B$132),1,1,10))</f>
        <v>4.2089723915677557E-2</v>
      </c>
      <c r="AD1020" s="42" cm="1">
        <f t="array" aca="1" ref="AD1020" ca="1">SUMPRODUCT(TRANSPOSE(AD1007:AD1016),OFFSET('Static Returns and Covariance'!$B$12,MATCH(AD$16,'Static Returns and Covariance'!$B$13:$B$132),1,1,10))</f>
        <v>1.2562882759830018E-2</v>
      </c>
      <c r="AE1020" s="42" cm="1">
        <f t="array" aca="1" ref="AE1020" ca="1">SUMPRODUCT(TRANSPOSE(AE1007:AE1016),OFFSET('Static Returns and Covariance'!$B$12,MATCH(AE$16,'Static Returns and Covariance'!$B$13:$B$132),1,1,10))</f>
        <v>-3.1117048331025271E-2</v>
      </c>
      <c r="AF1020" s="42" cm="1">
        <f t="array" aca="1" ref="AF1020" ca="1">SUMPRODUCT(TRANSPOSE(AF1007:AF1016),OFFSET('Static Returns and Covariance'!$B$12,MATCH(AF$16,'Static Returns and Covariance'!$B$13:$B$132),1,1,10))</f>
        <v>4.3867054090886738E-2</v>
      </c>
      <c r="AG1020" s="42" cm="1">
        <f t="array" aca="1" ref="AG1020" ca="1">SUMPRODUCT(TRANSPOSE(AG1007:AG1016),OFFSET('Static Returns and Covariance'!$B$12,MATCH(AG$16,'Static Returns and Covariance'!$B$13:$B$132),1,1,10))</f>
        <v>1.8288552904197983E-3</v>
      </c>
      <c r="AH1020" s="42" cm="1">
        <f t="array" aca="1" ref="AH1020" ca="1">SUMPRODUCT(TRANSPOSE(AH1007:AH1016),OFFSET('Static Returns and Covariance'!$B$12,MATCH(AH$16,'Static Returns and Covariance'!$B$13:$B$132),1,1,10))</f>
        <v>2.8338433774210608E-2</v>
      </c>
      <c r="AI1020" s="42" cm="1">
        <f t="array" aca="1" ref="AI1020" ca="1">SUMPRODUCT(TRANSPOSE(AI1007:AI1016),OFFSET('Static Returns and Covariance'!$B$12,MATCH(AI$16,'Static Returns and Covariance'!$B$13:$B$132),1,1,10))</f>
        <v>3.0953500301404306E-2</v>
      </c>
      <c r="AJ1020" s="42" cm="1">
        <f t="array" aca="1" ref="AJ1020" ca="1">SUMPRODUCT(TRANSPOSE(AJ1007:AJ1016),OFFSET('Static Returns and Covariance'!$B$12,MATCH(AJ$16,'Static Returns and Covariance'!$B$13:$B$132),1,1,10))</f>
        <v>1.616009553612453E-2</v>
      </c>
      <c r="AK1020" s="42" cm="1">
        <f t="array" aca="1" ref="AK1020" ca="1">SUMPRODUCT(TRANSPOSE(AK1007:AK1016),OFFSET('Static Returns and Covariance'!$B$12,MATCH(AK$16,'Static Returns and Covariance'!$B$13:$B$132),1,1,10))</f>
        <v>2.3530205573246161E-3</v>
      </c>
      <c r="AL1020" s="42" cm="1">
        <f t="array" aca="1" ref="AL1020" ca="1">SUMPRODUCT(TRANSPOSE(AL1007:AL1016),OFFSET('Static Returns and Covariance'!$B$12,MATCH(AL$16,'Static Returns and Covariance'!$B$13:$B$132),1,1,10))</f>
        <v>3.0576685756009046E-2</v>
      </c>
      <c r="AM1020" s="42" cm="1">
        <f t="array" aca="1" ref="AM1020" ca="1">SUMPRODUCT(TRANSPOSE(AM1007:AM1016),OFFSET('Static Returns and Covariance'!$B$12,MATCH(AM$16,'Static Returns and Covariance'!$B$13:$B$132),1,1,10))</f>
        <v>4.1999709157092453E-2</v>
      </c>
      <c r="AN1020" s="42" cm="1">
        <f t="array" aca="1" ref="AN1020" ca="1">SUMPRODUCT(TRANSPOSE(AN1007:AN1016),OFFSET('Static Returns and Covariance'!$B$12,MATCH(AN$16,'Static Returns and Covariance'!$B$13:$B$132),1,1,10))</f>
        <v>-8.7492833925648661E-2</v>
      </c>
      <c r="AO1020" s="42" cm="1">
        <f t="array" aca="1" ref="AO1020" ca="1">SUMPRODUCT(TRANSPOSE(AO1007:AO1016),OFFSET('Static Returns and Covariance'!$B$12,MATCH(AO$16,'Static Returns and Covariance'!$B$13:$B$132),1,1,10))</f>
        <v>-6.6430556633629276E-2</v>
      </c>
      <c r="AP1020" s="42" cm="1">
        <f t="array" aca="1" ref="AP1020" ca="1">SUMPRODUCT(TRANSPOSE(AP1007:AP1016),OFFSET('Static Returns and Covariance'!$B$12,MATCH(AP$16,'Static Returns and Covariance'!$B$13:$B$132),1,1,10))</f>
        <v>8.5477127283475493E-2</v>
      </c>
      <c r="AQ1020" s="42" cm="1">
        <f t="array" aca="1" ref="AQ1020" ca="1">SUMPRODUCT(TRANSPOSE(AQ1007:AQ1016),OFFSET('Static Returns and Covariance'!$B$12,MATCH(AQ$16,'Static Returns and Covariance'!$B$13:$B$132),1,1,10))</f>
        <v>5.7332225845447046E-2</v>
      </c>
      <c r="AR1020" s="42" cm="1">
        <f t="array" aca="1" ref="AR1020" ca="1">SUMPRODUCT(TRANSPOSE(AR1007:AR1016),OFFSET('Static Returns and Covariance'!$B$12,MATCH(AR$16,'Static Returns and Covariance'!$B$13:$B$132),1,1,10))</f>
        <v>-3.6138876090161969E-2</v>
      </c>
      <c r="AS1020" s="42" cm="1">
        <f t="array" aca="1" ref="AS1020" ca="1">SUMPRODUCT(TRANSPOSE(AS1007:AS1016),OFFSET('Static Returns and Covariance'!$B$12,MATCH(AS$16,'Static Returns and Covariance'!$B$13:$B$132),1,1,10))</f>
        <v>-1.7779168172907377E-2</v>
      </c>
      <c r="AT1020" s="42" cm="1">
        <f t="array" aca="1" ref="AT1020" ca="1">SUMPRODUCT(TRANSPOSE(AT1007:AT1016),OFFSET('Static Returns and Covariance'!$B$12,MATCH(AT$16,'Static Returns and Covariance'!$B$13:$B$132),1,1,10))</f>
        <v>-2.5010040057934869E-2</v>
      </c>
      <c r="AU1020" s="42" cm="1">
        <f t="array" aca="1" ref="AU1020" ca="1">SUMPRODUCT(TRANSPOSE(AU1007:AU1016),OFFSET('Static Returns and Covariance'!$B$12,MATCH(AU$16,'Static Returns and Covariance'!$B$13:$B$132),1,1,10))</f>
        <v>1.5231342250858631E-2</v>
      </c>
      <c r="AV1020" s="42" cm="1">
        <f t="array" aca="1" ref="AV1020" ca="1">SUMPRODUCT(TRANSPOSE(AV1007:AV1016),OFFSET('Static Returns and Covariance'!$B$12,MATCH(AV$16,'Static Returns and Covariance'!$B$13:$B$132),1,1,10))</f>
        <v>-2.1730498104180013E-2</v>
      </c>
      <c r="AW1020" s="42" cm="1">
        <f t="array" aca="1" ref="AW1020" ca="1">SUMPRODUCT(TRANSPOSE(AW1007:AW1016),OFFSET('Static Returns and Covariance'!$B$12,MATCH(AW$16,'Static Returns and Covariance'!$B$13:$B$132),1,1,10))</f>
        <v>4.2970037498484978E-2</v>
      </c>
      <c r="AX1020" s="42" cm="1">
        <f t="array" aca="1" ref="AX1020" ca="1">SUMPRODUCT(TRANSPOSE(AX1007:AX1016),OFFSET('Static Returns and Covariance'!$B$12,MATCH(AX$16,'Static Returns and Covariance'!$B$13:$B$132),1,1,10))</f>
        <v>-1.418622761464044E-2</v>
      </c>
      <c r="AY1020" s="42" cm="1">
        <f t="array" aca="1" ref="AY1020" ca="1">SUMPRODUCT(TRANSPOSE(AY1007:AY1016),OFFSET('Static Returns and Covariance'!$B$12,MATCH(AY$16,'Static Returns and Covariance'!$B$13:$B$132),1,1,10))</f>
        <v>5.6910846061463535E-3</v>
      </c>
      <c r="AZ1020" s="42" cm="1">
        <f t="array" aca="1" ref="AZ1020" ca="1">SUMPRODUCT(TRANSPOSE(AZ1007:AZ1016),OFFSET('Static Returns and Covariance'!$B$12,MATCH(AZ$16,'Static Returns and Covariance'!$B$13:$B$132),1,1,10))</f>
        <v>-3.2960172467682403E-2</v>
      </c>
      <c r="BA1020" s="42" cm="1">
        <f t="array" aca="1" ref="BA1020" ca="1">SUMPRODUCT(TRANSPOSE(BA1007:BA1016),OFFSET('Static Returns and Covariance'!$B$12,MATCH(BA$16,'Static Returns and Covariance'!$B$13:$B$132),1,1,10))</f>
        <v>0.10218001492312849</v>
      </c>
      <c r="BB1020" s="42" cm="1">
        <f t="array" aca="1" ref="BB1020" ca="1">SUMPRODUCT(TRANSPOSE(BB1007:BB1016),OFFSET('Static Returns and Covariance'!$B$12,MATCH(BB$16,'Static Returns and Covariance'!$B$13:$B$132),1,1,10))</f>
        <v>3.8335436974175588E-2</v>
      </c>
      <c r="BC1020" s="42" cm="1">
        <f t="array" aca="1" ref="BC1020" ca="1">SUMPRODUCT(TRANSPOSE(BC1007:BC1016),OFFSET('Static Returns and Covariance'!$B$12,MATCH(BC$16,'Static Returns and Covariance'!$B$13:$B$132),1,1,10))</f>
        <v>-9.9732804394332044E-3</v>
      </c>
      <c r="BD1020" s="42" cm="1">
        <f t="array" aca="1" ref="BD1020" ca="1">SUMPRODUCT(TRANSPOSE(BD1007:BD1016),OFFSET('Static Returns and Covariance'!$B$12,MATCH(BD$16,'Static Returns and Covariance'!$B$13:$B$132),1,1,10))</f>
        <v>-2.9182084008564143E-3</v>
      </c>
      <c r="BE1020" s="42" cm="1">
        <f t="array" aca="1" ref="BE1020" ca="1">SUMPRODUCT(TRANSPOSE(BE1007:BE1016),OFFSET('Static Returns and Covariance'!$B$12,MATCH(BE$16,'Static Returns and Covariance'!$B$13:$B$132),1,1,10))</f>
        <v>9.8911253450398896E-3</v>
      </c>
      <c r="BF1020" s="42" cm="1">
        <f t="array" aca="1" ref="BF1020" ca="1">SUMPRODUCT(TRANSPOSE(BF1007:BF1016),OFFSET('Static Returns and Covariance'!$B$12,MATCH(BF$16,'Static Returns and Covariance'!$B$13:$B$132),1,1,10))</f>
        <v>3.4657774068677365E-2</v>
      </c>
      <c r="BG1020" s="42" cm="1">
        <f t="array" aca="1" ref="BG1020" ca="1">SUMPRODUCT(TRANSPOSE(BG1007:BG1016),OFFSET('Static Returns and Covariance'!$B$12,MATCH(BG$16,'Static Returns and Covariance'!$B$13:$B$132),1,1,10))</f>
        <v>-5.9406667343615903E-2</v>
      </c>
      <c r="BH1020" s="42" cm="1">
        <f t="array" aca="1" ref="BH1020" ca="1">SUMPRODUCT(TRANSPOSE(BH1007:BH1016),OFFSET('Static Returns and Covariance'!$B$12,MATCH(BH$16,'Static Returns and Covariance'!$B$13:$B$132),1,1,10))</f>
        <v>3.7842553796471482E-3</v>
      </c>
      <c r="BI1020" s="42" cm="1">
        <f t="array" aca="1" ref="BI1020" ca="1">SUMPRODUCT(TRANSPOSE(BI1007:BI1016),OFFSET('Static Returns and Covariance'!$B$12,MATCH(BI$16,'Static Returns and Covariance'!$B$13:$B$132),1,1,10))</f>
        <v>-1.1254342470833035E-2</v>
      </c>
      <c r="BJ1020" s="42" cm="1">
        <f t="array" aca="1" ref="BJ1020" ca="1">SUMPRODUCT(TRANSPOSE(BJ1007:BJ1016),OFFSET('Static Returns and Covariance'!$B$12,MATCH(BJ$16,'Static Returns and Covariance'!$B$13:$B$132),1,1,10))</f>
        <v>0.11049093674256903</v>
      </c>
    </row>
    <row r="1021" spans="2:62" ht="18.5" hidden="1" outlineLevel="2">
      <c r="B1021" s="79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</row>
    <row r="1022" spans="2:62" ht="20" hidden="1" outlineLevel="2">
      <c r="B1022" s="87" t="s">
        <v>140</v>
      </c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</row>
    <row r="1023" spans="2:62" hidden="1" outlineLevel="2">
      <c r="B1023" s="78" t="s">
        <v>5</v>
      </c>
      <c r="C1023" s="42" cm="1">
        <f t="array" aca="1" ref="C1023:C1032" ca="1">TRANSPOSE(TRANSPOSE(C1007:C1016)*(1+(OFFSET('Static Returns and Covariance'!$B$12,MATCH(C$16,'Static Returns and Covariance'!$B$13:$B$132),1,1,10)))/(1+C1020))</f>
        <v>0.10944105651050362</v>
      </c>
      <c r="D1023" s="42" cm="1">
        <f t="array" aca="1" ref="D1023:D1032" ca="1">TRANSPOSE(TRANSPOSE(D1007:D1016)*(1+(OFFSET('Static Returns and Covariance'!$B$12,MATCH(D$16,'Static Returns and Covariance'!$B$13:$B$132),1,1,10)))/(1+D1020))</f>
        <v>0.10896484113041015</v>
      </c>
      <c r="E1023" s="42" cm="1">
        <f t="array" aca="1" ref="E1023:E1032" ca="1">TRANSPOSE(TRANSPOSE(E1007:E1016)*(1+(OFFSET('Static Returns and Covariance'!$B$12,MATCH(E$16,'Static Returns and Covariance'!$B$13:$B$132),1,1,10)))/(1+E1020))</f>
        <v>0.1055867666474084</v>
      </c>
      <c r="F1023" s="42" cm="1">
        <f t="array" aca="1" ref="F1023:F1032" ca="1">TRANSPOSE(TRANSPOSE(F1007:F1016)*(1+(OFFSET('Static Returns and Covariance'!$B$12,MATCH(F$16,'Static Returns and Covariance'!$B$13:$B$132),1,1,10)))/(1+F1020))</f>
        <v>0.10096533154534965</v>
      </c>
      <c r="G1023" s="42" cm="1">
        <f t="array" aca="1" ref="G1023:G1032" ca="1">TRANSPOSE(TRANSPOSE(G1007:G1016)*(1+(OFFSET('Static Returns and Covariance'!$B$12,MATCH(G$16,'Static Returns and Covariance'!$B$13:$B$132),1,1,10)))/(1+G1020))</f>
        <v>9.3762685609855609E-2</v>
      </c>
      <c r="H1023" s="42" cm="1">
        <f t="array" aca="1" ref="H1023:H1032" ca="1">TRANSPOSE(TRANSPOSE(H1007:H1016)*(1+(OFFSET('Static Returns and Covariance'!$B$12,MATCH(H$16,'Static Returns and Covariance'!$B$13:$B$132),1,1,10)))/(1+H1020))</f>
        <v>9.6811135515911043E-2</v>
      </c>
      <c r="I1023" s="42" cm="1">
        <f t="array" aca="1" ref="I1023:I1032" ca="1">TRANSPOSE(TRANSPOSE(I1007:I1016)*(1+(OFFSET('Static Returns and Covariance'!$B$12,MATCH(I$16,'Static Returns and Covariance'!$B$13:$B$132),1,1,10)))/(1+I1020))</f>
        <v>8.9619390726257422E-2</v>
      </c>
      <c r="J1023" s="42" cm="1">
        <f t="array" aca="1" ref="J1023:J1032" ca="1">TRANSPOSE(TRANSPOSE(J1007:J1016)*(1+(OFFSET('Static Returns and Covariance'!$B$12,MATCH(J$16,'Static Returns and Covariance'!$B$13:$B$132),1,1,10)))/(1+J1020))</f>
        <v>8.6758115288452689E-2</v>
      </c>
      <c r="K1023" s="42" cm="1">
        <f t="array" aca="1" ref="K1023:K1032" ca="1">TRANSPOSE(TRANSPOSE(K1007:K1016)*(1+(OFFSET('Static Returns and Covariance'!$B$12,MATCH(K$16,'Static Returns and Covariance'!$B$13:$B$132),1,1,10)))/(1+K1020))</f>
        <v>8.8443369848762068E-2</v>
      </c>
      <c r="L1023" s="42" cm="1">
        <f t="array" aca="1" ref="L1023:L1032" ca="1">TRANSPOSE(TRANSPOSE(L1007:L1016)*(1+(OFFSET('Static Returns and Covariance'!$B$12,MATCH(L$16,'Static Returns and Covariance'!$B$13:$B$132),1,1,10)))/(1+L1020))</f>
        <v>9.6856637106504079E-2</v>
      </c>
      <c r="M1023" s="42" cm="1">
        <f t="array" aca="1" ref="M1023:M1032" ca="1">TRANSPOSE(TRANSPOSE(M1007:M1016)*(1+(OFFSET('Static Returns and Covariance'!$B$12,MATCH(M$16,'Static Returns and Covariance'!$B$13:$B$132),1,1,10)))/(1+M1020))</f>
        <v>9.4777442243071788E-2</v>
      </c>
      <c r="N1023" s="42" cm="1">
        <f t="array" aca="1" ref="N1023:N1032" ca="1">TRANSPOSE(TRANSPOSE(N1007:N1016)*(1+(OFFSET('Static Returns and Covariance'!$B$12,MATCH(N$16,'Static Returns and Covariance'!$B$13:$B$132),1,1,10)))/(1+N1020))</f>
        <v>9.6987650138055548E-2</v>
      </c>
      <c r="O1023" s="42" cm="1">
        <f t="array" aca="1" ref="O1023:O1032" ca="1">TRANSPOSE(TRANSPOSE(O1007:O1016)*(1+(OFFSET('Static Returns and Covariance'!$B$12,MATCH(O$16,'Static Returns and Covariance'!$B$13:$B$132),1,1,10)))/(1+O1020))</f>
        <v>0.10621854818316008</v>
      </c>
      <c r="P1023" s="42" cm="1">
        <f t="array" aca="1" ref="P1023:P1032" ca="1">TRANSPOSE(TRANSPOSE(P1007:P1016)*(1+(OFFSET('Static Returns and Covariance'!$B$12,MATCH(P$16,'Static Returns and Covariance'!$B$13:$B$132),1,1,10)))/(1+P1020))</f>
        <v>0.1052430671183809</v>
      </c>
      <c r="Q1023" s="42" cm="1">
        <f t="array" aca="1" ref="Q1023:Q1032" ca="1">TRANSPOSE(TRANSPOSE(Q1007:Q1016)*(1+(OFFSET('Static Returns and Covariance'!$B$12,MATCH(Q$16,'Static Returns and Covariance'!$B$13:$B$132),1,1,10)))/(1+Q1020))</f>
        <v>0.10531767260590284</v>
      </c>
      <c r="R1023" s="42" cm="1">
        <f t="array" aca="1" ref="R1023:R1032" ca="1">TRANSPOSE(TRANSPOSE(R1007:R1016)*(1+(OFFSET('Static Returns and Covariance'!$B$12,MATCH(R$16,'Static Returns and Covariance'!$B$13:$B$132),1,1,10)))/(1+R1020))</f>
        <v>0.10277784865161409</v>
      </c>
      <c r="S1023" s="42" cm="1">
        <f t="array" aca="1" ref="S1023:S1032" ca="1">TRANSPOSE(TRANSPOSE(S1007:S1016)*(1+(OFFSET('Static Returns and Covariance'!$B$12,MATCH(S$16,'Static Returns and Covariance'!$B$13:$B$132),1,1,10)))/(1+S1020))</f>
        <v>0.10190592025135606</v>
      </c>
      <c r="T1023" s="42" cm="1">
        <f t="array" aca="1" ref="T1023:T1032" ca="1">TRANSPOSE(TRANSPOSE(T1007:T1016)*(1+(OFFSET('Static Returns and Covariance'!$B$12,MATCH(T$16,'Static Returns and Covariance'!$B$13:$B$132),1,1,10)))/(1+T1020))</f>
        <v>9.830324511767774E-2</v>
      </c>
      <c r="U1023" s="42" cm="1">
        <f t="array" aca="1" ref="U1023:U1032" ca="1">TRANSPOSE(TRANSPOSE(U1007:U1016)*(1+(OFFSET('Static Returns and Covariance'!$B$12,MATCH(U$16,'Static Returns and Covariance'!$B$13:$B$132),1,1,10)))/(1+U1020))</f>
        <v>0.10395723278456859</v>
      </c>
      <c r="V1023" s="42" cm="1">
        <f t="array" aca="1" ref="V1023:V1032" ca="1">TRANSPOSE(TRANSPOSE(V1007:V1016)*(1+(OFFSET('Static Returns and Covariance'!$B$12,MATCH(V$16,'Static Returns and Covariance'!$B$13:$B$132),1,1,10)))/(1+V1020))</f>
        <v>0.10824164453079602</v>
      </c>
      <c r="W1023" s="42" cm="1">
        <f t="array" aca="1" ref="W1023:W1032" ca="1">TRANSPOSE(TRANSPOSE(W1007:W1016)*(1+(OFFSET('Static Returns and Covariance'!$B$12,MATCH(W$16,'Static Returns and Covariance'!$B$13:$B$132),1,1,10)))/(1+W1020))</f>
        <v>0.1116007256877324</v>
      </c>
      <c r="X1023" s="42" cm="1">
        <f t="array" aca="1" ref="X1023:X1032" ca="1">TRANSPOSE(TRANSPOSE(X1007:X1016)*(1+(OFFSET('Static Returns and Covariance'!$B$12,MATCH(X$16,'Static Returns and Covariance'!$B$13:$B$132),1,1,10)))/(1+X1020))</f>
        <v>7.8793032769605545E-2</v>
      </c>
      <c r="Y1023" s="42" cm="1">
        <f t="array" aca="1" ref="Y1023:Y1032" ca="1">TRANSPOSE(TRANSPOSE(Y1007:Y1016)*(1+(OFFSET('Static Returns and Covariance'!$B$12,MATCH(Y$16,'Static Returns and Covariance'!$B$13:$B$132),1,1,10)))/(1+Y1020))</f>
        <v>8.1344063351455276E-2</v>
      </c>
      <c r="Z1023" s="42" cm="1">
        <f t="array" aca="1" ref="Z1023:Z1032" ca="1">TRANSPOSE(TRANSPOSE(Z1007:Z1016)*(1+(OFFSET('Static Returns and Covariance'!$B$12,MATCH(Z$16,'Static Returns and Covariance'!$B$13:$B$132),1,1,10)))/(1+Z1020))</f>
        <v>7.9495525006204382E-2</v>
      </c>
      <c r="AA1023" s="42" cm="1">
        <f t="array" aca="1" ref="AA1023:AA1032" ca="1">TRANSPOSE(TRANSPOSE(AA1007:AA1016)*(1+(OFFSET('Static Returns and Covariance'!$B$12,MATCH(AA$16,'Static Returns and Covariance'!$B$13:$B$132),1,1,10)))/(1+AA1020))</f>
        <v>3.8627640489979111E-2</v>
      </c>
      <c r="AB1023" s="42" cm="1">
        <f t="array" aca="1" ref="AB1023:AB1032" ca="1">TRANSPOSE(TRANSPOSE(AB1007:AB1016)*(1+(OFFSET('Static Returns and Covariance'!$B$12,MATCH(AB$16,'Static Returns and Covariance'!$B$13:$B$132),1,1,10)))/(1+AB1020))</f>
        <v>3.8511203800060234E-2</v>
      </c>
      <c r="AC1023" s="42" cm="1">
        <f t="array" aca="1" ref="AC1023:AC1032" ca="1">TRANSPOSE(TRANSPOSE(AC1007:AC1016)*(1+(OFFSET('Static Returns and Covariance'!$B$12,MATCH(AC$16,'Static Returns and Covariance'!$B$13:$B$132),1,1,10)))/(1+AC1020))</f>
        <v>3.7750350344076727E-2</v>
      </c>
      <c r="AD1023" s="42" cm="1">
        <f t="array" aca="1" ref="AD1023:AD1032" ca="1">TRANSPOSE(TRANSPOSE(AD1007:AD1016)*(1+(OFFSET('Static Returns and Covariance'!$B$12,MATCH(AD$16,'Static Returns and Covariance'!$B$13:$B$132),1,1,10)))/(1+AD1020))</f>
        <v>4.1377130221678729E-3</v>
      </c>
      <c r="AE1023" s="42" cm="1">
        <f t="array" aca="1" ref="AE1023:AE1032" ca="1">TRANSPOSE(TRANSPOSE(AE1007:AE1016)*(1+(OFFSET('Static Returns and Covariance'!$B$12,MATCH(AE$16,'Static Returns and Covariance'!$B$13:$B$132),1,1,10)))/(1+AE1020))</f>
        <v>3.9156058951119047E-3</v>
      </c>
      <c r="AF1023" s="42" cm="1">
        <f t="array" aca="1" ref="AF1023:AF1032" ca="1">TRANSPOSE(TRANSPOSE(AF1007:AF1016)*(1+(OFFSET('Static Returns and Covariance'!$B$12,MATCH(AF$16,'Static Returns and Covariance'!$B$13:$B$132),1,1,10)))/(1+AF1020))</f>
        <v>4.0733198647678924E-3</v>
      </c>
      <c r="AG1023" s="42" cm="1">
        <f t="array" aca="1" ref="AG1023:AG1032" ca="1">TRANSPOSE(TRANSPOSE(AG1007:AG1016)*(1+(OFFSET('Static Returns and Covariance'!$B$12,MATCH(AG$16,'Static Returns and Covariance'!$B$13:$B$132),1,1,10)))/(1+AG1020))</f>
        <v>0</v>
      </c>
      <c r="AH1023" s="42" cm="1">
        <f t="array" aca="1" ref="AH1023:AH1032" ca="1">TRANSPOSE(TRANSPOSE(AH1007:AH1016)*(1+(OFFSET('Static Returns and Covariance'!$B$12,MATCH(AH$16,'Static Returns and Covariance'!$B$13:$B$132),1,1,10)))/(1+AH1020))</f>
        <v>0</v>
      </c>
      <c r="AI1023" s="42" cm="1">
        <f t="array" aca="1" ref="AI1023:AI1032" ca="1">TRANSPOSE(TRANSPOSE(AI1007:AI1016)*(1+(OFFSET('Static Returns and Covariance'!$B$12,MATCH(AI$16,'Static Returns and Covariance'!$B$13:$B$132),1,1,10)))/(1+AI1020))</f>
        <v>0</v>
      </c>
      <c r="AJ1023" s="42" cm="1">
        <f t="array" aca="1" ref="AJ1023:AJ1032" ca="1">TRANSPOSE(TRANSPOSE(AJ1007:AJ1016)*(1+(OFFSET('Static Returns and Covariance'!$B$12,MATCH(AJ$16,'Static Returns and Covariance'!$B$13:$B$132),1,1,10)))/(1+AJ1020))</f>
        <v>0</v>
      </c>
      <c r="AK1023" s="42" cm="1">
        <f t="array" aca="1" ref="AK1023:AK1032" ca="1">TRANSPOSE(TRANSPOSE(AK1007:AK1016)*(1+(OFFSET('Static Returns and Covariance'!$B$12,MATCH(AK$16,'Static Returns and Covariance'!$B$13:$B$132),1,1,10)))/(1+AK1020))</f>
        <v>0</v>
      </c>
      <c r="AL1023" s="42" cm="1">
        <f t="array" aca="1" ref="AL1023:AL1032" ca="1">TRANSPOSE(TRANSPOSE(AL1007:AL1016)*(1+(OFFSET('Static Returns and Covariance'!$B$12,MATCH(AL$16,'Static Returns and Covariance'!$B$13:$B$132),1,1,10)))/(1+AL1020))</f>
        <v>0</v>
      </c>
      <c r="AM1023" s="42" cm="1">
        <f t="array" aca="1" ref="AM1023:AM1032" ca="1">TRANSPOSE(TRANSPOSE(AM1007:AM1016)*(1+(OFFSET('Static Returns and Covariance'!$B$12,MATCH(AM$16,'Static Returns and Covariance'!$B$13:$B$132),1,1,10)))/(1+AM1020))</f>
        <v>0</v>
      </c>
      <c r="AN1023" s="42" cm="1">
        <f t="array" aca="1" ref="AN1023:AN1032" ca="1">TRANSPOSE(TRANSPOSE(AN1007:AN1016)*(1+(OFFSET('Static Returns and Covariance'!$B$12,MATCH(AN$16,'Static Returns and Covariance'!$B$13:$B$132),1,1,10)))/(1+AN1020))</f>
        <v>0</v>
      </c>
      <c r="AO1023" s="42" cm="1">
        <f t="array" aca="1" ref="AO1023:AO1032" ca="1">TRANSPOSE(TRANSPOSE(AO1007:AO1016)*(1+(OFFSET('Static Returns and Covariance'!$B$12,MATCH(AO$16,'Static Returns and Covariance'!$B$13:$B$132),1,1,10)))/(1+AO1020))</f>
        <v>0</v>
      </c>
      <c r="AP1023" s="42" cm="1">
        <f t="array" aca="1" ref="AP1023:AP1032" ca="1">TRANSPOSE(TRANSPOSE(AP1007:AP1016)*(1+(OFFSET('Static Returns and Covariance'!$B$12,MATCH(AP$16,'Static Returns and Covariance'!$B$13:$B$132),1,1,10)))/(1+AP1020))</f>
        <v>0</v>
      </c>
      <c r="AQ1023" s="42" cm="1">
        <f t="array" aca="1" ref="AQ1023:AQ1032" ca="1">TRANSPOSE(TRANSPOSE(AQ1007:AQ1016)*(1+(OFFSET('Static Returns and Covariance'!$B$12,MATCH(AQ$16,'Static Returns and Covariance'!$B$13:$B$132),1,1,10)))/(1+AQ1020))</f>
        <v>0</v>
      </c>
      <c r="AR1023" s="42" cm="1">
        <f t="array" aca="1" ref="AR1023:AR1032" ca="1">TRANSPOSE(TRANSPOSE(AR1007:AR1016)*(1+(OFFSET('Static Returns and Covariance'!$B$12,MATCH(AR$16,'Static Returns and Covariance'!$B$13:$B$132),1,1,10)))/(1+AR1020))</f>
        <v>0</v>
      </c>
      <c r="AS1023" s="42" cm="1">
        <f t="array" aca="1" ref="AS1023:AS1032" ca="1">TRANSPOSE(TRANSPOSE(AS1007:AS1016)*(1+(OFFSET('Static Returns and Covariance'!$B$12,MATCH(AS$16,'Static Returns and Covariance'!$B$13:$B$132),1,1,10)))/(1+AS1020))</f>
        <v>0</v>
      </c>
      <c r="AT1023" s="42" cm="1">
        <f t="array" aca="1" ref="AT1023:AT1032" ca="1">TRANSPOSE(TRANSPOSE(AT1007:AT1016)*(1+(OFFSET('Static Returns and Covariance'!$B$12,MATCH(AT$16,'Static Returns and Covariance'!$B$13:$B$132),1,1,10)))/(1+AT1020))</f>
        <v>0</v>
      </c>
      <c r="AU1023" s="42" cm="1">
        <f t="array" aca="1" ref="AU1023:AU1032" ca="1">TRANSPOSE(TRANSPOSE(AU1007:AU1016)*(1+(OFFSET('Static Returns and Covariance'!$B$12,MATCH(AU$16,'Static Returns and Covariance'!$B$13:$B$132),1,1,10)))/(1+AU1020))</f>
        <v>0</v>
      </c>
      <c r="AV1023" s="42" cm="1">
        <f t="array" aca="1" ref="AV1023:AV1032" ca="1">TRANSPOSE(TRANSPOSE(AV1007:AV1016)*(1+(OFFSET('Static Returns and Covariance'!$B$12,MATCH(AV$16,'Static Returns and Covariance'!$B$13:$B$132),1,1,10)))/(1+AV1020))</f>
        <v>0</v>
      </c>
      <c r="AW1023" s="42" cm="1">
        <f t="array" aca="1" ref="AW1023:AW1032" ca="1">TRANSPOSE(TRANSPOSE(AW1007:AW1016)*(1+(OFFSET('Static Returns and Covariance'!$B$12,MATCH(AW$16,'Static Returns and Covariance'!$B$13:$B$132),1,1,10)))/(1+AW1020))</f>
        <v>0</v>
      </c>
      <c r="AX1023" s="42" cm="1">
        <f t="array" aca="1" ref="AX1023:AX1032" ca="1">TRANSPOSE(TRANSPOSE(AX1007:AX1016)*(1+(OFFSET('Static Returns and Covariance'!$B$12,MATCH(AX$16,'Static Returns and Covariance'!$B$13:$B$132),1,1,10)))/(1+AX1020))</f>
        <v>0</v>
      </c>
      <c r="AY1023" s="42" cm="1">
        <f t="array" aca="1" ref="AY1023:AY1032" ca="1">TRANSPOSE(TRANSPOSE(AY1007:AY1016)*(1+(OFFSET('Static Returns and Covariance'!$B$12,MATCH(AY$16,'Static Returns and Covariance'!$B$13:$B$132),1,1,10)))/(1+AY1020))</f>
        <v>0</v>
      </c>
      <c r="AZ1023" s="42" cm="1">
        <f t="array" aca="1" ref="AZ1023:AZ1032" ca="1">TRANSPOSE(TRANSPOSE(AZ1007:AZ1016)*(1+(OFFSET('Static Returns and Covariance'!$B$12,MATCH(AZ$16,'Static Returns and Covariance'!$B$13:$B$132),1,1,10)))/(1+AZ1020))</f>
        <v>0</v>
      </c>
      <c r="BA1023" s="42" cm="1">
        <f t="array" aca="1" ref="BA1023:BA1032" ca="1">TRANSPOSE(TRANSPOSE(BA1007:BA1016)*(1+(OFFSET('Static Returns and Covariance'!$B$12,MATCH(BA$16,'Static Returns and Covariance'!$B$13:$B$132),1,1,10)))/(1+BA1020))</f>
        <v>0</v>
      </c>
      <c r="BB1023" s="42" cm="1">
        <f t="array" aca="1" ref="BB1023:BB1032" ca="1">TRANSPOSE(TRANSPOSE(BB1007:BB1016)*(1+(OFFSET('Static Returns and Covariance'!$B$12,MATCH(BB$16,'Static Returns and Covariance'!$B$13:$B$132),1,1,10)))/(1+BB1020))</f>
        <v>0</v>
      </c>
      <c r="BC1023" s="42" cm="1">
        <f t="array" aca="1" ref="BC1023:BC1032" ca="1">TRANSPOSE(TRANSPOSE(BC1007:BC1016)*(1+(OFFSET('Static Returns and Covariance'!$B$12,MATCH(BC$16,'Static Returns and Covariance'!$B$13:$B$132),1,1,10)))/(1+BC1020))</f>
        <v>0</v>
      </c>
      <c r="BD1023" s="42" cm="1">
        <f t="array" aca="1" ref="BD1023:BD1032" ca="1">TRANSPOSE(TRANSPOSE(BD1007:BD1016)*(1+(OFFSET('Static Returns and Covariance'!$B$12,MATCH(BD$16,'Static Returns and Covariance'!$B$13:$B$132),1,1,10)))/(1+BD1020))</f>
        <v>0</v>
      </c>
      <c r="BE1023" s="42" cm="1">
        <f t="array" aca="1" ref="BE1023:BE1032" ca="1">TRANSPOSE(TRANSPOSE(BE1007:BE1016)*(1+(OFFSET('Static Returns and Covariance'!$B$12,MATCH(BE$16,'Static Returns and Covariance'!$B$13:$B$132),1,1,10)))/(1+BE1020))</f>
        <v>0</v>
      </c>
      <c r="BF1023" s="42" cm="1">
        <f t="array" aca="1" ref="BF1023:BF1032" ca="1">TRANSPOSE(TRANSPOSE(BF1007:BF1016)*(1+(OFFSET('Static Returns and Covariance'!$B$12,MATCH(BF$16,'Static Returns and Covariance'!$B$13:$B$132),1,1,10)))/(1+BF1020))</f>
        <v>0</v>
      </c>
      <c r="BG1023" s="42" cm="1">
        <f t="array" aca="1" ref="BG1023:BG1032" ca="1">TRANSPOSE(TRANSPOSE(BG1007:BG1016)*(1+(OFFSET('Static Returns and Covariance'!$B$12,MATCH(BG$16,'Static Returns and Covariance'!$B$13:$B$132),1,1,10)))/(1+BG1020))</f>
        <v>0</v>
      </c>
      <c r="BH1023" s="42" cm="1">
        <f t="array" aca="1" ref="BH1023:BH1032" ca="1">TRANSPOSE(TRANSPOSE(BH1007:BH1016)*(1+(OFFSET('Static Returns and Covariance'!$B$12,MATCH(BH$16,'Static Returns and Covariance'!$B$13:$B$132),1,1,10)))/(1+BH1020))</f>
        <v>0</v>
      </c>
      <c r="BI1023" s="42" cm="1">
        <f t="array" aca="1" ref="BI1023:BI1032" ca="1">TRANSPOSE(TRANSPOSE(BI1007:BI1016)*(1+(OFFSET('Static Returns and Covariance'!$B$12,MATCH(BI$16,'Static Returns and Covariance'!$B$13:$B$132),1,1,10)))/(1+BI1020))</f>
        <v>0</v>
      </c>
      <c r="BJ1023" s="42" cm="1">
        <f t="array" aca="1" ref="BJ1023:BJ1032" ca="1">TRANSPOSE(TRANSPOSE(BJ1007:BJ1016)*(1+(OFFSET('Static Returns and Covariance'!$B$12,MATCH(BJ$16,'Static Returns and Covariance'!$B$13:$B$132),1,1,10)))/(1+BJ1020))</f>
        <v>0</v>
      </c>
    </row>
    <row r="1024" spans="2:62" hidden="1" outlineLevel="2">
      <c r="B1024" s="78" t="s">
        <v>7</v>
      </c>
      <c r="C1024" s="42">
        <f ca="1"/>
        <v>1.3590901838493881E-2</v>
      </c>
      <c r="D1024" s="42">
        <f ca="1"/>
        <v>1.3292452258707742E-2</v>
      </c>
      <c r="E1024" s="42">
        <f ca="1"/>
        <v>1.2693989224826395E-2</v>
      </c>
      <c r="F1024" s="42">
        <f ca="1"/>
        <v>7.3468723779933544E-3</v>
      </c>
      <c r="G1024" s="42">
        <f ca="1"/>
        <v>6.9531349403927217E-3</v>
      </c>
      <c r="H1024" s="42">
        <f ca="1"/>
        <v>7.1817054259167932E-3</v>
      </c>
      <c r="I1024" s="42">
        <f ca="1"/>
        <v>1.5330301184850246E-2</v>
      </c>
      <c r="J1024" s="42">
        <f ca="1"/>
        <v>1.4788562654394259E-2</v>
      </c>
      <c r="K1024" s="42">
        <f ca="1"/>
        <v>1.622727468497763E-2</v>
      </c>
      <c r="L1024" s="42">
        <f ca="1"/>
        <v>1.7886533293049962E-2</v>
      </c>
      <c r="M1024" s="42">
        <f ca="1"/>
        <v>1.7969401016536768E-2</v>
      </c>
      <c r="N1024" s="42">
        <f ca="1"/>
        <v>1.9415938391262055E-2</v>
      </c>
      <c r="O1024" s="42">
        <f ca="1"/>
        <v>4.4189010326463406E-2</v>
      </c>
      <c r="P1024" s="42">
        <f ca="1"/>
        <v>4.1082072321303988E-2</v>
      </c>
      <c r="Q1024" s="42">
        <f ca="1"/>
        <v>4.2545186235790095E-2</v>
      </c>
      <c r="R1024" s="42">
        <f ca="1"/>
        <v>4.5872649459848924E-2</v>
      </c>
      <c r="S1024" s="42">
        <f ca="1"/>
        <v>4.6259961145164168E-2</v>
      </c>
      <c r="T1024" s="42">
        <f ca="1"/>
        <v>4.5912315395728709E-2</v>
      </c>
      <c r="U1024" s="42">
        <f ca="1"/>
        <v>4.8403526676327753E-2</v>
      </c>
      <c r="V1024" s="42">
        <f ca="1"/>
        <v>4.6722376364544398E-2</v>
      </c>
      <c r="W1024" s="42">
        <f ca="1"/>
        <v>4.8170266301942044E-2</v>
      </c>
      <c r="X1024" s="42">
        <f ca="1"/>
        <v>5.0811422924250817E-2</v>
      </c>
      <c r="Y1024" s="42">
        <f ca="1"/>
        <v>5.1741500275933439E-2</v>
      </c>
      <c r="Z1024" s="42">
        <f ca="1"/>
        <v>5.0563520771071395E-2</v>
      </c>
      <c r="AA1024" s="42">
        <f ca="1"/>
        <v>4.1495189462779185E-2</v>
      </c>
      <c r="AB1024" s="42">
        <f ca="1"/>
        <v>4.1931378183007538E-2</v>
      </c>
      <c r="AC1024" s="42">
        <f ca="1"/>
        <v>4.144915381547222E-2</v>
      </c>
      <c r="AD1024" s="42">
        <f ca="1"/>
        <v>5.4585566865185203E-2</v>
      </c>
      <c r="AE1024" s="42">
        <f ca="1"/>
        <v>5.3983003966902338E-2</v>
      </c>
      <c r="AF1024" s="42">
        <f ca="1"/>
        <v>5.6524774396428147E-2</v>
      </c>
      <c r="AG1024" s="42">
        <f ca="1"/>
        <v>6.6676477105807652E-2</v>
      </c>
      <c r="AH1024" s="42">
        <f ca="1"/>
        <v>6.2627002916723795E-2</v>
      </c>
      <c r="AI1024" s="42">
        <f ca="1"/>
        <v>6.1200782715090142E-2</v>
      </c>
      <c r="AJ1024" s="42">
        <f ca="1"/>
        <v>7.3227289182827088E-2</v>
      </c>
      <c r="AK1024" s="42">
        <f ca="1"/>
        <v>7.4426669558793401E-2</v>
      </c>
      <c r="AL1024" s="42">
        <f ca="1"/>
        <v>7.4302466949488694E-2</v>
      </c>
      <c r="AM1024" s="42">
        <f ca="1"/>
        <v>5.8888573937736437E-2</v>
      </c>
      <c r="AN1024" s="42">
        <f ca="1"/>
        <v>5.6999616868514118E-2</v>
      </c>
      <c r="AO1024" s="42">
        <f ca="1"/>
        <v>4.7397545475871265E-2</v>
      </c>
      <c r="AP1024" s="42">
        <f ca="1"/>
        <v>0</v>
      </c>
      <c r="AQ1024" s="42">
        <f ca="1"/>
        <v>0</v>
      </c>
      <c r="AR1024" s="42">
        <f ca="1"/>
        <v>0</v>
      </c>
      <c r="AS1024" s="42">
        <f ca="1"/>
        <v>0</v>
      </c>
      <c r="AT1024" s="42">
        <f ca="1"/>
        <v>0</v>
      </c>
      <c r="AU1024" s="42">
        <f ca="1"/>
        <v>0</v>
      </c>
      <c r="AV1024" s="42">
        <f ca="1"/>
        <v>0</v>
      </c>
      <c r="AW1024" s="42">
        <f ca="1"/>
        <v>0</v>
      </c>
      <c r="AX1024" s="42">
        <f ca="1"/>
        <v>0</v>
      </c>
      <c r="AY1024" s="42">
        <f ca="1"/>
        <v>0</v>
      </c>
      <c r="AZ1024" s="42">
        <f ca="1"/>
        <v>0</v>
      </c>
      <c r="BA1024" s="42">
        <f ca="1"/>
        <v>0</v>
      </c>
      <c r="BB1024" s="42">
        <f ca="1"/>
        <v>0</v>
      </c>
      <c r="BC1024" s="42">
        <f ca="1"/>
        <v>0</v>
      </c>
      <c r="BD1024" s="42">
        <f ca="1"/>
        <v>0</v>
      </c>
      <c r="BE1024" s="42">
        <f ca="1"/>
        <v>0</v>
      </c>
      <c r="BF1024" s="42">
        <f ca="1"/>
        <v>0</v>
      </c>
      <c r="BG1024" s="42">
        <f ca="1"/>
        <v>0</v>
      </c>
      <c r="BH1024" s="42">
        <f ca="1"/>
        <v>0</v>
      </c>
      <c r="BI1024" s="42">
        <f ca="1"/>
        <v>0</v>
      </c>
      <c r="BJ1024" s="42">
        <f ca="1"/>
        <v>0</v>
      </c>
    </row>
    <row r="1025" spans="2:62" hidden="1" outlineLevel="2">
      <c r="B1025" s="78" t="s">
        <v>9</v>
      </c>
      <c r="C1025" s="42">
        <f ca="1"/>
        <v>0.27765514380939132</v>
      </c>
      <c r="D1025" s="42">
        <f ca="1"/>
        <v>0.27672882071110788</v>
      </c>
      <c r="E1025" s="42">
        <f ca="1"/>
        <v>0.27122966656821479</v>
      </c>
      <c r="F1025" s="42">
        <f ca="1"/>
        <v>0.26389044814780771</v>
      </c>
      <c r="G1025" s="42">
        <f ca="1"/>
        <v>0.2619729495275257</v>
      </c>
      <c r="H1025" s="42">
        <f ca="1"/>
        <v>0.25390333647605606</v>
      </c>
      <c r="I1025" s="42">
        <f ca="1"/>
        <v>0.2431315503831635</v>
      </c>
      <c r="J1025" s="42">
        <f ca="1"/>
        <v>0.2400701294772061</v>
      </c>
      <c r="K1025" s="42">
        <f ca="1"/>
        <v>0.24567486521699419</v>
      </c>
      <c r="L1025" s="42">
        <f ca="1"/>
        <v>0.25439058444081231</v>
      </c>
      <c r="M1025" s="42">
        <f ca="1"/>
        <v>0.24468731694414478</v>
      </c>
      <c r="N1025" s="42">
        <f ca="1"/>
        <v>0.23602709566632596</v>
      </c>
      <c r="O1025" s="42">
        <f ca="1"/>
        <v>0.23985534039922815</v>
      </c>
      <c r="P1025" s="42">
        <f ca="1"/>
        <v>0.23921674376156904</v>
      </c>
      <c r="Q1025" s="42">
        <f ca="1"/>
        <v>0.25216500734733727</v>
      </c>
      <c r="R1025" s="42">
        <f ca="1"/>
        <v>0.29359428855269554</v>
      </c>
      <c r="S1025" s="42">
        <f ca="1"/>
        <v>0.29137103988586377</v>
      </c>
      <c r="T1025" s="42">
        <f ca="1"/>
        <v>0.29323766576885857</v>
      </c>
      <c r="U1025" s="42">
        <f ca="1"/>
        <v>0.29132636973695702</v>
      </c>
      <c r="V1025" s="42">
        <f ca="1"/>
        <v>0.27115671854822038</v>
      </c>
      <c r="W1025" s="42">
        <f ca="1"/>
        <v>0.2697127772996567</v>
      </c>
      <c r="X1025" s="42">
        <f ca="1"/>
        <v>0.28367406494213115</v>
      </c>
      <c r="Y1025" s="42">
        <f ca="1"/>
        <v>0.28593228056336056</v>
      </c>
      <c r="Z1025" s="42">
        <f ca="1"/>
        <v>0.28348248439084739</v>
      </c>
      <c r="AA1025" s="42">
        <f ca="1"/>
        <v>0.27079815022189885</v>
      </c>
      <c r="AB1025" s="42">
        <f ca="1"/>
        <v>0.26881124907846732</v>
      </c>
      <c r="AC1025" s="42">
        <f ca="1"/>
        <v>0.268284664505618</v>
      </c>
      <c r="AD1025" s="42">
        <f ca="1"/>
        <v>0.2288816470004531</v>
      </c>
      <c r="AE1025" s="42">
        <f ca="1"/>
        <v>0.24022741250396817</v>
      </c>
      <c r="AF1025" s="42">
        <f ca="1"/>
        <v>0.23778892016651565</v>
      </c>
      <c r="AG1025" s="42">
        <f ca="1"/>
        <v>0.24618159631678241</v>
      </c>
      <c r="AH1025" s="42">
        <f ca="1"/>
        <v>0.2508135432173797</v>
      </c>
      <c r="AI1025" s="42">
        <f ca="1"/>
        <v>0.25794020597848782</v>
      </c>
      <c r="AJ1025" s="42">
        <f ca="1"/>
        <v>0.2353284041196366</v>
      </c>
      <c r="AK1025" s="42">
        <f ca="1"/>
        <v>0.23458863712015243</v>
      </c>
      <c r="AL1025" s="42">
        <f ca="1"/>
        <v>0.23390766190622714</v>
      </c>
      <c r="AM1025" s="42">
        <f ca="1"/>
        <v>0.25687664332270349</v>
      </c>
      <c r="AN1025" s="42">
        <f ca="1"/>
        <v>0.24383895668611288</v>
      </c>
      <c r="AO1025" s="42">
        <f ca="1"/>
        <v>0.23427474422790709</v>
      </c>
      <c r="AP1025" s="42">
        <f ca="1"/>
        <v>0.16655816984654895</v>
      </c>
      <c r="AQ1025" s="42">
        <f ca="1"/>
        <v>0.16024805360472297</v>
      </c>
      <c r="AR1025" s="42">
        <f ca="1"/>
        <v>0.15104945981954784</v>
      </c>
      <c r="AS1025" s="42">
        <f ca="1"/>
        <v>0.21083839820850639</v>
      </c>
      <c r="AT1025" s="42">
        <f ca="1"/>
        <v>0.20915862668278062</v>
      </c>
      <c r="AU1025" s="42">
        <f ca="1"/>
        <v>0.21407512738045406</v>
      </c>
      <c r="AV1025" s="42">
        <f ca="1"/>
        <v>0.20889976844952862</v>
      </c>
      <c r="AW1025" s="42">
        <f ca="1"/>
        <v>0.21089178452847374</v>
      </c>
      <c r="AX1025" s="42">
        <f ca="1"/>
        <v>0.21957412173582294</v>
      </c>
      <c r="AY1025" s="42">
        <f ca="1"/>
        <v>0.18073710115614863</v>
      </c>
      <c r="AZ1025" s="42">
        <f ca="1"/>
        <v>0.18194887649682101</v>
      </c>
      <c r="BA1025" s="42">
        <f ca="1"/>
        <v>0.18091376841892667</v>
      </c>
      <c r="BB1025" s="42">
        <f ca="1"/>
        <v>0.19523798365163367</v>
      </c>
      <c r="BC1025" s="42">
        <f ca="1"/>
        <v>0.19246612556744191</v>
      </c>
      <c r="BD1025" s="42">
        <f ca="1"/>
        <v>0.18273170459166926</v>
      </c>
      <c r="BE1025" s="42">
        <f ca="1"/>
        <v>0.19131072160574836</v>
      </c>
      <c r="BF1025" s="42">
        <f ca="1"/>
        <v>0.19219777958797982</v>
      </c>
      <c r="BG1025" s="42">
        <f ca="1"/>
        <v>0.19264791861417654</v>
      </c>
      <c r="BH1025" s="42">
        <f ca="1"/>
        <v>0.18584749404487963</v>
      </c>
      <c r="BI1025" s="42">
        <f ca="1"/>
        <v>0.18627387734381476</v>
      </c>
      <c r="BJ1025" s="42">
        <f ca="1"/>
        <v>0.18827524813408178</v>
      </c>
    </row>
    <row r="1026" spans="2:62" hidden="1" outlineLevel="2">
      <c r="B1026" s="78" t="s">
        <v>11</v>
      </c>
      <c r="C1026" s="42">
        <f ca="1"/>
        <v>0.15192388269942761</v>
      </c>
      <c r="D1026" s="42">
        <f ca="1"/>
        <v>0.15625693127472723</v>
      </c>
      <c r="E1026" s="42">
        <f ca="1"/>
        <v>0.16052974987759352</v>
      </c>
      <c r="F1026" s="42">
        <f ca="1"/>
        <v>0.1441550726820934</v>
      </c>
      <c r="G1026" s="42">
        <f ca="1"/>
        <v>0.14619948402387431</v>
      </c>
      <c r="H1026" s="42">
        <f ca="1"/>
        <v>0.15250014606434803</v>
      </c>
      <c r="I1026" s="42">
        <f ca="1"/>
        <v>0.12541122210243733</v>
      </c>
      <c r="J1026" s="42">
        <f ca="1"/>
        <v>0.12413751896632434</v>
      </c>
      <c r="K1026" s="42">
        <f ca="1"/>
        <v>0.12816792300262198</v>
      </c>
      <c r="L1026" s="42">
        <f ca="1"/>
        <v>0.12426790130071957</v>
      </c>
      <c r="M1026" s="42">
        <f ca="1"/>
        <v>0.12789145226195814</v>
      </c>
      <c r="N1026" s="42">
        <f ca="1"/>
        <v>0.1271457356929041</v>
      </c>
      <c r="O1026" s="42">
        <f ca="1"/>
        <v>9.6473899520325243E-2</v>
      </c>
      <c r="P1026" s="42">
        <f ca="1"/>
        <v>9.4046451237809692E-2</v>
      </c>
      <c r="Q1026" s="42">
        <f ca="1"/>
        <v>8.9095494114227444E-2</v>
      </c>
      <c r="R1026" s="42">
        <f ca="1"/>
        <v>5.5018350675008681E-2</v>
      </c>
      <c r="S1026" s="42">
        <f ca="1"/>
        <v>5.6541545335965143E-2</v>
      </c>
      <c r="T1026" s="42">
        <f ca="1"/>
        <v>5.5028561367968333E-2</v>
      </c>
      <c r="U1026" s="42">
        <f ca="1"/>
        <v>2.5719541017163616E-2</v>
      </c>
      <c r="V1026" s="42">
        <f ca="1"/>
        <v>2.6210234751895142E-2</v>
      </c>
      <c r="W1026" s="42">
        <f ca="1"/>
        <v>2.6152230495906509E-2</v>
      </c>
      <c r="X1026" s="42">
        <f ca="1"/>
        <v>2.1874746677614663E-2</v>
      </c>
      <c r="Y1026" s="42">
        <f ca="1"/>
        <v>2.2785644635225637E-2</v>
      </c>
      <c r="Z1026" s="42">
        <f ca="1"/>
        <v>2.230942895705865E-2</v>
      </c>
      <c r="AA1026" s="42">
        <f ca="1"/>
        <v>0</v>
      </c>
      <c r="AB1026" s="42">
        <f ca="1"/>
        <v>0</v>
      </c>
      <c r="AC1026" s="42">
        <f ca="1"/>
        <v>0</v>
      </c>
      <c r="AD1026" s="42">
        <f ca="1"/>
        <v>2.7481613373413597E-2</v>
      </c>
      <c r="AE1026" s="42">
        <f ca="1"/>
        <v>2.4125531536295219E-2</v>
      </c>
      <c r="AF1026" s="42">
        <f ca="1"/>
        <v>2.5077810518315171E-2</v>
      </c>
      <c r="AG1026" s="42">
        <f ca="1"/>
        <v>0</v>
      </c>
      <c r="AH1026" s="42">
        <f ca="1"/>
        <v>0</v>
      </c>
      <c r="AI1026" s="42">
        <f ca="1"/>
        <v>0</v>
      </c>
      <c r="AJ1026" s="42">
        <f ca="1"/>
        <v>3.4626424261277643E-3</v>
      </c>
      <c r="AK1026" s="42">
        <f ca="1"/>
        <v>3.5847464489212996E-3</v>
      </c>
      <c r="AL1026" s="42">
        <f ca="1"/>
        <v>3.614639438979429E-3</v>
      </c>
      <c r="AM1026" s="42">
        <f ca="1"/>
        <v>6.7419881260942453E-3</v>
      </c>
      <c r="AN1026" s="42">
        <f ca="1"/>
        <v>7.0182094682394933E-3</v>
      </c>
      <c r="AO1026" s="42">
        <f ca="1"/>
        <v>6.8763645153553576E-3</v>
      </c>
      <c r="AP1026" s="42">
        <f ca="1"/>
        <v>1.9218334614338074E-2</v>
      </c>
      <c r="AQ1026" s="42">
        <f ca="1"/>
        <v>1.8892915178703881E-2</v>
      </c>
      <c r="AR1026" s="42">
        <f ca="1"/>
        <v>1.9544900783183241E-2</v>
      </c>
      <c r="AS1026" s="42">
        <f ca="1"/>
        <v>6.9208475689748116E-3</v>
      </c>
      <c r="AT1026" s="42">
        <f ca="1"/>
        <v>7.7597678512451697E-3</v>
      </c>
      <c r="AU1026" s="42">
        <f ca="1"/>
        <v>7.51019271430257E-3</v>
      </c>
      <c r="AV1026" s="42">
        <f ca="1"/>
        <v>1.7351941750961455E-2</v>
      </c>
      <c r="AW1026" s="42">
        <f ca="1"/>
        <v>1.8118113451892709E-2</v>
      </c>
      <c r="AX1026" s="42">
        <f ca="1"/>
        <v>1.8598027989890312E-2</v>
      </c>
      <c r="AY1026" s="42">
        <f ca="1"/>
        <v>3.7558630202488529E-2</v>
      </c>
      <c r="AZ1026" s="42">
        <f ca="1"/>
        <v>3.9033330858516541E-2</v>
      </c>
      <c r="BA1026" s="42">
        <f ca="1"/>
        <v>3.8979187768129427E-2</v>
      </c>
      <c r="BB1026" s="42">
        <f ca="1"/>
        <v>2.9085420085287868E-2</v>
      </c>
      <c r="BC1026" s="42">
        <f ca="1"/>
        <v>3.0478209040004544E-2</v>
      </c>
      <c r="BD1026" s="42">
        <f ca="1"/>
        <v>2.9903492993598377E-2</v>
      </c>
      <c r="BE1026" s="42">
        <f ca="1"/>
        <v>2.0319773891974598E-2</v>
      </c>
      <c r="BF1026" s="42">
        <f ca="1"/>
        <v>1.9468471602391259E-2</v>
      </c>
      <c r="BG1026" s="42">
        <f ca="1"/>
        <v>1.8644635079151251E-2</v>
      </c>
      <c r="BH1026" s="42">
        <f ca="1"/>
        <v>9.1902997673928722E-3</v>
      </c>
      <c r="BI1026" s="42">
        <f ca="1"/>
        <v>8.9224457102918455E-3</v>
      </c>
      <c r="BJ1026" s="42">
        <f ca="1"/>
        <v>8.3933270162410475E-3</v>
      </c>
    </row>
    <row r="1027" spans="2:62" hidden="1" outlineLevel="2">
      <c r="B1027" s="78" t="s">
        <v>13</v>
      </c>
      <c r="C1027" s="42">
        <f ca="1"/>
        <v>1.6558476424427475E-2</v>
      </c>
      <c r="D1027" s="42">
        <f ca="1"/>
        <v>1.5721661860633167E-2</v>
      </c>
      <c r="E1027" s="42">
        <f ca="1"/>
        <v>1.5674676419977697E-2</v>
      </c>
      <c r="F1027" s="42">
        <f ca="1"/>
        <v>2.8894578397340585E-2</v>
      </c>
      <c r="G1027" s="42">
        <f ca="1"/>
        <v>2.8085203049546321E-2</v>
      </c>
      <c r="H1027" s="42">
        <f ca="1"/>
        <v>2.688371729193564E-2</v>
      </c>
      <c r="I1027" s="42">
        <f ca="1"/>
        <v>2.7904696563846493E-2</v>
      </c>
      <c r="J1027" s="42">
        <f ca="1"/>
        <v>2.6942752571217074E-2</v>
      </c>
      <c r="K1027" s="42">
        <f ca="1"/>
        <v>2.9402070721669435E-2</v>
      </c>
      <c r="L1027" s="42">
        <f ca="1"/>
        <v>2.4071798074910274E-2</v>
      </c>
      <c r="M1027" s="42">
        <f ca="1"/>
        <v>2.3147727343147885E-2</v>
      </c>
      <c r="N1027" s="42">
        <f ca="1"/>
        <v>2.4472263733934758E-2</v>
      </c>
      <c r="O1027" s="42">
        <f ca="1"/>
        <v>1.7089841933153004E-2</v>
      </c>
      <c r="P1027" s="42">
        <f ca="1"/>
        <v>1.814915213087568E-2</v>
      </c>
      <c r="Q1027" s="42">
        <f ca="1"/>
        <v>1.9490234891242738E-2</v>
      </c>
      <c r="R1027" s="42">
        <f ca="1"/>
        <v>2.8957483980689352E-2</v>
      </c>
      <c r="S1027" s="42">
        <f ca="1"/>
        <v>3.1319331424905623E-2</v>
      </c>
      <c r="T1027" s="42">
        <f ca="1"/>
        <v>2.752086543986831E-2</v>
      </c>
      <c r="U1027" s="42">
        <f ca="1"/>
        <v>3.1206862178283425E-2</v>
      </c>
      <c r="V1027" s="42">
        <f ca="1"/>
        <v>3.2224856829497273E-2</v>
      </c>
      <c r="W1027" s="42">
        <f ca="1"/>
        <v>3.142796561966562E-2</v>
      </c>
      <c r="X1027" s="42">
        <f ca="1"/>
        <v>3.5325957807674231E-2</v>
      </c>
      <c r="Y1027" s="42">
        <f ca="1"/>
        <v>3.5400844059212677E-2</v>
      </c>
      <c r="Z1027" s="42">
        <f ca="1"/>
        <v>3.5997008579261726E-2</v>
      </c>
      <c r="AA1027" s="42">
        <f ca="1"/>
        <v>5.6167703397279625E-2</v>
      </c>
      <c r="AB1027" s="42">
        <f ca="1"/>
        <v>6.0920186700723092E-2</v>
      </c>
      <c r="AC1027" s="42">
        <f ca="1"/>
        <v>5.9276483951357643E-2</v>
      </c>
      <c r="AD1027" s="42">
        <f ca="1"/>
        <v>6.5032140985004136E-2</v>
      </c>
      <c r="AE1027" s="42">
        <f ca="1"/>
        <v>5.8329553797619699E-2</v>
      </c>
      <c r="AF1027" s="42">
        <f ca="1"/>
        <v>6.0737870765636671E-2</v>
      </c>
      <c r="AG1027" s="42">
        <f ca="1"/>
        <v>6.454403380001994E-2</v>
      </c>
      <c r="AH1027" s="42">
        <f ca="1"/>
        <v>5.9257703718643945E-2</v>
      </c>
      <c r="AI1027" s="42">
        <f ca="1"/>
        <v>6.2473511912675313E-2</v>
      </c>
      <c r="AJ1027" s="42">
        <f ca="1"/>
        <v>5.7803606685254576E-2</v>
      </c>
      <c r="AK1027" s="42">
        <f ca="1"/>
        <v>5.9539850754933517E-2</v>
      </c>
      <c r="AL1027" s="42">
        <f ca="1"/>
        <v>5.9564754125353322E-2</v>
      </c>
      <c r="AM1027" s="42">
        <f ca="1"/>
        <v>5.2864951697437212E-2</v>
      </c>
      <c r="AN1027" s="42">
        <f ca="1"/>
        <v>5.0611595587045213E-2</v>
      </c>
      <c r="AO1027" s="42">
        <f ca="1"/>
        <v>5.2845951145144072E-2</v>
      </c>
      <c r="AP1027" s="42">
        <f ca="1"/>
        <v>6.6415043840933927E-2</v>
      </c>
      <c r="AQ1027" s="42">
        <f ca="1"/>
        <v>6.6248755724733085E-2</v>
      </c>
      <c r="AR1027" s="42">
        <f ca="1"/>
        <v>6.5346832917441755E-2</v>
      </c>
      <c r="AS1027" s="42">
        <f ca="1"/>
        <v>6.2311367566509401E-2</v>
      </c>
      <c r="AT1027" s="42">
        <f ca="1"/>
        <v>6.866315163230019E-2</v>
      </c>
      <c r="AU1027" s="42">
        <f ca="1"/>
        <v>6.8734781679218579E-2</v>
      </c>
      <c r="AV1027" s="42">
        <f ca="1"/>
        <v>5.2271300489015286E-2</v>
      </c>
      <c r="AW1027" s="42">
        <f ca="1"/>
        <v>5.509782162368726E-2</v>
      </c>
      <c r="AX1027" s="42">
        <f ca="1"/>
        <v>5.7589963462858856E-2</v>
      </c>
      <c r="AY1027" s="42">
        <f ca="1"/>
        <v>5.6724259392318573E-2</v>
      </c>
      <c r="AZ1027" s="42">
        <f ca="1"/>
        <v>6.4593658860981062E-2</v>
      </c>
      <c r="BA1027" s="42">
        <f ca="1"/>
        <v>6.1710155522642342E-2</v>
      </c>
      <c r="BB1027" s="42">
        <f ca="1"/>
        <v>6.77174523435599E-2</v>
      </c>
      <c r="BC1027" s="42">
        <f ca="1"/>
        <v>6.8325312480397415E-2</v>
      </c>
      <c r="BD1027" s="42">
        <f ca="1"/>
        <v>6.7349605234880774E-2</v>
      </c>
      <c r="BE1027" s="42">
        <f ca="1"/>
        <v>8.1911938257777678E-2</v>
      </c>
      <c r="BF1027" s="42">
        <f ca="1"/>
        <v>8.0181328010874547E-2</v>
      </c>
      <c r="BG1027" s="42">
        <f ca="1"/>
        <v>8.4015516780883717E-2</v>
      </c>
      <c r="BH1027" s="42">
        <f ca="1"/>
        <v>8.7002912765258913E-2</v>
      </c>
      <c r="BI1027" s="42">
        <f ca="1"/>
        <v>8.8976409476758528E-2</v>
      </c>
      <c r="BJ1027" s="42">
        <f ca="1"/>
        <v>8.3869099131562055E-2</v>
      </c>
    </row>
    <row r="1028" spans="2:62" hidden="1" outlineLevel="2">
      <c r="B1028" s="78" t="s">
        <v>15</v>
      </c>
      <c r="C1028" s="42">
        <f ca="1"/>
        <v>0.22810910503656817</v>
      </c>
      <c r="D1028" s="42">
        <f ca="1"/>
        <v>0.22261921699739265</v>
      </c>
      <c r="E1028" s="42">
        <f ca="1"/>
        <v>0.22471916025942809</v>
      </c>
      <c r="F1028" s="42">
        <f ca="1"/>
        <v>0.2364419143975173</v>
      </c>
      <c r="G1028" s="42">
        <f ca="1"/>
        <v>0.24042685535878175</v>
      </c>
      <c r="H1028" s="42">
        <f ca="1"/>
        <v>0.23368232775721839</v>
      </c>
      <c r="I1028" s="42">
        <f ca="1"/>
        <v>0.21475644080526868</v>
      </c>
      <c r="J1028" s="42">
        <f ca="1"/>
        <v>0.21442414154088882</v>
      </c>
      <c r="K1028" s="42">
        <f ca="1"/>
        <v>0.21046667616214887</v>
      </c>
      <c r="L1028" s="42">
        <f ca="1"/>
        <v>0.20771910777760538</v>
      </c>
      <c r="M1028" s="42">
        <f ca="1"/>
        <v>0.21075020591179386</v>
      </c>
      <c r="N1028" s="42">
        <f ca="1"/>
        <v>0.20853997294147392</v>
      </c>
      <c r="O1028" s="42">
        <f ca="1"/>
        <v>0.1949346656626898</v>
      </c>
      <c r="P1028" s="42">
        <f ca="1"/>
        <v>0.1947336426099468</v>
      </c>
      <c r="Q1028" s="42">
        <f ca="1"/>
        <v>0.18240860017245056</v>
      </c>
      <c r="R1028" s="42">
        <f ca="1"/>
        <v>0.18995843485875125</v>
      </c>
      <c r="S1028" s="42">
        <f ca="1"/>
        <v>0.18668194659600171</v>
      </c>
      <c r="T1028" s="42">
        <f ca="1"/>
        <v>0.19348034802334033</v>
      </c>
      <c r="U1028" s="42">
        <f ca="1"/>
        <v>0.19881567285334142</v>
      </c>
      <c r="V1028" s="42">
        <f ca="1"/>
        <v>0.19999061557896761</v>
      </c>
      <c r="W1028" s="42">
        <f ca="1"/>
        <v>0.20072065779600404</v>
      </c>
      <c r="X1028" s="42">
        <f ca="1"/>
        <v>0.21603224321866704</v>
      </c>
      <c r="Y1028" s="42">
        <f ca="1"/>
        <v>0.21339933307829764</v>
      </c>
      <c r="Z1028" s="42">
        <f ca="1"/>
        <v>0.22124949765298668</v>
      </c>
      <c r="AA1028" s="42">
        <f ca="1"/>
        <v>0.24050531707513756</v>
      </c>
      <c r="AB1028" s="42">
        <f ca="1"/>
        <v>0.24637761043985268</v>
      </c>
      <c r="AC1028" s="42">
        <f ca="1"/>
        <v>0.24462756223303922</v>
      </c>
      <c r="AD1028" s="42">
        <f ca="1"/>
        <v>0.28349465040692073</v>
      </c>
      <c r="AE1028" s="42">
        <f ca="1"/>
        <v>0.28249169655506745</v>
      </c>
      <c r="AF1028" s="42">
        <f ca="1"/>
        <v>0.28162625250622397</v>
      </c>
      <c r="AG1028" s="42">
        <f ca="1"/>
        <v>0.27237884273904661</v>
      </c>
      <c r="AH1028" s="42">
        <f ca="1"/>
        <v>0.27678114975991086</v>
      </c>
      <c r="AI1028" s="42">
        <f ca="1"/>
        <v>0.28343701677318717</v>
      </c>
      <c r="AJ1028" s="42">
        <f ca="1"/>
        <v>0.28749554903703661</v>
      </c>
      <c r="AK1028" s="42">
        <f ca="1"/>
        <v>0.28876637025518836</v>
      </c>
      <c r="AL1028" s="42">
        <f ca="1"/>
        <v>0.28231438278950444</v>
      </c>
      <c r="AM1028" s="42">
        <f ca="1"/>
        <v>0.29000155036368747</v>
      </c>
      <c r="AN1028" s="42">
        <f ca="1"/>
        <v>0.29323525746947554</v>
      </c>
      <c r="AO1028" s="42">
        <f ca="1"/>
        <v>0.29003535992306867</v>
      </c>
      <c r="AP1028" s="42">
        <f ca="1"/>
        <v>0.30154347729237152</v>
      </c>
      <c r="AQ1028" s="42">
        <f ca="1"/>
        <v>0.3143295288456015</v>
      </c>
      <c r="AR1028" s="42">
        <f ca="1"/>
        <v>0.31502834642601668</v>
      </c>
      <c r="AS1028" s="42">
        <f ca="1"/>
        <v>0.30468396506063222</v>
      </c>
      <c r="AT1028" s="42">
        <f ca="1"/>
        <v>0.30251103459436923</v>
      </c>
      <c r="AU1028" s="42">
        <f ca="1"/>
        <v>0.30340469108676998</v>
      </c>
      <c r="AV1028" s="42">
        <f ca="1"/>
        <v>0.31062177424525667</v>
      </c>
      <c r="AW1028" s="42">
        <f ca="1"/>
        <v>0.29096622105368336</v>
      </c>
      <c r="AX1028" s="42">
        <f ca="1"/>
        <v>0.28515068107728808</v>
      </c>
      <c r="AY1028" s="42">
        <f ca="1"/>
        <v>0.31023366845286726</v>
      </c>
      <c r="AZ1028" s="42">
        <f ca="1"/>
        <v>0.30069380277277324</v>
      </c>
      <c r="BA1028" s="42">
        <f ca="1"/>
        <v>0.30584131691704297</v>
      </c>
      <c r="BB1028" s="42">
        <f ca="1"/>
        <v>0.30287345838279855</v>
      </c>
      <c r="BC1028" s="42">
        <f ca="1"/>
        <v>0.29152807280224885</v>
      </c>
      <c r="BD1028" s="42">
        <f ca="1"/>
        <v>0.28493160914409538</v>
      </c>
      <c r="BE1028" s="42">
        <f ca="1"/>
        <v>0.31043369308114727</v>
      </c>
      <c r="BF1028" s="42">
        <f ca="1"/>
        <v>0.31193713849398852</v>
      </c>
      <c r="BG1028" s="42">
        <f ca="1"/>
        <v>0.31378711899771045</v>
      </c>
      <c r="BH1028" s="42">
        <f ca="1"/>
        <v>0.33301968934940029</v>
      </c>
      <c r="BI1028" s="42">
        <f ca="1"/>
        <v>0.31582891993323997</v>
      </c>
      <c r="BJ1028" s="42">
        <f ca="1"/>
        <v>0.31632042280810241</v>
      </c>
    </row>
    <row r="1029" spans="2:62" hidden="1" outlineLevel="2">
      <c r="B1029" s="78" t="s">
        <v>18</v>
      </c>
      <c r="C1029" s="42">
        <f ca="1"/>
        <v>0</v>
      </c>
      <c r="D1029" s="42">
        <f ca="1"/>
        <v>0</v>
      </c>
      <c r="E1029" s="42">
        <f ca="1"/>
        <v>0</v>
      </c>
      <c r="F1029" s="42">
        <f ca="1"/>
        <v>0</v>
      </c>
      <c r="G1029" s="42">
        <f ca="1"/>
        <v>0</v>
      </c>
      <c r="H1029" s="42">
        <f ca="1"/>
        <v>0</v>
      </c>
      <c r="I1029" s="42">
        <f ca="1"/>
        <v>2.2798836491177345E-2</v>
      </c>
      <c r="J1029" s="42">
        <f ca="1"/>
        <v>2.1432844982482154E-2</v>
      </c>
      <c r="K1029" s="42">
        <f ca="1"/>
        <v>2.2804460984870385E-2</v>
      </c>
      <c r="L1029" s="42">
        <f ca="1"/>
        <v>2.4076275155389706E-2</v>
      </c>
      <c r="M1029" s="42">
        <f ca="1"/>
        <v>2.4097502865873539E-2</v>
      </c>
      <c r="N1029" s="42">
        <f ca="1"/>
        <v>2.5160243717336588E-2</v>
      </c>
      <c r="O1029" s="42">
        <f ca="1"/>
        <v>2.6241376730382179E-2</v>
      </c>
      <c r="P1029" s="42">
        <f ca="1"/>
        <v>2.6799542480084707E-2</v>
      </c>
      <c r="Q1029" s="42">
        <f ca="1"/>
        <v>2.6236432038834252E-2</v>
      </c>
      <c r="R1029" s="42">
        <f ca="1"/>
        <v>3.7356384911346831E-2</v>
      </c>
      <c r="S1029" s="42">
        <f ca="1"/>
        <v>3.6501258094254203E-2</v>
      </c>
      <c r="T1029" s="42">
        <f ca="1"/>
        <v>3.3670285338703837E-2</v>
      </c>
      <c r="U1029" s="42">
        <f ca="1"/>
        <v>4.2735227904812947E-2</v>
      </c>
      <c r="V1029" s="42">
        <f ca="1"/>
        <v>4.2068325935638209E-2</v>
      </c>
      <c r="W1029" s="42">
        <f ca="1"/>
        <v>4.0072380866181548E-2</v>
      </c>
      <c r="X1029" s="42">
        <f ca="1"/>
        <v>4.5299132170802496E-2</v>
      </c>
      <c r="Y1029" s="42">
        <f ca="1"/>
        <v>4.1703947020061291E-2</v>
      </c>
      <c r="Z1029" s="42">
        <f ca="1"/>
        <v>3.9799029400106899E-2</v>
      </c>
      <c r="AA1029" s="42">
        <f ca="1"/>
        <v>6.5963980095820815E-2</v>
      </c>
      <c r="AB1029" s="42">
        <f ca="1"/>
        <v>6.280081783114734E-2</v>
      </c>
      <c r="AC1029" s="42">
        <f ca="1"/>
        <v>6.0580132028392852E-2</v>
      </c>
      <c r="AD1029" s="42">
        <f ca="1"/>
        <v>8.3068953028926057E-2</v>
      </c>
      <c r="AE1029" s="42">
        <f ca="1"/>
        <v>7.230324349626549E-2</v>
      </c>
      <c r="AF1029" s="42">
        <f ca="1"/>
        <v>7.4575844836498706E-2</v>
      </c>
      <c r="AG1029" s="42">
        <f ca="1"/>
        <v>5.1451912343053414E-2</v>
      </c>
      <c r="AH1029" s="42">
        <f ca="1"/>
        <v>4.6586889046045916E-2</v>
      </c>
      <c r="AI1029" s="42">
        <f ca="1"/>
        <v>4.647333126250449E-2</v>
      </c>
      <c r="AJ1029" s="42">
        <f ca="1"/>
        <v>5.7640068414950757E-2</v>
      </c>
      <c r="AK1029" s="42">
        <f ca="1"/>
        <v>6.1787958286624457E-2</v>
      </c>
      <c r="AL1029" s="42">
        <f ca="1"/>
        <v>6.1941922545115609E-2</v>
      </c>
      <c r="AM1029" s="42">
        <f ca="1"/>
        <v>4.8642104978226547E-2</v>
      </c>
      <c r="AN1029" s="42">
        <f ca="1"/>
        <v>4.5931288012154972E-2</v>
      </c>
      <c r="AO1029" s="42">
        <f ca="1"/>
        <v>3.7148302911635032E-2</v>
      </c>
      <c r="AP1029" s="42">
        <f ca="1"/>
        <v>0</v>
      </c>
      <c r="AQ1029" s="42">
        <f ca="1"/>
        <v>0</v>
      </c>
      <c r="AR1029" s="42">
        <f ca="1"/>
        <v>0</v>
      </c>
      <c r="AS1029" s="42">
        <f ca="1"/>
        <v>0</v>
      </c>
      <c r="AT1029" s="42">
        <f ca="1"/>
        <v>0</v>
      </c>
      <c r="AU1029" s="42">
        <f ca="1"/>
        <v>0</v>
      </c>
      <c r="AV1029" s="42">
        <f ca="1"/>
        <v>0</v>
      </c>
      <c r="AW1029" s="42">
        <f ca="1"/>
        <v>0</v>
      </c>
      <c r="AX1029" s="42">
        <f ca="1"/>
        <v>0</v>
      </c>
      <c r="AY1029" s="42">
        <f ca="1"/>
        <v>0</v>
      </c>
      <c r="AZ1029" s="42">
        <f ca="1"/>
        <v>0</v>
      </c>
      <c r="BA1029" s="42">
        <f ca="1"/>
        <v>0</v>
      </c>
      <c r="BB1029" s="42">
        <f ca="1"/>
        <v>0</v>
      </c>
      <c r="BC1029" s="42">
        <f ca="1"/>
        <v>0</v>
      </c>
      <c r="BD1029" s="42">
        <f ca="1"/>
        <v>0</v>
      </c>
      <c r="BE1029" s="42">
        <f ca="1"/>
        <v>0</v>
      </c>
      <c r="BF1029" s="42">
        <f ca="1"/>
        <v>0</v>
      </c>
      <c r="BG1029" s="42">
        <f ca="1"/>
        <v>0</v>
      </c>
      <c r="BH1029" s="42">
        <f ca="1"/>
        <v>0</v>
      </c>
      <c r="BI1029" s="42">
        <f ca="1"/>
        <v>0</v>
      </c>
      <c r="BJ1029" s="42">
        <f ca="1"/>
        <v>0</v>
      </c>
    </row>
    <row r="1030" spans="2:62" hidden="1" outlineLevel="2">
      <c r="B1030" s="78" t="s">
        <v>20</v>
      </c>
      <c r="C1030" s="42">
        <f ca="1"/>
        <v>1.418048767442099E-2</v>
      </c>
      <c r="D1030" s="42">
        <f ca="1"/>
        <v>1.5128198382597617E-2</v>
      </c>
      <c r="E1030" s="42">
        <f ca="1"/>
        <v>1.4969056003431295E-2</v>
      </c>
      <c r="F1030" s="42">
        <f ca="1"/>
        <v>8.2241969081382829E-3</v>
      </c>
      <c r="G1030" s="42">
        <f ca="1"/>
        <v>7.3505922209301262E-3</v>
      </c>
      <c r="H1030" s="42">
        <f ca="1"/>
        <v>7.4754411355582575E-3</v>
      </c>
      <c r="I1030" s="42">
        <f ca="1"/>
        <v>3.3860434897364428E-2</v>
      </c>
      <c r="J1030" s="42">
        <f ca="1"/>
        <v>3.3604015992288981E-2</v>
      </c>
      <c r="K1030" s="42">
        <f ca="1"/>
        <v>3.5261607520461237E-2</v>
      </c>
      <c r="L1030" s="42">
        <f ca="1"/>
        <v>3.6946972060279963E-2</v>
      </c>
      <c r="M1030" s="42">
        <f ca="1"/>
        <v>3.9130538912977637E-2</v>
      </c>
      <c r="N1030" s="42">
        <f ca="1"/>
        <v>4.1264003746579653E-2</v>
      </c>
      <c r="O1030" s="42">
        <f ca="1"/>
        <v>5.0884508188467098E-2</v>
      </c>
      <c r="P1030" s="42">
        <f ca="1"/>
        <v>5.6550105085819785E-2</v>
      </c>
      <c r="Q1030" s="42">
        <f ca="1"/>
        <v>5.5049572129545046E-2</v>
      </c>
      <c r="R1030" s="42">
        <f ca="1"/>
        <v>5.3915551285657566E-2</v>
      </c>
      <c r="S1030" s="42">
        <f ca="1"/>
        <v>5.2301552528666286E-2</v>
      </c>
      <c r="T1030" s="42">
        <f ca="1"/>
        <v>5.1416354856147553E-2</v>
      </c>
      <c r="U1030" s="42">
        <f ca="1"/>
        <v>4.6469159847259606E-2</v>
      </c>
      <c r="V1030" s="42">
        <f ca="1"/>
        <v>5.3502233800143066E-2</v>
      </c>
      <c r="W1030" s="42">
        <f ca="1"/>
        <v>5.44214301117769E-2</v>
      </c>
      <c r="X1030" s="42">
        <f ca="1"/>
        <v>6.3089820205374375E-2</v>
      </c>
      <c r="Y1030" s="42">
        <f ca="1"/>
        <v>6.2512901068780144E-2</v>
      </c>
      <c r="Z1030" s="42">
        <f ca="1"/>
        <v>6.0454995875325136E-2</v>
      </c>
      <c r="AA1030" s="42">
        <f ca="1"/>
        <v>5.919465647130278E-2</v>
      </c>
      <c r="AB1030" s="42">
        <f ca="1"/>
        <v>6.2165256113291753E-2</v>
      </c>
      <c r="AC1030" s="42">
        <f ca="1"/>
        <v>6.2212519054503486E-2</v>
      </c>
      <c r="AD1030" s="42">
        <f ca="1"/>
        <v>3.4490611552135897E-2</v>
      </c>
      <c r="AE1030" s="42">
        <f ca="1"/>
        <v>3.3104215354703127E-2</v>
      </c>
      <c r="AF1030" s="42">
        <f ca="1"/>
        <v>3.3358747582480211E-2</v>
      </c>
      <c r="AG1030" s="42">
        <f ca="1"/>
        <v>3.9557012156954161E-2</v>
      </c>
      <c r="AH1030" s="42">
        <f ca="1"/>
        <v>3.2502464250181919E-2</v>
      </c>
      <c r="AI1030" s="42">
        <f ca="1"/>
        <v>3.3277708313505072E-2</v>
      </c>
      <c r="AJ1030" s="42">
        <f ca="1"/>
        <v>2.3468016254520961E-2</v>
      </c>
      <c r="AK1030" s="42">
        <f ca="1"/>
        <v>2.2328766790829149E-2</v>
      </c>
      <c r="AL1030" s="42">
        <f ca="1"/>
        <v>2.2933456450294765E-2</v>
      </c>
      <c r="AM1030" s="42">
        <f ca="1"/>
        <v>2.9450107391191738E-2</v>
      </c>
      <c r="AN1030" s="42">
        <f ca="1"/>
        <v>2.8033375800245439E-2</v>
      </c>
      <c r="AO1030" s="42">
        <f ca="1"/>
        <v>2.9561911734781638E-2</v>
      </c>
      <c r="AP1030" s="42">
        <f ca="1"/>
        <v>3.9815089145643627E-2</v>
      </c>
      <c r="AQ1030" s="42">
        <f ca="1"/>
        <v>4.2489814023247856E-2</v>
      </c>
      <c r="AR1030" s="42">
        <f ca="1"/>
        <v>4.2995136639958138E-2</v>
      </c>
      <c r="AS1030" s="42">
        <f ca="1"/>
        <v>3.5322413974398309E-2</v>
      </c>
      <c r="AT1030" s="42">
        <f ca="1"/>
        <v>3.2474881972950564E-2</v>
      </c>
      <c r="AU1030" s="42">
        <f ca="1"/>
        <v>2.9843537208933037E-2</v>
      </c>
      <c r="AV1030" s="42">
        <f ca="1"/>
        <v>4.7321289957395853E-2</v>
      </c>
      <c r="AW1030" s="42">
        <f ca="1"/>
        <v>5.4370169702947099E-2</v>
      </c>
      <c r="AX1030" s="42">
        <f ca="1"/>
        <v>5.7370473712343648E-2</v>
      </c>
      <c r="AY1030" s="42">
        <f ca="1"/>
        <v>2.9861958994171597E-2</v>
      </c>
      <c r="AZ1030" s="42">
        <f ca="1"/>
        <v>3.1080637000481703E-2</v>
      </c>
      <c r="BA1030" s="42">
        <f ca="1"/>
        <v>3.2497941131005688E-2</v>
      </c>
      <c r="BB1030" s="42">
        <f ca="1"/>
        <v>3.0966646040095379E-2</v>
      </c>
      <c r="BC1030" s="42">
        <f ca="1"/>
        <v>3.2501233469595811E-2</v>
      </c>
      <c r="BD1030" s="42">
        <f ca="1"/>
        <v>3.2657974308593185E-2</v>
      </c>
      <c r="BE1030" s="42">
        <f ca="1"/>
        <v>3.2019919094513294E-2</v>
      </c>
      <c r="BF1030" s="42">
        <f ca="1"/>
        <v>3.2987408538616786E-2</v>
      </c>
      <c r="BG1030" s="42">
        <f ca="1"/>
        <v>3.234338213725732E-2</v>
      </c>
      <c r="BH1030" s="42">
        <f ca="1"/>
        <v>2.2204278856310114E-2</v>
      </c>
      <c r="BI1030" s="42">
        <f ca="1"/>
        <v>2.2003623967495313E-2</v>
      </c>
      <c r="BJ1030" s="42">
        <f ca="1"/>
        <v>2.2896307385428468E-2</v>
      </c>
    </row>
    <row r="1031" spans="2:62" hidden="1" outlineLevel="2">
      <c r="B1031" s="78" t="s">
        <v>22</v>
      </c>
      <c r="C1031" s="42">
        <f ca="1"/>
        <v>1.3868966157871242E-2</v>
      </c>
      <c r="D1031" s="42">
        <f ca="1"/>
        <v>1.293650074737007E-2</v>
      </c>
      <c r="E1031" s="42">
        <f ca="1"/>
        <v>1.2569658111568374E-2</v>
      </c>
      <c r="F1031" s="42">
        <f ca="1"/>
        <v>2.2368096620453352E-2</v>
      </c>
      <c r="G1031" s="42">
        <f ca="1"/>
        <v>2.0449199048784551E-2</v>
      </c>
      <c r="H1031" s="42">
        <f ca="1"/>
        <v>2.3018774765611642E-2</v>
      </c>
      <c r="I1031" s="42">
        <f ca="1"/>
        <v>2.3052586598497342E-2</v>
      </c>
      <c r="J1031" s="42">
        <f ca="1"/>
        <v>2.4575255190974643E-2</v>
      </c>
      <c r="K1031" s="42">
        <f ca="1"/>
        <v>2.4058366863153963E-2</v>
      </c>
      <c r="L1031" s="42">
        <f ca="1"/>
        <v>2.1629589552958253E-2</v>
      </c>
      <c r="M1031" s="42">
        <f ca="1"/>
        <v>2.0922956013354897E-2</v>
      </c>
      <c r="N1031" s="42">
        <f ca="1"/>
        <v>2.0734792910098956E-2</v>
      </c>
      <c r="O1031" s="42">
        <f ca="1"/>
        <v>3.4939949789926775E-2</v>
      </c>
      <c r="P1031" s="42">
        <f ca="1"/>
        <v>3.3841435039934732E-2</v>
      </c>
      <c r="Q1031" s="42">
        <f ca="1"/>
        <v>3.318501531656072E-2</v>
      </c>
      <c r="R1031" s="42">
        <f ca="1"/>
        <v>2.8763631804464229E-2</v>
      </c>
      <c r="S1031" s="42">
        <f ca="1"/>
        <v>2.6999930795505691E-2</v>
      </c>
      <c r="T1031" s="42">
        <f ca="1"/>
        <v>2.7913011060109481E-2</v>
      </c>
      <c r="U1031" s="42">
        <f ca="1"/>
        <v>3.1212815064585737E-2</v>
      </c>
      <c r="V1031" s="42">
        <f ca="1"/>
        <v>3.0955898656132061E-2</v>
      </c>
      <c r="W1031" s="42">
        <f ca="1"/>
        <v>3.1755122788774244E-2</v>
      </c>
      <c r="X1031" s="42">
        <f ca="1"/>
        <v>3.3111000739760484E-2</v>
      </c>
      <c r="Y1031" s="42">
        <f ca="1"/>
        <v>3.3084441037945354E-2</v>
      </c>
      <c r="Z1031" s="42">
        <f ca="1"/>
        <v>3.1013986211379723E-2</v>
      </c>
      <c r="AA1031" s="42">
        <f ca="1"/>
        <v>3.2403200149892335E-2</v>
      </c>
      <c r="AB1031" s="42">
        <f ca="1"/>
        <v>2.8868959646903569E-2</v>
      </c>
      <c r="AC1031" s="42">
        <f ca="1"/>
        <v>2.7967114723072586E-2</v>
      </c>
      <c r="AD1031" s="42">
        <f ca="1"/>
        <v>2.4445789319164104E-2</v>
      </c>
      <c r="AE1031" s="42">
        <f ca="1"/>
        <v>2.4148578309521173E-2</v>
      </c>
      <c r="AF1031" s="42">
        <f ca="1"/>
        <v>2.5341230362242888E-2</v>
      </c>
      <c r="AG1031" s="42">
        <f ca="1"/>
        <v>2.7205698594085049E-2</v>
      </c>
      <c r="AH1031" s="42">
        <f ca="1"/>
        <v>2.565648546877488E-2</v>
      </c>
      <c r="AI1031" s="42">
        <f ca="1"/>
        <v>2.5070252308245427E-2</v>
      </c>
      <c r="AJ1031" s="42">
        <f ca="1"/>
        <v>3.9741681304388994E-2</v>
      </c>
      <c r="AK1031" s="42">
        <f ca="1"/>
        <v>4.1845197827668511E-2</v>
      </c>
      <c r="AL1031" s="42">
        <f ca="1"/>
        <v>3.9619380548496508E-2</v>
      </c>
      <c r="AM1031" s="42">
        <f ca="1"/>
        <v>3.5482775043258148E-2</v>
      </c>
      <c r="AN1031" s="42">
        <f ca="1"/>
        <v>4.2674977428164708E-2</v>
      </c>
      <c r="AO1031" s="42">
        <f ca="1"/>
        <v>4.9718643994197759E-2</v>
      </c>
      <c r="AP1031" s="42">
        <f ca="1"/>
        <v>0.11941684319720745</v>
      </c>
      <c r="AQ1031" s="42">
        <f ca="1"/>
        <v>0.10464581654202804</v>
      </c>
      <c r="AR1031" s="42">
        <f ca="1"/>
        <v>0.10827645256777274</v>
      </c>
      <c r="AS1031" s="42">
        <f ca="1"/>
        <v>0.10977753965784616</v>
      </c>
      <c r="AT1031" s="42">
        <f ca="1"/>
        <v>0.10809171254640189</v>
      </c>
      <c r="AU1031" s="42">
        <f ca="1"/>
        <v>0.10187626565757649</v>
      </c>
      <c r="AV1031" s="42">
        <f ca="1"/>
        <v>0.11941394800059008</v>
      </c>
      <c r="AW1031" s="42">
        <f ca="1"/>
        <v>0.1194558648006544</v>
      </c>
      <c r="AX1031" s="42">
        <f ca="1"/>
        <v>0.11771958793254431</v>
      </c>
      <c r="AY1031" s="42">
        <f ca="1"/>
        <v>0.15158451042596308</v>
      </c>
      <c r="AZ1031" s="42">
        <f ca="1"/>
        <v>0.14671516884086536</v>
      </c>
      <c r="BA1031" s="42">
        <f ca="1"/>
        <v>0.14165542641207771</v>
      </c>
      <c r="BB1031" s="42">
        <f ca="1"/>
        <v>0.14960561151631116</v>
      </c>
      <c r="BC1031" s="42">
        <f ca="1"/>
        <v>0.15739814932832646</v>
      </c>
      <c r="BD1031" s="42">
        <f ca="1"/>
        <v>0.16612067308878514</v>
      </c>
      <c r="BE1031" s="42">
        <f ca="1"/>
        <v>0.15307914729290059</v>
      </c>
      <c r="BF1031" s="42">
        <f ca="1"/>
        <v>0.1576791374904751</v>
      </c>
      <c r="BG1031" s="42">
        <f ca="1"/>
        <v>0.16252450725800041</v>
      </c>
      <c r="BH1031" s="42">
        <f ca="1"/>
        <v>0.15089230896650221</v>
      </c>
      <c r="BI1031" s="42">
        <f ca="1"/>
        <v>0.16213619330286283</v>
      </c>
      <c r="BJ1031" s="42">
        <f ca="1"/>
        <v>0.15530274518157333</v>
      </c>
    </row>
    <row r="1032" spans="2:62" hidden="1" outlineLevel="2">
      <c r="B1032" s="78" t="s">
        <v>24</v>
      </c>
      <c r="C1032" s="42">
        <f ca="1"/>
        <v>0.17467197984889579</v>
      </c>
      <c r="D1032" s="42">
        <f ca="1"/>
        <v>0.17835137663705353</v>
      </c>
      <c r="E1032" s="42">
        <f ca="1"/>
        <v>0.18202727688755149</v>
      </c>
      <c r="F1032" s="42">
        <f ca="1"/>
        <v>0.18771348892330633</v>
      </c>
      <c r="G1032" s="42">
        <f ca="1"/>
        <v>0.19479989622030888</v>
      </c>
      <c r="H1032" s="42">
        <f ca="1"/>
        <v>0.19854341556744412</v>
      </c>
      <c r="I1032" s="42">
        <f ca="1"/>
        <v>0.20413454024713726</v>
      </c>
      <c r="J1032" s="42">
        <f ca="1"/>
        <v>0.21326666333577102</v>
      </c>
      <c r="K1032" s="42">
        <f ca="1"/>
        <v>0.1994933849943403</v>
      </c>
      <c r="L1032" s="42">
        <f ca="1"/>
        <v>0.19215460123777056</v>
      </c>
      <c r="M1032" s="42">
        <f ca="1"/>
        <v>0.19662545648714078</v>
      </c>
      <c r="N1032" s="42">
        <f ca="1"/>
        <v>0.20025230306202854</v>
      </c>
      <c r="O1032" s="42">
        <f ca="1"/>
        <v>0.18917285926620439</v>
      </c>
      <c r="P1032" s="42">
        <f ca="1"/>
        <v>0.19033778821427477</v>
      </c>
      <c r="Q1032" s="42">
        <f ca="1"/>
        <v>0.1945067851481091</v>
      </c>
      <c r="R1032" s="42">
        <f ca="1"/>
        <v>0.16378537581992392</v>
      </c>
      <c r="S1032" s="42">
        <f ca="1"/>
        <v>0.17011751394231772</v>
      </c>
      <c r="T1032" s="42">
        <f ca="1"/>
        <v>0.17351734763159748</v>
      </c>
      <c r="U1032" s="42">
        <f ca="1"/>
        <v>0.18015359193670014</v>
      </c>
      <c r="V1032" s="42">
        <f ca="1"/>
        <v>0.1889270950041661</v>
      </c>
      <c r="W1032" s="42">
        <f ca="1"/>
        <v>0.18596644303236029</v>
      </c>
      <c r="X1032" s="42">
        <f ca="1"/>
        <v>0.17198857854411928</v>
      </c>
      <c r="Y1032" s="42">
        <f ca="1"/>
        <v>0.17209504490972799</v>
      </c>
      <c r="Z1032" s="42">
        <f ca="1"/>
        <v>0.17563452315575806</v>
      </c>
      <c r="AA1032" s="42">
        <f ca="1"/>
        <v>0.19484416263590995</v>
      </c>
      <c r="AB1032" s="42">
        <f ca="1"/>
        <v>0.18961333820654674</v>
      </c>
      <c r="AC1032" s="42">
        <f ca="1"/>
        <v>0.19785201934446761</v>
      </c>
      <c r="AD1032" s="42">
        <f ca="1"/>
        <v>0.19438131444662951</v>
      </c>
      <c r="AE1032" s="42">
        <f ca="1"/>
        <v>0.20737115858454566</v>
      </c>
      <c r="AF1032" s="42">
        <f ca="1"/>
        <v>0.20089522900089096</v>
      </c>
      <c r="AG1032" s="42">
        <f ca="1"/>
        <v>0.23200442694425097</v>
      </c>
      <c r="AH1032" s="42">
        <f ca="1"/>
        <v>0.24577476162233927</v>
      </c>
      <c r="AI1032" s="42">
        <f ca="1"/>
        <v>0.23012719073630483</v>
      </c>
      <c r="AJ1032" s="42">
        <f ca="1"/>
        <v>0.22183274257525681</v>
      </c>
      <c r="AK1032" s="42">
        <f ca="1"/>
        <v>0.2131318029568891</v>
      </c>
      <c r="AL1032" s="42">
        <f ca="1"/>
        <v>0.22180133524654036</v>
      </c>
      <c r="AM1032" s="42">
        <f ca="1"/>
        <v>0.22105130513966487</v>
      </c>
      <c r="AN1032" s="42">
        <f ca="1"/>
        <v>0.23165672268004783</v>
      </c>
      <c r="AO1032" s="42">
        <f ca="1"/>
        <v>0.25214117607203934</v>
      </c>
      <c r="AP1032" s="42">
        <f ca="1"/>
        <v>0.28703304206295649</v>
      </c>
      <c r="AQ1032" s="42">
        <f ca="1"/>
        <v>0.29314511608096283</v>
      </c>
      <c r="AR1032" s="42">
        <f ca="1"/>
        <v>0.29775887084607977</v>
      </c>
      <c r="AS1032" s="42">
        <f ca="1"/>
        <v>0.27014546796313282</v>
      </c>
      <c r="AT1032" s="42">
        <f ca="1"/>
        <v>0.27134082471995247</v>
      </c>
      <c r="AU1032" s="42">
        <f ca="1"/>
        <v>0.27455540427274555</v>
      </c>
      <c r="AV1032" s="42">
        <f ca="1"/>
        <v>0.24411997710725228</v>
      </c>
      <c r="AW1032" s="42">
        <f ca="1"/>
        <v>0.25110002483866173</v>
      </c>
      <c r="AX1032" s="42">
        <f ca="1"/>
        <v>0.24399714408925208</v>
      </c>
      <c r="AY1032" s="42">
        <f ca="1"/>
        <v>0.2332998713760423</v>
      </c>
      <c r="AZ1032" s="42">
        <f ca="1"/>
        <v>0.23593452516956115</v>
      </c>
      <c r="BA1032" s="42">
        <f ca="1"/>
        <v>0.2384022038301753</v>
      </c>
      <c r="BB1032" s="42">
        <f ca="1"/>
        <v>0.22451342798031357</v>
      </c>
      <c r="BC1032" s="42">
        <f ca="1"/>
        <v>0.22730289731198514</v>
      </c>
      <c r="BD1032" s="42">
        <f ca="1"/>
        <v>0.23630494063837806</v>
      </c>
      <c r="BE1032" s="42">
        <f ca="1"/>
        <v>0.21092480677593814</v>
      </c>
      <c r="BF1032" s="42">
        <f ca="1"/>
        <v>0.20554873627567394</v>
      </c>
      <c r="BG1032" s="42">
        <f ca="1"/>
        <v>0.19603692113282023</v>
      </c>
      <c r="BH1032" s="42">
        <f ca="1"/>
        <v>0.21184301625025584</v>
      </c>
      <c r="BI1032" s="42">
        <f ca="1"/>
        <v>0.21585853026553659</v>
      </c>
      <c r="BJ1032" s="42">
        <f ca="1"/>
        <v>0.22494285034301076</v>
      </c>
    </row>
    <row r="1033" spans="2:62" hidden="1" outlineLevel="2"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  <c r="AJ1033" s="42"/>
      <c r="AK1033" s="42"/>
      <c r="AL1033" s="42"/>
      <c r="AM1033" s="42"/>
      <c r="AN1033" s="42"/>
      <c r="AO1033" s="42"/>
      <c r="AP1033" s="42"/>
      <c r="AQ1033" s="42"/>
      <c r="AR1033" s="42"/>
      <c r="AS1033" s="42"/>
      <c r="AT1033" s="42"/>
      <c r="AU1033" s="42"/>
      <c r="AV1033" s="42"/>
      <c r="AW1033" s="42"/>
      <c r="AX1033" s="42"/>
      <c r="AY1033" s="42"/>
      <c r="AZ1033" s="42"/>
      <c r="BA1033" s="42"/>
      <c r="BB1033" s="42"/>
      <c r="BC1033" s="42"/>
      <c r="BD1033" s="42"/>
      <c r="BE1033" s="42"/>
      <c r="BF1033" s="42"/>
      <c r="BG1033" s="42"/>
      <c r="BH1033" s="42"/>
      <c r="BI1033" s="42"/>
      <c r="BJ1033" s="42"/>
    </row>
    <row r="1034" spans="2:62" hidden="1" outlineLevel="2">
      <c r="B1034" s="78" t="s">
        <v>56</v>
      </c>
      <c r="C1034" s="42">
        <f ca="1">SUM(C1023:C1032)</f>
        <v>1</v>
      </c>
      <c r="D1034" s="42">
        <f t="shared" ref="D1034:BJ1034" ca="1" si="1678">SUM(D1023:D1032)</f>
        <v>1</v>
      </c>
      <c r="E1034" s="42">
        <f t="shared" ca="1" si="1678"/>
        <v>1</v>
      </c>
      <c r="F1034" s="42">
        <f t="shared" ca="1" si="1678"/>
        <v>0.99999999999999989</v>
      </c>
      <c r="G1034" s="42">
        <f t="shared" ca="1" si="1678"/>
        <v>0.99999999999999989</v>
      </c>
      <c r="H1034" s="42">
        <f t="shared" ca="1" si="1678"/>
        <v>1</v>
      </c>
      <c r="I1034" s="42">
        <f t="shared" ca="1" si="1678"/>
        <v>1</v>
      </c>
      <c r="J1034" s="42">
        <f t="shared" ca="1" si="1678"/>
        <v>1</v>
      </c>
      <c r="K1034" s="42">
        <f t="shared" ca="1" si="1678"/>
        <v>1</v>
      </c>
      <c r="L1034" s="42">
        <f t="shared" ca="1" si="1678"/>
        <v>1</v>
      </c>
      <c r="M1034" s="42">
        <f t="shared" ca="1" si="1678"/>
        <v>1</v>
      </c>
      <c r="N1034" s="42">
        <f t="shared" ca="1" si="1678"/>
        <v>1</v>
      </c>
      <c r="O1034" s="42">
        <f t="shared" ca="1" si="1678"/>
        <v>1.0000000000000002</v>
      </c>
      <c r="P1034" s="42">
        <f t="shared" ca="1" si="1678"/>
        <v>1.0000000000000002</v>
      </c>
      <c r="Q1034" s="42">
        <f t="shared" ca="1" si="1678"/>
        <v>1</v>
      </c>
      <c r="R1034" s="42">
        <f t="shared" ca="1" si="1678"/>
        <v>1.0000000000000004</v>
      </c>
      <c r="S1034" s="42">
        <f t="shared" ca="1" si="1678"/>
        <v>1.0000000000000002</v>
      </c>
      <c r="T1034" s="42">
        <f t="shared" ca="1" si="1678"/>
        <v>1.0000000000000004</v>
      </c>
      <c r="U1034" s="42">
        <f t="shared" ca="1" si="1678"/>
        <v>1.0000000000000004</v>
      </c>
      <c r="V1034" s="42">
        <f t="shared" ca="1" si="1678"/>
        <v>1.0000000000000002</v>
      </c>
      <c r="W1034" s="42">
        <f t="shared" ca="1" si="1678"/>
        <v>1.0000000000000002</v>
      </c>
      <c r="X1034" s="42">
        <f t="shared" ca="1" si="1678"/>
        <v>1</v>
      </c>
      <c r="Y1034" s="42">
        <f t="shared" ca="1" si="1678"/>
        <v>1</v>
      </c>
      <c r="Z1034" s="42">
        <f t="shared" ca="1" si="1678"/>
        <v>1</v>
      </c>
      <c r="AA1034" s="42">
        <f t="shared" ca="1" si="1678"/>
        <v>1</v>
      </c>
      <c r="AB1034" s="42">
        <f t="shared" ca="1" si="1678"/>
        <v>1.0000000000000002</v>
      </c>
      <c r="AC1034" s="42">
        <f t="shared" ca="1" si="1678"/>
        <v>1.0000000000000004</v>
      </c>
      <c r="AD1034" s="42">
        <f t="shared" ca="1" si="1678"/>
        <v>1.0000000000000002</v>
      </c>
      <c r="AE1034" s="42">
        <f t="shared" ca="1" si="1678"/>
        <v>1.0000000000000002</v>
      </c>
      <c r="AF1034" s="42">
        <f t="shared" ca="1" si="1678"/>
        <v>1.0000000000000004</v>
      </c>
      <c r="AG1034" s="42">
        <f t="shared" ca="1" si="1678"/>
        <v>1.0000000000000004</v>
      </c>
      <c r="AH1034" s="42">
        <f t="shared" ca="1" si="1678"/>
        <v>1.0000000000000002</v>
      </c>
      <c r="AI1034" s="42">
        <f t="shared" ca="1" si="1678"/>
        <v>1.0000000000000004</v>
      </c>
      <c r="AJ1034" s="42">
        <f t="shared" ca="1" si="1678"/>
        <v>1.0000000000000002</v>
      </c>
      <c r="AK1034" s="42">
        <f t="shared" ca="1" si="1678"/>
        <v>1.0000000000000002</v>
      </c>
      <c r="AL1034" s="42">
        <f t="shared" ca="1" si="1678"/>
        <v>1.0000000000000004</v>
      </c>
      <c r="AM1034" s="42">
        <f t="shared" ca="1" si="1678"/>
        <v>1</v>
      </c>
      <c r="AN1034" s="42">
        <f t="shared" ca="1" si="1678"/>
        <v>1.0000000000000002</v>
      </c>
      <c r="AO1034" s="42">
        <f t="shared" ca="1" si="1678"/>
        <v>1.0000000000000002</v>
      </c>
      <c r="AP1034" s="42">
        <f t="shared" ca="1" si="1678"/>
        <v>1</v>
      </c>
      <c r="AQ1034" s="42">
        <f t="shared" ca="1" si="1678"/>
        <v>1</v>
      </c>
      <c r="AR1034" s="42">
        <f t="shared" ca="1" si="1678"/>
        <v>1.0000000000000002</v>
      </c>
      <c r="AS1034" s="42">
        <f t="shared" ca="1" si="1678"/>
        <v>1.0000000000000002</v>
      </c>
      <c r="AT1034" s="42">
        <f t="shared" ca="1" si="1678"/>
        <v>1</v>
      </c>
      <c r="AU1034" s="42">
        <f t="shared" ca="1" si="1678"/>
        <v>1.0000000000000002</v>
      </c>
      <c r="AV1034" s="42">
        <f t="shared" ca="1" si="1678"/>
        <v>1</v>
      </c>
      <c r="AW1034" s="42">
        <f t="shared" ca="1" si="1678"/>
        <v>1.0000000000000002</v>
      </c>
      <c r="AX1034" s="42">
        <f t="shared" ca="1" si="1678"/>
        <v>1.0000000000000002</v>
      </c>
      <c r="AY1034" s="42">
        <f t="shared" ca="1" si="1678"/>
        <v>1</v>
      </c>
      <c r="AZ1034" s="42">
        <f t="shared" ca="1" si="1678"/>
        <v>1</v>
      </c>
      <c r="BA1034" s="42">
        <f t="shared" ca="1" si="1678"/>
        <v>1</v>
      </c>
      <c r="BB1034" s="42">
        <f t="shared" ca="1" si="1678"/>
        <v>1</v>
      </c>
      <c r="BC1034" s="42">
        <f t="shared" ca="1" si="1678"/>
        <v>1</v>
      </c>
      <c r="BD1034" s="42">
        <f t="shared" ca="1" si="1678"/>
        <v>1.0000000000000002</v>
      </c>
      <c r="BE1034" s="42">
        <f t="shared" ca="1" si="1678"/>
        <v>1</v>
      </c>
      <c r="BF1034" s="42">
        <f t="shared" ca="1" si="1678"/>
        <v>1</v>
      </c>
      <c r="BG1034" s="42">
        <f t="shared" ca="1" si="1678"/>
        <v>0.99999999999999989</v>
      </c>
      <c r="BH1034" s="42">
        <f t="shared" ca="1" si="1678"/>
        <v>0.99999999999999989</v>
      </c>
      <c r="BI1034" s="42">
        <f t="shared" ca="1" si="1678"/>
        <v>0.99999999999999989</v>
      </c>
      <c r="BJ1034" s="42">
        <f t="shared" ca="1" si="1678"/>
        <v>0.99999999999999989</v>
      </c>
    </row>
    <row r="1035" spans="2:62" hidden="1" outlineLevel="2">
      <c r="B1035" s="25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  <c r="AJ1035" s="42"/>
      <c r="AK1035" s="42"/>
      <c r="AL1035" s="42"/>
      <c r="AM1035" s="42"/>
      <c r="AN1035" s="42"/>
      <c r="AO1035" s="42"/>
      <c r="AP1035" s="42"/>
      <c r="AQ1035" s="42"/>
      <c r="AR1035" s="42"/>
      <c r="AS1035" s="42"/>
      <c r="AT1035" s="42"/>
      <c r="AU1035" s="42"/>
      <c r="AV1035" s="42"/>
      <c r="AW1035" s="42"/>
      <c r="AX1035" s="42"/>
      <c r="AY1035" s="42"/>
      <c r="AZ1035" s="42"/>
      <c r="BA1035" s="42"/>
      <c r="BB1035" s="42"/>
      <c r="BC1035" s="42"/>
      <c r="BD1035" s="42"/>
      <c r="BE1035" s="42"/>
      <c r="BF1035" s="42"/>
      <c r="BG1035" s="42"/>
      <c r="BH1035" s="42"/>
      <c r="BI1035" s="42"/>
      <c r="BJ1035" s="42"/>
    </row>
    <row r="1036" spans="2:62" hidden="1" outlineLevel="2">
      <c r="B1036" s="17" t="s">
        <v>137</v>
      </c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  <c r="AJ1036" s="42"/>
      <c r="AK1036" s="42"/>
      <c r="AL1036" s="42"/>
      <c r="AM1036" s="42"/>
      <c r="AN1036" s="42"/>
      <c r="AO1036" s="42"/>
      <c r="AP1036" s="42"/>
      <c r="AQ1036" s="42"/>
      <c r="AR1036" s="42"/>
      <c r="AS1036" s="42"/>
      <c r="AT1036" s="42"/>
      <c r="AU1036" s="42"/>
      <c r="AV1036" s="42"/>
      <c r="AW1036" s="42"/>
      <c r="AX1036" s="42"/>
      <c r="AY1036" s="42"/>
      <c r="AZ1036" s="42"/>
      <c r="BA1036" s="42"/>
      <c r="BB1036" s="42"/>
      <c r="BC1036" s="42"/>
      <c r="BD1036" s="42"/>
      <c r="BE1036" s="42"/>
      <c r="BF1036" s="42"/>
      <c r="BG1036" s="42"/>
      <c r="BH1036" s="42"/>
      <c r="BI1036" s="42"/>
      <c r="BJ1036" s="42"/>
    </row>
    <row r="1037" spans="2:62" hidden="1" outlineLevel="2">
      <c r="B1037" s="78" t="s">
        <v>5</v>
      </c>
      <c r="C1037" s="15" cm="1">
        <f t="array" aca="1" ref="C1037:C1046" ca="1">D1007:D1016-C1023:C1032</f>
        <v>0</v>
      </c>
      <c r="D1037" s="15" cm="1">
        <f t="array" aca="1" ref="D1037:D1046" ca="1">E1007:E1016-D1023:D1032</f>
        <v>0</v>
      </c>
      <c r="E1037" s="15" cm="1">
        <f t="array" aca="1" ref="E1037:E1046" ca="1">F1007:F1016-E1023:E1032</f>
        <v>3.5483904754481793E-3</v>
      </c>
      <c r="F1037" s="15" cm="1">
        <f t="array" aca="1" ref="F1037:F1046" ca="1">G1007:G1016-F1023:F1032</f>
        <v>0</v>
      </c>
      <c r="G1037" s="15" cm="1">
        <f t="array" aca="1" ref="G1037:G1046" ca="1">H1007:H1016-G1023:G1032</f>
        <v>0</v>
      </c>
      <c r="H1037" s="15" cm="1">
        <f t="array" aca="1" ref="H1037:H1046" ca="1">I1007:I1016-H1023:H1032</f>
        <v>-1.7152492975089362E-3</v>
      </c>
      <c r="I1037" s="15" cm="1">
        <f t="array" aca="1" ref="I1037:I1046" ca="1">J1007:J1016-I1023:I1032</f>
        <v>0</v>
      </c>
      <c r="J1037" s="15" cm="1">
        <f t="array" aca="1" ref="J1037:J1046" ca="1">K1007:K1016-J1023:J1032</f>
        <v>0</v>
      </c>
      <c r="K1037" s="15" cm="1">
        <f t="array" aca="1" ref="K1037:K1046" ca="1">L1007:L1016-K1023:K1032</f>
        <v>8.4679087408658787E-3</v>
      </c>
      <c r="L1037" s="15" cm="1">
        <f t="array" aca="1" ref="L1037:L1046" ca="1">M1007:M1016-L1023:L1032</f>
        <v>0</v>
      </c>
      <c r="M1037" s="15" cm="1">
        <f t="array" aca="1" ref="M1037:M1046" ca="1">N1007:N1016-M1023:M1032</f>
        <v>0</v>
      </c>
      <c r="N1037" s="15" cm="1">
        <f t="array" aca="1" ref="N1037:N1046" ca="1">O1007:O1016-N1023:N1032</f>
        <v>2.5553097852255846E-3</v>
      </c>
      <c r="O1037" s="15" cm="1">
        <f t="array" aca="1" ref="O1037:O1046" ca="1">P1007:P1016-O1023:O1032</f>
        <v>0</v>
      </c>
      <c r="P1037" s="15" cm="1">
        <f t="array" aca="1" ref="P1037:P1046" ca="1">Q1007:Q1016-P1023:P1032</f>
        <v>0</v>
      </c>
      <c r="Q1037" s="15" cm="1">
        <f t="array" aca="1" ref="Q1037:Q1046" ca="1">R1007:R1016-Q1023:Q1032</f>
        <v>1.6081323381040985E-3</v>
      </c>
      <c r="R1037" s="15" cm="1">
        <f t="array" aca="1" ref="R1037:R1046" ca="1">S1007:S1016-R1023:R1032</f>
        <v>0</v>
      </c>
      <c r="S1037" s="15" cm="1">
        <f t="array" aca="1" ref="S1037:S1046" ca="1">T1007:T1016-S1023:S1032</f>
        <v>0</v>
      </c>
      <c r="T1037" s="15" cm="1">
        <f t="array" aca="1" ref="T1037:T1046" ca="1">U1007:U1016-T1023:T1032</f>
        <v>5.8830402280853622E-3</v>
      </c>
      <c r="U1037" s="15" cm="1">
        <f t="array" aca="1" ref="U1037:U1046" ca="1">V1007:V1016-U1023:U1032</f>
        <v>0</v>
      </c>
      <c r="V1037" s="15" cm="1">
        <f t="array" aca="1" ref="V1037:V1046" ca="1">W1007:W1016-V1023:V1032</f>
        <v>0</v>
      </c>
      <c r="W1037" s="15" cm="1">
        <f t="array" aca="1" ref="W1037:W1046" ca="1">X1007:X1016-W1023:W1032</f>
        <v>-1.1591042823630812E-2</v>
      </c>
      <c r="X1037" s="15" cm="1">
        <f t="array" aca="1" ref="X1037:X1046" ca="1">Y1007:Y1016-X1023:X1032</f>
        <v>0</v>
      </c>
      <c r="Y1037" s="15" cm="1">
        <f t="array" aca="1" ref="Y1037:Y1046" ca="1">Z1007:Z1016-Y1023:Y1032</f>
        <v>0</v>
      </c>
      <c r="Z1037" s="15" cm="1">
        <f t="array" aca="1" ref="Z1037:Z1046" ca="1">AA1007:AA1016-Z1023:Z1032</f>
        <v>-4.4834416871239985E-2</v>
      </c>
      <c r="AA1037" s="15" cm="1">
        <f t="array" aca="1" ref="AA1037:AA1046" ca="1">AB1007:AB1016-AA1023:AA1032</f>
        <v>0</v>
      </c>
      <c r="AB1037" s="15" cm="1">
        <f t="array" aca="1" ref="AB1037:AB1046" ca="1">AC1007:AC1016-AB1023:AB1032</f>
        <v>0</v>
      </c>
      <c r="AC1037" s="15" cm="1">
        <f t="array" aca="1" ref="AC1037:AC1046" ca="1">AD1007:AD1016-AC1023:AC1032</f>
        <v>-3.3535864572068037E-2</v>
      </c>
      <c r="AD1037" s="15" cm="1">
        <f t="array" aca="1" ref="AD1037:AD1046" ca="1">AE1007:AE1016-AD1023:AD1032</f>
        <v>0</v>
      </c>
      <c r="AE1037" s="15" cm="1">
        <f t="array" aca="1" ref="AE1037:AE1046" ca="1">AF1007:AF1016-AE1023:AE1032</f>
        <v>0</v>
      </c>
      <c r="AF1037" s="15" cm="1">
        <f t="array" aca="1" ref="AF1037:AF1046" ca="1">AG1007:AG1016-AF1023:AF1032</f>
        <v>-4.0733198647678924E-3</v>
      </c>
      <c r="AG1037" s="15" cm="1">
        <f t="array" aca="1" ref="AG1037:AG1046" ca="1">AH1007:AH1016-AG1023:AG1032</f>
        <v>0</v>
      </c>
      <c r="AH1037" s="15" cm="1">
        <f t="array" aca="1" ref="AH1037:AH1046" ca="1">AI1007:AI1016-AH1023:AH1032</f>
        <v>0</v>
      </c>
      <c r="AI1037" s="15" cm="1">
        <f t="array" aca="1" ref="AI1037:AI1046" ca="1">AJ1007:AJ1016-AI1023:AI1032</f>
        <v>0</v>
      </c>
      <c r="AJ1037" s="15" cm="1">
        <f t="array" aca="1" ref="AJ1037:AJ1046" ca="1">AK1007:AK1016-AJ1023:AJ1032</f>
        <v>0</v>
      </c>
      <c r="AK1037" s="15" cm="1">
        <f t="array" aca="1" ref="AK1037:AK1046" ca="1">AL1007:AL1016-AK1023:AK1032</f>
        <v>0</v>
      </c>
      <c r="AL1037" s="15" cm="1">
        <f t="array" aca="1" ref="AL1037:AL1046" ca="1">AM1007:AM1016-AL1023:AL1032</f>
        <v>0</v>
      </c>
      <c r="AM1037" s="15" cm="1">
        <f t="array" aca="1" ref="AM1037:AM1046" ca="1">AN1007:AN1016-AM1023:AM1032</f>
        <v>0</v>
      </c>
      <c r="AN1037" s="15" cm="1">
        <f t="array" aca="1" ref="AN1037:AN1046" ca="1">AO1007:AO1016-AN1023:AN1032</f>
        <v>0</v>
      </c>
      <c r="AO1037" s="15" cm="1">
        <f t="array" aca="1" ref="AO1037:AO1046" ca="1">AP1007:AP1016-AO1023:AO1032</f>
        <v>0</v>
      </c>
      <c r="AP1037" s="15" cm="1">
        <f t="array" aca="1" ref="AP1037:AP1046" ca="1">AQ1007:AQ1016-AP1023:AP1032</f>
        <v>0</v>
      </c>
      <c r="AQ1037" s="15" cm="1">
        <f t="array" aca="1" ref="AQ1037:AQ1046" ca="1">AR1007:AR1016-AQ1023:AQ1032</f>
        <v>0</v>
      </c>
      <c r="AR1037" s="15" cm="1">
        <f t="array" aca="1" ref="AR1037:AR1046" ca="1">AS1007:AS1016-AR1023:AR1032</f>
        <v>0</v>
      </c>
      <c r="AS1037" s="15" cm="1">
        <f t="array" aca="1" ref="AS1037:AS1046" ca="1">AT1007:AT1016-AS1023:AS1032</f>
        <v>0</v>
      </c>
      <c r="AT1037" s="15" cm="1">
        <f t="array" aca="1" ref="AT1037:AT1046" ca="1">AU1007:AU1016-AT1023:AT1032</f>
        <v>0</v>
      </c>
      <c r="AU1037" s="15" cm="1">
        <f t="array" aca="1" ref="AU1037:AU1046" ca="1">AV1007:AV1016-AU1023:AU1032</f>
        <v>0</v>
      </c>
      <c r="AV1037" s="15" cm="1">
        <f t="array" aca="1" ref="AV1037:AV1046" ca="1">AW1007:AW1016-AV1023:AV1032</f>
        <v>0</v>
      </c>
      <c r="AW1037" s="15" cm="1">
        <f t="array" aca="1" ref="AW1037:AW1046" ca="1">AX1007:AX1016-AW1023:AW1032</f>
        <v>0</v>
      </c>
      <c r="AX1037" s="15" cm="1">
        <f t="array" aca="1" ref="AX1037:AX1046" ca="1">AY1007:AY1016-AX1023:AX1032</f>
        <v>0</v>
      </c>
      <c r="AY1037" s="15" cm="1">
        <f t="array" aca="1" ref="AY1037:AY1046" ca="1">AZ1007:AZ1016-AY1023:AY1032</f>
        <v>0</v>
      </c>
      <c r="AZ1037" s="15" cm="1">
        <f t="array" aca="1" ref="AZ1037:AZ1046" ca="1">BA1007:BA1016-AZ1023:AZ1032</f>
        <v>0</v>
      </c>
      <c r="BA1037" s="15" cm="1">
        <f t="array" aca="1" ref="BA1037:BA1046" ca="1">BB1007:BB1016-BA1023:BA1032</f>
        <v>0</v>
      </c>
      <c r="BB1037" s="15" cm="1">
        <f t="array" aca="1" ref="BB1037:BB1046" ca="1">BC1007:BC1016-BB1023:BB1032</f>
        <v>0</v>
      </c>
      <c r="BC1037" s="15" cm="1">
        <f t="array" aca="1" ref="BC1037:BC1046" ca="1">BD1007:BD1016-BC1023:BC1032</f>
        <v>0</v>
      </c>
      <c r="BD1037" s="15" cm="1">
        <f t="array" aca="1" ref="BD1037:BD1046" ca="1">BE1007:BE1016-BD1023:BD1032</f>
        <v>0</v>
      </c>
      <c r="BE1037" s="15" cm="1">
        <f t="array" aca="1" ref="BE1037:BE1046" ca="1">BF1007:BF1016-BE1023:BE1032</f>
        <v>0</v>
      </c>
      <c r="BF1037" s="15" cm="1">
        <f t="array" aca="1" ref="BF1037:BF1046" ca="1">BG1007:BG1016-BF1023:BF1032</f>
        <v>0</v>
      </c>
      <c r="BG1037" s="15" cm="1">
        <f t="array" aca="1" ref="BG1037:BG1046" ca="1">BH1007:BH1016-BG1023:BG1032</f>
        <v>0</v>
      </c>
      <c r="BH1037" s="15" cm="1">
        <f t="array" aca="1" ref="BH1037:BH1046" ca="1">BI1007:BI1016-BH1023:BH1032</f>
        <v>0</v>
      </c>
      <c r="BI1037" s="15" cm="1">
        <f t="array" aca="1" ref="BI1037:BI1046" ca="1">BJ1007:BJ1016-BI1023:BI1032</f>
        <v>0</v>
      </c>
      <c r="BJ1037" s="15" cm="1">
        <f t="array" aca="1" ref="BJ1037:BJ1046" ca="1">BK1007:BK1016-BJ1023:BJ1032</f>
        <v>0</v>
      </c>
    </row>
    <row r="1038" spans="2:62" hidden="1" outlineLevel="2">
      <c r="B1038" s="78" t="s">
        <v>7</v>
      </c>
      <c r="C1038" s="42">
        <f ca="1"/>
        <v>0</v>
      </c>
      <c r="D1038" s="42">
        <f ca="1"/>
        <v>0</v>
      </c>
      <c r="E1038" s="42">
        <f ca="1"/>
        <v>-5.3383346066100028E-3</v>
      </c>
      <c r="F1038" s="42">
        <f ca="1"/>
        <v>0</v>
      </c>
      <c r="G1038" s="42">
        <f ca="1"/>
        <v>0</v>
      </c>
      <c r="H1038" s="42">
        <f ca="1"/>
        <v>7.4358314963820817E-3</v>
      </c>
      <c r="I1038" s="42">
        <f ca="1"/>
        <v>0</v>
      </c>
      <c r="J1038" s="42">
        <f ca="1"/>
        <v>0</v>
      </c>
      <c r="K1038" s="42">
        <f ca="1"/>
        <v>3.0411119566597575E-3</v>
      </c>
      <c r="L1038" s="42">
        <f ca="1"/>
        <v>0</v>
      </c>
      <c r="M1038" s="42">
        <f ca="1"/>
        <v>0</v>
      </c>
      <c r="N1038" s="42">
        <f ca="1"/>
        <v>2.4714320655607639E-2</v>
      </c>
      <c r="O1038" s="42">
        <f ca="1"/>
        <v>0</v>
      </c>
      <c r="P1038" s="42">
        <f ca="1"/>
        <v>0</v>
      </c>
      <c r="Q1038" s="42">
        <f ca="1"/>
        <v>-1.4453632307658004E-3</v>
      </c>
      <c r="R1038" s="42">
        <f ca="1"/>
        <v>0</v>
      </c>
      <c r="S1038" s="42">
        <f ca="1"/>
        <v>0</v>
      </c>
      <c r="T1038" s="42">
        <f ca="1"/>
        <v>4.4777233151823276E-3</v>
      </c>
      <c r="U1038" s="42">
        <f ca="1"/>
        <v>0</v>
      </c>
      <c r="V1038" s="42">
        <f ca="1"/>
        <v>0</v>
      </c>
      <c r="W1038" s="42">
        <f ca="1"/>
        <v>5.7498031643866965E-3</v>
      </c>
      <c r="X1038" s="42">
        <f ca="1"/>
        <v>0</v>
      </c>
      <c r="Y1038" s="42">
        <f ca="1"/>
        <v>0</v>
      </c>
      <c r="Z1038" s="42">
        <f ca="1"/>
        <v>-8.7828927183948927E-3</v>
      </c>
      <c r="AA1038" s="42">
        <f ca="1"/>
        <v>0</v>
      </c>
      <c r="AB1038" s="42">
        <f ca="1"/>
        <v>0</v>
      </c>
      <c r="AC1038" s="42">
        <f ca="1"/>
        <v>1.5258502545856964E-2</v>
      </c>
      <c r="AD1038" s="42">
        <f ca="1"/>
        <v>0</v>
      </c>
      <c r="AE1038" s="42">
        <f ca="1"/>
        <v>0</v>
      </c>
      <c r="AF1038" s="42">
        <f ca="1"/>
        <v>1.099529178596214E-2</v>
      </c>
      <c r="AG1038" s="42">
        <f ca="1"/>
        <v>0</v>
      </c>
      <c r="AH1038" s="42">
        <f ca="1"/>
        <v>0</v>
      </c>
      <c r="AI1038" s="42">
        <f ca="1"/>
        <v>1.4785982604575719E-2</v>
      </c>
      <c r="AJ1038" s="42">
        <f ca="1"/>
        <v>0</v>
      </c>
      <c r="AK1038" s="42">
        <f ca="1"/>
        <v>0</v>
      </c>
      <c r="AL1038" s="42">
        <f ca="1"/>
        <v>-5.2832399848340428E-3</v>
      </c>
      <c r="AM1038" s="42">
        <f ca="1"/>
        <v>0</v>
      </c>
      <c r="AN1038" s="42">
        <f ca="1"/>
        <v>0</v>
      </c>
      <c r="AO1038" s="42">
        <f ca="1"/>
        <v>-4.7397545475871265E-2</v>
      </c>
      <c r="AP1038" s="42">
        <f ca="1"/>
        <v>0</v>
      </c>
      <c r="AQ1038" s="42">
        <f ca="1"/>
        <v>0</v>
      </c>
      <c r="AR1038" s="42">
        <f ca="1"/>
        <v>0</v>
      </c>
      <c r="AS1038" s="42">
        <f ca="1"/>
        <v>0</v>
      </c>
      <c r="AT1038" s="42">
        <f ca="1"/>
        <v>0</v>
      </c>
      <c r="AU1038" s="42">
        <f ca="1"/>
        <v>0</v>
      </c>
      <c r="AV1038" s="42">
        <f ca="1"/>
        <v>0</v>
      </c>
      <c r="AW1038" s="42">
        <f ca="1"/>
        <v>0</v>
      </c>
      <c r="AX1038" s="42">
        <f ca="1"/>
        <v>0</v>
      </c>
      <c r="AY1038" s="42">
        <f ca="1"/>
        <v>0</v>
      </c>
      <c r="AZ1038" s="42">
        <f ca="1"/>
        <v>0</v>
      </c>
      <c r="BA1038" s="42">
        <f ca="1"/>
        <v>0</v>
      </c>
      <c r="BB1038" s="42">
        <f ca="1"/>
        <v>0</v>
      </c>
      <c r="BC1038" s="42">
        <f ca="1"/>
        <v>0</v>
      </c>
      <c r="BD1038" s="42">
        <f ca="1"/>
        <v>0</v>
      </c>
      <c r="BE1038" s="42">
        <f ca="1"/>
        <v>0</v>
      </c>
      <c r="BF1038" s="42">
        <f ca="1"/>
        <v>0</v>
      </c>
      <c r="BG1038" s="42">
        <f ca="1"/>
        <v>0</v>
      </c>
      <c r="BH1038" s="42">
        <f ca="1"/>
        <v>0</v>
      </c>
      <c r="BI1038" s="42">
        <f ca="1"/>
        <v>0</v>
      </c>
      <c r="BJ1038" s="42">
        <f ca="1"/>
        <v>0</v>
      </c>
    </row>
    <row r="1039" spans="2:62" hidden="1" outlineLevel="2">
      <c r="B1039" s="78" t="s">
        <v>9</v>
      </c>
      <c r="C1039" s="42">
        <f ca="1"/>
        <v>0</v>
      </c>
      <c r="D1039" s="42">
        <f ca="1"/>
        <v>0</v>
      </c>
      <c r="E1039" s="42">
        <f ca="1"/>
        <v>-8.7779050559184668E-3</v>
      </c>
      <c r="F1039" s="42">
        <f ca="1"/>
        <v>0</v>
      </c>
      <c r="G1039" s="42">
        <f ca="1"/>
        <v>0</v>
      </c>
      <c r="H1039" s="42">
        <f ca="1"/>
        <v>-1.1529793003884709E-2</v>
      </c>
      <c r="I1039" s="42">
        <f ca="1"/>
        <v>0</v>
      </c>
      <c r="J1039" s="42">
        <f ca="1"/>
        <v>0</v>
      </c>
      <c r="K1039" s="42">
        <f ca="1"/>
        <v>8.7695606141108551E-3</v>
      </c>
      <c r="L1039" s="42">
        <f ca="1"/>
        <v>0</v>
      </c>
      <c r="M1039" s="42">
        <f ca="1"/>
        <v>0</v>
      </c>
      <c r="N1039" s="42">
        <f ca="1"/>
        <v>1.965965525647273E-2</v>
      </c>
      <c r="O1039" s="42">
        <f ca="1"/>
        <v>0</v>
      </c>
      <c r="P1039" s="42">
        <f ca="1"/>
        <v>0</v>
      </c>
      <c r="Q1039" s="42">
        <f ca="1"/>
        <v>2.728104123249353E-2</v>
      </c>
      <c r="R1039" s="42">
        <f ca="1"/>
        <v>0</v>
      </c>
      <c r="S1039" s="42">
        <f ca="1"/>
        <v>0</v>
      </c>
      <c r="T1039" s="42">
        <f ca="1"/>
        <v>-4.6112661506197972E-3</v>
      </c>
      <c r="U1039" s="42">
        <f ca="1"/>
        <v>0</v>
      </c>
      <c r="V1039" s="42">
        <f ca="1"/>
        <v>0</v>
      </c>
      <c r="W1039" s="42">
        <f ca="1"/>
        <v>-3.5811038464064193E-3</v>
      </c>
      <c r="X1039" s="42">
        <f ca="1"/>
        <v>0</v>
      </c>
      <c r="Y1039" s="42">
        <f ca="1"/>
        <v>0</v>
      </c>
      <c r="Z1039" s="42">
        <f ca="1"/>
        <v>-2.3805148723301084E-2</v>
      </c>
      <c r="AA1039" s="42">
        <f ca="1"/>
        <v>0</v>
      </c>
      <c r="AB1039" s="42">
        <f ca="1"/>
        <v>0</v>
      </c>
      <c r="AC1039" s="42">
        <f ca="1"/>
        <v>-4.3233844014866157E-2</v>
      </c>
      <c r="AD1039" s="42">
        <f ca="1"/>
        <v>0</v>
      </c>
      <c r="AE1039" s="42">
        <f ca="1"/>
        <v>0</v>
      </c>
      <c r="AF1039" s="42">
        <f ca="1"/>
        <v>4.8055086191172991E-3</v>
      </c>
      <c r="AG1039" s="42">
        <f ca="1"/>
        <v>0</v>
      </c>
      <c r="AH1039" s="42">
        <f ca="1"/>
        <v>0</v>
      </c>
      <c r="AI1039" s="42">
        <f ca="1"/>
        <v>-2.2205405195191236E-2</v>
      </c>
      <c r="AJ1039" s="42">
        <f ca="1"/>
        <v>0</v>
      </c>
      <c r="AK1039" s="42">
        <f ca="1"/>
        <v>0</v>
      </c>
      <c r="AL1039" s="42">
        <f ca="1"/>
        <v>8.2838862936971958E-3</v>
      </c>
      <c r="AM1039" s="42">
        <f ca="1"/>
        <v>0</v>
      </c>
      <c r="AN1039" s="42">
        <f ca="1"/>
        <v>0</v>
      </c>
      <c r="AO1039" s="42">
        <f ca="1"/>
        <v>-6.1733834915322749E-2</v>
      </c>
      <c r="AP1039" s="42">
        <f ca="1"/>
        <v>0</v>
      </c>
      <c r="AQ1039" s="42">
        <f ca="1"/>
        <v>0</v>
      </c>
      <c r="AR1039" s="42">
        <f ca="1"/>
        <v>4.5574036749377239E-2</v>
      </c>
      <c r="AS1039" s="42">
        <f ca="1"/>
        <v>0</v>
      </c>
      <c r="AT1039" s="42">
        <f ca="1"/>
        <v>0</v>
      </c>
      <c r="AU1039" s="42">
        <f ca="1"/>
        <v>-2.1204560492685737E-2</v>
      </c>
      <c r="AV1039" s="42">
        <f ca="1"/>
        <v>0</v>
      </c>
      <c r="AW1039" s="42">
        <f ca="1"/>
        <v>0</v>
      </c>
      <c r="AX1039" s="42">
        <f ca="1"/>
        <v>-3.0065180333825131E-2</v>
      </c>
      <c r="AY1039" s="42">
        <f ca="1"/>
        <v>0</v>
      </c>
      <c r="AZ1039" s="42">
        <f ca="1"/>
        <v>0</v>
      </c>
      <c r="BA1039" s="42">
        <f ca="1"/>
        <v>9.5234688514179433E-3</v>
      </c>
      <c r="BB1039" s="42">
        <f ca="1"/>
        <v>0</v>
      </c>
      <c r="BC1039" s="42">
        <f ca="1"/>
        <v>0</v>
      </c>
      <c r="BD1039" s="42">
        <f ca="1"/>
        <v>3.0749080843353593E-4</v>
      </c>
      <c r="BE1039" s="42">
        <f ca="1"/>
        <v>0</v>
      </c>
      <c r="BF1039" s="42">
        <f ca="1"/>
        <v>0</v>
      </c>
      <c r="BG1039" s="42">
        <f ca="1"/>
        <v>-7.1448274068309225E-3</v>
      </c>
      <c r="BH1039" s="42">
        <f ca="1"/>
        <v>0</v>
      </c>
      <c r="BI1039" s="42">
        <f ca="1"/>
        <v>0</v>
      </c>
      <c r="BJ1039" s="42">
        <f ca="1"/>
        <v>-0.18827524813408178</v>
      </c>
    </row>
    <row r="1040" spans="2:62" hidden="1" outlineLevel="2">
      <c r="B1040" s="78" t="s">
        <v>11</v>
      </c>
      <c r="C1040" s="42">
        <f ca="1"/>
        <v>0</v>
      </c>
      <c r="D1040" s="42">
        <f ca="1"/>
        <v>0</v>
      </c>
      <c r="E1040" s="42">
        <f ca="1"/>
        <v>-2.0398804246252983E-2</v>
      </c>
      <c r="F1040" s="42">
        <f ca="1"/>
        <v>0</v>
      </c>
      <c r="G1040" s="42">
        <f ca="1"/>
        <v>0</v>
      </c>
      <c r="H1040" s="42">
        <f ca="1"/>
        <v>-2.2982115633300798E-2</v>
      </c>
      <c r="I1040" s="42">
        <f ca="1"/>
        <v>0</v>
      </c>
      <c r="J1040" s="42">
        <f ca="1"/>
        <v>0</v>
      </c>
      <c r="K1040" s="42">
        <f ca="1"/>
        <v>-7.7718827345285985E-3</v>
      </c>
      <c r="L1040" s="42">
        <f ca="1"/>
        <v>0</v>
      </c>
      <c r="M1040" s="42">
        <f ca="1"/>
        <v>0</v>
      </c>
      <c r="N1040" s="42">
        <f ca="1"/>
        <v>-3.6503608679214886E-2</v>
      </c>
      <c r="O1040" s="42">
        <f ca="1"/>
        <v>0</v>
      </c>
      <c r="P1040" s="42">
        <f ca="1"/>
        <v>0</v>
      </c>
      <c r="Q1040" s="42">
        <f ca="1"/>
        <v>-2.8025385434818896E-2</v>
      </c>
      <c r="R1040" s="42">
        <f ca="1"/>
        <v>0</v>
      </c>
      <c r="S1040" s="42">
        <f ca="1"/>
        <v>0</v>
      </c>
      <c r="T1040" s="42">
        <f ca="1"/>
        <v>-3.0252142869631148E-2</v>
      </c>
      <c r="U1040" s="42">
        <f ca="1"/>
        <v>0</v>
      </c>
      <c r="V1040" s="42">
        <f ca="1"/>
        <v>0</v>
      </c>
      <c r="W1040" s="42">
        <f ca="1"/>
        <v>-2.6789866892522572E-3</v>
      </c>
      <c r="X1040" s="42">
        <f ca="1"/>
        <v>0</v>
      </c>
      <c r="Y1040" s="42">
        <f ca="1"/>
        <v>0</v>
      </c>
      <c r="Z1040" s="42">
        <f ca="1"/>
        <v>-2.230942895705865E-2</v>
      </c>
      <c r="AA1040" s="42">
        <f ca="1"/>
        <v>0</v>
      </c>
      <c r="AB1040" s="42">
        <f ca="1"/>
        <v>0</v>
      </c>
      <c r="AC1040" s="42">
        <f ca="1"/>
        <v>3.0509553311676697E-2</v>
      </c>
      <c r="AD1040" s="42">
        <f ca="1"/>
        <v>0</v>
      </c>
      <c r="AE1040" s="42">
        <f ca="1"/>
        <v>0</v>
      </c>
      <c r="AF1040" s="42">
        <f ca="1"/>
        <v>-2.5077810518315171E-2</v>
      </c>
      <c r="AG1040" s="42">
        <f ca="1"/>
        <v>0</v>
      </c>
      <c r="AH1040" s="42">
        <f ca="1"/>
        <v>0</v>
      </c>
      <c r="AI1040" s="42">
        <f ca="1"/>
        <v>3.5060163915192331E-3</v>
      </c>
      <c r="AJ1040" s="42">
        <f ca="1"/>
        <v>0</v>
      </c>
      <c r="AK1040" s="42">
        <f ca="1"/>
        <v>0</v>
      </c>
      <c r="AL1040" s="42">
        <f ca="1"/>
        <v>4.1968874639598391E-3</v>
      </c>
      <c r="AM1040" s="42">
        <f ca="1"/>
        <v>0</v>
      </c>
      <c r="AN1040" s="42">
        <f ca="1"/>
        <v>0</v>
      </c>
      <c r="AO1040" s="42">
        <f ca="1"/>
        <v>1.1868656420495463E-2</v>
      </c>
      <c r="AP1040" s="42">
        <f ca="1"/>
        <v>0</v>
      </c>
      <c r="AQ1040" s="42">
        <f ca="1"/>
        <v>0</v>
      </c>
      <c r="AR1040" s="42">
        <f ca="1"/>
        <v>-1.2497722263465891E-2</v>
      </c>
      <c r="AS1040" s="42">
        <f ca="1"/>
        <v>0</v>
      </c>
      <c r="AT1040" s="42">
        <f ca="1"/>
        <v>0</v>
      </c>
      <c r="AU1040" s="42">
        <f ca="1"/>
        <v>9.4880274985846454E-3</v>
      </c>
      <c r="AV1040" s="42">
        <f ca="1"/>
        <v>0</v>
      </c>
      <c r="AW1040" s="42">
        <f ca="1"/>
        <v>0</v>
      </c>
      <c r="AX1040" s="42">
        <f ca="1"/>
        <v>1.8987272190805066E-2</v>
      </c>
      <c r="AY1040" s="42">
        <f ca="1"/>
        <v>0</v>
      </c>
      <c r="AZ1040" s="42">
        <f ca="1"/>
        <v>0</v>
      </c>
      <c r="BA1040" s="42">
        <f ca="1"/>
        <v>-9.4620061937963663E-3</v>
      </c>
      <c r="BB1040" s="42">
        <f ca="1"/>
        <v>0</v>
      </c>
      <c r="BC1040" s="42">
        <f ca="1"/>
        <v>0</v>
      </c>
      <c r="BD1040" s="42">
        <f ca="1"/>
        <v>-9.3112000073642537E-3</v>
      </c>
      <c r="BE1040" s="42">
        <f ca="1"/>
        <v>0</v>
      </c>
      <c r="BF1040" s="42">
        <f ca="1"/>
        <v>0</v>
      </c>
      <c r="BG1040" s="42">
        <f ca="1"/>
        <v>-9.5878672859149791E-3</v>
      </c>
      <c r="BH1040" s="42">
        <f ca="1"/>
        <v>0</v>
      </c>
      <c r="BI1040" s="42">
        <f ca="1"/>
        <v>0</v>
      </c>
      <c r="BJ1040" s="42">
        <f ca="1"/>
        <v>-8.3933270162410475E-3</v>
      </c>
    </row>
    <row r="1041" spans="2:62" hidden="1" outlineLevel="2">
      <c r="B1041" s="78" t="s">
        <v>13</v>
      </c>
      <c r="C1041" s="42">
        <f ca="1"/>
        <v>0</v>
      </c>
      <c r="D1041" s="42">
        <f ca="1"/>
        <v>0</v>
      </c>
      <c r="E1041" s="42">
        <f ca="1"/>
        <v>1.3010297315273148E-2</v>
      </c>
      <c r="F1041" s="42">
        <f ca="1"/>
        <v>0</v>
      </c>
      <c r="G1041" s="42">
        <f ca="1"/>
        <v>0</v>
      </c>
      <c r="H1041" s="42">
        <f ca="1"/>
        <v>-3.9515574933304126E-4</v>
      </c>
      <c r="I1041" s="42">
        <f ca="1"/>
        <v>0</v>
      </c>
      <c r="J1041" s="42">
        <f ca="1"/>
        <v>0</v>
      </c>
      <c r="K1041" s="42">
        <f ca="1"/>
        <v>-7.9920637918691195E-3</v>
      </c>
      <c r="L1041" s="42">
        <f ca="1"/>
        <v>0</v>
      </c>
      <c r="M1041" s="42">
        <f ca="1"/>
        <v>0</v>
      </c>
      <c r="N1041" s="42">
        <f ca="1"/>
        <v>-8.0861995627067168E-3</v>
      </c>
      <c r="O1041" s="42">
        <f ca="1"/>
        <v>0</v>
      </c>
      <c r="P1041" s="42">
        <f ca="1"/>
        <v>0</v>
      </c>
      <c r="Q1041" s="42">
        <f ca="1"/>
        <v>9.226480637868413E-3</v>
      </c>
      <c r="R1041" s="42">
        <f ca="1"/>
        <v>0</v>
      </c>
      <c r="S1041" s="42">
        <f ca="1"/>
        <v>0</v>
      </c>
      <c r="T1041" s="42">
        <f ca="1"/>
        <v>6.0116792912402635E-3</v>
      </c>
      <c r="U1041" s="42">
        <f ca="1"/>
        <v>0</v>
      </c>
      <c r="V1041" s="42">
        <f ca="1"/>
        <v>0</v>
      </c>
      <c r="W1041" s="42">
        <f ca="1"/>
        <v>3.0997662044969579E-3</v>
      </c>
      <c r="X1041" s="42">
        <f ca="1"/>
        <v>0</v>
      </c>
      <c r="Y1041" s="42">
        <f ca="1"/>
        <v>0</v>
      </c>
      <c r="Z1041" s="42">
        <f ca="1"/>
        <v>2.3363040099286948E-2</v>
      </c>
      <c r="AA1041" s="42">
        <f ca="1"/>
        <v>0</v>
      </c>
      <c r="AB1041" s="42">
        <f ca="1"/>
        <v>0</v>
      </c>
      <c r="AC1041" s="42">
        <f ca="1"/>
        <v>1.0004440511402056E-2</v>
      </c>
      <c r="AD1041" s="42">
        <f ca="1"/>
        <v>0</v>
      </c>
      <c r="AE1041" s="42">
        <f ca="1"/>
        <v>0</v>
      </c>
      <c r="AF1041" s="42">
        <f ca="1"/>
        <v>4.9602701858896675E-4</v>
      </c>
      <c r="AG1041" s="42">
        <f ca="1"/>
        <v>0</v>
      </c>
      <c r="AH1041" s="42">
        <f ca="1"/>
        <v>0</v>
      </c>
      <c r="AI1041" s="42">
        <f ca="1"/>
        <v>-8.9310630511769823E-3</v>
      </c>
      <c r="AJ1041" s="42">
        <f ca="1"/>
        <v>0</v>
      </c>
      <c r="AK1041" s="42">
        <f ca="1"/>
        <v>0</v>
      </c>
      <c r="AL1041" s="42">
        <f ca="1"/>
        <v>-7.9950220879868167E-3</v>
      </c>
      <c r="AM1041" s="42">
        <f ca="1"/>
        <v>0</v>
      </c>
      <c r="AN1041" s="42">
        <f ca="1"/>
        <v>0</v>
      </c>
      <c r="AO1041" s="42">
        <f ca="1"/>
        <v>1.2202724730286503E-2</v>
      </c>
      <c r="AP1041" s="42">
        <f ca="1"/>
        <v>0</v>
      </c>
      <c r="AQ1041" s="42">
        <f ca="1"/>
        <v>0</v>
      </c>
      <c r="AR1041" s="42">
        <f ca="1"/>
        <v>1.137235683054573E-2</v>
      </c>
      <c r="AS1041" s="42">
        <f ca="1"/>
        <v>0</v>
      </c>
      <c r="AT1041" s="42">
        <f ca="1"/>
        <v>0</v>
      </c>
      <c r="AU1041" s="42">
        <f ca="1"/>
        <v>-8.938213709242894E-3</v>
      </c>
      <c r="AV1041" s="42">
        <f ca="1"/>
        <v>0</v>
      </c>
      <c r="AW1041" s="42">
        <f ca="1"/>
        <v>0</v>
      </c>
      <c r="AX1041" s="42">
        <f ca="1"/>
        <v>-6.3904374667576036E-3</v>
      </c>
      <c r="AY1041" s="42">
        <f ca="1"/>
        <v>0</v>
      </c>
      <c r="AZ1041" s="42">
        <f ca="1"/>
        <v>0</v>
      </c>
      <c r="BA1041" s="42">
        <f ca="1"/>
        <v>1.6510940350122121E-2</v>
      </c>
      <c r="BB1041" s="42">
        <f ca="1"/>
        <v>0</v>
      </c>
      <c r="BC1041" s="42">
        <f ca="1"/>
        <v>0</v>
      </c>
      <c r="BD1041" s="42">
        <f ca="1"/>
        <v>1.9099031468507707E-2</v>
      </c>
      <c r="BE1041" s="42">
        <f ca="1"/>
        <v>0</v>
      </c>
      <c r="BF1041" s="42">
        <f ca="1"/>
        <v>0</v>
      </c>
      <c r="BG1041" s="42">
        <f ca="1"/>
        <v>1.0944831667471441E-2</v>
      </c>
      <c r="BH1041" s="42">
        <f ca="1"/>
        <v>0</v>
      </c>
      <c r="BI1041" s="42">
        <f ca="1"/>
        <v>0</v>
      </c>
      <c r="BJ1041" s="42">
        <f ca="1"/>
        <v>-8.3869099131562055E-2</v>
      </c>
    </row>
    <row r="1042" spans="2:62" hidden="1" outlineLevel="2">
      <c r="B1042" s="78" t="s">
        <v>15</v>
      </c>
      <c r="C1042" s="42">
        <f ca="1"/>
        <v>0</v>
      </c>
      <c r="D1042" s="42">
        <f ca="1"/>
        <v>0</v>
      </c>
      <c r="E1042" s="42">
        <f ca="1"/>
        <v>1.0953536629036531E-2</v>
      </c>
      <c r="F1042" s="42">
        <f ca="1"/>
        <v>0</v>
      </c>
      <c r="G1042" s="42">
        <f ca="1"/>
        <v>0</v>
      </c>
      <c r="H1042" s="42">
        <f ca="1"/>
        <v>-2.0899094003163504E-2</v>
      </c>
      <c r="I1042" s="42">
        <f ca="1"/>
        <v>0</v>
      </c>
      <c r="J1042" s="42">
        <f ca="1"/>
        <v>0</v>
      </c>
      <c r="K1042" s="42">
        <f ca="1"/>
        <v>-1.2171641430499536E-3</v>
      </c>
      <c r="L1042" s="42">
        <f ca="1"/>
        <v>0</v>
      </c>
      <c r="M1042" s="42">
        <f ca="1"/>
        <v>0</v>
      </c>
      <c r="N1042" s="42">
        <f ca="1"/>
        <v>-1.8345560966291363E-3</v>
      </c>
      <c r="O1042" s="42">
        <f ca="1"/>
        <v>0</v>
      </c>
      <c r="P1042" s="42">
        <f ca="1"/>
        <v>0</v>
      </c>
      <c r="Q1042" s="42">
        <f ca="1"/>
        <v>6.7470806661108773E-3</v>
      </c>
      <c r="R1042" s="42">
        <f ca="1"/>
        <v>0</v>
      </c>
      <c r="S1042" s="42">
        <f ca="1"/>
        <v>0</v>
      </c>
      <c r="T1042" s="42">
        <f ca="1"/>
        <v>3.0572372174707818E-3</v>
      </c>
      <c r="U1042" s="42">
        <f ca="1"/>
        <v>0</v>
      </c>
      <c r="V1042" s="42">
        <f ca="1"/>
        <v>0</v>
      </c>
      <c r="W1042" s="42">
        <f ca="1"/>
        <v>5.2583113157000372E-3</v>
      </c>
      <c r="X1042" s="42">
        <f ca="1"/>
        <v>0</v>
      </c>
      <c r="Y1042" s="42">
        <f ca="1"/>
        <v>0</v>
      </c>
      <c r="Z1042" s="42">
        <f ca="1"/>
        <v>3.8386852756873591E-2</v>
      </c>
      <c r="AA1042" s="42">
        <f ca="1"/>
        <v>0</v>
      </c>
      <c r="AB1042" s="42">
        <f ca="1"/>
        <v>0</v>
      </c>
      <c r="AC1042" s="42">
        <f ca="1"/>
        <v>3.796811670565442E-2</v>
      </c>
      <c r="AD1042" s="42">
        <f ca="1"/>
        <v>0</v>
      </c>
      <c r="AE1042" s="42">
        <f ca="1"/>
        <v>0</v>
      </c>
      <c r="AF1042" s="42">
        <f ca="1"/>
        <v>2.3803169982749006E-3</v>
      </c>
      <c r="AG1042" s="42">
        <f ca="1"/>
        <v>0</v>
      </c>
      <c r="AH1042" s="42">
        <f ca="1"/>
        <v>0</v>
      </c>
      <c r="AI1042" s="42">
        <f ca="1"/>
        <v>3.3606445150601294E-3</v>
      </c>
      <c r="AJ1042" s="42">
        <f ca="1"/>
        <v>0</v>
      </c>
      <c r="AK1042" s="42">
        <f ca="1"/>
        <v>0</v>
      </c>
      <c r="AL1042" s="42">
        <f ca="1"/>
        <v>9.5418777414222333E-3</v>
      </c>
      <c r="AM1042" s="42">
        <f ca="1"/>
        <v>0</v>
      </c>
      <c r="AN1042" s="42">
        <f ca="1"/>
        <v>0</v>
      </c>
      <c r="AO1042" s="42">
        <f ca="1"/>
        <v>1.6319205690665806E-2</v>
      </c>
      <c r="AP1042" s="42">
        <f ca="1"/>
        <v>0</v>
      </c>
      <c r="AQ1042" s="42">
        <f ca="1"/>
        <v>0</v>
      </c>
      <c r="AR1042" s="42">
        <f ca="1"/>
        <v>-1.520741030962508E-2</v>
      </c>
      <c r="AS1042" s="42">
        <f ca="1"/>
        <v>0</v>
      </c>
      <c r="AT1042" s="42">
        <f ca="1"/>
        <v>0</v>
      </c>
      <c r="AU1042" s="42">
        <f ca="1"/>
        <v>-4.865942788393085E-3</v>
      </c>
      <c r="AV1042" s="42">
        <f ca="1"/>
        <v>0</v>
      </c>
      <c r="AW1042" s="42">
        <f ca="1"/>
        <v>0</v>
      </c>
      <c r="AX1042" s="42">
        <f ca="1"/>
        <v>3.673629514836213E-2</v>
      </c>
      <c r="AY1042" s="42">
        <f ca="1"/>
        <v>0</v>
      </c>
      <c r="AZ1042" s="42">
        <f ca="1"/>
        <v>0</v>
      </c>
      <c r="BA1042" s="42">
        <f ca="1"/>
        <v>-6.8648150184211221E-3</v>
      </c>
      <c r="BB1042" s="42">
        <f ca="1"/>
        <v>0</v>
      </c>
      <c r="BC1042" s="42">
        <f ca="1"/>
        <v>0</v>
      </c>
      <c r="BD1042" s="42">
        <f ca="1"/>
        <v>2.3129101393669527E-2</v>
      </c>
      <c r="BE1042" s="42">
        <f ca="1"/>
        <v>0</v>
      </c>
      <c r="BF1042" s="42">
        <f ca="1"/>
        <v>0</v>
      </c>
      <c r="BG1042" s="42">
        <f ca="1"/>
        <v>7.681584189727364E-3</v>
      </c>
      <c r="BH1042" s="42">
        <f ca="1"/>
        <v>0</v>
      </c>
      <c r="BI1042" s="42">
        <f ca="1"/>
        <v>0</v>
      </c>
      <c r="BJ1042" s="42">
        <f ca="1"/>
        <v>-0.31632042280810241</v>
      </c>
    </row>
    <row r="1043" spans="2:62" hidden="1" outlineLevel="2">
      <c r="B1043" s="78" t="s">
        <v>18</v>
      </c>
      <c r="C1043" s="42">
        <f ca="1"/>
        <v>0</v>
      </c>
      <c r="D1043" s="42">
        <f ca="1"/>
        <v>0</v>
      </c>
      <c r="E1043" s="42">
        <f ca="1"/>
        <v>0</v>
      </c>
      <c r="F1043" s="42">
        <f ca="1"/>
        <v>0</v>
      </c>
      <c r="G1043" s="42">
        <f ca="1"/>
        <v>0</v>
      </c>
      <c r="H1043" s="42">
        <f ca="1"/>
        <v>2.1501726907127844E-2</v>
      </c>
      <c r="I1043" s="42">
        <f ca="1"/>
        <v>0</v>
      </c>
      <c r="J1043" s="42">
        <f ca="1"/>
        <v>0</v>
      </c>
      <c r="K1043" s="42">
        <f ca="1"/>
        <v>1.717609275482479E-3</v>
      </c>
      <c r="L1043" s="42">
        <f ca="1"/>
        <v>0</v>
      </c>
      <c r="M1043" s="42">
        <f ca="1"/>
        <v>0</v>
      </c>
      <c r="N1043" s="42">
        <f ca="1"/>
        <v>-9.2059918359336038E-4</v>
      </c>
      <c r="O1043" s="42">
        <f ca="1"/>
        <v>0</v>
      </c>
      <c r="P1043" s="42">
        <f ca="1"/>
        <v>0</v>
      </c>
      <c r="Q1043" s="42">
        <f ca="1"/>
        <v>1.1961643052995352E-2</v>
      </c>
      <c r="R1043" s="42">
        <f ca="1"/>
        <v>0</v>
      </c>
      <c r="S1043" s="42">
        <f ca="1"/>
        <v>0</v>
      </c>
      <c r="T1043" s="42">
        <f ca="1"/>
        <v>7.7397622073457004E-3</v>
      </c>
      <c r="U1043" s="42">
        <f ca="1"/>
        <v>0</v>
      </c>
      <c r="V1043" s="42">
        <f ca="1"/>
        <v>0</v>
      </c>
      <c r="W1043" s="42">
        <f ca="1"/>
        <v>4.4018547770271199E-3</v>
      </c>
      <c r="X1043" s="42">
        <f ca="1"/>
        <v>0</v>
      </c>
      <c r="Y1043" s="42">
        <f ca="1"/>
        <v>0</v>
      </c>
      <c r="Z1043" s="42">
        <f ca="1"/>
        <v>2.5349222416957064E-2</v>
      </c>
      <c r="AA1043" s="42">
        <f ca="1"/>
        <v>0</v>
      </c>
      <c r="AB1043" s="42">
        <f ca="1"/>
        <v>0</v>
      </c>
      <c r="AC1043" s="42">
        <f ca="1"/>
        <v>1.2531077180179914E-2</v>
      </c>
      <c r="AD1043" s="42">
        <f ca="1"/>
        <v>0</v>
      </c>
      <c r="AE1043" s="42">
        <f ca="1"/>
        <v>0</v>
      </c>
      <c r="AF1043" s="42">
        <f ca="1"/>
        <v>-2.4292372983122236E-2</v>
      </c>
      <c r="AG1043" s="42">
        <f ca="1"/>
        <v>0</v>
      </c>
      <c r="AH1043" s="42">
        <f ca="1"/>
        <v>0</v>
      </c>
      <c r="AI1043" s="42">
        <f ca="1"/>
        <v>7.3897599133370059E-3</v>
      </c>
      <c r="AJ1043" s="42">
        <f ca="1"/>
        <v>0</v>
      </c>
      <c r="AK1043" s="42">
        <f ca="1"/>
        <v>0</v>
      </c>
      <c r="AL1043" s="42">
        <f ca="1"/>
        <v>-1.2692345366202791E-2</v>
      </c>
      <c r="AM1043" s="42">
        <f ca="1"/>
        <v>0</v>
      </c>
      <c r="AN1043" s="42">
        <f ca="1"/>
        <v>0</v>
      </c>
      <c r="AO1043" s="42">
        <f ca="1"/>
        <v>-3.7148302911635032E-2</v>
      </c>
      <c r="AP1043" s="42">
        <f ca="1"/>
        <v>0</v>
      </c>
      <c r="AQ1043" s="42">
        <f ca="1"/>
        <v>0</v>
      </c>
      <c r="AR1043" s="42">
        <f ca="1"/>
        <v>0</v>
      </c>
      <c r="AS1043" s="42">
        <f ca="1"/>
        <v>0</v>
      </c>
      <c r="AT1043" s="42">
        <f ca="1"/>
        <v>0</v>
      </c>
      <c r="AU1043" s="42">
        <f ca="1"/>
        <v>0</v>
      </c>
      <c r="AV1043" s="42">
        <f ca="1"/>
        <v>0</v>
      </c>
      <c r="AW1043" s="42">
        <f ca="1"/>
        <v>0</v>
      </c>
      <c r="AX1043" s="42">
        <f ca="1"/>
        <v>0</v>
      </c>
      <c r="AY1043" s="42">
        <f ca="1"/>
        <v>0</v>
      </c>
      <c r="AZ1043" s="42">
        <f ca="1"/>
        <v>0</v>
      </c>
      <c r="BA1043" s="42">
        <f ca="1"/>
        <v>0</v>
      </c>
      <c r="BB1043" s="42">
        <f ca="1"/>
        <v>0</v>
      </c>
      <c r="BC1043" s="42">
        <f ca="1"/>
        <v>0</v>
      </c>
      <c r="BD1043" s="42">
        <f ca="1"/>
        <v>0</v>
      </c>
      <c r="BE1043" s="42">
        <f ca="1"/>
        <v>0</v>
      </c>
      <c r="BF1043" s="42">
        <f ca="1"/>
        <v>0</v>
      </c>
      <c r="BG1043" s="42">
        <f ca="1"/>
        <v>0</v>
      </c>
      <c r="BH1043" s="42">
        <f ca="1"/>
        <v>0</v>
      </c>
      <c r="BI1043" s="42">
        <f ca="1"/>
        <v>0</v>
      </c>
      <c r="BJ1043" s="42">
        <f ca="1"/>
        <v>0</v>
      </c>
    </row>
    <row r="1044" spans="2:62" hidden="1" outlineLevel="2">
      <c r="B1044" s="78" t="s">
        <v>20</v>
      </c>
      <c r="C1044" s="42">
        <f ca="1"/>
        <v>0</v>
      </c>
      <c r="D1044" s="42">
        <f ca="1"/>
        <v>0</v>
      </c>
      <c r="E1044" s="42">
        <f ca="1"/>
        <v>-6.919770812038541E-3</v>
      </c>
      <c r="F1044" s="42">
        <f ca="1"/>
        <v>0</v>
      </c>
      <c r="G1044" s="42">
        <f ca="1"/>
        <v>0</v>
      </c>
      <c r="H1044" s="42">
        <f ca="1"/>
        <v>2.584625494686045E-2</v>
      </c>
      <c r="I1044" s="42">
        <f ca="1"/>
        <v>0</v>
      </c>
      <c r="J1044" s="42">
        <f ca="1"/>
        <v>0</v>
      </c>
      <c r="K1044" s="42">
        <f ca="1"/>
        <v>3.0711306337757802E-3</v>
      </c>
      <c r="L1044" s="42">
        <f ca="1"/>
        <v>0</v>
      </c>
      <c r="M1044" s="42">
        <f ca="1"/>
        <v>0</v>
      </c>
      <c r="N1044" s="42">
        <f ca="1"/>
        <v>5.3239204107864702E-3</v>
      </c>
      <c r="O1044" s="42">
        <f ca="1"/>
        <v>0</v>
      </c>
      <c r="P1044" s="42">
        <f ca="1"/>
        <v>0</v>
      </c>
      <c r="Q1044" s="42">
        <f ca="1"/>
        <v>-4.1092769255264769E-3</v>
      </c>
      <c r="R1044" s="42">
        <f ca="1"/>
        <v>0</v>
      </c>
      <c r="S1044" s="42">
        <f ca="1"/>
        <v>0</v>
      </c>
      <c r="T1044" s="42">
        <f ca="1"/>
        <v>-2.6365098709731014E-3</v>
      </c>
      <c r="U1044" s="42">
        <f ca="1"/>
        <v>0</v>
      </c>
      <c r="V1044" s="42">
        <f ca="1"/>
        <v>0</v>
      </c>
      <c r="W1044" s="42">
        <f ca="1"/>
        <v>1.0117546220739876E-2</v>
      </c>
      <c r="X1044" s="42">
        <f ca="1"/>
        <v>0</v>
      </c>
      <c r="Y1044" s="42">
        <f ca="1"/>
        <v>0</v>
      </c>
      <c r="Z1044" s="42">
        <f ca="1"/>
        <v>-3.301327733508469E-3</v>
      </c>
      <c r="AA1044" s="42">
        <f ca="1"/>
        <v>0</v>
      </c>
      <c r="AB1044" s="42">
        <f ca="1"/>
        <v>0</v>
      </c>
      <c r="AC1044" s="42">
        <f ca="1"/>
        <v>-2.8721540350588805E-2</v>
      </c>
      <c r="AD1044" s="42">
        <f ca="1"/>
        <v>0</v>
      </c>
      <c r="AE1044" s="42">
        <f ca="1"/>
        <v>0</v>
      </c>
      <c r="AF1044" s="42">
        <f ca="1"/>
        <v>5.5455499701381333E-3</v>
      </c>
      <c r="AG1044" s="42">
        <f ca="1"/>
        <v>0</v>
      </c>
      <c r="AH1044" s="42">
        <f ca="1"/>
        <v>0</v>
      </c>
      <c r="AI1044" s="42">
        <f ca="1"/>
        <v>-8.658125429957475E-3</v>
      </c>
      <c r="AJ1044" s="42">
        <f ca="1"/>
        <v>0</v>
      </c>
      <c r="AK1044" s="42">
        <f ca="1"/>
        <v>0</v>
      </c>
      <c r="AL1044" s="42">
        <f ca="1"/>
        <v>8.8400455242199777E-3</v>
      </c>
      <c r="AM1044" s="42">
        <f ca="1"/>
        <v>0</v>
      </c>
      <c r="AN1044" s="42">
        <f ca="1"/>
        <v>0</v>
      </c>
      <c r="AO1044" s="42">
        <f ca="1"/>
        <v>1.01880668064467E-2</v>
      </c>
      <c r="AP1044" s="42">
        <f ca="1"/>
        <v>0</v>
      </c>
      <c r="AQ1044" s="42">
        <f ca="1"/>
        <v>0</v>
      </c>
      <c r="AR1044" s="42">
        <f ca="1"/>
        <v>-8.900165026986262E-3</v>
      </c>
      <c r="AS1044" s="42">
        <f ca="1"/>
        <v>0</v>
      </c>
      <c r="AT1044" s="42">
        <f ca="1"/>
        <v>0</v>
      </c>
      <c r="AU1044" s="42">
        <f ca="1"/>
        <v>2.0445491167364018E-2</v>
      </c>
      <c r="AV1044" s="42">
        <f ca="1"/>
        <v>0</v>
      </c>
      <c r="AW1044" s="42">
        <f ca="1"/>
        <v>0</v>
      </c>
      <c r="AX1044" s="42">
        <f ca="1"/>
        <v>-2.7465539682734481E-2</v>
      </c>
      <c r="AY1044" s="42">
        <f ca="1"/>
        <v>0</v>
      </c>
      <c r="AZ1044" s="42">
        <f ca="1"/>
        <v>0</v>
      </c>
      <c r="BA1044" s="42">
        <f ca="1"/>
        <v>-7.4555565550450675E-5</v>
      </c>
      <c r="BB1044" s="42">
        <f ca="1"/>
        <v>0</v>
      </c>
      <c r="BC1044" s="42">
        <f ca="1"/>
        <v>0</v>
      </c>
      <c r="BD1044" s="42">
        <f ca="1"/>
        <v>-1.9109069112311361E-3</v>
      </c>
      <c r="BE1044" s="42">
        <f ca="1"/>
        <v>0</v>
      </c>
      <c r="BF1044" s="42">
        <f ca="1"/>
        <v>0</v>
      </c>
      <c r="BG1044" s="42">
        <f ca="1"/>
        <v>-1.0810679826808219E-2</v>
      </c>
      <c r="BH1044" s="42">
        <f ca="1"/>
        <v>0</v>
      </c>
      <c r="BI1044" s="42">
        <f ca="1"/>
        <v>0</v>
      </c>
      <c r="BJ1044" s="42">
        <f ca="1"/>
        <v>-2.2896307385428468E-2</v>
      </c>
    </row>
    <row r="1045" spans="2:62" hidden="1" outlineLevel="2">
      <c r="B1045" s="78" t="s">
        <v>22</v>
      </c>
      <c r="C1045" s="42">
        <f ca="1"/>
        <v>0</v>
      </c>
      <c r="D1045" s="42">
        <f ca="1"/>
        <v>0</v>
      </c>
      <c r="E1045" s="42">
        <f ca="1"/>
        <v>9.4808952621217232E-3</v>
      </c>
      <c r="F1045" s="42">
        <f ca="1"/>
        <v>0</v>
      </c>
      <c r="G1045" s="42">
        <f ca="1"/>
        <v>0</v>
      </c>
      <c r="H1045" s="42">
        <f ca="1"/>
        <v>-1.6194622374412944E-3</v>
      </c>
      <c r="I1045" s="42">
        <f ca="1"/>
        <v>0</v>
      </c>
      <c r="J1045" s="42">
        <f ca="1"/>
        <v>0</v>
      </c>
      <c r="K1045" s="42">
        <f ca="1"/>
        <v>7.8086705640275159E-4</v>
      </c>
      <c r="L1045" s="42">
        <f ca="1"/>
        <v>0</v>
      </c>
      <c r="M1045" s="42">
        <f ca="1"/>
        <v>0</v>
      </c>
      <c r="N1045" s="42">
        <f ca="1"/>
        <v>9.1335208681049898E-3</v>
      </c>
      <c r="O1045" s="42">
        <f ca="1"/>
        <v>0</v>
      </c>
      <c r="P1045" s="42">
        <f ca="1"/>
        <v>0</v>
      </c>
      <c r="Q1045" s="42">
        <f ca="1"/>
        <v>-3.6755889893512993E-3</v>
      </c>
      <c r="R1045" s="42">
        <f ca="1"/>
        <v>0</v>
      </c>
      <c r="S1045" s="42">
        <f ca="1"/>
        <v>0</v>
      </c>
      <c r="T1045" s="42">
        <f ca="1"/>
        <v>1.6250609255408187E-3</v>
      </c>
      <c r="U1045" s="42">
        <f ca="1"/>
        <v>0</v>
      </c>
      <c r="V1045" s="42">
        <f ca="1"/>
        <v>0</v>
      </c>
      <c r="W1045" s="42">
        <f ca="1"/>
        <v>4.5762032104737921E-3</v>
      </c>
      <c r="X1045" s="42">
        <f ca="1"/>
        <v>0</v>
      </c>
      <c r="Y1045" s="42">
        <f ca="1"/>
        <v>0</v>
      </c>
      <c r="Z1045" s="42">
        <f ca="1"/>
        <v>-2.9425444306501944E-4</v>
      </c>
      <c r="AA1045" s="42">
        <f ca="1"/>
        <v>0</v>
      </c>
      <c r="AB1045" s="42">
        <f ca="1"/>
        <v>0</v>
      </c>
      <c r="AC1045" s="42">
        <f ca="1"/>
        <v>-3.2256327429824351E-3</v>
      </c>
      <c r="AD1045" s="42">
        <f ca="1"/>
        <v>0</v>
      </c>
      <c r="AE1045" s="42">
        <f ca="1"/>
        <v>0</v>
      </c>
      <c r="AF1045" s="42">
        <f ca="1"/>
        <v>2.7628369710448117E-3</v>
      </c>
      <c r="AG1045" s="42">
        <f ca="1"/>
        <v>0</v>
      </c>
      <c r="AH1045" s="42">
        <f ca="1"/>
        <v>0</v>
      </c>
      <c r="AI1045" s="42">
        <f ca="1"/>
        <v>1.5104482239473593E-2</v>
      </c>
      <c r="AJ1045" s="42">
        <f ca="1"/>
        <v>0</v>
      </c>
      <c r="AK1045" s="42">
        <f ca="1"/>
        <v>0</v>
      </c>
      <c r="AL1045" s="42">
        <f ca="1"/>
        <v>-1.6050084554519034E-3</v>
      </c>
      <c r="AM1045" s="42">
        <f ca="1"/>
        <v>0</v>
      </c>
      <c r="AN1045" s="42">
        <f ca="1"/>
        <v>0</v>
      </c>
      <c r="AO1045" s="42">
        <f ca="1"/>
        <v>6.5646943225024929E-2</v>
      </c>
      <c r="AP1045" s="42">
        <f ca="1"/>
        <v>0</v>
      </c>
      <c r="AQ1045" s="42">
        <f ca="1"/>
        <v>0</v>
      </c>
      <c r="AR1045" s="42">
        <f ca="1"/>
        <v>1.1040625150700117E-2</v>
      </c>
      <c r="AS1045" s="42">
        <f ca="1"/>
        <v>0</v>
      </c>
      <c r="AT1045" s="42">
        <f ca="1"/>
        <v>0</v>
      </c>
      <c r="AU1045" s="42">
        <f ca="1"/>
        <v>2.5067736695242038E-2</v>
      </c>
      <c r="AV1045" s="42">
        <f ca="1"/>
        <v>0</v>
      </c>
      <c r="AW1045" s="42">
        <f ca="1"/>
        <v>0</v>
      </c>
      <c r="AX1045" s="42">
        <f ca="1"/>
        <v>1.7670248397790023E-2</v>
      </c>
      <c r="AY1045" s="42">
        <f ca="1"/>
        <v>0</v>
      </c>
      <c r="AZ1045" s="42">
        <f ca="1"/>
        <v>0</v>
      </c>
      <c r="BA1045" s="42">
        <f ca="1"/>
        <v>1.6524434958102463E-2</v>
      </c>
      <c r="BB1045" s="42">
        <f ca="1"/>
        <v>0</v>
      </c>
      <c r="BC1045" s="42">
        <f ca="1"/>
        <v>0</v>
      </c>
      <c r="BD1045" s="42">
        <f ca="1"/>
        <v>-1.0237049086488259E-2</v>
      </c>
      <c r="BE1045" s="42">
        <f ca="1"/>
        <v>0</v>
      </c>
      <c r="BF1045" s="42">
        <f ca="1"/>
        <v>0</v>
      </c>
      <c r="BG1045" s="42">
        <f ca="1"/>
        <v>5.4135845233579949E-4</v>
      </c>
      <c r="BH1045" s="42">
        <f ca="1"/>
        <v>0</v>
      </c>
      <c r="BI1045" s="42">
        <f ca="1"/>
        <v>0</v>
      </c>
      <c r="BJ1045" s="42">
        <f ca="1"/>
        <v>-0.15530274518157333</v>
      </c>
    </row>
    <row r="1046" spans="2:62" hidden="1" outlineLevel="2">
      <c r="B1046" s="78" t="s">
        <v>24</v>
      </c>
      <c r="C1046" s="42">
        <f ca="1"/>
        <v>0</v>
      </c>
      <c r="D1046" s="42">
        <f ca="1"/>
        <v>0</v>
      </c>
      <c r="E1046" s="42">
        <f ca="1"/>
        <v>4.4416950389403465E-3</v>
      </c>
      <c r="F1046" s="42">
        <f ca="1"/>
        <v>0</v>
      </c>
      <c r="G1046" s="42">
        <f ca="1"/>
        <v>0</v>
      </c>
      <c r="H1046" s="42">
        <f ca="1"/>
        <v>4.3570565742619971E-3</v>
      </c>
      <c r="I1046" s="42">
        <f ca="1"/>
        <v>0</v>
      </c>
      <c r="J1046" s="42">
        <f ca="1"/>
        <v>0</v>
      </c>
      <c r="K1046" s="42">
        <f ca="1"/>
        <v>-8.8670776078497993E-3</v>
      </c>
      <c r="L1046" s="42">
        <f ca="1"/>
        <v>0</v>
      </c>
      <c r="M1046" s="42">
        <f ca="1"/>
        <v>0</v>
      </c>
      <c r="N1046" s="42">
        <f ca="1"/>
        <v>-1.404176345405328E-2</v>
      </c>
      <c r="O1046" s="42">
        <f ca="1"/>
        <v>0</v>
      </c>
      <c r="P1046" s="42">
        <f ca="1"/>
        <v>0</v>
      </c>
      <c r="Q1046" s="42">
        <f ca="1"/>
        <v>-1.956876334710958E-2</v>
      </c>
      <c r="R1046" s="42">
        <f ca="1"/>
        <v>0</v>
      </c>
      <c r="S1046" s="42">
        <f ca="1"/>
        <v>0</v>
      </c>
      <c r="T1046" s="42">
        <f ca="1"/>
        <v>8.7054157063587712E-3</v>
      </c>
      <c r="U1046" s="42">
        <f ca="1"/>
        <v>0</v>
      </c>
      <c r="V1046" s="42">
        <f ca="1"/>
        <v>0</v>
      </c>
      <c r="W1046" s="42">
        <f ca="1"/>
        <v>-1.5352351533535147E-2</v>
      </c>
      <c r="X1046" s="42">
        <f ca="1"/>
        <v>0</v>
      </c>
      <c r="Y1046" s="42">
        <f ca="1"/>
        <v>0</v>
      </c>
      <c r="Z1046" s="42">
        <f ca="1"/>
        <v>1.622835417345056E-2</v>
      </c>
      <c r="AA1046" s="42">
        <f ca="1"/>
        <v>0</v>
      </c>
      <c r="AB1046" s="42">
        <f ca="1"/>
        <v>0</v>
      </c>
      <c r="AC1046" s="42">
        <f ca="1"/>
        <v>2.4451914257353491E-3</v>
      </c>
      <c r="AD1046" s="42">
        <f ca="1"/>
        <v>0</v>
      </c>
      <c r="AE1046" s="42">
        <f ca="1"/>
        <v>0</v>
      </c>
      <c r="AF1046" s="42">
        <f ca="1"/>
        <v>2.6457972003079006E-2</v>
      </c>
      <c r="AG1046" s="42">
        <f ca="1"/>
        <v>0</v>
      </c>
      <c r="AH1046" s="42">
        <f ca="1"/>
        <v>0</v>
      </c>
      <c r="AI1046" s="42">
        <f ca="1"/>
        <v>-4.352291987640089E-3</v>
      </c>
      <c r="AJ1046" s="42">
        <f ca="1"/>
        <v>0</v>
      </c>
      <c r="AK1046" s="42">
        <f ca="1"/>
        <v>0</v>
      </c>
      <c r="AL1046" s="42">
        <f ca="1"/>
        <v>-3.2870811288237822E-3</v>
      </c>
      <c r="AM1046" s="42">
        <f ca="1"/>
        <v>0</v>
      </c>
      <c r="AN1046" s="42">
        <f ca="1"/>
        <v>0</v>
      </c>
      <c r="AO1046" s="42">
        <f ca="1"/>
        <v>3.0054086429909532E-2</v>
      </c>
      <c r="AP1046" s="42">
        <f ca="1"/>
        <v>0</v>
      </c>
      <c r="AQ1046" s="42">
        <f ca="1"/>
        <v>0</v>
      </c>
      <c r="AR1046" s="42">
        <f ca="1"/>
        <v>-3.1381721130545936E-2</v>
      </c>
      <c r="AS1046" s="42">
        <f ca="1"/>
        <v>0</v>
      </c>
      <c r="AT1046" s="42">
        <f ca="1"/>
        <v>0</v>
      </c>
      <c r="AU1046" s="42">
        <f ca="1"/>
        <v>-1.9992538370869062E-2</v>
      </c>
      <c r="AV1046" s="42">
        <f ca="1"/>
        <v>0</v>
      </c>
      <c r="AW1046" s="42">
        <f ca="1"/>
        <v>0</v>
      </c>
      <c r="AX1046" s="42">
        <f ca="1"/>
        <v>-9.4726582536401316E-3</v>
      </c>
      <c r="AY1046" s="42">
        <f ca="1"/>
        <v>0</v>
      </c>
      <c r="AZ1046" s="42">
        <f ca="1"/>
        <v>0</v>
      </c>
      <c r="BA1046" s="42">
        <f ca="1"/>
        <v>-2.6157467381874661E-2</v>
      </c>
      <c r="BB1046" s="42">
        <f ca="1"/>
        <v>0</v>
      </c>
      <c r="BC1046" s="42">
        <f ca="1"/>
        <v>0</v>
      </c>
      <c r="BD1046" s="42">
        <f ca="1"/>
        <v>-2.1076467665527315E-2</v>
      </c>
      <c r="BE1046" s="42">
        <f ca="1"/>
        <v>0</v>
      </c>
      <c r="BF1046" s="42">
        <f ca="1"/>
        <v>0</v>
      </c>
      <c r="BG1046" s="42">
        <f ca="1"/>
        <v>8.3756002100195404E-3</v>
      </c>
      <c r="BH1046" s="42">
        <f ca="1"/>
        <v>0</v>
      </c>
      <c r="BI1046" s="42">
        <f ca="1"/>
        <v>0</v>
      </c>
      <c r="BJ1046" s="42">
        <f ca="1"/>
        <v>-0.22494285034301076</v>
      </c>
    </row>
    <row r="1047" spans="2:62" hidden="1" outlineLevel="2"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  <c r="AJ1047" s="42"/>
      <c r="AK1047" s="42"/>
      <c r="AL1047" s="42"/>
      <c r="AM1047" s="42"/>
      <c r="AN1047" s="42"/>
      <c r="AO1047" s="42"/>
      <c r="AP1047" s="42"/>
      <c r="AQ1047" s="42"/>
      <c r="AR1047" s="42"/>
      <c r="AS1047" s="42"/>
      <c r="AT1047" s="42"/>
      <c r="AU1047" s="42"/>
      <c r="AV1047" s="42"/>
      <c r="AW1047" s="42"/>
      <c r="AX1047" s="42"/>
      <c r="AY1047" s="42"/>
      <c r="AZ1047" s="42"/>
      <c r="BA1047" s="42"/>
      <c r="BB1047" s="42"/>
      <c r="BC1047" s="42"/>
      <c r="BD1047" s="42"/>
      <c r="BE1047" s="42"/>
      <c r="BF1047" s="42"/>
      <c r="BG1047" s="42"/>
      <c r="BH1047" s="42"/>
      <c r="BI1047" s="42"/>
      <c r="BJ1047" s="42"/>
    </row>
    <row r="1048" spans="2:62" hidden="1" outlineLevel="2">
      <c r="B1048" s="78" t="s">
        <v>56</v>
      </c>
      <c r="C1048" s="42">
        <f ca="1">SUM(C1037:C1046)</f>
        <v>0</v>
      </c>
      <c r="D1048" s="42">
        <f t="shared" ref="D1048:BJ1048" ca="1" si="1679">SUM(D1037:D1046)</f>
        <v>0</v>
      </c>
      <c r="E1048" s="42">
        <f t="shared" ca="1" si="1679"/>
        <v>-6.4184768611141862E-17</v>
      </c>
      <c r="F1048" s="42">
        <f t="shared" ca="1" si="1679"/>
        <v>0</v>
      </c>
      <c r="G1048" s="42">
        <f t="shared" ca="1" si="1679"/>
        <v>0</v>
      </c>
      <c r="H1048" s="42">
        <f t="shared" ca="1" si="1679"/>
        <v>9.3675067702747583E-17</v>
      </c>
      <c r="I1048" s="42">
        <f t="shared" ca="1" si="1679"/>
        <v>0</v>
      </c>
      <c r="J1048" s="42">
        <f t="shared" ca="1" si="1679"/>
        <v>0</v>
      </c>
      <c r="K1048" s="42">
        <f t="shared" ca="1" si="1679"/>
        <v>3.1225022567582528E-17</v>
      </c>
      <c r="L1048" s="42">
        <f t="shared" ca="1" si="1679"/>
        <v>0</v>
      </c>
      <c r="M1048" s="42">
        <f t="shared" ca="1" si="1679"/>
        <v>0</v>
      </c>
      <c r="N1048" s="42">
        <f t="shared" ca="1" si="1679"/>
        <v>3.1225022567582528E-17</v>
      </c>
      <c r="O1048" s="42">
        <f t="shared" ca="1" si="1679"/>
        <v>0</v>
      </c>
      <c r="P1048" s="42">
        <f t="shared" ca="1" si="1679"/>
        <v>0</v>
      </c>
      <c r="Q1048" s="42">
        <f t="shared" ca="1" si="1679"/>
        <v>2.1857515797307769E-16</v>
      </c>
      <c r="R1048" s="42">
        <f t="shared" ca="1" si="1679"/>
        <v>0</v>
      </c>
      <c r="S1048" s="42">
        <f t="shared" ca="1" si="1679"/>
        <v>0</v>
      </c>
      <c r="T1048" s="42">
        <f t="shared" ca="1" si="1679"/>
        <v>-2.0816681711721685E-17</v>
      </c>
      <c r="U1048" s="42">
        <f t="shared" ca="1" si="1679"/>
        <v>0</v>
      </c>
      <c r="V1048" s="42">
        <f t="shared" ca="1" si="1679"/>
        <v>0</v>
      </c>
      <c r="W1048" s="42">
        <f t="shared" ca="1" si="1679"/>
        <v>-1.5612511283791264E-16</v>
      </c>
      <c r="X1048" s="42">
        <f t="shared" ca="1" si="1679"/>
        <v>0</v>
      </c>
      <c r="Y1048" s="42">
        <f t="shared" ca="1" si="1679"/>
        <v>0</v>
      </c>
      <c r="Z1048" s="42">
        <f t="shared" ca="1" si="1679"/>
        <v>6.591949208711867E-17</v>
      </c>
      <c r="AA1048" s="42">
        <f t="shared" ca="1" si="1679"/>
        <v>0</v>
      </c>
      <c r="AB1048" s="42">
        <f t="shared" ca="1" si="1679"/>
        <v>0</v>
      </c>
      <c r="AC1048" s="42">
        <f t="shared" ca="1" si="1679"/>
        <v>-3.4694469519536142E-17</v>
      </c>
      <c r="AD1048" s="42">
        <f t="shared" ca="1" si="1679"/>
        <v>0</v>
      </c>
      <c r="AE1048" s="42">
        <f t="shared" ca="1" si="1679"/>
        <v>0</v>
      </c>
      <c r="AF1048" s="42">
        <f t="shared" ca="1" si="1679"/>
        <v>-4.163336342344337E-17</v>
      </c>
      <c r="AG1048" s="42">
        <f t="shared" ca="1" si="1679"/>
        <v>0</v>
      </c>
      <c r="AH1048" s="42">
        <f t="shared" ca="1" si="1679"/>
        <v>0</v>
      </c>
      <c r="AI1048" s="42">
        <f t="shared" ca="1" si="1679"/>
        <v>-1.0234868508263162E-16</v>
      </c>
      <c r="AJ1048" s="42">
        <f t="shared" ca="1" si="1679"/>
        <v>0</v>
      </c>
      <c r="AK1048" s="42">
        <f t="shared" ca="1" si="1679"/>
        <v>0</v>
      </c>
      <c r="AL1048" s="42">
        <f t="shared" ca="1" si="1679"/>
        <v>-9.0205620750793969E-17</v>
      </c>
      <c r="AM1048" s="42">
        <f t="shared" ca="1" si="1679"/>
        <v>0</v>
      </c>
      <c r="AN1048" s="42">
        <f t="shared" ca="1" si="1679"/>
        <v>0</v>
      </c>
      <c r="AO1048" s="42">
        <f t="shared" ca="1" si="1679"/>
        <v>-1.2490009027033011E-16</v>
      </c>
      <c r="AP1048" s="42">
        <f t="shared" ca="1" si="1679"/>
        <v>0</v>
      </c>
      <c r="AQ1048" s="42">
        <f t="shared" ca="1" si="1679"/>
        <v>0</v>
      </c>
      <c r="AR1048" s="42">
        <f t="shared" ca="1" si="1679"/>
        <v>-8.3266726846886741E-17</v>
      </c>
      <c r="AS1048" s="42">
        <f t="shared" ca="1" si="1679"/>
        <v>0</v>
      </c>
      <c r="AT1048" s="42">
        <f t="shared" ca="1" si="1679"/>
        <v>0</v>
      </c>
      <c r="AU1048" s="42">
        <f t="shared" ca="1" si="1679"/>
        <v>-7.6327832942979512E-17</v>
      </c>
      <c r="AV1048" s="42">
        <f t="shared" ca="1" si="1679"/>
        <v>0</v>
      </c>
      <c r="AW1048" s="42">
        <f t="shared" ca="1" si="1679"/>
        <v>0</v>
      </c>
      <c r="AX1048" s="42">
        <f t="shared" ca="1" si="1679"/>
        <v>-1.2836953722228372E-16</v>
      </c>
      <c r="AY1048" s="42">
        <f t="shared" ca="1" si="1679"/>
        <v>0</v>
      </c>
      <c r="AZ1048" s="42">
        <f t="shared" ca="1" si="1679"/>
        <v>0</v>
      </c>
      <c r="BA1048" s="42">
        <f t="shared" ca="1" si="1679"/>
        <v>-7.2858385991025898E-17</v>
      </c>
      <c r="BB1048" s="42">
        <f t="shared" ca="1" si="1679"/>
        <v>0</v>
      </c>
      <c r="BC1048" s="42">
        <f t="shared" ca="1" si="1679"/>
        <v>0</v>
      </c>
      <c r="BD1048" s="42">
        <f t="shared" ca="1" si="1679"/>
        <v>-1.9428902930940239E-16</v>
      </c>
      <c r="BE1048" s="42">
        <f t="shared" ca="1" si="1679"/>
        <v>0</v>
      </c>
      <c r="BF1048" s="42">
        <f t="shared" ca="1" si="1679"/>
        <v>0</v>
      </c>
      <c r="BG1048" s="42">
        <f t="shared" ca="1" si="1679"/>
        <v>2.4286128663675299E-17</v>
      </c>
      <c r="BH1048" s="42">
        <f t="shared" ca="1" si="1679"/>
        <v>0</v>
      </c>
      <c r="BI1048" s="42">
        <f t="shared" ca="1" si="1679"/>
        <v>0</v>
      </c>
      <c r="BJ1048" s="42">
        <f t="shared" ca="1" si="1679"/>
        <v>-0.99999999999999989</v>
      </c>
    </row>
    <row r="1049" spans="2:62" hidden="1" outlineLevel="2">
      <c r="B1049" s="78" t="s">
        <v>138</v>
      </c>
      <c r="C1049" s="42" cm="1">
        <f t="array" aca="1" ref="C1049" ca="1">SUM(ABS(C1037:C1046))</f>
        <v>0</v>
      </c>
      <c r="D1049" s="42" cm="1">
        <f t="array" aca="1" ref="D1049" ca="1">SUM(ABS(D1037:D1046))</f>
        <v>0</v>
      </c>
      <c r="E1049" s="42" cm="1">
        <f t="array" aca="1" ref="E1049" ca="1">SUM(ABS(E1037:E1046))</f>
        <v>8.2869629441639919E-2</v>
      </c>
      <c r="F1049" s="42" cm="1">
        <f t="array" aca="1" ref="F1049" ca="1">SUM(ABS(F1037:F1046))</f>
        <v>0</v>
      </c>
      <c r="G1049" s="42" cm="1">
        <f t="array" aca="1" ref="G1049" ca="1">SUM(ABS(G1037:G1046))</f>
        <v>0</v>
      </c>
      <c r="H1049" s="42" cm="1">
        <f t="array" aca="1" ref="H1049" ca="1">SUM(ABS(H1037:H1046))</f>
        <v>0.11828173984926466</v>
      </c>
      <c r="I1049" s="42" cm="1">
        <f t="array" aca="1" ref="I1049" ca="1">SUM(ABS(I1037:I1046))</f>
        <v>0</v>
      </c>
      <c r="J1049" s="42" cm="1">
        <f t="array" aca="1" ref="J1049" ca="1">SUM(ABS(J1037:J1046))</f>
        <v>0</v>
      </c>
      <c r="K1049" s="42" cm="1">
        <f t="array" aca="1" ref="K1049" ca="1">SUM(ABS(K1037:K1046))</f>
        <v>5.1696376554594969E-2</v>
      </c>
      <c r="L1049" s="42" cm="1">
        <f t="array" aca="1" ref="L1049" ca="1">SUM(ABS(L1037:L1046))</f>
        <v>0</v>
      </c>
      <c r="M1049" s="42" cm="1">
        <f t="array" aca="1" ref="M1049" ca="1">SUM(ABS(M1037:M1046))</f>
        <v>0</v>
      </c>
      <c r="N1049" s="42" cm="1">
        <f t="array" aca="1" ref="N1049" ca="1">SUM(ABS(N1037:N1046))</f>
        <v>0.12277345395239478</v>
      </c>
      <c r="O1049" s="42" cm="1">
        <f t="array" aca="1" ref="O1049" ca="1">SUM(ABS(O1037:O1046))</f>
        <v>0</v>
      </c>
      <c r="P1049" s="42" cm="1">
        <f t="array" aca="1" ref="P1049" ca="1">SUM(ABS(P1037:P1046))</f>
        <v>0</v>
      </c>
      <c r="Q1049" s="42" cm="1">
        <f t="array" aca="1" ref="Q1049" ca="1">SUM(ABS(Q1037:Q1046))</f>
        <v>0.11364875585514433</v>
      </c>
      <c r="R1049" s="42" cm="1">
        <f t="array" aca="1" ref="R1049" ca="1">SUM(ABS(R1037:R1046))</f>
        <v>0</v>
      </c>
      <c r="S1049" s="42" cm="1">
        <f t="array" aca="1" ref="S1049" ca="1">SUM(ABS(S1037:S1046))</f>
        <v>0</v>
      </c>
      <c r="T1049" s="42" cm="1">
        <f t="array" aca="1" ref="T1049" ca="1">SUM(ABS(T1037:T1046))</f>
        <v>7.4999837782448078E-2</v>
      </c>
      <c r="U1049" s="42" cm="1">
        <f t="array" aca="1" ref="U1049" ca="1">SUM(ABS(U1037:U1046))</f>
        <v>0</v>
      </c>
      <c r="V1049" s="42" cm="1">
        <f t="array" aca="1" ref="V1049" ca="1">SUM(ABS(V1037:V1046))</f>
        <v>0</v>
      </c>
      <c r="W1049" s="42" cm="1">
        <f t="array" aca="1" ref="W1049" ca="1">SUM(ABS(W1037:W1046))</f>
        <v>6.6406969785649111E-2</v>
      </c>
      <c r="X1049" s="42" cm="1">
        <f t="array" aca="1" ref="X1049" ca="1">SUM(ABS(X1037:X1046))</f>
        <v>0</v>
      </c>
      <c r="Y1049" s="42" cm="1">
        <f t="array" aca="1" ref="Y1049" ca="1">SUM(ABS(Y1037:Y1046))</f>
        <v>0</v>
      </c>
      <c r="Z1049" s="42" cm="1">
        <f t="array" aca="1" ref="Z1049" ca="1">SUM(ABS(Z1037:Z1046))</f>
        <v>0.20665493889313624</v>
      </c>
      <c r="AA1049" s="42" cm="1">
        <f t="array" aca="1" ref="AA1049" ca="1">SUM(ABS(AA1037:AA1046))</f>
        <v>0</v>
      </c>
      <c r="AB1049" s="42" cm="1">
        <f t="array" aca="1" ref="AB1049" ca="1">SUM(ABS(AB1037:AB1046))</f>
        <v>0</v>
      </c>
      <c r="AC1049" s="42" cm="1">
        <f t="array" aca="1" ref="AC1049" ca="1">SUM(ABS(AC1037:AC1046))</f>
        <v>0.21743376336101081</v>
      </c>
      <c r="AD1049" s="42" cm="1">
        <f t="array" aca="1" ref="AD1049" ca="1">SUM(ABS(AD1037:AD1046))</f>
        <v>0</v>
      </c>
      <c r="AE1049" s="42" cm="1">
        <f t="array" aca="1" ref="AE1049" ca="1">SUM(ABS(AE1037:AE1046))</f>
        <v>0</v>
      </c>
      <c r="AF1049" s="42" cm="1">
        <f t="array" aca="1" ref="AF1049" ca="1">SUM(ABS(AF1037:AF1046))</f>
        <v>0.10688700673241056</v>
      </c>
      <c r="AG1049" s="42" cm="1">
        <f t="array" aca="1" ref="AG1049" ca="1">SUM(ABS(AG1037:AG1046))</f>
        <v>0</v>
      </c>
      <c r="AH1049" s="42" cm="1">
        <f t="array" aca="1" ref="AH1049" ca="1">SUM(ABS(AH1037:AH1046))</f>
        <v>0</v>
      </c>
      <c r="AI1049" s="42" cm="1">
        <f t="array" aca="1" ref="AI1049" ca="1">SUM(ABS(AI1037:AI1046))</f>
        <v>8.8293771327931467E-2</v>
      </c>
      <c r="AJ1049" s="42" cm="1">
        <f t="array" aca="1" ref="AJ1049" ca="1">SUM(ABS(AJ1037:AJ1046))</f>
        <v>0</v>
      </c>
      <c r="AK1049" s="42" cm="1">
        <f t="array" aca="1" ref="AK1049" ca="1">SUM(ABS(AK1037:AK1046))</f>
        <v>0</v>
      </c>
      <c r="AL1049" s="42" cm="1">
        <f t="array" aca="1" ref="AL1049" ca="1">SUM(ABS(AL1037:AL1046))</f>
        <v>6.1725394046598582E-2</v>
      </c>
      <c r="AM1049" s="42" cm="1">
        <f t="array" aca="1" ref="AM1049" ca="1">SUM(ABS(AM1037:AM1046))</f>
        <v>0</v>
      </c>
      <c r="AN1049" s="42" cm="1">
        <f t="array" aca="1" ref="AN1049" ca="1">SUM(ABS(AN1037:AN1046))</f>
        <v>0</v>
      </c>
      <c r="AO1049" s="42" cm="1">
        <f t="array" aca="1" ref="AO1049" ca="1">SUM(ABS(AO1037:AO1046))</f>
        <v>0.29255936660565801</v>
      </c>
      <c r="AP1049" s="42" cm="1">
        <f t="array" aca="1" ref="AP1049" ca="1">SUM(ABS(AP1037:AP1046))</f>
        <v>0</v>
      </c>
      <c r="AQ1049" s="42" cm="1">
        <f t="array" aca="1" ref="AQ1049" ca="1">SUM(ABS(AQ1037:AQ1046))</f>
        <v>0</v>
      </c>
      <c r="AR1049" s="42" cm="1">
        <f t="array" aca="1" ref="AR1049" ca="1">SUM(ABS(AR1037:AR1046))</f>
        <v>0.13597403746124626</v>
      </c>
      <c r="AS1049" s="42" cm="1">
        <f t="array" aca="1" ref="AS1049" ca="1">SUM(ABS(AS1037:AS1046))</f>
        <v>0</v>
      </c>
      <c r="AT1049" s="42" cm="1">
        <f t="array" aca="1" ref="AT1049" ca="1">SUM(ABS(AT1037:AT1046))</f>
        <v>0</v>
      </c>
      <c r="AU1049" s="42" cm="1">
        <f t="array" aca="1" ref="AU1049" ca="1">SUM(ABS(AU1037:AU1046))</f>
        <v>0.11000251072238149</v>
      </c>
      <c r="AV1049" s="42" cm="1">
        <f t="array" aca="1" ref="AV1049" ca="1">SUM(ABS(AV1037:AV1046))</f>
        <v>0</v>
      </c>
      <c r="AW1049" s="42" cm="1">
        <f t="array" aca="1" ref="AW1049" ca="1">SUM(ABS(AW1037:AW1046))</f>
        <v>0</v>
      </c>
      <c r="AX1049" s="42" cm="1">
        <f t="array" aca="1" ref="AX1049" ca="1">SUM(ABS(AX1037:AX1046))</f>
        <v>0.14678763147391455</v>
      </c>
      <c r="AY1049" s="42" cm="1">
        <f t="array" aca="1" ref="AY1049" ca="1">SUM(ABS(AY1037:AY1046))</f>
        <v>0</v>
      </c>
      <c r="AZ1049" s="42" cm="1">
        <f t="array" aca="1" ref="AZ1049" ca="1">SUM(ABS(AZ1037:AZ1046))</f>
        <v>0</v>
      </c>
      <c r="BA1049" s="42" cm="1">
        <f t="array" aca="1" ref="BA1049" ca="1">SUM(ABS(BA1037:BA1046))</f>
        <v>8.5117688319285123E-2</v>
      </c>
      <c r="BB1049" s="42" cm="1">
        <f t="array" aca="1" ref="BB1049" ca="1">SUM(ABS(BB1037:BB1046))</f>
        <v>0</v>
      </c>
      <c r="BC1049" s="42" cm="1">
        <f t="array" aca="1" ref="BC1049" ca="1">SUM(ABS(BC1037:BC1046))</f>
        <v>0</v>
      </c>
      <c r="BD1049" s="42" cm="1">
        <f t="array" aca="1" ref="BD1049" ca="1">SUM(ABS(BD1037:BD1046))</f>
        <v>8.5071247341221734E-2</v>
      </c>
      <c r="BE1049" s="42" cm="1">
        <f t="array" aca="1" ref="BE1049" ca="1">SUM(ABS(BE1037:BE1046))</f>
        <v>0</v>
      </c>
      <c r="BF1049" s="42" cm="1">
        <f t="array" aca="1" ref="BF1049" ca="1">SUM(ABS(BF1037:BF1046))</f>
        <v>0</v>
      </c>
      <c r="BG1049" s="42" cm="1">
        <f t="array" aca="1" ref="BG1049" ca="1">SUM(ABS(BG1037:BG1046))</f>
        <v>5.5086749039108263E-2</v>
      </c>
      <c r="BH1049" s="42" cm="1">
        <f t="array" aca="1" ref="BH1049" ca="1">SUM(ABS(BH1037:BH1046))</f>
        <v>0</v>
      </c>
      <c r="BI1049" s="42" cm="1">
        <f t="array" aca="1" ref="BI1049" ca="1">SUM(ABS(BI1037:BI1046))</f>
        <v>0</v>
      </c>
      <c r="BJ1049" s="42" cm="1">
        <f t="array" aca="1" ref="BJ1049" ca="1">SUM(ABS(BJ1037:BJ1046))</f>
        <v>0.99999999999999989</v>
      </c>
    </row>
    <row r="1050" spans="2:62" hidden="1" outlineLevel="2">
      <c r="B1050" s="77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  <c r="AJ1050" s="42"/>
      <c r="AK1050" s="42"/>
      <c r="AL1050" s="42"/>
      <c r="AM1050" s="42"/>
      <c r="AN1050" s="42"/>
      <c r="AO1050" s="42"/>
      <c r="AP1050" s="42"/>
      <c r="AQ1050" s="42"/>
      <c r="AR1050" s="42"/>
      <c r="AS1050" s="42"/>
      <c r="AT1050" s="42"/>
      <c r="AU1050" s="42"/>
      <c r="AV1050" s="42"/>
      <c r="AW1050" s="42"/>
      <c r="AX1050" s="42"/>
      <c r="AY1050" s="42"/>
      <c r="AZ1050" s="42"/>
      <c r="BA1050" s="42"/>
      <c r="BB1050" s="42"/>
      <c r="BC1050" s="42"/>
      <c r="BD1050" s="42"/>
      <c r="BE1050" s="42"/>
      <c r="BF1050" s="42"/>
      <c r="BG1050" s="42"/>
      <c r="BH1050" s="42"/>
      <c r="BI1050" s="42"/>
      <c r="BJ1050" s="42"/>
    </row>
    <row r="1051" spans="2:62" hidden="1" outlineLevel="2">
      <c r="B1051" s="78" t="s">
        <v>157</v>
      </c>
      <c r="C1051" s="109">
        <f ca="1">$C$5*(1+C1020)</f>
        <v>100462168.82527131</v>
      </c>
      <c r="D1051" s="109">
        <f ca="1">C1051*(1+D1020)</f>
        <v>104774926.55208468</v>
      </c>
      <c r="E1051" s="109">
        <f t="shared" ref="E1051:BJ1051" ca="1" si="1680">D1051*(1+E1020)</f>
        <v>104711598.88930045</v>
      </c>
      <c r="F1051" s="109">
        <f t="shared" ca="1" si="1680"/>
        <v>104182570.09391737</v>
      </c>
      <c r="G1051" s="109">
        <f t="shared" ca="1" si="1680"/>
        <v>107874323.7573912</v>
      </c>
      <c r="H1051" s="109">
        <f t="shared" ca="1" si="1680"/>
        <v>105298925.00230287</v>
      </c>
      <c r="I1051" s="109">
        <f t="shared" ca="1" si="1680"/>
        <v>105080253.19860713</v>
      </c>
      <c r="J1051" s="109">
        <f t="shared" ca="1" si="1680"/>
        <v>108440749.78299475</v>
      </c>
      <c r="K1051" s="109">
        <f t="shared" ca="1" si="1680"/>
        <v>107899083.69862628</v>
      </c>
      <c r="L1051" s="109">
        <f t="shared" ca="1" si="1680"/>
        <v>114642336.22200964</v>
      </c>
      <c r="M1051" s="109">
        <f t="shared" ca="1" si="1680"/>
        <v>118229579.52071868</v>
      </c>
      <c r="N1051" s="109">
        <f t="shared" ca="1" si="1680"/>
        <v>115122590.09943853</v>
      </c>
      <c r="O1051" s="109">
        <f t="shared" ca="1" si="1680"/>
        <v>115116463.44159631</v>
      </c>
      <c r="P1051" s="109">
        <f t="shared" ca="1" si="1680"/>
        <v>111662457.00895968</v>
      </c>
      <c r="Q1051" s="109">
        <f t="shared" ca="1" si="1680"/>
        <v>109864810.64667396</v>
      </c>
      <c r="R1051" s="109">
        <f t="shared" ca="1" si="1680"/>
        <v>107989008.3903566</v>
      </c>
      <c r="S1051" s="109">
        <f t="shared" ca="1" si="1680"/>
        <v>107350209.12316273</v>
      </c>
      <c r="T1051" s="109">
        <f t="shared" ca="1" si="1680"/>
        <v>110016535.07242988</v>
      </c>
      <c r="U1051" s="109">
        <f t="shared" ca="1" si="1680"/>
        <v>114386739.07578199</v>
      </c>
      <c r="V1051" s="109">
        <f t="shared" ca="1" si="1680"/>
        <v>112224101.60732321</v>
      </c>
      <c r="W1051" s="109">
        <f t="shared" ca="1" si="1680"/>
        <v>112361030.82741074</v>
      </c>
      <c r="X1051" s="109">
        <f t="shared" ca="1" si="1680"/>
        <v>108869971.55825332</v>
      </c>
      <c r="Y1051" s="109">
        <f t="shared" ca="1" si="1680"/>
        <v>114966170.30765671</v>
      </c>
      <c r="Z1051" s="109">
        <f t="shared" ca="1" si="1680"/>
        <v>107605089.53966878</v>
      </c>
      <c r="AA1051" s="109">
        <f t="shared" ca="1" si="1680"/>
        <v>114181333.27587782</v>
      </c>
      <c r="AB1051" s="109">
        <f t="shared" ca="1" si="1680"/>
        <v>119025148.61006056</v>
      </c>
      <c r="AC1051" s="109">
        <f t="shared" ca="1" si="1680"/>
        <v>124034884.25408049</v>
      </c>
      <c r="AD1051" s="109">
        <f t="shared" ca="1" si="1680"/>
        <v>125593119.96309359</v>
      </c>
      <c r="AE1051" s="109">
        <f t="shared" ca="1" si="1680"/>
        <v>121685032.77915776</v>
      </c>
      <c r="AF1051" s="109">
        <f t="shared" ca="1" si="1680"/>
        <v>127022996.6941324</v>
      </c>
      <c r="AG1051" s="109">
        <f t="shared" ca="1" si="1680"/>
        <v>127255303.37364143</v>
      </c>
      <c r="AH1051" s="109">
        <f t="shared" ca="1" si="1680"/>
        <v>130861519.36071244</v>
      </c>
      <c r="AI1051" s="109">
        <f t="shared" ca="1" si="1680"/>
        <v>134912141.43968648</v>
      </c>
      <c r="AJ1051" s="109">
        <f t="shared" ca="1" si="1680"/>
        <v>137092334.53433496</v>
      </c>
      <c r="AK1051" s="109">
        <f t="shared" ca="1" si="1680"/>
        <v>137414915.61574587</v>
      </c>
      <c r="AL1051" s="109">
        <f t="shared" ca="1" si="1680"/>
        <v>141616608.30871704</v>
      </c>
      <c r="AM1051" s="109">
        <f t="shared" ca="1" si="1680"/>
        <v>147564464.66949704</v>
      </c>
      <c r="AN1051" s="109">
        <f t="shared" ca="1" si="1680"/>
        <v>134653631.46884149</v>
      </c>
      <c r="AO1051" s="109">
        <f t="shared" ca="1" si="1680"/>
        <v>125708515.77762677</v>
      </c>
      <c r="AP1051" s="109">
        <f t="shared" ca="1" si="1680"/>
        <v>136453718.58136776</v>
      </c>
      <c r="AQ1051" s="109">
        <f t="shared" ca="1" si="1680"/>
        <v>144276913.99252579</v>
      </c>
      <c r="AR1051" s="109">
        <f t="shared" ca="1" si="1680"/>
        <v>139062908.47507894</v>
      </c>
      <c r="AS1051" s="109">
        <f t="shared" ca="1" si="1680"/>
        <v>136590485.6386869</v>
      </c>
      <c r="AT1051" s="109">
        <f t="shared" ca="1" si="1680"/>
        <v>133174352.12133056</v>
      </c>
      <c r="AU1051" s="109">
        <f t="shared" ca="1" si="1680"/>
        <v>135202776.2575269</v>
      </c>
      <c r="AV1051" s="109">
        <f t="shared" ca="1" si="1680"/>
        <v>132264752.58438283</v>
      </c>
      <c r="AW1051" s="109">
        <f t="shared" ca="1" si="1680"/>
        <v>137948173.96266159</v>
      </c>
      <c r="AX1051" s="109">
        <f t="shared" ca="1" si="1680"/>
        <v>135991209.76780328</v>
      </c>
      <c r="AY1051" s="109">
        <f t="shared" ca="1" si="1680"/>
        <v>136765147.24828404</v>
      </c>
      <c r="AZ1051" s="109">
        <f t="shared" ca="1" si="1680"/>
        <v>132257344.40741262</v>
      </c>
      <c r="BA1051" s="109">
        <f t="shared" ca="1" si="1680"/>
        <v>145771401.83265537</v>
      </c>
      <c r="BB1051" s="109">
        <f t="shared" ca="1" si="1680"/>
        <v>151359612.22024834</v>
      </c>
      <c r="BC1051" s="109">
        <f t="shared" ca="1" si="1680"/>
        <v>149850060.36037195</v>
      </c>
      <c r="BD1051" s="109">
        <f t="shared" ca="1" si="1680"/>
        <v>149412766.65535948</v>
      </c>
      <c r="BE1051" s="109">
        <f t="shared" ca="1" si="1680"/>
        <v>150890627.05849686</v>
      </c>
      <c r="BF1051" s="109">
        <f t="shared" ca="1" si="1680"/>
        <v>156120160.3201713</v>
      </c>
      <c r="BG1051" s="109">
        <f t="shared" ca="1" si="1680"/>
        <v>146845581.89039889</v>
      </c>
      <c r="BH1051" s="109">
        <f t="shared" ca="1" si="1680"/>
        <v>147401283.07364506</v>
      </c>
      <c r="BI1051" s="109">
        <f t="shared" ca="1" si="1680"/>
        <v>145742378.55329406</v>
      </c>
      <c r="BJ1051" s="109">
        <f t="shared" ca="1" si="1680"/>
        <v>161845590.48273763</v>
      </c>
    </row>
    <row r="1052" spans="2:62" hidden="1" outlineLevel="2">
      <c r="B1052" s="78" t="s">
        <v>156</v>
      </c>
      <c r="C1052" s="109">
        <f ca="1">C1049*C1051*$C$6+($C$5*$C$6)</f>
        <v>29999.999999999996</v>
      </c>
      <c r="D1052" s="109">
        <f ca="1">D1049*D1051*$C$6</f>
        <v>0</v>
      </c>
      <c r="E1052" s="109">
        <f t="shared" ref="E1052" ca="1" si="1681">E1049*E1051*$C$6</f>
        <v>2603.2234194593884</v>
      </c>
      <c r="F1052" s="109">
        <f t="shared" ref="F1052" ca="1" si="1682">F1049*F1051*$C$6</f>
        <v>0</v>
      </c>
      <c r="G1052" s="109">
        <f t="shared" ref="G1052" ca="1" si="1683">G1049*G1051*$C$6</f>
        <v>0</v>
      </c>
      <c r="H1052" s="109">
        <f t="shared" ref="H1052" ca="1" si="1684">H1049*H1051*$C$6</f>
        <v>3736.4820160588852</v>
      </c>
      <c r="I1052" s="109">
        <f t="shared" ref="I1052" ca="1" si="1685">I1049*I1051*$C$6</f>
        <v>0</v>
      </c>
      <c r="J1052" s="109">
        <f t="shared" ref="J1052" ca="1" si="1686">J1049*J1051*$C$6</f>
        <v>0</v>
      </c>
      <c r="K1052" s="109">
        <f t="shared" ref="K1052" ca="1" si="1687">K1049*K1051*$C$6</f>
        <v>1673.397498233983</v>
      </c>
      <c r="L1052" s="109">
        <f t="shared" ref="L1052" ca="1" si="1688">L1049*L1051*$C$6</f>
        <v>0</v>
      </c>
      <c r="M1052" s="109">
        <f t="shared" ref="M1052" ca="1" si="1689">M1049*M1051*$C$6</f>
        <v>0</v>
      </c>
      <c r="N1052" s="109">
        <f t="shared" ref="N1052" ca="1" si="1690">N1049*N1051*$C$6</f>
        <v>4240.1994043361501</v>
      </c>
      <c r="O1052" s="109">
        <f t="shared" ref="O1052" ca="1" si="1691">O1049*O1051*$C$6</f>
        <v>0</v>
      </c>
      <c r="P1052" s="109">
        <f t="shared" ref="P1052" ca="1" si="1692">P1049*P1051*$C$6</f>
        <v>0</v>
      </c>
      <c r="Q1052" s="109">
        <f t="shared" ref="Q1052" ca="1" si="1693">Q1049*Q1051*$C$6</f>
        <v>3745.7997126766531</v>
      </c>
      <c r="R1052" s="109">
        <f t="shared" ref="R1052" ca="1" si="1694">R1049*R1051*$C$6</f>
        <v>0</v>
      </c>
      <c r="S1052" s="109">
        <f t="shared" ref="S1052" ca="1" si="1695">S1049*S1051*$C$6</f>
        <v>0</v>
      </c>
      <c r="T1052" s="109">
        <f t="shared" ref="T1052" ca="1" si="1696">T1049*T1051*$C$6</f>
        <v>2475.3666851457751</v>
      </c>
      <c r="U1052" s="109">
        <f t="shared" ref="U1052" ca="1" si="1697">U1049*U1051*$C$6</f>
        <v>0</v>
      </c>
      <c r="V1052" s="109">
        <f t="shared" ref="V1052" ca="1" si="1698">V1049*V1051*$C$6</f>
        <v>0</v>
      </c>
      <c r="W1052" s="109">
        <f t="shared" ref="W1052" ca="1" si="1699">W1049*W1051*$C$6</f>
        <v>2238.4666737720759</v>
      </c>
      <c r="X1052" s="109">
        <f t="shared" ref="X1052" ca="1" si="1700">X1049*X1051*$C$6</f>
        <v>0</v>
      </c>
      <c r="Y1052" s="109">
        <f t="shared" ref="Y1052" ca="1" si="1701">Y1049*Y1051*$C$6</f>
        <v>0</v>
      </c>
      <c r="Z1052" s="109">
        <f t="shared" ref="Z1052" ca="1" si="1702">Z1049*Z1051*$C$6</f>
        <v>6671.1369610232114</v>
      </c>
      <c r="AA1052" s="109">
        <f t="shared" ref="AA1052" ca="1" si="1703">AA1049*AA1051*$C$6</f>
        <v>0</v>
      </c>
      <c r="AB1052" s="109">
        <f t="shared" ref="AB1052" ca="1" si="1704">AB1049*AB1051*$C$6</f>
        <v>0</v>
      </c>
      <c r="AC1052" s="109">
        <f t="shared" ref="AC1052" ca="1" si="1705">AC1049*AC1051*$C$6</f>
        <v>8090.81150142363</v>
      </c>
      <c r="AD1052" s="109">
        <f t="shared" ref="AD1052" ca="1" si="1706">AD1049*AD1051*$C$6</f>
        <v>0</v>
      </c>
      <c r="AE1052" s="109">
        <f t="shared" ref="AE1052" ca="1" si="1707">AE1049*AE1051*$C$6</f>
        <v>0</v>
      </c>
      <c r="AF1052" s="109">
        <f t="shared" ref="AF1052" ca="1" si="1708">AF1049*AF1051*$C$6</f>
        <v>4073.1323708450077</v>
      </c>
      <c r="AG1052" s="109">
        <f t="shared" ref="AG1052" ca="1" si="1709">AG1049*AG1051*$C$6</f>
        <v>0</v>
      </c>
      <c r="AH1052" s="109">
        <f t="shared" ref="AH1052" ca="1" si="1710">AH1049*AH1051*$C$6</f>
        <v>0</v>
      </c>
      <c r="AI1052" s="109">
        <f t="shared" ref="AI1052" ca="1" si="1711">AI1049*AI1051*$C$6</f>
        <v>3573.5705296911669</v>
      </c>
      <c r="AJ1052" s="109">
        <f t="shared" ref="AJ1052" ca="1" si="1712">AJ1049*AJ1051*$C$6</f>
        <v>0</v>
      </c>
      <c r="AK1052" s="109">
        <f t="shared" ref="AK1052" ca="1" si="1713">AK1049*AK1051*$C$6</f>
        <v>0</v>
      </c>
      <c r="AL1052" s="109">
        <f t="shared" ref="AL1052" ca="1" si="1714">AL1049*AL1051*$C$6</f>
        <v>2622.40228541951</v>
      </c>
      <c r="AM1052" s="109">
        <f t="shared" ref="AM1052" ca="1" si="1715">AM1049*AM1051*$C$6</f>
        <v>0</v>
      </c>
      <c r="AN1052" s="109">
        <f t="shared" ref="AN1052" ca="1" si="1716">AN1049*AN1051*$C$6</f>
        <v>0</v>
      </c>
      <c r="AO1052" s="109">
        <f t="shared" ref="AO1052" ca="1" si="1717">AO1049*AO1051*$C$6</f>
        <v>11033.161125851955</v>
      </c>
      <c r="AP1052" s="109">
        <f t="shared" ref="AP1052" ca="1" si="1718">AP1049*AP1051*$C$6</f>
        <v>0</v>
      </c>
      <c r="AQ1052" s="109">
        <f t="shared" ref="AQ1052" ca="1" si="1719">AQ1049*AQ1051*$C$6</f>
        <v>0</v>
      </c>
      <c r="AR1052" s="109">
        <f t="shared" ref="AR1052" ca="1" si="1720">AR1049*AR1051*$C$6</f>
        <v>5672.6835379380727</v>
      </c>
      <c r="AS1052" s="109">
        <f t="shared" ref="AS1052" ca="1" si="1721">AS1049*AS1051*$C$6</f>
        <v>0</v>
      </c>
      <c r="AT1052" s="109">
        <f t="shared" ref="AT1052" ca="1" si="1722">AT1049*AT1051*$C$6</f>
        <v>0</v>
      </c>
      <c r="AU1052" s="109">
        <f t="shared" ref="AU1052" ca="1" si="1723">AU1049*AU1051*$C$6</f>
        <v>4461.7934534893038</v>
      </c>
      <c r="AV1052" s="109">
        <f t="shared" ref="AV1052" ca="1" si="1724">AV1049*AV1051*$C$6</f>
        <v>0</v>
      </c>
      <c r="AW1052" s="109">
        <f t="shared" ref="AW1052" ca="1" si="1725">AW1049*AW1051*$C$6</f>
        <v>0</v>
      </c>
      <c r="AX1052" s="109">
        <f t="shared" ref="AX1052" ca="1" si="1726">AX1049*AX1051*$C$6</f>
        <v>5988.5482749264338</v>
      </c>
      <c r="AY1052" s="109">
        <f t="shared" ref="AY1052" ca="1" si="1727">AY1049*AY1051*$C$6</f>
        <v>0</v>
      </c>
      <c r="AZ1052" s="109">
        <f t="shared" ref="AZ1052" ca="1" si="1728">AZ1049*AZ1051*$C$6</f>
        <v>0</v>
      </c>
      <c r="BA1052" s="109">
        <f t="shared" ref="BA1052" ca="1" si="1729">BA1049*BA1051*$C$6</f>
        <v>3722.3174241171678</v>
      </c>
      <c r="BB1052" s="109">
        <f t="shared" ref="BB1052" ca="1" si="1730">BB1049*BB1051*$C$6</f>
        <v>0</v>
      </c>
      <c r="BC1052" s="109">
        <f t="shared" ref="BC1052" ca="1" si="1731">BC1049*BC1051*$C$6</f>
        <v>0</v>
      </c>
      <c r="BD1052" s="109">
        <f t="shared" ref="BD1052" ca="1" si="1732">BD1049*BD1051*$C$6</f>
        <v>3813.2191284222999</v>
      </c>
      <c r="BE1052" s="109">
        <f t="shared" ref="BE1052" ca="1" si="1733">BE1049*BE1051*$C$6</f>
        <v>0</v>
      </c>
      <c r="BF1052" s="109">
        <f t="shared" ref="BF1052" ca="1" si="1734">BF1049*BF1051*$C$6</f>
        <v>0</v>
      </c>
      <c r="BG1052" s="109">
        <f t="shared" ref="BG1052" ca="1" si="1735">BG1049*BG1051*$C$6</f>
        <v>2426.7737151294673</v>
      </c>
      <c r="BH1052" s="109">
        <f t="shared" ref="BH1052" ca="1" si="1736">BH1049*BH1051*$C$6</f>
        <v>0</v>
      </c>
      <c r="BI1052" s="109">
        <f t="shared" ref="BI1052" ca="1" si="1737">BI1049*BI1051*$C$6</f>
        <v>0</v>
      </c>
      <c r="BJ1052" s="109">
        <f t="shared" ref="BJ1052" ca="1" si="1738">BJ1049*BJ1051*$C$6</f>
        <v>48553.677144821275</v>
      </c>
    </row>
    <row r="1053" spans="2:62" hidden="1" outlineLevel="2">
      <c r="B1053" s="81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  <c r="AJ1053" s="42"/>
      <c r="AK1053" s="42"/>
      <c r="AL1053" s="42"/>
      <c r="AM1053" s="42"/>
      <c r="AN1053" s="42"/>
      <c r="AO1053" s="42"/>
      <c r="AP1053" s="42"/>
      <c r="AQ1053" s="42"/>
      <c r="AR1053" s="42"/>
      <c r="AS1053" s="42"/>
      <c r="AT1053" s="42"/>
      <c r="AU1053" s="42"/>
      <c r="AV1053" s="42"/>
      <c r="AW1053" s="42"/>
      <c r="AX1053" s="42"/>
      <c r="AY1053" s="42"/>
      <c r="AZ1053" s="42"/>
      <c r="BA1053" s="42"/>
      <c r="BB1053" s="42"/>
      <c r="BC1053" s="42"/>
      <c r="BD1053" s="42"/>
      <c r="BE1053" s="42"/>
      <c r="BF1053" s="42"/>
      <c r="BG1053" s="42"/>
      <c r="BH1053" s="42"/>
      <c r="BI1053" s="42"/>
      <c r="BJ1053" s="42"/>
    </row>
    <row r="1054" spans="2:62" outlineLevel="1" collapsed="1">
      <c r="B1054" s="81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  <c r="AJ1054" s="42"/>
      <c r="AK1054" s="42"/>
      <c r="AL1054" s="42"/>
      <c r="AM1054" s="42"/>
      <c r="AN1054" s="42"/>
      <c r="AO1054" s="42"/>
      <c r="AP1054" s="42"/>
      <c r="AQ1054" s="42"/>
      <c r="AR1054" s="42"/>
      <c r="AS1054" s="42"/>
      <c r="AT1054" s="42"/>
      <c r="AU1054" s="42"/>
      <c r="AV1054" s="42"/>
      <c r="AW1054" s="42"/>
      <c r="AX1054" s="42"/>
      <c r="AY1054" s="42"/>
      <c r="AZ1054" s="42"/>
      <c r="BA1054" s="42"/>
      <c r="BB1054" s="42"/>
      <c r="BC1054" s="42"/>
      <c r="BD1054" s="42"/>
      <c r="BE1054" s="42"/>
      <c r="BF1054" s="42"/>
      <c r="BG1054" s="42"/>
      <c r="BH1054" s="42"/>
      <c r="BI1054" s="42"/>
      <c r="BJ1054" s="42"/>
    </row>
    <row r="1056" spans="2:62" ht="21">
      <c r="B1056" s="28" t="s">
        <v>214</v>
      </c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I1056" s="6"/>
      <c r="BJ1056" s="6" t="s">
        <v>27</v>
      </c>
    </row>
    <row r="1057" spans="2:62" outlineLevel="1"/>
    <row r="1058" spans="2:62" ht="18.5" outlineLevel="1">
      <c r="B1058" s="94" t="s">
        <v>141</v>
      </c>
      <c r="C1058" s="44"/>
      <c r="D1058" s="44"/>
      <c r="E1058" s="44"/>
      <c r="F1058" s="44"/>
      <c r="G1058" s="44"/>
      <c r="H1058" s="44"/>
      <c r="I1058" s="44"/>
      <c r="J1058" s="44"/>
      <c r="K1058" s="44"/>
      <c r="L1058" s="44"/>
      <c r="M1058" s="44"/>
      <c r="N1058" s="44"/>
      <c r="O1058" s="44"/>
      <c r="P1058" s="44"/>
      <c r="Q1058" s="44"/>
      <c r="R1058" s="44"/>
      <c r="S1058" s="44"/>
      <c r="T1058" s="44"/>
      <c r="U1058" s="44"/>
      <c r="V1058" s="44"/>
      <c r="W1058" s="44"/>
      <c r="X1058" s="44"/>
      <c r="Y1058" s="44"/>
      <c r="Z1058" s="44"/>
      <c r="AA1058" s="44"/>
      <c r="AB1058" s="44"/>
      <c r="AC1058" s="44"/>
      <c r="AD1058" s="44"/>
      <c r="AE1058" s="44"/>
      <c r="AF1058" s="44"/>
      <c r="AG1058" s="44"/>
      <c r="AH1058" s="44"/>
      <c r="AI1058" s="44"/>
      <c r="AJ1058" s="44"/>
      <c r="AK1058" s="44"/>
      <c r="AL1058" s="44"/>
      <c r="AM1058" s="44"/>
      <c r="AN1058" s="44"/>
      <c r="AO1058" s="44"/>
      <c r="AP1058" s="44"/>
      <c r="AQ1058" s="44"/>
      <c r="AR1058" s="44"/>
      <c r="AS1058" s="44"/>
      <c r="AT1058" s="44"/>
      <c r="AU1058" s="44"/>
      <c r="AV1058" s="44"/>
      <c r="AW1058" s="44"/>
      <c r="AX1058" s="44"/>
      <c r="AY1058" s="44"/>
      <c r="AZ1058" s="44"/>
      <c r="BA1058" s="44"/>
      <c r="BB1058" s="44"/>
      <c r="BC1058" s="44"/>
      <c r="BD1058" s="44"/>
      <c r="BE1058" s="44"/>
      <c r="BF1058" s="44"/>
      <c r="BG1058" s="44"/>
      <c r="BH1058" s="44"/>
      <c r="BI1058" s="44"/>
      <c r="BJ1058" s="44" t="s">
        <v>27</v>
      </c>
    </row>
    <row r="1059" spans="2:62" ht="18.5" outlineLevel="2">
      <c r="B1059" s="79"/>
    </row>
    <row r="1060" spans="2:62" outlineLevel="2">
      <c r="B1060" s="45" t="s">
        <v>130</v>
      </c>
      <c r="K1060" s="122" t="s">
        <v>220</v>
      </c>
      <c r="L1060" s="122"/>
      <c r="M1060" s="17"/>
      <c r="N1060" s="45" t="s">
        <v>131</v>
      </c>
      <c r="V1060" s="122" t="s">
        <v>220</v>
      </c>
      <c r="W1060" s="122"/>
      <c r="Y1060" s="17"/>
    </row>
    <row r="1061" spans="2:62" ht="32" customHeight="1" outlineLevel="2">
      <c r="B1061" s="98" t="s">
        <v>149</v>
      </c>
      <c r="C1061" s="88"/>
      <c r="D1061" s="96" t="s">
        <v>165</v>
      </c>
      <c r="E1061" s="97" t="s">
        <v>147</v>
      </c>
      <c r="F1061" s="96" t="s">
        <v>163</v>
      </c>
      <c r="G1061" s="96" t="s">
        <v>162</v>
      </c>
      <c r="H1061" s="96" t="s">
        <v>164</v>
      </c>
      <c r="I1061" s="96" t="s">
        <v>221</v>
      </c>
      <c r="K1061" s="96" t="s">
        <v>215</v>
      </c>
      <c r="L1061" s="96" t="s">
        <v>216</v>
      </c>
      <c r="N1061" s="99" t="s">
        <v>149</v>
      </c>
      <c r="O1061" s="100"/>
      <c r="P1061" s="101" t="s">
        <v>148</v>
      </c>
      <c r="Q1061" s="100" t="s">
        <v>147</v>
      </c>
      <c r="R1061" s="101" t="s">
        <v>156</v>
      </c>
      <c r="S1061" s="101" t="s">
        <v>164</v>
      </c>
      <c r="T1061" s="101" t="s">
        <v>221</v>
      </c>
      <c r="U1061" s="45"/>
      <c r="V1061" s="101" t="s">
        <v>215</v>
      </c>
      <c r="W1061" s="101" t="s">
        <v>216</v>
      </c>
      <c r="Z1061" s="45"/>
      <c r="AA1061" s="45"/>
      <c r="AB1061" s="45"/>
      <c r="AC1061" s="45"/>
      <c r="AD1061" s="45"/>
      <c r="AE1061" s="45"/>
      <c r="AF1061" s="45"/>
      <c r="AG1061" s="45"/>
      <c r="AH1061" s="45"/>
      <c r="AI1061" s="45"/>
      <c r="AJ1061" s="45"/>
      <c r="AK1061" s="45"/>
      <c r="AL1061" s="45"/>
      <c r="AM1061" s="45"/>
      <c r="AN1061" s="45"/>
      <c r="AO1061" s="45"/>
      <c r="AP1061" s="45"/>
      <c r="AQ1061" s="45"/>
      <c r="AR1061" s="45"/>
      <c r="AS1061" s="45"/>
      <c r="AT1061" s="45"/>
      <c r="AU1061" s="45"/>
      <c r="AV1061" s="45"/>
      <c r="AW1061" s="45"/>
      <c r="AX1061" s="45"/>
      <c r="AY1061" s="45"/>
      <c r="AZ1061" s="45"/>
      <c r="BA1061" s="45"/>
      <c r="BB1061" s="45"/>
      <c r="BC1061" s="45"/>
      <c r="BD1061" s="45"/>
      <c r="BE1061" s="45"/>
      <c r="BF1061" s="45"/>
      <c r="BG1061" s="45"/>
      <c r="BH1061" s="45"/>
      <c r="BI1061" s="45"/>
      <c r="BJ1061" s="45"/>
    </row>
    <row r="1062" spans="2:62" outlineLevel="2">
      <c r="B1062" t="s">
        <v>49</v>
      </c>
      <c r="D1062" s="19">
        <f ca="1">AVERAGE(C30:BJ30)</f>
        <v>1.0896654156574512E-2</v>
      </c>
      <c r="E1062" s="19" cm="1">
        <f t="array" aca="1" ref="E1062" ca="1">PRODUCT(1+C30:BJ30)-1</f>
        <v>0.83033061973575206</v>
      </c>
      <c r="F1062" s="110">
        <f ca="1">SUM(C62:BJ62)</f>
        <v>484776.78125976538</v>
      </c>
      <c r="G1062" s="110">
        <f ca="1">SUM(C63:BJ63)</f>
        <v>236285.22382416599</v>
      </c>
      <c r="H1062" s="104">
        <f ca="1">(((1+E1062)*$C$5)-SUM(F1062:G1062))/$C$5-1</f>
        <v>0.82311999968491278</v>
      </c>
      <c r="I1062" s="104">
        <f ca="1">AVERAGE(C59:BJ59)</f>
        <v>0.1785708112398128</v>
      </c>
      <c r="K1062" s="104">
        <f>MIN(C17:BJ26)</f>
        <v>-0.159532571590115</v>
      </c>
      <c r="L1062" s="104">
        <f>MAX(C17:BJ26)</f>
        <v>0.399878722240464</v>
      </c>
      <c r="M1062" s="65"/>
      <c r="N1062" t="s">
        <v>49</v>
      </c>
      <c r="P1062" s="19">
        <f ca="1">AVERAGE(C81:BJ81)</f>
        <v>9.162256625726211E-3</v>
      </c>
      <c r="Q1062" s="19" cm="1">
        <f t="array" aca="1" ref="Q1062" ca="1">PRODUCT(1+C81:BJ81)-1</f>
        <v>0.6538939239174868</v>
      </c>
      <c r="R1062" s="110">
        <f ca="1">SUM(C113:BJ113)</f>
        <v>333353.57205847686</v>
      </c>
      <c r="S1062" s="104">
        <f ca="1">(((1+Q1062)*$C$5)-SUM(R1062))/$C$5-1</f>
        <v>0.65056038819690198</v>
      </c>
      <c r="T1062" s="104">
        <f ca="1">AVERAGE(C110:BJ110)</f>
        <v>0.12667681660047633</v>
      </c>
      <c r="V1062" s="104">
        <f ca="1">MIN(C68:BJ77)</f>
        <v>0</v>
      </c>
      <c r="W1062" s="104">
        <f ca="1">MAX(C68:BJ77)</f>
        <v>0.40688621124646845</v>
      </c>
      <c r="Y1062" s="65"/>
    </row>
    <row r="1063" spans="2:62" outlineLevel="2">
      <c r="B1063" t="s">
        <v>132</v>
      </c>
      <c r="D1063" s="19">
        <f ca="1">AVERAGE(C134:BJ134)</f>
        <v>8.4867505972976917E-3</v>
      </c>
      <c r="E1063" s="19" cm="1">
        <f t="array" aca="1" ref="E1063" ca="1">PRODUCT(1+C134:BJ134)-1</f>
        <v>0.57793303853570643</v>
      </c>
      <c r="F1063" s="110">
        <f ca="1">SUM(C166:BJ166)</f>
        <v>212909.00014202017</v>
      </c>
      <c r="G1063" s="110">
        <f ca="1">SUM(C167:BJ167)</f>
        <v>39518.010626379248</v>
      </c>
      <c r="H1063" s="104">
        <f t="shared" ref="H1063:H1066" ca="1" si="1739">(((1+E1063)*$C$5)-SUM(F1063:G1063))/$C$5-1</f>
        <v>0.57540876842802224</v>
      </c>
      <c r="I1063" s="104">
        <f ca="1">AVERAGE(C163:BJ163)</f>
        <v>7.5778714291938776E-2</v>
      </c>
      <c r="K1063" s="104">
        <f>MIN(C121:BJ130)</f>
        <v>-4.3978170204308303E-2</v>
      </c>
      <c r="L1063" s="104">
        <f>MAX(C121:BJ130)</f>
        <v>0.393279198434207</v>
      </c>
      <c r="M1063" s="65"/>
      <c r="N1063" t="s">
        <v>132</v>
      </c>
      <c r="P1063" s="19">
        <f ca="1">AVERAGE(C185:BJ185)</f>
        <v>9.0065511417893058E-3</v>
      </c>
      <c r="Q1063" s="19" cm="1">
        <f t="array" aca="1" ref="Q1063" ca="1">PRODUCT(1+C185:BJ185)-1</f>
        <v>0.62989122447753698</v>
      </c>
      <c r="R1063" s="110">
        <f ca="1">SUM(C217:BJ217)</f>
        <v>196947.04144412457</v>
      </c>
      <c r="S1063" s="104">
        <f t="shared" ref="S1063:S1066" ca="1" si="1740">(((1+Q1063)*$C$5)-SUM(R1063))/$C$5-1</f>
        <v>0.62792175406309569</v>
      </c>
      <c r="T1063" s="104">
        <f ca="1">AVERAGE(C214:BJ214)</f>
        <v>6.8288771389151723E-2</v>
      </c>
      <c r="V1063" s="104">
        <f ca="1">MIN(C172:BJ181)</f>
        <v>0</v>
      </c>
      <c r="W1063" s="104">
        <f ca="1">MAX(C172:BJ181)</f>
        <v>0.38545164025079004</v>
      </c>
      <c r="Y1063" s="65"/>
    </row>
    <row r="1064" spans="2:62" outlineLevel="2">
      <c r="B1064" t="s">
        <v>143</v>
      </c>
      <c r="D1064" s="19">
        <f ca="1">AVERAGE(C238:BJ238)</f>
        <v>8.382964013488493E-3</v>
      </c>
      <c r="E1064" s="19" cm="1">
        <f t="array" aca="1" ref="E1064" ca="1">PRODUCT(1+C238:BJ238)-1</f>
        <v>0.57334726124292046</v>
      </c>
      <c r="F1064" s="110">
        <f ca="1">SUM(C270:BJ270)</f>
        <v>241663.59403184481</v>
      </c>
      <c r="G1064" s="110">
        <f ca="1">SUM(C271:BJ271)</f>
        <v>91946.035722897941</v>
      </c>
      <c r="H1064" s="104">
        <f t="shared" ca="1" si="1739"/>
        <v>0.57001116494537296</v>
      </c>
      <c r="I1064" s="104">
        <f ca="1">AVERAGE(C267:BJ267)</f>
        <v>8.7483106027427218E-2</v>
      </c>
      <c r="K1064" s="104">
        <f>MIN(C225:BJ234)</f>
        <v>-0.112518409628001</v>
      </c>
      <c r="L1064" s="104">
        <f>MAX(C225:BJ234)</f>
        <v>0.34379315119839399</v>
      </c>
      <c r="M1064" s="65"/>
      <c r="N1064" t="s">
        <v>143</v>
      </c>
      <c r="P1064" s="19">
        <f ca="1">AVERAGE(C289:BJ289)</f>
        <v>9.3192482868584437E-3</v>
      </c>
      <c r="Q1064" s="19" cm="1">
        <f t="array" aca="1" ref="Q1064" ca="1">PRODUCT(1+C289:BJ289)-1</f>
        <v>0.66783199623881595</v>
      </c>
      <c r="R1064" s="110">
        <f ca="1">SUM(C321:BJ321)</f>
        <v>206362.88030713794</v>
      </c>
      <c r="S1064" s="104">
        <f t="shared" ca="1" si="1740"/>
        <v>0.66576836743574463</v>
      </c>
      <c r="T1064" s="104">
        <f ca="1">AVERAGE(C318:BJ318)</f>
        <v>7.1664409644244781E-2</v>
      </c>
      <c r="V1064" s="104">
        <f ca="1">MIN(C276:BJ285)</f>
        <v>0</v>
      </c>
      <c r="W1064" s="104">
        <f ca="1">MAX(C276:BJ285)</f>
        <v>0.33923963389257372</v>
      </c>
    </row>
    <row r="1065" spans="2:62" outlineLevel="2">
      <c r="B1065" t="s">
        <v>144</v>
      </c>
      <c r="D1065" s="19">
        <f ca="1">AVERAGE(C342:BJ342)</f>
        <v>8.3910115271363019E-3</v>
      </c>
      <c r="E1065" s="19" cm="1">
        <f t="array" aca="1" ref="E1065" ca="1">PRODUCT(1+C342:BJ342)-1</f>
        <v>0.57422799674331015</v>
      </c>
      <c r="F1065" s="110">
        <f ca="1">SUM(C374:BJ374)</f>
        <v>240452.8350740984</v>
      </c>
      <c r="G1065" s="110">
        <f ca="1">SUM(C375:BJ375)</f>
        <v>89339.951502058015</v>
      </c>
      <c r="H1065" s="104">
        <f t="shared" ca="1" si="1739"/>
        <v>0.57093006887754849</v>
      </c>
      <c r="I1065" s="104">
        <f ca="1">AVERAGE(C371:BJ371)</f>
        <v>8.6961029853475452E-2</v>
      </c>
      <c r="K1065" s="104">
        <f>MIN(C329:BJ338)</f>
        <v>-0.110853848810762</v>
      </c>
      <c r="L1065" s="104">
        <f>MAX(C329:BJ338)</f>
        <v>0.34226999765285798</v>
      </c>
      <c r="N1065" t="s">
        <v>144</v>
      </c>
      <c r="P1065" s="19">
        <f ca="1">AVERAGE(C393:BJ393)</f>
        <v>9.3077794716695562E-3</v>
      </c>
      <c r="Q1065" s="19" cm="1">
        <f t="array" aca="1" ref="Q1065" ca="1">PRODUCT(1+C393:BJ393)-1</f>
        <v>0.66675908937936623</v>
      </c>
      <c r="R1065" s="110">
        <f ca="1">SUM(C425:BJ425)</f>
        <v>205661.37709985458</v>
      </c>
      <c r="S1065" s="104">
        <f t="shared" ca="1" si="1740"/>
        <v>0.66470247560836793</v>
      </c>
      <c r="T1065" s="104">
        <f ca="1">AVERAGE(C422:BJ422)</f>
        <v>7.1394097334989637E-2</v>
      </c>
      <c r="V1065" s="104">
        <f ca="1">MIN(C380:BJ389)</f>
        <v>0</v>
      </c>
      <c r="W1065" s="104">
        <f ca="1">MAX(C380:BJ389)</f>
        <v>0.33763469295211562</v>
      </c>
    </row>
    <row r="1066" spans="2:62" outlineLevel="2">
      <c r="B1066" t="s">
        <v>146</v>
      </c>
      <c r="D1066" s="19">
        <f ca="1">AVERAGE(C446:BJ446)</f>
        <v>9.0520233098743564E-3</v>
      </c>
      <c r="E1066" s="19" cm="1">
        <f t="array" aca="1" ref="E1066" ca="1">PRODUCT(1+C446:BJ446)-1</f>
        <v>0.64090291002064226</v>
      </c>
      <c r="F1066" s="110">
        <f ca="1">SUM(C478:BJ478)</f>
        <v>264013.06836504402</v>
      </c>
      <c r="G1066" s="110">
        <f ca="1">SUM(C479:BJ479)</f>
        <v>57180.335468569232</v>
      </c>
      <c r="H1066" s="104">
        <f t="shared" ca="1" si="1739"/>
        <v>0.63769097598230595</v>
      </c>
      <c r="I1066" s="104">
        <f ca="1">AVERAGE(C475:BJ475)</f>
        <v>9.5684706890241625E-2</v>
      </c>
      <c r="K1066" s="104">
        <f>MIN(C433:BJ442)</f>
        <v>-6.25411207722808E-2</v>
      </c>
      <c r="L1066" s="104">
        <f>MAX(C433:BJ442)</f>
        <v>0.326332250330641</v>
      </c>
      <c r="N1066" t="s">
        <v>146</v>
      </c>
      <c r="P1066" s="19">
        <f ca="1">AVERAGE(C497:BJ497)</f>
        <v>9.0993648362320562E-3</v>
      </c>
      <c r="Q1066" s="19" cm="1">
        <f t="array" aca="1" ref="Q1066" ca="1">PRODUCT(1+C497:BJ497)-1</f>
        <v>0.64747027384876654</v>
      </c>
      <c r="R1066" s="110">
        <f ca="1">SUM(C529:BJ529)</f>
        <v>230236.01833560318</v>
      </c>
      <c r="S1066" s="104">
        <f t="shared" ca="1" si="1740"/>
        <v>0.64516791366541049</v>
      </c>
      <c r="T1066" s="104">
        <f ca="1">AVERAGE(C526:BJ526)</f>
        <v>8.2600548011113731E-2</v>
      </c>
      <c r="V1066" s="104">
        <f ca="1">MIN(C484:BJ493)</f>
        <v>0</v>
      </c>
      <c r="W1066" s="104">
        <f ca="1">MAX(C484:BJ493)</f>
        <v>0.32606559504774824</v>
      </c>
    </row>
    <row r="1067" spans="2:62" outlineLevel="2">
      <c r="D1067" s="19"/>
      <c r="E1067" s="19"/>
      <c r="P1067" s="19"/>
      <c r="Q1067" s="19"/>
      <c r="R1067" s="15"/>
    </row>
    <row r="1068" spans="2:62" outlineLevel="2">
      <c r="B1068" s="17" t="s">
        <v>160</v>
      </c>
      <c r="D1068" s="103" t="str">
        <f ca="1">INDEX(B1062:E1066,MATCH(MAX(E1062:E1066),E1062:E1066,0),1)</f>
        <v>Traditional Sample Method</v>
      </c>
      <c r="N1068" s="17" t="s">
        <v>160</v>
      </c>
      <c r="Q1068" s="103" t="str">
        <f ca="1">INDEX(N1062:Q1066,MATCH(MAX(Q1062:Q1066),Q1062:Q1066,0),1)</f>
        <v>Single Index Model I</v>
      </c>
      <c r="R1068" s="15"/>
    </row>
    <row r="1069" spans="2:62" outlineLevel="2">
      <c r="B1069" s="17" t="s">
        <v>161</v>
      </c>
      <c r="D1069" s="103" t="str">
        <f ca="1">INDEX(B1062:H1066,MATCH(MAX(H1062:H1066),H1062:H1066,0),1)</f>
        <v>Traditional Sample Method</v>
      </c>
      <c r="E1069" s="19"/>
      <c r="N1069" s="17" t="s">
        <v>161</v>
      </c>
      <c r="O1069" s="19"/>
      <c r="Q1069" s="103" t="str">
        <f ca="1">INDEX(N1062:S1066,MATCH(MAX(S1062:S1066),S1062:S1066,0),1)</f>
        <v>Single Index Model I</v>
      </c>
    </row>
    <row r="1070" spans="2:62" outlineLevel="2">
      <c r="B1070" s="17"/>
      <c r="D1070" s="103"/>
      <c r="E1070" s="19"/>
      <c r="N1070" s="17"/>
      <c r="O1070" s="19"/>
      <c r="Q1070" s="103"/>
    </row>
    <row r="1071" spans="2:62" outlineLevel="1"/>
    <row r="1072" spans="2:62" ht="18.5" outlineLevel="1">
      <c r="B1072" s="94" t="s">
        <v>142</v>
      </c>
      <c r="C1072" s="44"/>
      <c r="D1072" s="44"/>
      <c r="E1072" s="44"/>
      <c r="F1072" s="44"/>
      <c r="G1072" s="44"/>
      <c r="H1072" s="44"/>
      <c r="I1072" s="44"/>
      <c r="J1072" s="44"/>
      <c r="K1072" s="44"/>
      <c r="L1072" s="44"/>
      <c r="M1072" s="44"/>
      <c r="N1072" s="44"/>
      <c r="O1072" s="44"/>
      <c r="P1072" s="44"/>
      <c r="Q1072" s="44"/>
      <c r="R1072" s="44"/>
      <c r="S1072" s="44"/>
      <c r="T1072" s="44"/>
      <c r="U1072" s="44"/>
      <c r="V1072" s="44"/>
      <c r="W1072" s="44"/>
      <c r="X1072" s="44"/>
      <c r="Y1072" s="44"/>
      <c r="Z1072" s="44"/>
      <c r="AA1072" s="44"/>
      <c r="AB1072" s="44"/>
      <c r="AC1072" s="44"/>
      <c r="AD1072" s="44"/>
      <c r="AE1072" s="44"/>
      <c r="AF1072" s="44"/>
      <c r="AG1072" s="44"/>
      <c r="AH1072" s="44"/>
      <c r="AI1072" s="44"/>
      <c r="AJ1072" s="44"/>
      <c r="AK1072" s="44"/>
      <c r="AL1072" s="44"/>
      <c r="AM1072" s="44"/>
      <c r="AN1072" s="44"/>
      <c r="AO1072" s="44"/>
      <c r="AP1072" s="44"/>
      <c r="AQ1072" s="44"/>
      <c r="AR1072" s="44"/>
      <c r="AS1072" s="44"/>
      <c r="AT1072" s="44"/>
      <c r="AU1072" s="44"/>
      <c r="AV1072" s="44"/>
      <c r="AW1072" s="44"/>
      <c r="AX1072" s="44"/>
      <c r="AY1072" s="44"/>
      <c r="AZ1072" s="44"/>
      <c r="BA1072" s="44"/>
      <c r="BB1072" s="44"/>
      <c r="BC1072" s="44"/>
      <c r="BD1072" s="44"/>
      <c r="BE1072" s="44"/>
      <c r="BF1072" s="44"/>
      <c r="BG1072" s="44"/>
      <c r="BH1072" s="44"/>
      <c r="BI1072" s="44"/>
      <c r="BJ1072" s="44" t="s">
        <v>27</v>
      </c>
    </row>
    <row r="1073" spans="2:62" ht="18.5" outlineLevel="2">
      <c r="B1073" s="79"/>
    </row>
    <row r="1074" spans="2:62" outlineLevel="2">
      <c r="B1074" s="45" t="s">
        <v>130</v>
      </c>
      <c r="K1074" s="122" t="s">
        <v>220</v>
      </c>
      <c r="L1074" s="122"/>
      <c r="M1074" s="17"/>
      <c r="N1074" s="45" t="s">
        <v>131</v>
      </c>
      <c r="V1074" s="122" t="s">
        <v>220</v>
      </c>
      <c r="W1074" s="122"/>
      <c r="Y1074" s="17"/>
    </row>
    <row r="1075" spans="2:62" ht="29" outlineLevel="2">
      <c r="B1075" s="98" t="s">
        <v>149</v>
      </c>
      <c r="C1075" s="88"/>
      <c r="D1075" s="96" t="s">
        <v>165</v>
      </c>
      <c r="E1075" s="97" t="s">
        <v>147</v>
      </c>
      <c r="F1075" s="96" t="s">
        <v>163</v>
      </c>
      <c r="G1075" s="96" t="s">
        <v>162</v>
      </c>
      <c r="H1075" s="96" t="s">
        <v>164</v>
      </c>
      <c r="I1075" s="96" t="s">
        <v>221</v>
      </c>
      <c r="K1075" s="96" t="s">
        <v>215</v>
      </c>
      <c r="L1075" s="96" t="s">
        <v>216</v>
      </c>
      <c r="N1075" s="99" t="s">
        <v>149</v>
      </c>
      <c r="O1075" s="100"/>
      <c r="P1075" s="101" t="s">
        <v>148</v>
      </c>
      <c r="Q1075" s="100" t="s">
        <v>147</v>
      </c>
      <c r="R1075" s="101" t="s">
        <v>156</v>
      </c>
      <c r="S1075" s="101" t="s">
        <v>164</v>
      </c>
      <c r="T1075" s="101" t="s">
        <v>221</v>
      </c>
      <c r="U1075" s="45"/>
      <c r="V1075" s="101" t="s">
        <v>215</v>
      </c>
      <c r="W1075" s="101" t="s">
        <v>216</v>
      </c>
      <c r="Z1075" s="45"/>
      <c r="AA1075" s="45"/>
      <c r="AB1075" s="45"/>
      <c r="AC1075" s="45"/>
      <c r="AD1075" s="45"/>
      <c r="AE1075" s="45"/>
      <c r="AF1075" s="45"/>
      <c r="AG1075" s="45"/>
      <c r="AH1075" s="45"/>
      <c r="AI1075" s="45"/>
      <c r="AJ1075" s="45"/>
      <c r="AK1075" s="45"/>
      <c r="AL1075" s="45"/>
      <c r="AM1075" s="45"/>
      <c r="AN1075" s="45"/>
      <c r="AO1075" s="45"/>
      <c r="AP1075" s="45"/>
      <c r="AQ1075" s="45"/>
      <c r="AR1075" s="45"/>
      <c r="AS1075" s="45"/>
      <c r="AT1075" s="45"/>
      <c r="AU1075" s="45"/>
      <c r="AV1075" s="45"/>
      <c r="AW1075" s="45"/>
      <c r="AX1075" s="45"/>
      <c r="AY1075" s="45"/>
      <c r="AZ1075" s="45"/>
      <c r="BA1075" s="45"/>
      <c r="BB1075" s="45"/>
      <c r="BC1075" s="45"/>
      <c r="BD1075" s="45"/>
      <c r="BE1075" s="45"/>
      <c r="BF1075" s="45"/>
      <c r="BG1075" s="45"/>
      <c r="BH1075" s="45"/>
      <c r="BI1075" s="45" t="s">
        <v>27</v>
      </c>
    </row>
    <row r="1076" spans="2:62" outlineLevel="2">
      <c r="B1076" t="s">
        <v>49</v>
      </c>
      <c r="D1076" s="19">
        <f ca="1">AVERAGE(C553:BJ553)</f>
        <v>1.0394724628626117E-2</v>
      </c>
      <c r="E1076" s="19" cm="1">
        <f t="array" aca="1" ref="E1076" ca="1">PRODUCT(1+C553:BJ553)-1</f>
        <v>0.77545188102201568</v>
      </c>
      <c r="F1076" s="110">
        <f ca="1">SUM(C585:BJ585)</f>
        <v>312619.89209699573</v>
      </c>
      <c r="G1076" s="110">
        <f ca="1">SUM(C586:BJ586)</f>
        <v>225313.14366041633</v>
      </c>
      <c r="H1076" s="104">
        <f ca="1">(((1+E1076)*$C$5)-SUM(F1076:G1076))/$C$5-1</f>
        <v>0.77007255066444169</v>
      </c>
      <c r="I1076" s="104">
        <f ca="1">AVERAGE(C582:BJ582)</f>
        <v>0.1116394960481021</v>
      </c>
      <c r="K1076" s="104">
        <f ca="1">MIN(C540:BJ549)</f>
        <v>-0.152559441586893</v>
      </c>
      <c r="L1076" s="104">
        <f ca="1">MAX(C540:BJ549)</f>
        <v>0.40113103520304971</v>
      </c>
      <c r="N1076" t="s">
        <v>49</v>
      </c>
      <c r="P1076" s="19">
        <f ca="1">AVERAGE(C604:BJ604)</f>
        <v>8.9424554663814007E-3</v>
      </c>
      <c r="Q1076" s="19" cm="1">
        <f t="array" aca="1" ref="Q1076" ca="1">PRODUCT(1+C604:BJ604)-1</f>
        <v>0.630999361655882</v>
      </c>
      <c r="R1076" s="110">
        <f ca="1">SUM(C636:BJ636)</f>
        <v>220126.97530873798</v>
      </c>
      <c r="S1076" s="104">
        <f ca="1">(((1+Q1076)*$C$5)-SUM(R1076))/$C$5-1</f>
        <v>0.62879809190279445</v>
      </c>
      <c r="T1076" s="104">
        <f ca="1">AVERAGE(C633:BJ633)</f>
        <v>7.94865060464503E-2</v>
      </c>
      <c r="V1076" s="104">
        <f ca="1">MIN(C591:BJ600)</f>
        <v>0</v>
      </c>
      <c r="W1076" s="104">
        <f ca="1">MAX(C591:BJ600)</f>
        <v>0.39876489595877934</v>
      </c>
      <c r="Y1076" s="65"/>
    </row>
    <row r="1077" spans="2:62" outlineLevel="2">
      <c r="B1077" t="s">
        <v>132</v>
      </c>
      <c r="D1077" s="19">
        <f ca="1">AVERAGE(C657:BJ657)</f>
        <v>8.2113176524934196E-3</v>
      </c>
      <c r="E1077" s="19" cm="1">
        <f t="array" aca="1" ref="E1077" ca="1">PRODUCT(1+C657:BJ657)-1</f>
        <v>0.55234474201323569</v>
      </c>
      <c r="F1077" s="110">
        <f ca="1">SUM(C689:BJ689)</f>
        <v>149584.39487699626</v>
      </c>
      <c r="G1077" s="110">
        <f ca="1">SUM(C690:BJ690)</f>
        <v>38319.907641827544</v>
      </c>
      <c r="H1077" s="104">
        <f t="shared" ref="H1077:H1080" ca="1" si="1741">(((1+E1077)*$C$5)-SUM(F1077:G1077))/$C$5-1</f>
        <v>0.55046569898804765</v>
      </c>
      <c r="I1077" s="104">
        <f ca="1">AVERAGE(C686:BJ686)</f>
        <v>4.9284403911410236E-2</v>
      </c>
      <c r="K1077" s="104">
        <f ca="1">MIN(C644:BJ653)</f>
        <v>-5.202267947921372E-2</v>
      </c>
      <c r="L1077" s="104">
        <f ca="1">MAX(C644:BJ653)</f>
        <v>0.39573106044559486</v>
      </c>
      <c r="N1077" t="s">
        <v>132</v>
      </c>
      <c r="P1077" s="19">
        <f ca="1">AVERAGE(C708:BJ708)</f>
        <v>8.723850907531543E-3</v>
      </c>
      <c r="Q1077" s="19" cm="1">
        <f t="array" aca="1" ref="Q1077" ca="1">PRODUCT(1+C708:BJ708)-1</f>
        <v>0.60290166393417577</v>
      </c>
      <c r="R1077" s="110">
        <f ca="1">SUM(C740:BJ740)</f>
        <v>140074.11484631096</v>
      </c>
      <c r="S1077" s="104">
        <f t="shared" ref="S1077:S1080" ca="1" si="1742">(((1+Q1077)*$C$5)-SUM(R1077))/$C$5-1</f>
        <v>0.60150092278571243</v>
      </c>
      <c r="T1077" s="104">
        <f ca="1">AVERAGE(C737:BJ737)</f>
        <v>4.4634409688761818E-2</v>
      </c>
      <c r="V1077" s="104">
        <f ca="1">MIN(C695:BJ704)</f>
        <v>0</v>
      </c>
      <c r="W1077" s="104">
        <f ca="1">MAX(C695:BJ704)</f>
        <v>0.38521445139541893</v>
      </c>
    </row>
    <row r="1078" spans="2:62" outlineLevel="2">
      <c r="B1078" t="s">
        <v>143</v>
      </c>
      <c r="D1078" s="19">
        <f ca="1">AVERAGE(C761:BJ761)</f>
        <v>8.1744804785364462E-3</v>
      </c>
      <c r="E1078" s="19" cm="1">
        <f t="array" aca="1" ref="E1078" ca="1">PRODUCT(1+C761:BJ761)-1</f>
        <v>0.55412987074790632</v>
      </c>
      <c r="F1078" s="110">
        <f ca="1">SUM(C793:BJ793)</f>
        <v>169379.77775937377</v>
      </c>
      <c r="G1078" s="110">
        <f ca="1">SUM(C794:BJ794)</f>
        <v>87044.686932426834</v>
      </c>
      <c r="H1078" s="104">
        <f t="shared" ca="1" si="1741"/>
        <v>0.55156562610098847</v>
      </c>
      <c r="I1078" s="104">
        <f ca="1">AVERAGE(C790:BJ790)</f>
        <v>5.6914831451243826E-2</v>
      </c>
      <c r="K1078" s="104">
        <f ca="1">MIN(C748:BJ757)</f>
        <v>-0.10028108248946677</v>
      </c>
      <c r="L1078" s="104">
        <f ca="1">MAX(C748:BJ757)</f>
        <v>0.34261314382151703</v>
      </c>
      <c r="N1078" t="s">
        <v>143</v>
      </c>
      <c r="P1078" s="19">
        <f ca="1">AVERAGE(C812:BJ812)</f>
        <v>9.1719767336015771E-3</v>
      </c>
      <c r="Q1078" s="19" cm="1">
        <f t="array" aca="1" ref="Q1078" ca="1">PRODUCT(1+C812:BJ812)-1</f>
        <v>0.65325170706612012</v>
      </c>
      <c r="R1078" s="110">
        <f ca="1">SUM(C844:BJ844)</f>
        <v>147166.03439572005</v>
      </c>
      <c r="S1078" s="104">
        <f t="shared" ca="1" si="1742"/>
        <v>0.65178004672216305</v>
      </c>
      <c r="T1078" s="104">
        <f ca="1">AVERAGE(C841:BJ841)</f>
        <v>4.6480098914237808E-2</v>
      </c>
      <c r="V1078" s="104">
        <f ca="1">MIN(C799:BJ808)</f>
        <v>0</v>
      </c>
      <c r="W1078" s="104">
        <f ca="1">MAX(C799:BJ808)</f>
        <v>0.33588614400075528</v>
      </c>
    </row>
    <row r="1079" spans="2:62" outlineLevel="2">
      <c r="B1079" t="s">
        <v>144</v>
      </c>
      <c r="D1079" s="19">
        <f ca="1">AVERAGE(C865:BJ865)</f>
        <v>8.1830669772708069E-3</v>
      </c>
      <c r="E1079" s="19" cm="1">
        <f t="array" aca="1" ref="E1079" ca="1">PRODUCT(1+C865:BJ865)-1</f>
        <v>0.55506231952937091</v>
      </c>
      <c r="F1079" s="110">
        <f ca="1">SUM(C897:BJ897)</f>
        <v>168566.25688406709</v>
      </c>
      <c r="G1079" s="110">
        <f ca="1">SUM(C898:BJ898)</f>
        <v>84535.775451870868</v>
      </c>
      <c r="H1079" s="104">
        <f t="shared" ca="1" si="1741"/>
        <v>0.55253129920601163</v>
      </c>
      <c r="I1079" s="104">
        <f ca="1">AVERAGE(C894:BJ894)</f>
        <v>5.6568166416069085E-2</v>
      </c>
      <c r="K1079" s="104">
        <f ca="1">MIN(C852:BJ861)</f>
        <v>-9.8785000374143631E-2</v>
      </c>
      <c r="L1079" s="104">
        <f ca="1">MAX(C852:BJ861)</f>
        <v>0.34113896948270883</v>
      </c>
      <c r="N1079" t="s">
        <v>144</v>
      </c>
      <c r="P1079" s="19">
        <f ca="1">AVERAGE(C916:BJ916)</f>
        <v>9.1621796565816739E-3</v>
      </c>
      <c r="Q1079" s="19" cm="1">
        <f t="array" aca="1" ref="Q1079" ca="1">PRODUCT(1+C916:BJ916)-1</f>
        <v>0.65236411330631672</v>
      </c>
      <c r="R1079" s="110">
        <f ca="1">SUM(C948:BJ948)</f>
        <v>146774.92435823253</v>
      </c>
      <c r="S1079" s="104">
        <f t="shared" ca="1" si="1742"/>
        <v>0.65089636406273454</v>
      </c>
      <c r="T1079" s="104">
        <f ca="1">AVERAGE(C945:BJ945)</f>
        <v>4.6332421238282455E-2</v>
      </c>
      <c r="V1079" s="104">
        <f ca="1">MIN(C903:BJ912)</f>
        <v>0</v>
      </c>
      <c r="W1079" s="104">
        <f ca="1">MAX(C903:BJ912)</f>
        <v>0.33435410089860829</v>
      </c>
    </row>
    <row r="1080" spans="2:62" outlineLevel="2">
      <c r="B1080" t="s">
        <v>146</v>
      </c>
      <c r="D1080" s="19">
        <f ca="1">AVERAGE(C969:BJ969)</f>
        <v>8.7244368677310107E-3</v>
      </c>
      <c r="E1080" s="19" cm="1">
        <f t="array" aca="1" ref="E1080" ca="1">PRODUCT(1+C969:BJ969)-1</f>
        <v>0.60913825387776366</v>
      </c>
      <c r="F1080" s="110">
        <f ca="1">SUM(C1001:BJ1001)</f>
        <v>182789.2216489634</v>
      </c>
      <c r="G1080" s="110">
        <f ca="1">SUM(C1002:BJ1002)</f>
        <v>51489.397237158839</v>
      </c>
      <c r="H1080" s="104">
        <f t="shared" ca="1" si="1741"/>
        <v>0.60679546768890269</v>
      </c>
      <c r="I1080" s="104">
        <f ca="1">AVERAGE(C998:BJ998)</f>
        <v>6.2076448549306516E-2</v>
      </c>
      <c r="K1080" s="104">
        <f ca="1">MIN(C956:BJ965)</f>
        <v>-5.4915301561828E-2</v>
      </c>
      <c r="L1080" s="104">
        <f ca="1">MAX(C956:BJ965)</f>
        <v>0.33294122534259302</v>
      </c>
      <c r="N1080" t="s">
        <v>146</v>
      </c>
      <c r="P1080" s="19">
        <f ca="1">AVERAGE(C1020:BJ1020)</f>
        <v>8.806790730177658E-3</v>
      </c>
      <c r="Q1080" s="19" cm="1">
        <f t="array" aca="1" ref="Q1080" ca="1">PRODUCT(1+C1020:BJ1020)-1</f>
        <v>0.61845590482737633</v>
      </c>
      <c r="R1080" s="110">
        <f ca="1">SUM(C1052:BJ1052)</f>
        <v>161416.16286278141</v>
      </c>
      <c r="S1080" s="104">
        <f t="shared" ca="1" si="1742"/>
        <v>0.61684174319874852</v>
      </c>
      <c r="T1080" s="104">
        <f ca="1">AVERAGE(C1049:BJ1049)</f>
        <v>5.3704514475750649E-2</v>
      </c>
      <c r="V1080" s="104">
        <f ca="1">MIN(C1007:BJ1016)</f>
        <v>0</v>
      </c>
      <c r="W1080" s="104">
        <f ca="1">MAX(C1007:BJ1016)</f>
        <v>0.33301968934940029</v>
      </c>
    </row>
    <row r="1081" spans="2:62" outlineLevel="2">
      <c r="B1081" s="45"/>
      <c r="C1081" s="45"/>
      <c r="D1081" s="45"/>
      <c r="E1081" s="45"/>
      <c r="F1081" s="45"/>
      <c r="G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Y1081" s="45"/>
      <c r="Z1081" s="45"/>
      <c r="AA1081" s="45"/>
      <c r="AB1081" s="45"/>
      <c r="AC1081" s="45"/>
      <c r="AD1081" s="45"/>
      <c r="AE1081" s="45"/>
      <c r="AF1081" s="45"/>
      <c r="AG1081" s="45"/>
      <c r="AH1081" s="45"/>
      <c r="AI1081" s="45"/>
      <c r="AJ1081" s="45"/>
      <c r="AK1081" s="45"/>
      <c r="AL1081" s="45"/>
      <c r="AM1081" s="45"/>
      <c r="AN1081" s="45"/>
      <c r="AO1081" s="45"/>
      <c r="AP1081" s="45"/>
      <c r="AQ1081" s="45"/>
      <c r="AR1081" s="45"/>
      <c r="AS1081" s="45"/>
      <c r="AT1081" s="45"/>
      <c r="AU1081" s="45"/>
      <c r="AV1081" s="45"/>
      <c r="AW1081" s="45"/>
      <c r="AX1081" s="45"/>
      <c r="AY1081" s="45"/>
      <c r="AZ1081" s="45"/>
      <c r="BA1081" s="45"/>
      <c r="BB1081" s="45"/>
      <c r="BC1081" s="45"/>
      <c r="BD1081" s="45"/>
      <c r="BE1081" s="45"/>
      <c r="BF1081" s="45"/>
      <c r="BG1081" s="45"/>
      <c r="BH1081" s="45"/>
      <c r="BI1081" s="45"/>
    </row>
    <row r="1082" spans="2:62" outlineLevel="2">
      <c r="B1082" s="17" t="s">
        <v>160</v>
      </c>
      <c r="D1082" s="103" t="str">
        <f ca="1">INDEX(B1076:E1080,MATCH(MAX(E1076:E1080),E1076:E1080,0),1)</f>
        <v>Traditional Sample Method</v>
      </c>
      <c r="N1082" s="17" t="s">
        <v>160</v>
      </c>
      <c r="P1082" s="103"/>
      <c r="Q1082" s="103" t="str">
        <f ca="1">INDEX(N1076:Q1080,MATCH(MAX(Q1076:Q1080),Q1076:Q1080,0),1)</f>
        <v>Single Index Model I</v>
      </c>
    </row>
    <row r="1083" spans="2:62" outlineLevel="2">
      <c r="B1083" s="17" t="s">
        <v>161</v>
      </c>
      <c r="D1083" s="103" t="str">
        <f ca="1">INDEX(B1076:H1080,MATCH(MAX(H1076:H1080),H1076:H1080,0),1)</f>
        <v>Traditional Sample Method</v>
      </c>
      <c r="N1083" s="17" t="s">
        <v>161</v>
      </c>
      <c r="Q1083" s="103" t="str">
        <f ca="1">INDEX(N1076:S1080,MATCH(MAX(S1076:S1080),S1076:S1080,0),1)</f>
        <v>Single Index Model I</v>
      </c>
    </row>
    <row r="1084" spans="2:62" outlineLevel="2"/>
    <row r="1085" spans="2:62" outlineLevel="1"/>
    <row r="1086" spans="2:62" ht="18.5" outlineLevel="1">
      <c r="B1086" s="94" t="s">
        <v>1266</v>
      </c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4"/>
      <c r="BE1086" s="44"/>
      <c r="BF1086" s="44"/>
      <c r="BG1086" s="44"/>
      <c r="BH1086" s="44"/>
      <c r="BI1086" s="44"/>
      <c r="BJ1086" s="44" t="s">
        <v>27</v>
      </c>
    </row>
    <row r="1087" spans="2:62" ht="18.5" hidden="1" outlineLevel="2">
      <c r="B1087" s="139"/>
      <c r="C1087" s="135"/>
      <c r="D1087" s="135"/>
      <c r="E1087" s="135"/>
      <c r="F1087" s="135"/>
      <c r="G1087" s="135"/>
      <c r="H1087" s="135"/>
      <c r="I1087" s="135"/>
      <c r="J1087" s="135"/>
      <c r="K1087" s="135"/>
      <c r="L1087" s="135"/>
      <c r="M1087" s="135"/>
      <c r="N1087" s="135"/>
      <c r="O1087" s="135"/>
      <c r="P1087" s="135"/>
      <c r="Q1087" s="135"/>
      <c r="R1087" s="135"/>
      <c r="S1087" s="135"/>
      <c r="T1087" s="135"/>
      <c r="U1087" s="135"/>
      <c r="V1087" s="135"/>
      <c r="W1087" s="135"/>
      <c r="X1087" s="135"/>
      <c r="Y1087" s="135"/>
      <c r="Z1087" s="135"/>
      <c r="AA1087" s="135"/>
      <c r="AB1087" s="135"/>
      <c r="AC1087" s="135"/>
      <c r="AD1087" s="135"/>
      <c r="AE1087" s="135"/>
      <c r="AF1087" s="135"/>
      <c r="AG1087" s="135"/>
      <c r="AH1087" s="135"/>
      <c r="AI1087" s="135"/>
      <c r="AJ1087" s="135"/>
      <c r="AK1087" s="135"/>
      <c r="AL1087" s="135"/>
      <c r="AM1087" s="135"/>
      <c r="AN1087" s="135"/>
      <c r="AO1087" s="135"/>
      <c r="AP1087" s="135"/>
      <c r="AQ1087" s="135"/>
      <c r="AR1087" s="135"/>
      <c r="AS1087" s="135"/>
      <c r="AT1087" s="135"/>
      <c r="AU1087" s="135"/>
      <c r="AV1087" s="135"/>
      <c r="AW1087" s="135"/>
      <c r="AX1087" s="135"/>
      <c r="AY1087" s="135"/>
      <c r="AZ1087" s="135"/>
      <c r="BA1087" s="135"/>
      <c r="BB1087" s="135"/>
      <c r="BC1087" s="135"/>
      <c r="BD1087" s="135"/>
      <c r="BE1087" s="135"/>
      <c r="BF1087" s="135"/>
      <c r="BG1087" s="135"/>
      <c r="BH1087" s="135"/>
      <c r="BI1087" s="135"/>
      <c r="BJ1087" s="135"/>
    </row>
    <row r="1088" spans="2:62" hidden="1" outlineLevel="2">
      <c r="B1088" s="141" t="s">
        <v>1265</v>
      </c>
      <c r="C1088" s="142"/>
      <c r="D1088" s="143"/>
      <c r="E1088" s="135"/>
      <c r="F1088" s="135"/>
      <c r="G1088" s="135"/>
      <c r="H1088" s="135"/>
      <c r="I1088" s="135"/>
      <c r="J1088" s="135"/>
      <c r="K1088" s="135"/>
      <c r="L1088" s="135"/>
      <c r="M1088" s="135"/>
      <c r="N1088" s="135"/>
      <c r="O1088" s="135"/>
      <c r="P1088" s="135"/>
      <c r="Q1088" s="135"/>
      <c r="R1088" s="135"/>
      <c r="S1088" s="135"/>
      <c r="T1088" s="135"/>
      <c r="U1088" s="135"/>
      <c r="V1088" s="135"/>
      <c r="W1088" s="135"/>
      <c r="X1088" s="135"/>
      <c r="Y1088" s="135"/>
      <c r="Z1088" s="135"/>
      <c r="AA1088" s="135"/>
      <c r="AB1088" s="135"/>
      <c r="AC1088" s="135"/>
      <c r="AD1088" s="135"/>
      <c r="AE1088" s="135"/>
      <c r="AF1088" s="135"/>
      <c r="AG1088" s="135"/>
      <c r="AH1088" s="135"/>
      <c r="AI1088" s="135"/>
      <c r="AJ1088" s="135"/>
      <c r="AK1088" s="135"/>
      <c r="AL1088" s="135"/>
      <c r="AM1088" s="135"/>
      <c r="AN1088" s="135"/>
      <c r="AO1088" s="135"/>
      <c r="AP1088" s="135"/>
      <c r="AQ1088" s="135"/>
      <c r="AR1088" s="135"/>
      <c r="AS1088" s="135"/>
      <c r="AT1088" s="135"/>
      <c r="AU1088" s="135"/>
      <c r="AV1088" s="135"/>
      <c r="AW1088" s="135"/>
      <c r="AX1088" s="135"/>
      <c r="AY1088" s="135"/>
      <c r="AZ1088" s="135"/>
      <c r="BA1088" s="135"/>
      <c r="BB1088" s="135"/>
      <c r="BC1088" s="135"/>
      <c r="BD1088" s="135"/>
      <c r="BE1088" s="135"/>
      <c r="BF1088" s="135"/>
      <c r="BG1088" s="135"/>
      <c r="BH1088" s="135"/>
      <c r="BI1088" s="135"/>
      <c r="BJ1088" s="135"/>
    </row>
    <row r="1089" spans="2:62" hidden="1" outlineLevel="2">
      <c r="B1089" s="144"/>
      <c r="C1089" s="145"/>
      <c r="D1089" s="145"/>
      <c r="E1089" s="135"/>
      <c r="F1089" s="135"/>
      <c r="G1089" s="135"/>
      <c r="H1089" s="135"/>
      <c r="I1089" s="135"/>
      <c r="J1089" s="135"/>
      <c r="K1089" s="135"/>
      <c r="L1089" s="135"/>
      <c r="M1089" s="135"/>
      <c r="N1089" s="135"/>
      <c r="O1089" s="135"/>
      <c r="P1089" s="135"/>
      <c r="Q1089" s="135"/>
      <c r="R1089" s="135"/>
      <c r="S1089" s="135"/>
      <c r="T1089" s="135"/>
      <c r="U1089" s="135"/>
      <c r="V1089" s="135"/>
      <c r="W1089" s="135"/>
      <c r="X1089" s="135"/>
      <c r="Y1089" s="135"/>
      <c r="Z1089" s="135"/>
      <c r="AA1089" s="135"/>
      <c r="AB1089" s="135"/>
      <c r="AC1089" s="135"/>
      <c r="AD1089" s="135"/>
      <c r="AE1089" s="135"/>
      <c r="AF1089" s="135"/>
      <c r="AG1089" s="135"/>
      <c r="AH1089" s="135"/>
      <c r="AI1089" s="135"/>
      <c r="AJ1089" s="135"/>
      <c r="AK1089" s="135"/>
      <c r="AL1089" s="135"/>
      <c r="AM1089" s="135"/>
      <c r="AN1089" s="135"/>
      <c r="AO1089" s="135"/>
      <c r="AP1089" s="135"/>
      <c r="AQ1089" s="135"/>
      <c r="AR1089" s="135"/>
      <c r="AS1089" s="135"/>
      <c r="AT1089" s="135"/>
      <c r="AU1089" s="135"/>
      <c r="AV1089" s="135"/>
      <c r="AW1089" s="135"/>
      <c r="AX1089" s="135"/>
      <c r="AY1089" s="135"/>
      <c r="AZ1089" s="135"/>
      <c r="BA1089" s="135"/>
      <c r="BB1089" s="135"/>
      <c r="BC1089" s="135"/>
      <c r="BD1089" s="135"/>
      <c r="BE1089" s="135"/>
      <c r="BF1089" s="135"/>
      <c r="BG1089" s="135"/>
      <c r="BH1089" s="135"/>
      <c r="BI1089" s="135"/>
      <c r="BJ1089" s="135"/>
    </row>
    <row r="1090" spans="2:62" hidden="1" outlineLevel="2">
      <c r="B1090" s="17" t="s">
        <v>1256</v>
      </c>
      <c r="C1090" s="67">
        <v>42766</v>
      </c>
      <c r="D1090" s="67">
        <v>42794</v>
      </c>
      <c r="E1090" s="67">
        <v>42825</v>
      </c>
      <c r="F1090" s="67">
        <v>42853</v>
      </c>
      <c r="G1090" s="67">
        <v>42886</v>
      </c>
      <c r="H1090" s="67">
        <v>42916</v>
      </c>
      <c r="I1090" s="67">
        <v>42947</v>
      </c>
      <c r="J1090" s="67">
        <v>42978</v>
      </c>
      <c r="K1090" s="67">
        <v>43007</v>
      </c>
      <c r="L1090" s="67">
        <v>43039</v>
      </c>
      <c r="M1090" s="67">
        <v>43069</v>
      </c>
      <c r="N1090" s="67">
        <v>43098</v>
      </c>
      <c r="O1090" s="67">
        <v>43131</v>
      </c>
      <c r="P1090" s="67">
        <v>43159</v>
      </c>
      <c r="Q1090" s="67">
        <v>43188</v>
      </c>
      <c r="R1090" s="67">
        <v>43220</v>
      </c>
      <c r="S1090" s="67">
        <v>43251</v>
      </c>
      <c r="T1090" s="67">
        <v>43280</v>
      </c>
      <c r="U1090" s="67">
        <v>43312</v>
      </c>
      <c r="V1090" s="67">
        <v>43343</v>
      </c>
      <c r="W1090" s="67">
        <v>43371</v>
      </c>
      <c r="X1090" s="67">
        <v>43404</v>
      </c>
      <c r="Y1090" s="67">
        <v>43434</v>
      </c>
      <c r="Z1090" s="67">
        <v>43465</v>
      </c>
      <c r="AA1090" s="67">
        <v>43496</v>
      </c>
      <c r="AB1090" s="67">
        <v>43524</v>
      </c>
      <c r="AC1090" s="67">
        <v>43553</v>
      </c>
      <c r="AD1090" s="67">
        <v>43585</v>
      </c>
      <c r="AE1090" s="67">
        <v>43616</v>
      </c>
      <c r="AF1090" s="67">
        <v>43644</v>
      </c>
      <c r="AG1090" s="67">
        <v>43677</v>
      </c>
      <c r="AH1090" s="67">
        <v>43707</v>
      </c>
      <c r="AI1090" s="67">
        <v>43738</v>
      </c>
      <c r="AJ1090" s="67">
        <v>43769</v>
      </c>
      <c r="AK1090" s="67">
        <v>43798</v>
      </c>
      <c r="AL1090" s="67">
        <v>43830</v>
      </c>
      <c r="AM1090" s="67">
        <v>43861</v>
      </c>
      <c r="AN1090" s="67">
        <v>43889</v>
      </c>
      <c r="AO1090" s="67">
        <v>43921</v>
      </c>
      <c r="AP1090" s="67">
        <v>43951</v>
      </c>
      <c r="AQ1090" s="67">
        <v>43980</v>
      </c>
      <c r="AR1090" s="67">
        <v>44012</v>
      </c>
      <c r="AS1090" s="67">
        <v>44043</v>
      </c>
      <c r="AT1090" s="67">
        <v>44074</v>
      </c>
      <c r="AU1090" s="67">
        <v>44104</v>
      </c>
      <c r="AV1090" s="67">
        <v>44134</v>
      </c>
      <c r="AW1090" s="67">
        <v>44165</v>
      </c>
      <c r="AX1090" s="67">
        <v>44196</v>
      </c>
      <c r="AY1090" s="67">
        <v>44225</v>
      </c>
      <c r="AZ1090" s="67">
        <v>44253</v>
      </c>
      <c r="BA1090" s="67">
        <v>44286</v>
      </c>
      <c r="BB1090" s="67">
        <v>44316</v>
      </c>
      <c r="BC1090" s="67">
        <v>44344</v>
      </c>
      <c r="BD1090" s="67">
        <v>44377</v>
      </c>
      <c r="BE1090" s="67">
        <v>44407</v>
      </c>
      <c r="BF1090" s="67">
        <v>44439</v>
      </c>
      <c r="BG1090" s="67">
        <v>44469</v>
      </c>
      <c r="BH1090" s="67">
        <v>44498</v>
      </c>
      <c r="BI1090" s="67">
        <v>44530</v>
      </c>
      <c r="BJ1090" s="67">
        <v>44561</v>
      </c>
    </row>
    <row r="1091" spans="2:62" hidden="1" outlineLevel="2">
      <c r="B1091" t="s">
        <v>28</v>
      </c>
      <c r="C1091" s="42" cm="1">
        <f t="array" ref="C1091:BJ1091">TRANSPOSE('Raw Benchmark Data'!C71:C130)</f>
        <v>1.9372170000000001E-2</v>
      </c>
      <c r="D1091" s="42">
        <v>3.9392969999999999E-2</v>
      </c>
      <c r="E1091" s="42">
        <v>1.5722780000000001E-3</v>
      </c>
      <c r="F1091" s="42">
        <v>1.051681E-2</v>
      </c>
      <c r="G1091" s="42">
        <v>1.455208E-2</v>
      </c>
      <c r="H1091" s="42">
        <v>5.9398080000000004E-3</v>
      </c>
      <c r="I1091" s="42">
        <v>2.0729480000000002E-2</v>
      </c>
      <c r="J1091" s="42">
        <v>2.2394190000000003E-3</v>
      </c>
      <c r="K1091" s="42">
        <v>2.012711E-2</v>
      </c>
      <c r="L1091" s="42">
        <v>2.4112919999999999E-2</v>
      </c>
      <c r="M1091" s="42">
        <v>3.1389159999999999E-2</v>
      </c>
      <c r="N1091" s="42">
        <v>1.114916E-2</v>
      </c>
      <c r="O1091" s="42">
        <v>5.8082720000000004E-2</v>
      </c>
      <c r="P1091" s="42">
        <v>-3.766079E-2</v>
      </c>
      <c r="Q1091" s="42">
        <v>-2.5582500000000001E-2</v>
      </c>
      <c r="R1091" s="42">
        <v>3.7710920000000002E-3</v>
      </c>
      <c r="S1091" s="42">
        <v>2.362539E-2</v>
      </c>
      <c r="T1091" s="42">
        <v>6.5971700000000003E-3</v>
      </c>
      <c r="U1091" s="42">
        <v>3.7156620000000001E-2</v>
      </c>
      <c r="V1091" s="42">
        <v>3.2842580000000003E-2</v>
      </c>
      <c r="W1091" s="42">
        <v>5.1054400000000002E-3</v>
      </c>
      <c r="X1091" s="42">
        <v>-6.8406599999999998E-2</v>
      </c>
      <c r="Y1091" s="42">
        <v>1.9775839999999999E-2</v>
      </c>
      <c r="Z1091" s="42">
        <v>-9.0653380000000006E-2</v>
      </c>
      <c r="AA1091" s="42">
        <v>8.1098589999999998E-2</v>
      </c>
      <c r="AB1091" s="42">
        <v>3.1686010000000001E-2</v>
      </c>
      <c r="AC1091" s="42">
        <v>1.953133E-2</v>
      </c>
      <c r="AD1091" s="42">
        <v>4.0556889999999998E-2</v>
      </c>
      <c r="AE1091" s="42">
        <v>-6.3187030000000005E-2</v>
      </c>
      <c r="AF1091" s="42">
        <v>6.9571309999999997E-2</v>
      </c>
      <c r="AG1091" s="42">
        <v>1.443439E-2</v>
      </c>
      <c r="AH1091" s="42">
        <v>-1.6137450000000001E-2</v>
      </c>
      <c r="AI1091" s="42">
        <v>1.876133E-2</v>
      </c>
      <c r="AJ1091" s="42">
        <v>2.1526159999999999E-2</v>
      </c>
      <c r="AK1091" s="42">
        <v>3.6012389999999998E-2</v>
      </c>
      <c r="AL1091" s="42">
        <v>2.9829930000000001E-2</v>
      </c>
      <c r="AM1091" s="42">
        <v>-3.5107869999999998E-6</v>
      </c>
      <c r="AN1091" s="42">
        <v>-8.1871920000000001E-2</v>
      </c>
      <c r="AO1091" s="42">
        <v>-0.1220136</v>
      </c>
      <c r="AP1091" s="42">
        <v>0.1290713</v>
      </c>
      <c r="AQ1091" s="42">
        <v>4.7650700000000004E-2</v>
      </c>
      <c r="AR1091" s="42">
        <v>2.0550330000000002E-2</v>
      </c>
      <c r="AS1091" s="42">
        <v>5.6910260000000004E-2</v>
      </c>
      <c r="AT1091" s="42">
        <v>7.2067790000000007E-2</v>
      </c>
      <c r="AU1091" s="42">
        <v>-3.8159949999999998E-2</v>
      </c>
      <c r="AV1091" s="42">
        <v>-2.6434309999999999E-2</v>
      </c>
      <c r="AW1091" s="42">
        <v>0.1094039</v>
      </c>
      <c r="AX1091" s="42">
        <v>3.8139760000000002E-2</v>
      </c>
      <c r="AY1091" s="42">
        <v>-1.0084539999999999E-2</v>
      </c>
      <c r="AZ1091" s="42">
        <v>2.6095420000000001E-2</v>
      </c>
      <c r="BA1091" s="42">
        <v>4.3359550000000004E-2</v>
      </c>
      <c r="BB1091" s="42">
        <v>5.3950539999999998E-2</v>
      </c>
      <c r="BC1091" s="42">
        <v>6.2032470000000003E-3</v>
      </c>
      <c r="BD1091" s="42">
        <v>2.3724100000000001E-2</v>
      </c>
      <c r="BE1091" s="42">
        <v>2.3104550000000001E-2</v>
      </c>
      <c r="BF1091" s="42">
        <v>3.0597269999999999E-2</v>
      </c>
      <c r="BG1091" s="42">
        <v>-4.6244510000000003E-2</v>
      </c>
      <c r="BH1091" s="42">
        <v>7.0509680000000005E-2</v>
      </c>
      <c r="BI1091" s="42">
        <v>-7.2559970000000001E-3</v>
      </c>
      <c r="BJ1091" s="42">
        <v>4.3521219999999999E-2</v>
      </c>
    </row>
    <row r="1092" spans="2:62" hidden="1" outlineLevel="2">
      <c r="B1092" t="s">
        <v>150</v>
      </c>
      <c r="C1092" s="42" cm="1">
        <f t="array" ref="C1092:BJ1092">TRANSPOSE('Raw Benchmark Data'!E71:E130)</f>
        <v>1.26E-2</v>
      </c>
      <c r="D1092" s="42">
        <v>4.5400000000000003E-2</v>
      </c>
      <c r="E1092" s="42">
        <v>1.1999999999999999E-3</v>
      </c>
      <c r="F1092" s="42">
        <v>1.4E-2</v>
      </c>
      <c r="G1092" s="42">
        <v>0.02</v>
      </c>
      <c r="H1092" s="42">
        <v>-3.5000000000000001E-3</v>
      </c>
      <c r="I1092" s="42">
        <v>2.0199999999999999E-2</v>
      </c>
      <c r="J1092" s="42">
        <v>7.6E-3</v>
      </c>
      <c r="K1092" s="42">
        <v>5.1999999999999998E-3</v>
      </c>
      <c r="L1092" s="42">
        <v>1.95E-2</v>
      </c>
      <c r="M1092" s="42">
        <v>3.0800000000000001E-2</v>
      </c>
      <c r="N1092" s="42">
        <v>2.3999999999999998E-3</v>
      </c>
      <c r="O1092" s="42">
        <v>3.49E-2</v>
      </c>
      <c r="P1092" s="42">
        <v>-4.2599999999999999E-2</v>
      </c>
      <c r="Q1092" s="42">
        <v>-2.5000000000000001E-3</v>
      </c>
      <c r="R1092" s="42">
        <v>2.0999999999999999E-3</v>
      </c>
      <c r="S1092" s="42">
        <v>0.01</v>
      </c>
      <c r="T1092" s="42">
        <v>1.6899999999999998E-2</v>
      </c>
      <c r="U1092" s="42">
        <v>3.2899999999999999E-2</v>
      </c>
      <c r="V1092" s="42">
        <v>3.0599999999999999E-2</v>
      </c>
      <c r="W1092" s="42">
        <v>1.24E-2</v>
      </c>
      <c r="X1092" s="42">
        <v>-4.0500000000000001E-2</v>
      </c>
      <c r="Y1092" s="42">
        <v>3.2300000000000002E-2</v>
      </c>
      <c r="Z1092" s="42">
        <v>-6.6699999999999995E-2</v>
      </c>
      <c r="AA1092" s="42">
        <v>5.6500000000000002E-2</v>
      </c>
      <c r="AB1092" s="42">
        <v>3.8300000000000001E-2</v>
      </c>
      <c r="AC1092" s="42">
        <v>2.7099999999999999E-2</v>
      </c>
      <c r="AD1092" s="42">
        <v>2.18E-2</v>
      </c>
      <c r="AE1092" s="42">
        <v>-1.61E-2</v>
      </c>
      <c r="AF1092" s="42">
        <v>4.9799999999999997E-2</v>
      </c>
      <c r="AG1092" s="42">
        <v>1.67E-2</v>
      </c>
      <c r="AH1092" s="42">
        <v>1.5900000000000001E-2</v>
      </c>
      <c r="AI1092" s="42">
        <v>9.9000000000000008E-3</v>
      </c>
      <c r="AJ1092" s="42">
        <v>-2.3E-3</v>
      </c>
      <c r="AK1092" s="42">
        <v>1.3899999999999999E-2</v>
      </c>
      <c r="AL1092" s="42">
        <v>1.7600000000000001E-2</v>
      </c>
      <c r="AM1092" s="42">
        <v>2.35E-2</v>
      </c>
      <c r="AN1092" s="42">
        <v>-8.7400000000000005E-2</v>
      </c>
      <c r="AO1092" s="42">
        <v>-0.1134</v>
      </c>
      <c r="AP1092" s="42">
        <v>9.3700000000000006E-2</v>
      </c>
      <c r="AQ1092" s="42">
        <v>4.3200000000000002E-2</v>
      </c>
      <c r="AR1092" s="42">
        <v>-1.12E-2</v>
      </c>
      <c r="AS1092" s="42">
        <v>4.5699999999999998E-2</v>
      </c>
      <c r="AT1092" s="42">
        <v>2.7300000000000001E-2</v>
      </c>
      <c r="AU1092" s="42">
        <v>-1.67E-2</v>
      </c>
      <c r="AV1092" s="42">
        <v>-3.2500000000000001E-2</v>
      </c>
      <c r="AW1092" s="42">
        <v>8.09E-2</v>
      </c>
      <c r="AX1092" s="42">
        <v>2.3E-2</v>
      </c>
      <c r="AY1092" s="42">
        <v>-2.7300000000000001E-2</v>
      </c>
      <c r="AZ1092" s="42">
        <v>-3.8E-3</v>
      </c>
      <c r="BA1092" s="42">
        <v>5.6000000000000001E-2</v>
      </c>
      <c r="BB1092" s="42">
        <v>3.9899999999999998E-2</v>
      </c>
      <c r="BC1092" s="42">
        <v>8.8000000000000005E-3</v>
      </c>
      <c r="BD1092" s="42">
        <v>1.7100000000000001E-2</v>
      </c>
      <c r="BE1092" s="42">
        <v>3.5499999999999997E-2</v>
      </c>
      <c r="BF1092" s="42">
        <v>1.8800000000000001E-2</v>
      </c>
      <c r="BG1092" s="42">
        <v>-4.9799999999999997E-2</v>
      </c>
      <c r="BH1092" s="42">
        <v>5.5100000000000003E-2</v>
      </c>
      <c r="BI1092" s="42">
        <v>-2.0500000000000001E-2</v>
      </c>
      <c r="BJ1092" s="42">
        <v>6.83E-2</v>
      </c>
    </row>
    <row r="1093" spans="2:62" hidden="1" outlineLevel="2">
      <c r="B1093" t="s">
        <v>151</v>
      </c>
      <c r="C1093" s="42" cm="1">
        <f t="array" ref="C1093:BJ1093">TRANSPOSE('Raw Benchmark Data'!D71:D130)</f>
        <v>2.1399999999999999E-2</v>
      </c>
      <c r="D1093" s="42">
        <v>3.49E-2</v>
      </c>
      <c r="E1093" s="42">
        <v>2.8E-3</v>
      </c>
      <c r="F1093" s="42">
        <v>4.7999999999999996E-3</v>
      </c>
      <c r="G1093" s="42">
        <v>1.9E-3</v>
      </c>
      <c r="H1093" s="42">
        <v>1.2699999999999999E-2</v>
      </c>
      <c r="I1093" s="42">
        <v>8.9999999999999993E-3</v>
      </c>
      <c r="J1093" s="42">
        <v>-1.03E-2</v>
      </c>
      <c r="K1093" s="42">
        <v>2.0299999999999999E-2</v>
      </c>
      <c r="L1093" s="42">
        <v>1.72E-2</v>
      </c>
      <c r="M1093" s="42">
        <v>4.8899999999999999E-2</v>
      </c>
      <c r="N1093" s="42">
        <v>4.7000000000000002E-3</v>
      </c>
      <c r="O1093" s="42">
        <v>3.39E-2</v>
      </c>
      <c r="P1093" s="42">
        <v>-4.1599999999999998E-2</v>
      </c>
      <c r="Q1093" s="42">
        <v>4.0000000000000002E-4</v>
      </c>
      <c r="R1093" s="42">
        <v>-5.8999999999999999E-3</v>
      </c>
      <c r="S1093" s="42">
        <v>1.2800000000000001E-2</v>
      </c>
      <c r="T1093" s="42">
        <v>1.83E-2</v>
      </c>
      <c r="U1093" s="42">
        <v>2.8799999999999999E-2</v>
      </c>
      <c r="V1093" s="42">
        <v>2.2700000000000001E-2</v>
      </c>
      <c r="W1093" s="42">
        <v>1.4E-3</v>
      </c>
      <c r="X1093" s="42">
        <v>-5.2600000000000001E-2</v>
      </c>
      <c r="Y1093" s="42">
        <v>2.4E-2</v>
      </c>
      <c r="Z1093" s="42">
        <v>-8.8499999999999995E-2</v>
      </c>
      <c r="AA1093" s="42">
        <v>8.7800000000000003E-2</v>
      </c>
      <c r="AB1093" s="42">
        <v>3.6700000000000003E-2</v>
      </c>
      <c r="AC1093" s="42">
        <v>8.3000000000000001E-3</v>
      </c>
      <c r="AD1093" s="42">
        <v>3.8199999999999998E-2</v>
      </c>
      <c r="AE1093" s="42">
        <v>-4.7399999999999998E-2</v>
      </c>
      <c r="AF1093" s="42">
        <v>6.8000000000000005E-2</v>
      </c>
      <c r="AG1093" s="42">
        <v>1.12E-2</v>
      </c>
      <c r="AH1093" s="42">
        <v>-2.1999999999999999E-2</v>
      </c>
      <c r="AI1093" s="42">
        <v>3.3500000000000002E-2</v>
      </c>
      <c r="AJ1093" s="42">
        <v>1.17E-2</v>
      </c>
      <c r="AK1093" s="42">
        <v>3.3700000000000001E-2</v>
      </c>
      <c r="AL1093" s="42">
        <v>1.77E-2</v>
      </c>
      <c r="AM1093" s="42">
        <v>-1.54E-2</v>
      </c>
      <c r="AN1093" s="42">
        <v>-9.8500000000000004E-2</v>
      </c>
      <c r="AO1093" s="42">
        <v>-0.1807</v>
      </c>
      <c r="AP1093" s="42">
        <v>0.1168</v>
      </c>
      <c r="AQ1093" s="42">
        <v>5.67E-2</v>
      </c>
      <c r="AR1093" s="42">
        <v>6.4999999999999997E-3</v>
      </c>
      <c r="AS1093" s="42">
        <v>5.0599999999999999E-2</v>
      </c>
      <c r="AT1093" s="42">
        <v>3.4700000000000002E-2</v>
      </c>
      <c r="AU1093" s="42">
        <v>-2.29E-2</v>
      </c>
      <c r="AV1093" s="42">
        <v>2E-3</v>
      </c>
      <c r="AW1093" s="42">
        <v>0.11269999999999999</v>
      </c>
      <c r="AX1093" s="42">
        <v>4.1599999999999998E-2</v>
      </c>
      <c r="AY1093" s="42">
        <v>-8.8999999999999999E-3</v>
      </c>
      <c r="AZ1093" s="42">
        <v>4.7899999999999998E-2</v>
      </c>
      <c r="BA1093" s="42">
        <v>6.93E-2</v>
      </c>
      <c r="BB1093" s="42">
        <v>4.4699999999999997E-2</v>
      </c>
      <c r="BC1093" s="42">
        <v>1.3599999999999999E-2</v>
      </c>
      <c r="BD1093" s="42">
        <v>-7.4999999999999997E-3</v>
      </c>
      <c r="BE1093" s="42">
        <v>2.23E-2</v>
      </c>
      <c r="BF1093" s="42">
        <v>2.35E-2</v>
      </c>
      <c r="BG1093" s="42">
        <v>-4.7100000000000003E-2</v>
      </c>
      <c r="BH1093" s="42">
        <v>5.2600000000000001E-2</v>
      </c>
      <c r="BI1093" s="42">
        <v>-1.8599999999999998E-2</v>
      </c>
      <c r="BJ1093" s="42">
        <v>7.4399999999999994E-2</v>
      </c>
    </row>
    <row r="1094" spans="2:62" hidden="1" outlineLevel="2">
      <c r="B1094" s="144"/>
      <c r="C1094" s="145"/>
      <c r="D1094" s="145"/>
      <c r="E1094" s="135"/>
      <c r="F1094" s="135"/>
      <c r="G1094" s="135"/>
      <c r="H1094" s="135"/>
      <c r="I1094" s="135"/>
      <c r="J1094" s="135"/>
      <c r="K1094" s="135"/>
      <c r="L1094" s="135"/>
      <c r="M1094" s="135"/>
      <c r="N1094" s="135"/>
      <c r="O1094" s="135"/>
      <c r="P1094" s="135"/>
      <c r="Q1094" s="135"/>
      <c r="R1094" s="135"/>
      <c r="S1094" s="135"/>
      <c r="T1094" s="135"/>
      <c r="U1094" s="135"/>
      <c r="V1094" s="135"/>
      <c r="W1094" s="135"/>
      <c r="X1094" s="135"/>
      <c r="Y1094" s="135"/>
      <c r="Z1094" s="135"/>
      <c r="AA1094" s="135"/>
      <c r="AB1094" s="135"/>
      <c r="AC1094" s="135"/>
      <c r="AD1094" s="135"/>
      <c r="AE1094" s="135"/>
      <c r="AF1094" s="135"/>
      <c r="AG1094" s="135"/>
      <c r="AH1094" s="135"/>
      <c r="AI1094" s="135"/>
      <c r="AJ1094" s="135"/>
      <c r="AK1094" s="135"/>
      <c r="AL1094" s="135"/>
      <c r="AM1094" s="135"/>
      <c r="AN1094" s="135"/>
      <c r="AO1094" s="135"/>
      <c r="AP1094" s="135"/>
      <c r="AQ1094" s="135"/>
      <c r="AR1094" s="135"/>
      <c r="AS1094" s="135"/>
      <c r="AT1094" s="135"/>
      <c r="AU1094" s="135"/>
      <c r="AV1094" s="135"/>
      <c r="AW1094" s="135"/>
      <c r="AX1094" s="135"/>
      <c r="AY1094" s="135"/>
      <c r="AZ1094" s="135"/>
      <c r="BA1094" s="135"/>
      <c r="BB1094" s="135"/>
      <c r="BC1094" s="135"/>
      <c r="BD1094" s="135"/>
      <c r="BE1094" s="135"/>
      <c r="BF1094" s="135"/>
      <c r="BG1094" s="135"/>
      <c r="BH1094" s="135"/>
      <c r="BI1094" s="135"/>
      <c r="BJ1094" s="135"/>
    </row>
    <row r="1095" spans="2:62" hidden="1" outlineLevel="2">
      <c r="B1095" s="17" t="s">
        <v>1263</v>
      </c>
      <c r="C1095" s="67">
        <v>42766</v>
      </c>
      <c r="D1095" s="67">
        <v>42794</v>
      </c>
      <c r="E1095" s="67">
        <v>42825</v>
      </c>
      <c r="F1095" s="67">
        <v>42853</v>
      </c>
      <c r="G1095" s="67">
        <v>42886</v>
      </c>
      <c r="H1095" s="67">
        <v>42916</v>
      </c>
      <c r="I1095" s="67">
        <v>42947</v>
      </c>
      <c r="J1095" s="67">
        <v>42978</v>
      </c>
      <c r="K1095" s="67">
        <v>43007</v>
      </c>
      <c r="L1095" s="67">
        <v>43039</v>
      </c>
      <c r="M1095" s="67">
        <v>43069</v>
      </c>
      <c r="N1095" s="67">
        <v>43098</v>
      </c>
      <c r="O1095" s="67">
        <v>43131</v>
      </c>
      <c r="P1095" s="67">
        <v>43159</v>
      </c>
      <c r="Q1095" s="67">
        <v>43188</v>
      </c>
      <c r="R1095" s="67">
        <v>43220</v>
      </c>
      <c r="S1095" s="67">
        <v>43251</v>
      </c>
      <c r="T1095" s="67">
        <v>43280</v>
      </c>
      <c r="U1095" s="67">
        <v>43312</v>
      </c>
      <c r="V1095" s="67">
        <v>43343</v>
      </c>
      <c r="W1095" s="67">
        <v>43371</v>
      </c>
      <c r="X1095" s="67">
        <v>43404</v>
      </c>
      <c r="Y1095" s="67">
        <v>43434</v>
      </c>
      <c r="Z1095" s="67">
        <v>43465</v>
      </c>
      <c r="AA1095" s="67">
        <v>43496</v>
      </c>
      <c r="AB1095" s="67">
        <v>43524</v>
      </c>
      <c r="AC1095" s="67">
        <v>43553</v>
      </c>
      <c r="AD1095" s="67">
        <v>43585</v>
      </c>
      <c r="AE1095" s="67">
        <v>43616</v>
      </c>
      <c r="AF1095" s="67">
        <v>43644</v>
      </c>
      <c r="AG1095" s="67">
        <v>43677</v>
      </c>
      <c r="AH1095" s="67">
        <v>43707</v>
      </c>
      <c r="AI1095" s="67">
        <v>43738</v>
      </c>
      <c r="AJ1095" s="67">
        <v>43769</v>
      </c>
      <c r="AK1095" s="67">
        <v>43798</v>
      </c>
      <c r="AL1095" s="67">
        <v>43830</v>
      </c>
      <c r="AM1095" s="67">
        <v>43861</v>
      </c>
      <c r="AN1095" s="67">
        <v>43889</v>
      </c>
      <c r="AO1095" s="67">
        <v>43921</v>
      </c>
      <c r="AP1095" s="67">
        <v>43951</v>
      </c>
      <c r="AQ1095" s="67">
        <v>43980</v>
      </c>
      <c r="AR1095" s="67">
        <v>44012</v>
      </c>
      <c r="AS1095" s="67">
        <v>44043</v>
      </c>
      <c r="AT1095" s="67">
        <v>44074</v>
      </c>
      <c r="AU1095" s="67">
        <v>44104</v>
      </c>
      <c r="AV1095" s="67">
        <v>44134</v>
      </c>
      <c r="AW1095" s="67">
        <v>44165</v>
      </c>
      <c r="AX1095" s="67">
        <v>44196</v>
      </c>
      <c r="AY1095" s="67">
        <v>44225</v>
      </c>
      <c r="AZ1095" s="67">
        <v>44253</v>
      </c>
      <c r="BA1095" s="67">
        <v>44286</v>
      </c>
      <c r="BB1095" s="67">
        <v>44316</v>
      </c>
      <c r="BC1095" s="67">
        <v>44344</v>
      </c>
      <c r="BD1095" s="67">
        <v>44377</v>
      </c>
      <c r="BE1095" s="67">
        <v>44407</v>
      </c>
      <c r="BF1095" s="67">
        <v>44439</v>
      </c>
      <c r="BG1095" s="67">
        <v>44469</v>
      </c>
      <c r="BH1095" s="67">
        <v>44498</v>
      </c>
      <c r="BI1095" s="67">
        <v>44530</v>
      </c>
      <c r="BJ1095" s="67">
        <v>44561</v>
      </c>
    </row>
    <row r="1096" spans="2:62" hidden="1" outlineLevel="2">
      <c r="B1096" t="s">
        <v>28</v>
      </c>
      <c r="C1096" s="42">
        <f>C1091</f>
        <v>1.9372170000000001E-2</v>
      </c>
      <c r="D1096" s="42">
        <f t="shared" ref="D1096:AI1096" si="1743">(1+C1096)*(1+D1091)-1</f>
        <v>5.9528267311644845E-2</v>
      </c>
      <c r="E1096" s="42">
        <f t="shared" si="1743"/>
        <v>6.1194140296717103E-2</v>
      </c>
      <c r="F1096" s="42">
        <f t="shared" si="1743"/>
        <v>7.2354517443330879E-2</v>
      </c>
      <c r="G1096" s="42">
        <f t="shared" si="1743"/>
        <v>8.7959506169527746E-2</v>
      </c>
      <c r="H1096" s="42">
        <f t="shared" si="1743"/>
        <v>9.4421776747949382E-2</v>
      </c>
      <c r="I1096" s="42">
        <f t="shared" si="1743"/>
        <v>0.11710857108061035</v>
      </c>
      <c r="J1096" s="42">
        <f t="shared" si="1743"/>
        <v>0.11961024523975095</v>
      </c>
      <c r="K1096" s="42">
        <f t="shared" si="1743"/>
        <v>0.14214476380281837</v>
      </c>
      <c r="L1096" s="42">
        <f t="shared" si="1743"/>
        <v>0.16968520912081475</v>
      </c>
      <c r="M1096" s="42">
        <f t="shared" si="1743"/>
        <v>0.2064006452995415</v>
      </c>
      <c r="N1096" s="42">
        <f t="shared" si="1743"/>
        <v>0.21985099911808925</v>
      </c>
      <c r="O1096" s="42">
        <f t="shared" si="1743"/>
        <v>0.29070326314158557</v>
      </c>
      <c r="P1096" s="42">
        <f t="shared" si="1743"/>
        <v>0.24209435859609552</v>
      </c>
      <c r="Q1096" s="42">
        <f t="shared" si="1743"/>
        <v>0.21031847966731099</v>
      </c>
      <c r="R1096" s="42">
        <f t="shared" si="1743"/>
        <v>0.21488270200343651</v>
      </c>
      <c r="S1096" s="42">
        <f t="shared" si="1743"/>
        <v>0.24358477964252168</v>
      </c>
      <c r="T1096" s="42">
        <f t="shared" si="1743"/>
        <v>0.25178891984323593</v>
      </c>
      <c r="U1096" s="42">
        <f t="shared" si="1743"/>
        <v>0.29830116505806137</v>
      </c>
      <c r="V1096" s="42">
        <f t="shared" si="1743"/>
        <v>0.34094072493557404</v>
      </c>
      <c r="W1096" s="42">
        <f t="shared" si="1743"/>
        <v>0.34778681735028893</v>
      </c>
      <c r="X1096" s="42">
        <f t="shared" si="1743"/>
        <v>0.25558930365053478</v>
      </c>
      <c r="Y1096" s="42">
        <f t="shared" si="1743"/>
        <v>0.2804196368252394</v>
      </c>
      <c r="Z1096" s="42">
        <f t="shared" si="1743"/>
        <v>0.16434526892865908</v>
      </c>
      <c r="AA1096" s="42">
        <f t="shared" si="1743"/>
        <v>0.25877202851194414</v>
      </c>
      <c r="AB1096" s="42">
        <f t="shared" si="1743"/>
        <v>0.29865749159509392</v>
      </c>
      <c r="AC1096" s="42">
        <f t="shared" si="1743"/>
        <v>0.3240219996204099</v>
      </c>
      <c r="AD1096" s="42">
        <f t="shared" si="1743"/>
        <v>0.37772021421659474</v>
      </c>
      <c r="AE1096" s="42">
        <f t="shared" si="1743"/>
        <v>0.29066616570928439</v>
      </c>
      <c r="AF1096" s="42">
        <f t="shared" si="1743"/>
        <v>0.38045950163035624</v>
      </c>
      <c r="AG1096" s="42">
        <f t="shared" si="1743"/>
        <v>0.4003855924560944</v>
      </c>
      <c r="AH1096" s="42">
        <f t="shared" si="1743"/>
        <v>0.37778693997711388</v>
      </c>
      <c r="AI1096" s="42">
        <f t="shared" si="1743"/>
        <v>0.40363605542771475</v>
      </c>
      <c r="AJ1096" s="42">
        <f t="shared" ref="AJ1096:BJ1096" si="1744">(1+AI1096)*(1+AJ1091)-1</f>
        <v>0.43385094973862071</v>
      </c>
      <c r="AK1096" s="42">
        <f t="shared" si="1744"/>
        <v>0.48548734934247828</v>
      </c>
      <c r="AL1096" s="42">
        <f t="shared" si="1744"/>
        <v>0.52979933298924986</v>
      </c>
      <c r="AM1096" s="42">
        <f t="shared" si="1744"/>
        <v>0.52979396218963903</v>
      </c>
      <c r="AN1096" s="42">
        <f t="shared" si="1744"/>
        <v>0.40454679330076582</v>
      </c>
      <c r="AO1096" s="42">
        <f t="shared" si="1744"/>
        <v>0.23317298268168352</v>
      </c>
      <c r="AP1096" s="42">
        <f t="shared" si="1744"/>
        <v>0.39234022268128599</v>
      </c>
      <c r="AQ1096" s="42">
        <f t="shared" si="1744"/>
        <v>0.45868620893020506</v>
      </c>
      <c r="AR1096" s="42">
        <f t="shared" si="1744"/>
        <v>0.48866269189016975</v>
      </c>
      <c r="AS1096" s="42">
        <f t="shared" si="1744"/>
        <v>0.57338287273793909</v>
      </c>
      <c r="AT1096" s="42">
        <f t="shared" si="1744"/>
        <v>0.68677309920001361</v>
      </c>
      <c r="AU1096" s="42">
        <f t="shared" si="1744"/>
        <v>0.62240592207319589</v>
      </c>
      <c r="AV1096" s="42">
        <f t="shared" si="1744"/>
        <v>0.57951874098327716</v>
      </c>
      <c r="AW1096" s="42">
        <f t="shared" si="1744"/>
        <v>0.75232425136993752</v>
      </c>
      <c r="AX1096" s="42">
        <f t="shared" si="1744"/>
        <v>0.81915747775936665</v>
      </c>
      <c r="AY1096" s="42">
        <f t="shared" si="1744"/>
        <v>0.80081211140860309</v>
      </c>
      <c r="AZ1096" s="42">
        <f t="shared" si="1744"/>
        <v>0.84780505979689758</v>
      </c>
      <c r="BA1096" s="42">
        <f t="shared" si="1744"/>
        <v>0.9279250556774139</v>
      </c>
      <c r="BB1096" s="42">
        <f t="shared" si="1744"/>
        <v>1.0319376535107403</v>
      </c>
      <c r="BC1096" s="42">
        <f t="shared" si="1744"/>
        <v>1.0445422646640679</v>
      </c>
      <c r="BD1096" s="42">
        <f t="shared" si="1744"/>
        <v>1.0930471898051843</v>
      </c>
      <c r="BE1096" s="42">
        <f t="shared" si="1744"/>
        <v>1.1414061032543978</v>
      </c>
      <c r="BF1096" s="42">
        <f t="shared" si="1744"/>
        <v>1.2069272839753205</v>
      </c>
      <c r="BG1096" s="42">
        <f t="shared" si="1744"/>
        <v>1.1048690131222512</v>
      </c>
      <c r="BH1096" s="42">
        <f t="shared" si="1744"/>
        <v>1.2532826536794168</v>
      </c>
      <c r="BI1096" s="42">
        <f t="shared" si="1744"/>
        <v>1.2369328415041667</v>
      </c>
      <c r="BJ1096" s="42">
        <f t="shared" si="1744"/>
        <v>1.3342868878244944</v>
      </c>
    </row>
    <row r="1097" spans="2:62" hidden="1" outlineLevel="2">
      <c r="B1097" t="s">
        <v>150</v>
      </c>
      <c r="C1097" s="42">
        <f>C1092</f>
        <v>1.26E-2</v>
      </c>
      <c r="D1097" s="42">
        <f t="shared" ref="D1097:AI1097" si="1745">(1+C1097)*(1+D1092)-1</f>
        <v>5.8572040000000047E-2</v>
      </c>
      <c r="E1097" s="42">
        <f t="shared" si="1745"/>
        <v>5.9842326448000138E-2</v>
      </c>
      <c r="F1097" s="42">
        <f t="shared" si="1745"/>
        <v>7.4680119018272206E-2</v>
      </c>
      <c r="G1097" s="42">
        <f t="shared" si="1745"/>
        <v>9.6173721398637779E-2</v>
      </c>
      <c r="H1097" s="42">
        <f t="shared" si="1745"/>
        <v>9.2337113373742508E-2</v>
      </c>
      <c r="I1097" s="42">
        <f t="shared" si="1745"/>
        <v>0.1144023230638922</v>
      </c>
      <c r="J1097" s="42">
        <f t="shared" si="1745"/>
        <v>0.12287178071917793</v>
      </c>
      <c r="K1097" s="42">
        <f t="shared" si="1745"/>
        <v>0.12871071397891765</v>
      </c>
      <c r="L1097" s="42">
        <f t="shared" si="1745"/>
        <v>0.15072057290150664</v>
      </c>
      <c r="M1097" s="42">
        <f t="shared" si="1745"/>
        <v>0.18616276654687303</v>
      </c>
      <c r="N1097" s="42">
        <f t="shared" si="1745"/>
        <v>0.18900955718658552</v>
      </c>
      <c r="O1097" s="42">
        <f t="shared" si="1745"/>
        <v>0.23050599073239719</v>
      </c>
      <c r="P1097" s="42">
        <f t="shared" si="1745"/>
        <v>0.17808643552719716</v>
      </c>
      <c r="Q1097" s="42">
        <f t="shared" si="1745"/>
        <v>0.17514121943837924</v>
      </c>
      <c r="R1097" s="42">
        <f t="shared" si="1745"/>
        <v>0.17760901599919987</v>
      </c>
      <c r="S1097" s="42">
        <f t="shared" si="1745"/>
        <v>0.1893851061591918</v>
      </c>
      <c r="T1097" s="42">
        <f t="shared" si="1745"/>
        <v>0.20948571445328201</v>
      </c>
      <c r="U1097" s="42">
        <f t="shared" si="1745"/>
        <v>0.24927779445879494</v>
      </c>
      <c r="V1097" s="42">
        <f t="shared" si="1745"/>
        <v>0.28750569496923406</v>
      </c>
      <c r="W1097" s="42">
        <f t="shared" si="1745"/>
        <v>0.30347076558685249</v>
      </c>
      <c r="X1097" s="42">
        <f t="shared" si="1745"/>
        <v>0.25068019958058496</v>
      </c>
      <c r="Y1097" s="42">
        <f t="shared" si="1745"/>
        <v>0.29107717002703781</v>
      </c>
      <c r="Z1097" s="42">
        <f t="shared" si="1745"/>
        <v>0.2049623227862345</v>
      </c>
      <c r="AA1097" s="42">
        <f t="shared" si="1745"/>
        <v>0.27304269402365677</v>
      </c>
      <c r="AB1097" s="42">
        <f t="shared" si="1745"/>
        <v>0.32180022920476281</v>
      </c>
      <c r="AC1097" s="42">
        <f t="shared" si="1745"/>
        <v>0.35762101541621183</v>
      </c>
      <c r="AD1097" s="42">
        <f t="shared" si="1745"/>
        <v>0.38721715355228525</v>
      </c>
      <c r="AE1097" s="42">
        <f t="shared" si="1745"/>
        <v>0.36488295738009335</v>
      </c>
      <c r="AF1097" s="42">
        <f t="shared" si="1745"/>
        <v>0.43285412865762218</v>
      </c>
      <c r="AG1097" s="42">
        <f t="shared" si="1745"/>
        <v>0.45678279260620447</v>
      </c>
      <c r="AH1097" s="42">
        <f t="shared" si="1745"/>
        <v>0.47994563900864318</v>
      </c>
      <c r="AI1097" s="42">
        <f t="shared" si="1745"/>
        <v>0.49459710083482888</v>
      </c>
      <c r="AJ1097" s="42">
        <f t="shared" ref="AJ1097:BJ1097" si="1746">(1+AI1097)*(1+AJ1092)-1</f>
        <v>0.49115952750290881</v>
      </c>
      <c r="AK1097" s="42">
        <f t="shared" si="1746"/>
        <v>0.51188664493519931</v>
      </c>
      <c r="AL1097" s="42">
        <f t="shared" si="1746"/>
        <v>0.53849584988605881</v>
      </c>
      <c r="AM1097" s="42">
        <f t="shared" si="1746"/>
        <v>0.57465050235838122</v>
      </c>
      <c r="AN1097" s="42">
        <f t="shared" si="1746"/>
        <v>0.43702604845225856</v>
      </c>
      <c r="AO1097" s="42">
        <f t="shared" si="1746"/>
        <v>0.27406729455777246</v>
      </c>
      <c r="AP1097" s="42">
        <f t="shared" si="1746"/>
        <v>0.39344740005783585</v>
      </c>
      <c r="AQ1097" s="42">
        <f t="shared" si="1746"/>
        <v>0.45364432774033414</v>
      </c>
      <c r="AR1097" s="42">
        <f t="shared" si="1746"/>
        <v>0.43736351126964235</v>
      </c>
      <c r="AS1097" s="42">
        <f t="shared" si="1746"/>
        <v>0.50305102373466504</v>
      </c>
      <c r="AT1097" s="42">
        <f t="shared" si="1746"/>
        <v>0.54408431668262147</v>
      </c>
      <c r="AU1097" s="42">
        <f t="shared" si="1746"/>
        <v>0.5182981085940217</v>
      </c>
      <c r="AV1097" s="42">
        <f t="shared" si="1746"/>
        <v>0.46895342006471608</v>
      </c>
      <c r="AW1097" s="42">
        <f t="shared" si="1746"/>
        <v>0.58779175174795162</v>
      </c>
      <c r="AX1097" s="42">
        <f t="shared" si="1746"/>
        <v>0.62431096203815439</v>
      </c>
      <c r="AY1097" s="42">
        <f t="shared" si="1746"/>
        <v>0.57996727277451288</v>
      </c>
      <c r="AZ1097" s="42">
        <f t="shared" si="1746"/>
        <v>0.57396339713796962</v>
      </c>
      <c r="BA1097" s="42">
        <f t="shared" si="1746"/>
        <v>0.66210534737769611</v>
      </c>
      <c r="BB1097" s="42">
        <f t="shared" si="1746"/>
        <v>0.72842335073806619</v>
      </c>
      <c r="BC1097" s="42">
        <f t="shared" si="1746"/>
        <v>0.74363347622456111</v>
      </c>
      <c r="BD1097" s="42">
        <f t="shared" si="1746"/>
        <v>0.77344960866800094</v>
      </c>
      <c r="BE1097" s="42">
        <f t="shared" si="1746"/>
        <v>0.83640706977571511</v>
      </c>
      <c r="BF1097" s="42">
        <f t="shared" si="1746"/>
        <v>0.87093152268749852</v>
      </c>
      <c r="BG1097" s="42">
        <f t="shared" si="1746"/>
        <v>0.77775913285766118</v>
      </c>
      <c r="BH1097" s="42">
        <f t="shared" si="1746"/>
        <v>0.87571366107811821</v>
      </c>
      <c r="BI1097" s="42">
        <f t="shared" si="1746"/>
        <v>0.83726153102601675</v>
      </c>
      <c r="BJ1097" s="42">
        <f t="shared" si="1746"/>
        <v>0.96274649359509379</v>
      </c>
    </row>
    <row r="1098" spans="2:62" hidden="1" outlineLevel="2">
      <c r="B1098" t="s">
        <v>151</v>
      </c>
      <c r="C1098" s="42">
        <f>C1093</f>
        <v>2.1399999999999999E-2</v>
      </c>
      <c r="D1098" s="42">
        <f t="shared" ref="D1098:AI1098" si="1747">(1+C1098)*(1+D1093)-1</f>
        <v>5.7046860000000033E-2</v>
      </c>
      <c r="E1098" s="42">
        <f t="shared" si="1747"/>
        <v>6.0006591207999893E-2</v>
      </c>
      <c r="F1098" s="42">
        <f t="shared" si="1747"/>
        <v>6.5094622845798256E-2</v>
      </c>
      <c r="G1098" s="42">
        <f t="shared" si="1747"/>
        <v>6.7118302629205262E-2</v>
      </c>
      <c r="H1098" s="42">
        <f t="shared" si="1747"/>
        <v>8.0670705072596105E-2</v>
      </c>
      <c r="I1098" s="42">
        <f t="shared" si="1747"/>
        <v>9.0396741418249382E-2</v>
      </c>
      <c r="J1098" s="42">
        <f t="shared" si="1747"/>
        <v>7.916565498164152E-2</v>
      </c>
      <c r="K1098" s="42">
        <f t="shared" si="1747"/>
        <v>0.10107271777776883</v>
      </c>
      <c r="L1098" s="42">
        <f t="shared" si="1747"/>
        <v>0.12001116852354654</v>
      </c>
      <c r="M1098" s="42">
        <f t="shared" si="1747"/>
        <v>0.17477971466434794</v>
      </c>
      <c r="N1098" s="42">
        <f t="shared" si="1747"/>
        <v>0.18030117932327028</v>
      </c>
      <c r="O1098" s="42">
        <f t="shared" si="1747"/>
        <v>0.22031338930232924</v>
      </c>
      <c r="P1098" s="42">
        <f t="shared" si="1747"/>
        <v>0.16954835230735243</v>
      </c>
      <c r="Q1098" s="42">
        <f t="shared" si="1747"/>
        <v>0.17001617164827532</v>
      </c>
      <c r="R1098" s="42">
        <f t="shared" si="1747"/>
        <v>0.16311307623555038</v>
      </c>
      <c r="S1098" s="42">
        <f t="shared" si="1747"/>
        <v>0.17800092361136532</v>
      </c>
      <c r="T1098" s="42">
        <f t="shared" si="1747"/>
        <v>0.19955834051345334</v>
      </c>
      <c r="U1098" s="42">
        <f t="shared" si="1747"/>
        <v>0.23410562072024077</v>
      </c>
      <c r="V1098" s="42">
        <f t="shared" si="1747"/>
        <v>0.26211981831059017</v>
      </c>
      <c r="W1098" s="42">
        <f t="shared" si="1747"/>
        <v>0.26388678605622506</v>
      </c>
      <c r="X1098" s="42">
        <f t="shared" si="1747"/>
        <v>0.19740634110966759</v>
      </c>
      <c r="Y1098" s="42">
        <f t="shared" si="1747"/>
        <v>0.2261440932962997</v>
      </c>
      <c r="Z1098" s="42">
        <f t="shared" si="1747"/>
        <v>0.11763034103957715</v>
      </c>
      <c r="AA1098" s="42">
        <f t="shared" si="1747"/>
        <v>0.2157582849828521</v>
      </c>
      <c r="AB1098" s="42">
        <f t="shared" si="1747"/>
        <v>0.26037661404172274</v>
      </c>
      <c r="AC1098" s="42">
        <f t="shared" si="1747"/>
        <v>0.2708377399382691</v>
      </c>
      <c r="AD1098" s="42">
        <f t="shared" si="1747"/>
        <v>0.31938374160391092</v>
      </c>
      <c r="AE1098" s="42">
        <f t="shared" si="1747"/>
        <v>0.25684495225188564</v>
      </c>
      <c r="AF1098" s="42">
        <f t="shared" si="1747"/>
        <v>0.34231040900501397</v>
      </c>
      <c r="AG1098" s="42">
        <f t="shared" si="1747"/>
        <v>0.35734428558587017</v>
      </c>
      <c r="AH1098" s="42">
        <f t="shared" si="1747"/>
        <v>0.32748271130298101</v>
      </c>
      <c r="AI1098" s="42">
        <f t="shared" si="1747"/>
        <v>0.37195338213163098</v>
      </c>
      <c r="AJ1098" s="42">
        <f t="shared" ref="AJ1098:BJ1098" si="1748">(1+AI1098)*(1+AJ1093)-1</f>
        <v>0.38800523670257103</v>
      </c>
      <c r="AK1098" s="42">
        <f t="shared" si="1748"/>
        <v>0.43478101317944784</v>
      </c>
      <c r="AL1098" s="42">
        <f t="shared" si="1748"/>
        <v>0.46017663711272405</v>
      </c>
      <c r="AM1098" s="42">
        <f t="shared" si="1748"/>
        <v>0.43768991690118808</v>
      </c>
      <c r="AN1098" s="42">
        <f t="shared" si="1748"/>
        <v>0.29607746008642111</v>
      </c>
      <c r="AO1098" s="42">
        <f t="shared" si="1748"/>
        <v>6.187626304880478E-2</v>
      </c>
      <c r="AP1098" s="42">
        <f t="shared" si="1748"/>
        <v>0.18590341057290516</v>
      </c>
      <c r="AQ1098" s="42">
        <f t="shared" si="1748"/>
        <v>0.25314413395238877</v>
      </c>
      <c r="AR1098" s="42">
        <f t="shared" si="1748"/>
        <v>0.26128957082307913</v>
      </c>
      <c r="AS1098" s="42">
        <f t="shared" si="1748"/>
        <v>0.32511082310672701</v>
      </c>
      <c r="AT1098" s="42">
        <f t="shared" si="1748"/>
        <v>0.37109216866853045</v>
      </c>
      <c r="AU1098" s="42">
        <f t="shared" si="1748"/>
        <v>0.3396941580060211</v>
      </c>
      <c r="AV1098" s="42">
        <f t="shared" si="1748"/>
        <v>0.34237354632203321</v>
      </c>
      <c r="AW1098" s="42">
        <f t="shared" si="1748"/>
        <v>0.49365904499252644</v>
      </c>
      <c r="AX1098" s="42">
        <f t="shared" si="1748"/>
        <v>0.55579526126421563</v>
      </c>
      <c r="AY1098" s="42">
        <f t="shared" si="1748"/>
        <v>0.54194868343896418</v>
      </c>
      <c r="AZ1098" s="42">
        <f t="shared" si="1748"/>
        <v>0.61580802537569057</v>
      </c>
      <c r="BA1098" s="42">
        <f t="shared" si="1748"/>
        <v>0.72778352153422587</v>
      </c>
      <c r="BB1098" s="42">
        <f t="shared" si="1748"/>
        <v>0.80501544494680566</v>
      </c>
      <c r="BC1098" s="42">
        <f t="shared" si="1748"/>
        <v>0.82956365499808227</v>
      </c>
      <c r="BD1098" s="42">
        <f t="shared" si="1748"/>
        <v>0.81584192758559682</v>
      </c>
      <c r="BE1098" s="42">
        <f t="shared" si="1748"/>
        <v>0.85633520257075557</v>
      </c>
      <c r="BF1098" s="42">
        <f t="shared" si="1748"/>
        <v>0.89995907983116852</v>
      </c>
      <c r="BG1098" s="42">
        <f t="shared" si="1748"/>
        <v>0.81047100717112053</v>
      </c>
      <c r="BH1098" s="42">
        <f t="shared" si="1748"/>
        <v>0.90570178214832153</v>
      </c>
      <c r="BI1098" s="42">
        <f t="shared" si="1748"/>
        <v>0.87025572900036274</v>
      </c>
      <c r="BJ1098" s="42">
        <f t="shared" si="1748"/>
        <v>1.0094027552379896</v>
      </c>
    </row>
    <row r="1099" spans="2:62" hidden="1" outlineLevel="2">
      <c r="B1099" t="s">
        <v>1264</v>
      </c>
      <c r="C1099" s="42">
        <f ca="1">C30</f>
        <v>1.0442796291022462E-2</v>
      </c>
      <c r="D1099" s="42">
        <f t="shared" ref="D1099:AI1099" ca="1" si="1749">(1+C1099)*(1+D30)-1</f>
        <v>6.7675828039117203E-2</v>
      </c>
      <c r="E1099" s="42">
        <f t="shared" ca="1" si="1749"/>
        <v>6.2634120894388579E-2</v>
      </c>
      <c r="F1099" s="42">
        <f t="shared" ca="1" si="1749"/>
        <v>5.4759427434463825E-2</v>
      </c>
      <c r="G1099" s="42">
        <f t="shared" ca="1" si="1749"/>
        <v>8.6667292319147604E-2</v>
      </c>
      <c r="H1099" s="42">
        <f t="shared" ca="1" si="1749"/>
        <v>7.6468935867410881E-2</v>
      </c>
      <c r="I1099" s="42">
        <f t="shared" ca="1" si="1749"/>
        <v>7.2477163684059764E-2</v>
      </c>
      <c r="J1099" s="42">
        <f t="shared" ca="1" si="1749"/>
        <v>0.10457480046620193</v>
      </c>
      <c r="K1099" s="42">
        <f t="shared" ca="1" si="1749"/>
        <v>0.10061899378910399</v>
      </c>
      <c r="L1099" s="42">
        <f t="shared" ca="1" si="1749"/>
        <v>0.16361199796130266</v>
      </c>
      <c r="M1099" s="42">
        <f t="shared" ca="1" si="1749"/>
        <v>0.20053059879490931</v>
      </c>
      <c r="N1099" s="42">
        <f t="shared" ca="1" si="1749"/>
        <v>0.1699928187663855</v>
      </c>
      <c r="O1099" s="42">
        <f t="shared" ca="1" si="1749"/>
        <v>0.18244958731333893</v>
      </c>
      <c r="P1099" s="42">
        <f t="shared" ca="1" si="1749"/>
        <v>0.1487798966222893</v>
      </c>
      <c r="Q1099" s="42">
        <f t="shared" ca="1" si="1749"/>
        <v>0.14264483495503777</v>
      </c>
      <c r="R1099" s="42">
        <f t="shared" ca="1" si="1749"/>
        <v>0.12524479379630193</v>
      </c>
      <c r="S1099" s="42">
        <f t="shared" ca="1" si="1749"/>
        <v>0.10994859414185854</v>
      </c>
      <c r="T1099" s="42">
        <f t="shared" ca="1" si="1749"/>
        <v>0.13365639435832843</v>
      </c>
      <c r="U1099" s="42">
        <f t="shared" ca="1" si="1749"/>
        <v>0.1818350352928495</v>
      </c>
      <c r="V1099" s="42">
        <f t="shared" ca="1" si="1749"/>
        <v>0.15353077666138937</v>
      </c>
      <c r="W1099" s="42">
        <f t="shared" ca="1" si="1749"/>
        <v>0.14659332950370896</v>
      </c>
      <c r="X1099" s="42">
        <f t="shared" ca="1" si="1749"/>
        <v>0.12265358423734174</v>
      </c>
      <c r="Y1099" s="42">
        <f t="shared" ca="1" si="1749"/>
        <v>0.16543590391342811</v>
      </c>
      <c r="Z1099" s="42">
        <f t="shared" ca="1" si="1749"/>
        <v>8.215463623221031E-2</v>
      </c>
      <c r="AA1099" s="42">
        <f t="shared" ca="1" si="1749"/>
        <v>0.16045816719563222</v>
      </c>
      <c r="AB1099" s="42">
        <f t="shared" ca="1" si="1749"/>
        <v>0.20735198602594407</v>
      </c>
      <c r="AC1099" s="42">
        <f t="shared" ca="1" si="1749"/>
        <v>0.26538190541495377</v>
      </c>
      <c r="AD1099" s="42">
        <f t="shared" ca="1" si="1749"/>
        <v>0.31965802700745094</v>
      </c>
      <c r="AE1099" s="42">
        <f t="shared" ca="1" si="1749"/>
        <v>0.27668081203465578</v>
      </c>
      <c r="AF1099" s="42">
        <f t="shared" ca="1" si="1749"/>
        <v>0.33003926431648756</v>
      </c>
      <c r="AG1099" s="42">
        <f t="shared" ca="1" si="1749"/>
        <v>0.33312848510890958</v>
      </c>
      <c r="AH1099" s="42">
        <f t="shared" ca="1" si="1749"/>
        <v>0.36947314033187162</v>
      </c>
      <c r="AI1099" s="42">
        <f t="shared" ca="1" si="1749"/>
        <v>0.4049450805993553</v>
      </c>
      <c r="AJ1099" s="42">
        <f t="shared" ref="AJ1099:BJ1099" ca="1" si="1750">(1+AI1099)*(1+AJ30)-1</f>
        <v>0.44446259835040558</v>
      </c>
      <c r="AK1099" s="42">
        <f t="shared" ca="1" si="1750"/>
        <v>0.44686790313539815</v>
      </c>
      <c r="AL1099" s="42">
        <f t="shared" ca="1" si="1750"/>
        <v>0.49862853662569018</v>
      </c>
      <c r="AM1099" s="42">
        <f t="shared" ca="1" si="1750"/>
        <v>0.57089282205490544</v>
      </c>
      <c r="AN1099" s="42">
        <f t="shared" ca="1" si="1750"/>
        <v>0.43362934679994369</v>
      </c>
      <c r="AO1099" s="42">
        <f t="shared" ca="1" si="1750"/>
        <v>0.35888584722759376</v>
      </c>
      <c r="AP1099" s="42">
        <f t="shared" ca="1" si="1750"/>
        <v>0.49900470836537481</v>
      </c>
      <c r="AQ1099" s="42">
        <f t="shared" ca="1" si="1750"/>
        <v>0.60420150773228665</v>
      </c>
      <c r="AR1099" s="42">
        <f t="shared" ca="1" si="1750"/>
        <v>0.56041228988863279</v>
      </c>
      <c r="AS1099" s="42">
        <f t="shared" ca="1" si="1750"/>
        <v>0.50018590346513303</v>
      </c>
      <c r="AT1099" s="42">
        <f t="shared" ca="1" si="1750"/>
        <v>0.44822215221665895</v>
      </c>
      <c r="AU1099" s="42">
        <f t="shared" ca="1" si="1750"/>
        <v>0.4624549020231834</v>
      </c>
      <c r="AV1099" s="42">
        <f t="shared" ca="1" si="1750"/>
        <v>0.43981134063182048</v>
      </c>
      <c r="AW1099" s="42">
        <f t="shared" ca="1" si="1750"/>
        <v>0.51510745265066626</v>
      </c>
      <c r="AX1099" s="42">
        <f t="shared" ca="1" si="1750"/>
        <v>0.50759587376070847</v>
      </c>
      <c r="AY1099" s="42">
        <f t="shared" ca="1" si="1750"/>
        <v>0.5461178651195493</v>
      </c>
      <c r="AZ1099" s="42">
        <f t="shared" ca="1" si="1750"/>
        <v>0.48075310346279698</v>
      </c>
      <c r="BA1099" s="42">
        <f t="shared" ca="1" si="1750"/>
        <v>0.60944165285804419</v>
      </c>
      <c r="BB1099" s="42">
        <f t="shared" ca="1" si="1750"/>
        <v>0.65715720567780322</v>
      </c>
      <c r="BC1099" s="42">
        <f t="shared" ca="1" si="1750"/>
        <v>0.65745772214284814</v>
      </c>
      <c r="BD1099" s="42">
        <f t="shared" ca="1" si="1750"/>
        <v>0.65254458465855869</v>
      </c>
      <c r="BE1099" s="42">
        <f t="shared" ca="1" si="1750"/>
        <v>0.68804920645687817</v>
      </c>
      <c r="BF1099" s="42">
        <f t="shared" ca="1" si="1750"/>
        <v>0.77754257390699455</v>
      </c>
      <c r="BG1099" s="42">
        <f t="shared" ca="1" si="1750"/>
        <v>0.6716865181215419</v>
      </c>
      <c r="BH1099" s="42">
        <f t="shared" ca="1" si="1750"/>
        <v>0.6817250531744079</v>
      </c>
      <c r="BI1099" s="42">
        <f t="shared" ca="1" si="1750"/>
        <v>0.67076414046420552</v>
      </c>
      <c r="BJ1099" s="42">
        <f t="shared" ca="1" si="1750"/>
        <v>0.83033061973575206</v>
      </c>
    </row>
    <row r="1100" spans="2:62" ht="18.5" hidden="1" outlineLevel="2">
      <c r="B1100" s="139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  <c r="AJ1100" s="42"/>
      <c r="AK1100" s="42"/>
      <c r="AL1100" s="42"/>
      <c r="AM1100" s="42"/>
      <c r="AN1100" s="42"/>
      <c r="AO1100" s="42"/>
      <c r="AP1100" s="42"/>
      <c r="AQ1100" s="42"/>
      <c r="AR1100" s="42"/>
      <c r="AS1100" s="42"/>
      <c r="AT1100" s="42"/>
      <c r="AU1100" s="42"/>
      <c r="AV1100" s="42"/>
      <c r="AW1100" s="42"/>
      <c r="AX1100" s="42"/>
      <c r="AY1100" s="42"/>
      <c r="AZ1100" s="42"/>
      <c r="BA1100" s="42"/>
      <c r="BB1100" s="42"/>
      <c r="BC1100" s="42"/>
      <c r="BD1100" s="42"/>
      <c r="BE1100" s="42"/>
      <c r="BF1100" s="42"/>
      <c r="BG1100" s="42"/>
      <c r="BH1100" s="42"/>
      <c r="BI1100" s="42"/>
      <c r="BJ1100" s="42"/>
    </row>
    <row r="1101" spans="2:62" ht="18.5" hidden="1" outlineLevel="2">
      <c r="B1101" s="139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  <c r="AJ1101" s="42"/>
      <c r="AK1101" s="42"/>
      <c r="AL1101" s="42"/>
      <c r="AM1101" s="42"/>
      <c r="AN1101" s="42"/>
      <c r="AO1101" s="42"/>
      <c r="AP1101" s="42"/>
      <c r="AQ1101" s="42"/>
      <c r="AR1101" s="42"/>
      <c r="AS1101" s="42"/>
      <c r="AT1101" s="42"/>
      <c r="AU1101" s="42"/>
      <c r="AV1101" s="42"/>
      <c r="AW1101" s="42"/>
      <c r="AX1101" s="42"/>
      <c r="AY1101" s="42"/>
      <c r="AZ1101" s="42"/>
      <c r="BA1101" s="42"/>
      <c r="BB1101" s="42"/>
      <c r="BC1101" s="42"/>
      <c r="BD1101" s="42"/>
      <c r="BE1101" s="42"/>
      <c r="BF1101" s="42"/>
      <c r="BG1101" s="42"/>
      <c r="BH1101" s="42"/>
      <c r="BI1101" s="42"/>
      <c r="BJ1101" s="42"/>
    </row>
    <row r="1102" spans="2:62" ht="43.5" hidden="1" outlineLevel="2">
      <c r="B1102" s="139"/>
      <c r="C1102" s="42"/>
      <c r="D1102" s="42"/>
      <c r="E1102" s="42"/>
      <c r="F1102" s="42"/>
      <c r="G1102" s="42"/>
      <c r="H1102" s="42"/>
      <c r="I1102" s="42"/>
      <c r="J1102" s="42"/>
      <c r="K1102" s="146" t="s">
        <v>1267</v>
      </c>
      <c r="L1102" s="147"/>
      <c r="M1102" s="59"/>
      <c r="N1102" s="59"/>
      <c r="O1102" s="148" t="s">
        <v>165</v>
      </c>
      <c r="P1102" s="148" t="s">
        <v>147</v>
      </c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  <c r="AJ1102" s="42"/>
      <c r="AK1102" s="42"/>
      <c r="AL1102" s="42"/>
      <c r="AM1102" s="42"/>
      <c r="AN1102" s="42"/>
      <c r="AO1102" s="42"/>
      <c r="AP1102" s="42"/>
      <c r="AQ1102" s="42"/>
      <c r="AR1102" s="42"/>
      <c r="AS1102" s="42"/>
      <c r="AT1102" s="42"/>
      <c r="AU1102" s="42"/>
      <c r="AV1102" s="42"/>
      <c r="AW1102" s="42"/>
      <c r="AX1102" s="42"/>
      <c r="AY1102" s="42"/>
      <c r="AZ1102" s="42"/>
      <c r="BA1102" s="42"/>
      <c r="BB1102" s="42"/>
      <c r="BC1102" s="42"/>
      <c r="BD1102" s="42"/>
      <c r="BE1102" s="42"/>
      <c r="BF1102" s="42"/>
      <c r="BG1102" s="42"/>
      <c r="BH1102" s="42"/>
      <c r="BI1102" s="42"/>
      <c r="BJ1102" s="42"/>
    </row>
    <row r="1103" spans="2:62" ht="18.5" hidden="1" outlineLevel="2">
      <c r="B1103" s="139"/>
      <c r="C1103" s="42"/>
      <c r="D1103" s="42"/>
      <c r="E1103" s="42"/>
      <c r="F1103" s="42"/>
      <c r="G1103" s="42"/>
      <c r="H1103" s="42"/>
      <c r="I1103" s="42"/>
      <c r="J1103" s="42"/>
      <c r="K1103" s="150" t="s">
        <v>1268</v>
      </c>
      <c r="L1103" s="59"/>
      <c r="M1103" s="59"/>
      <c r="N1103" s="140"/>
      <c r="O1103" s="149">
        <f>AVERAGE(C1091:BJ1091)</f>
        <v>1.520370127021667E-2</v>
      </c>
      <c r="P1103" s="149" cm="1">
        <f t="array" ref="P1103">PRODUCT(1+C1091:BJ1091)-1</f>
        <v>1.3342868878244944</v>
      </c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  <c r="AJ1103" s="42"/>
      <c r="AK1103" s="42"/>
      <c r="AL1103" s="42"/>
      <c r="AM1103" s="42"/>
      <c r="AN1103" s="42"/>
      <c r="AO1103" s="42"/>
      <c r="AP1103" s="42"/>
      <c r="AQ1103" s="42"/>
      <c r="AR1103" s="42"/>
      <c r="AS1103" s="42"/>
      <c r="AT1103" s="42"/>
      <c r="AU1103" s="42"/>
      <c r="AV1103" s="42"/>
      <c r="AW1103" s="42"/>
      <c r="AX1103" s="42"/>
      <c r="AY1103" s="42"/>
      <c r="AZ1103" s="42"/>
      <c r="BA1103" s="42"/>
      <c r="BB1103" s="42"/>
      <c r="BC1103" s="42"/>
      <c r="BD1103" s="42"/>
      <c r="BE1103" s="42"/>
      <c r="BF1103" s="42"/>
      <c r="BG1103" s="42"/>
      <c r="BH1103" s="42"/>
      <c r="BI1103" s="42"/>
      <c r="BJ1103" s="42"/>
    </row>
    <row r="1104" spans="2:62" ht="18.5" hidden="1" outlineLevel="2">
      <c r="B1104" s="139"/>
      <c r="C1104" s="42"/>
      <c r="D1104" s="42"/>
      <c r="E1104" s="42"/>
      <c r="F1104" s="42"/>
      <c r="G1104" s="42"/>
      <c r="H1104" s="42"/>
      <c r="I1104" s="42"/>
      <c r="J1104" s="42"/>
      <c r="K1104" s="150" t="s">
        <v>150</v>
      </c>
      <c r="L1104" s="59"/>
      <c r="M1104" s="59"/>
      <c r="N1104" s="140"/>
      <c r="O1104" s="149">
        <f>AVERAGE(C1092:BJ1092)</f>
        <v>1.1975000000000006E-2</v>
      </c>
      <c r="P1104" s="149" cm="1">
        <f t="array" ref="P1104">PRODUCT(1+C1092:BJ1092)-1</f>
        <v>0.96274649359509379</v>
      </c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  <c r="AJ1104" s="42"/>
      <c r="AK1104" s="42"/>
      <c r="AL1104" s="42"/>
      <c r="AM1104" s="42"/>
      <c r="AN1104" s="42"/>
      <c r="AO1104" s="42"/>
      <c r="AP1104" s="42"/>
      <c r="AQ1104" s="42"/>
      <c r="AR1104" s="42"/>
      <c r="AS1104" s="42"/>
      <c r="AT1104" s="42"/>
      <c r="AU1104" s="42"/>
      <c r="AV1104" s="42"/>
      <c r="AW1104" s="42"/>
      <c r="AX1104" s="42"/>
      <c r="AY1104" s="42"/>
      <c r="AZ1104" s="42"/>
      <c r="BA1104" s="42"/>
      <c r="BB1104" s="42"/>
      <c r="BC1104" s="42"/>
      <c r="BD1104" s="42"/>
      <c r="BE1104" s="42"/>
      <c r="BF1104" s="42"/>
      <c r="BG1104" s="42"/>
      <c r="BH1104" s="42"/>
      <c r="BI1104" s="42"/>
      <c r="BJ1104" s="42"/>
    </row>
    <row r="1105" spans="2:62" ht="18.5" hidden="1" outlineLevel="2">
      <c r="B1105" s="139"/>
      <c r="C1105" s="42"/>
      <c r="D1105" s="42"/>
      <c r="E1105" s="42"/>
      <c r="F1105" s="42"/>
      <c r="G1105" s="42"/>
      <c r="H1105" s="42"/>
      <c r="I1105" s="42"/>
      <c r="J1105" s="42"/>
      <c r="K1105" s="150" t="s">
        <v>151</v>
      </c>
      <c r="L1105" s="59"/>
      <c r="M1105" s="59"/>
      <c r="N1105" s="140"/>
      <c r="O1105" s="149">
        <f>AVERAGE(C1093:BJ1093)</f>
        <v>1.2828333333333332E-2</v>
      </c>
      <c r="P1105" s="149" cm="1">
        <f t="array" ref="P1105">PRODUCT(1+C1093:BJ1093)-1</f>
        <v>1.0094027552379896</v>
      </c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  <c r="AJ1105" s="42"/>
      <c r="AK1105" s="42"/>
      <c r="AL1105" s="42"/>
      <c r="AM1105" s="42"/>
      <c r="AN1105" s="42"/>
      <c r="AO1105" s="42"/>
      <c r="AP1105" s="42"/>
      <c r="AQ1105" s="42"/>
      <c r="AR1105" s="42"/>
      <c r="AS1105" s="42"/>
      <c r="AT1105" s="42"/>
      <c r="AU1105" s="42"/>
      <c r="AV1105" s="42"/>
      <c r="AW1105" s="42"/>
      <c r="AX1105" s="42"/>
      <c r="AY1105" s="42"/>
      <c r="AZ1105" s="42"/>
      <c r="BA1105" s="42"/>
      <c r="BB1105" s="42"/>
      <c r="BC1105" s="42"/>
      <c r="BD1105" s="42"/>
      <c r="BE1105" s="42"/>
      <c r="BF1105" s="42"/>
      <c r="BG1105" s="42"/>
      <c r="BH1105" s="42"/>
      <c r="BI1105" s="42"/>
      <c r="BJ1105" s="42"/>
    </row>
    <row r="1106" spans="2:62" ht="18.5" hidden="1" outlineLevel="2">
      <c r="B1106" s="139"/>
      <c r="C1106" s="42"/>
      <c r="D1106" s="42"/>
      <c r="E1106" s="42"/>
      <c r="F1106" s="42"/>
      <c r="G1106" s="42"/>
      <c r="H1106" s="42"/>
      <c r="I1106" s="42"/>
      <c r="J1106" s="42"/>
      <c r="K1106" s="150" t="s">
        <v>1264</v>
      </c>
      <c r="L1106" s="59"/>
      <c r="M1106" s="59"/>
      <c r="N1106" s="140"/>
      <c r="O1106" s="149">
        <f ca="1">D1062</f>
        <v>1.0896654156574512E-2</v>
      </c>
      <c r="P1106" s="149">
        <f ca="1">E1062</f>
        <v>0.83033061973575206</v>
      </c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  <c r="AJ1106" s="42"/>
      <c r="AK1106" s="42"/>
      <c r="AL1106" s="42"/>
      <c r="AM1106" s="42"/>
      <c r="AN1106" s="42"/>
      <c r="AO1106" s="42"/>
      <c r="AP1106" s="42"/>
      <c r="AQ1106" s="42"/>
      <c r="AR1106" s="42"/>
      <c r="AS1106" s="42"/>
      <c r="AT1106" s="42"/>
      <c r="AU1106" s="42"/>
      <c r="AV1106" s="42"/>
      <c r="AW1106" s="42"/>
      <c r="AX1106" s="42"/>
      <c r="AY1106" s="42"/>
      <c r="AZ1106" s="42"/>
      <c r="BA1106" s="42"/>
      <c r="BB1106" s="42"/>
      <c r="BC1106" s="42"/>
      <c r="BD1106" s="42"/>
      <c r="BE1106" s="42"/>
      <c r="BF1106" s="42"/>
      <c r="BG1106" s="42"/>
      <c r="BH1106" s="42"/>
      <c r="BI1106" s="42"/>
      <c r="BJ1106" s="42"/>
    </row>
    <row r="1107" spans="2:62" ht="18.5" hidden="1" outlineLevel="2">
      <c r="B1107" s="139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  <c r="AJ1107" s="42"/>
      <c r="AK1107" s="42"/>
      <c r="AL1107" s="42"/>
      <c r="AM1107" s="42"/>
      <c r="AN1107" s="42"/>
      <c r="AO1107" s="42"/>
      <c r="AP1107" s="42"/>
      <c r="AQ1107" s="42"/>
      <c r="AR1107" s="42"/>
      <c r="AS1107" s="42"/>
      <c r="AT1107" s="42"/>
      <c r="AU1107" s="42"/>
      <c r="AV1107" s="42"/>
      <c r="AW1107" s="42"/>
      <c r="AX1107" s="42"/>
      <c r="AY1107" s="42"/>
      <c r="AZ1107" s="42"/>
      <c r="BA1107" s="42"/>
      <c r="BB1107" s="42"/>
      <c r="BC1107" s="42"/>
      <c r="BD1107" s="42"/>
      <c r="BE1107" s="42"/>
      <c r="BF1107" s="42"/>
      <c r="BG1107" s="42"/>
      <c r="BH1107" s="42"/>
      <c r="BI1107" s="42"/>
      <c r="BJ1107" s="42"/>
    </row>
    <row r="1108" spans="2:62" ht="18.5" hidden="1" outlineLevel="2">
      <c r="B1108" s="139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  <c r="AJ1108" s="42"/>
      <c r="AK1108" s="42"/>
      <c r="AL1108" s="42"/>
      <c r="AM1108" s="42"/>
      <c r="AN1108" s="42"/>
      <c r="AO1108" s="42"/>
      <c r="AP1108" s="42"/>
      <c r="AQ1108" s="42"/>
      <c r="AR1108" s="42"/>
      <c r="AS1108" s="42"/>
      <c r="AT1108" s="42"/>
      <c r="AU1108" s="42"/>
      <c r="AV1108" s="42"/>
      <c r="AW1108" s="42"/>
      <c r="AX1108" s="42"/>
      <c r="AY1108" s="42"/>
      <c r="AZ1108" s="42"/>
      <c r="BA1108" s="42"/>
      <c r="BB1108" s="42"/>
      <c r="BC1108" s="42"/>
      <c r="BD1108" s="42"/>
      <c r="BE1108" s="42"/>
      <c r="BF1108" s="42"/>
      <c r="BG1108" s="42"/>
      <c r="BH1108" s="42"/>
      <c r="BI1108" s="42"/>
      <c r="BJ1108" s="42"/>
    </row>
    <row r="1109" spans="2:62" ht="18.5" hidden="1" outlineLevel="2">
      <c r="B1109" s="139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  <c r="AJ1109" s="42"/>
      <c r="AK1109" s="42"/>
      <c r="AL1109" s="42"/>
      <c r="AM1109" s="42"/>
      <c r="AN1109" s="42"/>
      <c r="AO1109" s="42"/>
      <c r="AP1109" s="42"/>
      <c r="AQ1109" s="42"/>
      <c r="AR1109" s="42"/>
      <c r="AS1109" s="42"/>
      <c r="AT1109" s="42"/>
      <c r="AU1109" s="42"/>
      <c r="AV1109" s="42"/>
      <c r="AW1109" s="42"/>
      <c r="AX1109" s="42"/>
      <c r="AY1109" s="42"/>
      <c r="AZ1109" s="42"/>
      <c r="BA1109" s="42"/>
      <c r="BB1109" s="42"/>
      <c r="BC1109" s="42"/>
      <c r="BD1109" s="42"/>
      <c r="BE1109" s="42"/>
      <c r="BF1109" s="42"/>
      <c r="BG1109" s="42"/>
      <c r="BH1109" s="42"/>
      <c r="BI1109" s="42"/>
      <c r="BJ1109" s="42"/>
    </row>
    <row r="1110" spans="2:62" ht="18.5" hidden="1" outlineLevel="2">
      <c r="B1110" s="139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  <c r="AJ1110" s="42"/>
      <c r="AK1110" s="42"/>
      <c r="AL1110" s="42"/>
      <c r="AM1110" s="42"/>
      <c r="AN1110" s="42"/>
      <c r="AO1110" s="42"/>
      <c r="AP1110" s="42"/>
      <c r="AQ1110" s="42"/>
      <c r="AR1110" s="42"/>
      <c r="AS1110" s="42"/>
      <c r="AT1110" s="42"/>
      <c r="AU1110" s="42"/>
      <c r="AV1110" s="42"/>
      <c r="AW1110" s="42"/>
      <c r="AX1110" s="42"/>
      <c r="AY1110" s="42"/>
      <c r="AZ1110" s="42"/>
      <c r="BA1110" s="42"/>
      <c r="BB1110" s="42"/>
      <c r="BC1110" s="42"/>
      <c r="BD1110" s="42"/>
      <c r="BE1110" s="42"/>
      <c r="BF1110" s="42"/>
      <c r="BG1110" s="42"/>
      <c r="BH1110" s="42"/>
      <c r="BI1110" s="42"/>
      <c r="BJ1110" s="42"/>
    </row>
    <row r="1111" spans="2:62" ht="18.5" hidden="1" outlineLevel="2">
      <c r="B1111" s="139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  <c r="AJ1111" s="42"/>
      <c r="AK1111" s="42"/>
      <c r="AL1111" s="42"/>
      <c r="AM1111" s="42"/>
      <c r="AN1111" s="42"/>
      <c r="AO1111" s="42"/>
      <c r="AP1111" s="42"/>
      <c r="AQ1111" s="42"/>
      <c r="AR1111" s="42"/>
      <c r="AS1111" s="42"/>
      <c r="AT1111" s="42"/>
      <c r="AU1111" s="42"/>
      <c r="AV1111" s="42"/>
      <c r="AW1111" s="42"/>
      <c r="AX1111" s="42"/>
      <c r="AY1111" s="42"/>
      <c r="AZ1111" s="42"/>
      <c r="BA1111" s="42"/>
      <c r="BB1111" s="42"/>
      <c r="BC1111" s="42"/>
      <c r="BD1111" s="42"/>
      <c r="BE1111" s="42"/>
      <c r="BF1111" s="42"/>
      <c r="BG1111" s="42"/>
      <c r="BH1111" s="42"/>
      <c r="BI1111" s="42"/>
      <c r="BJ1111" s="42"/>
    </row>
    <row r="1112" spans="2:62" ht="18.5" hidden="1" outlineLevel="2">
      <c r="B1112" s="139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  <c r="AJ1112" s="42"/>
      <c r="AK1112" s="42"/>
      <c r="AL1112" s="42"/>
      <c r="AM1112" s="42"/>
      <c r="AN1112" s="42"/>
      <c r="AO1112" s="42"/>
      <c r="AP1112" s="42"/>
      <c r="AQ1112" s="42"/>
      <c r="AR1112" s="42"/>
      <c r="AS1112" s="42"/>
      <c r="AT1112" s="42"/>
      <c r="AU1112" s="42"/>
      <c r="AV1112" s="42"/>
      <c r="AW1112" s="42"/>
      <c r="AX1112" s="42"/>
      <c r="AY1112" s="42"/>
      <c r="AZ1112" s="42"/>
      <c r="BA1112" s="42"/>
      <c r="BB1112" s="42"/>
      <c r="BC1112" s="42"/>
      <c r="BD1112" s="42"/>
      <c r="BE1112" s="42"/>
      <c r="BF1112" s="42"/>
      <c r="BG1112" s="42"/>
      <c r="BH1112" s="42"/>
      <c r="BI1112" s="42"/>
      <c r="BJ1112" s="42"/>
    </row>
    <row r="1113" spans="2:62" ht="18.5" hidden="1" outlineLevel="2">
      <c r="B1113" s="139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  <c r="AJ1113" s="42"/>
      <c r="AK1113" s="42"/>
      <c r="AL1113" s="42"/>
      <c r="AM1113" s="42"/>
      <c r="AN1113" s="42"/>
      <c r="AO1113" s="42"/>
      <c r="AP1113" s="42"/>
      <c r="AQ1113" s="42"/>
      <c r="AR1113" s="42"/>
      <c r="AS1113" s="42"/>
      <c r="AT1113" s="42"/>
      <c r="AU1113" s="42"/>
      <c r="AV1113" s="42"/>
      <c r="AW1113" s="42"/>
      <c r="AX1113" s="42"/>
      <c r="AY1113" s="42"/>
      <c r="AZ1113" s="42"/>
      <c r="BA1113" s="42"/>
      <c r="BB1113" s="42"/>
      <c r="BC1113" s="42"/>
      <c r="BD1113" s="42"/>
      <c r="BE1113" s="42"/>
      <c r="BF1113" s="42"/>
      <c r="BG1113" s="42"/>
      <c r="BH1113" s="42"/>
      <c r="BI1113" s="42"/>
      <c r="BJ1113" s="42"/>
    </row>
    <row r="1114" spans="2:62" ht="18.5" hidden="1" outlineLevel="2">
      <c r="B1114" s="139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  <c r="AJ1114" s="42"/>
      <c r="AK1114" s="42"/>
      <c r="AL1114" s="42"/>
      <c r="AM1114" s="42"/>
      <c r="AN1114" s="42"/>
      <c r="AO1114" s="42"/>
      <c r="AP1114" s="42"/>
      <c r="AQ1114" s="42"/>
      <c r="AR1114" s="42"/>
      <c r="AS1114" s="42"/>
      <c r="AT1114" s="42"/>
      <c r="AU1114" s="42"/>
      <c r="AV1114" s="42"/>
      <c r="AW1114" s="42"/>
      <c r="AX1114" s="42"/>
      <c r="AY1114" s="42"/>
      <c r="AZ1114" s="42"/>
      <c r="BA1114" s="42"/>
      <c r="BB1114" s="42"/>
      <c r="BC1114" s="42"/>
      <c r="BD1114" s="42"/>
      <c r="BE1114" s="42"/>
      <c r="BF1114" s="42"/>
      <c r="BG1114" s="42"/>
      <c r="BH1114" s="42"/>
      <c r="BI1114" s="42"/>
      <c r="BJ1114" s="42"/>
    </row>
    <row r="1115" spans="2:62" ht="18.5" hidden="1" outlineLevel="2">
      <c r="B1115" s="139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  <c r="AJ1115" s="42"/>
      <c r="AK1115" s="42"/>
      <c r="AL1115" s="42"/>
      <c r="AM1115" s="42"/>
      <c r="AN1115" s="42"/>
      <c r="AO1115" s="42"/>
      <c r="AP1115" s="42"/>
      <c r="AQ1115" s="42"/>
      <c r="AR1115" s="42"/>
      <c r="AS1115" s="42"/>
      <c r="AT1115" s="42"/>
      <c r="AU1115" s="42"/>
      <c r="AV1115" s="42"/>
      <c r="AW1115" s="42"/>
      <c r="AX1115" s="42"/>
      <c r="AY1115" s="42"/>
      <c r="AZ1115" s="42"/>
      <c r="BA1115" s="42"/>
      <c r="BB1115" s="42"/>
      <c r="BC1115" s="42"/>
      <c r="BD1115" s="42"/>
      <c r="BE1115" s="42"/>
      <c r="BF1115" s="42"/>
      <c r="BG1115" s="42"/>
      <c r="BH1115" s="42"/>
      <c r="BI1115" s="42"/>
      <c r="BJ1115" s="42"/>
    </row>
    <row r="1116" spans="2:62" ht="18.5" hidden="1" outlineLevel="2">
      <c r="B1116" s="139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  <c r="AJ1116" s="42"/>
      <c r="AK1116" s="42"/>
      <c r="AL1116" s="42"/>
      <c r="AM1116" s="42"/>
      <c r="AN1116" s="42"/>
      <c r="AO1116" s="42"/>
      <c r="AP1116" s="42"/>
      <c r="AQ1116" s="42"/>
      <c r="AR1116" s="42"/>
      <c r="AS1116" s="42"/>
      <c r="AT1116" s="42"/>
      <c r="AU1116" s="42"/>
      <c r="AV1116" s="42"/>
      <c r="AW1116" s="42"/>
      <c r="AX1116" s="42"/>
      <c r="AY1116" s="42"/>
      <c r="AZ1116" s="42"/>
      <c r="BA1116" s="42"/>
      <c r="BB1116" s="42"/>
      <c r="BC1116" s="42"/>
      <c r="BD1116" s="42"/>
      <c r="BE1116" s="42"/>
      <c r="BF1116" s="42"/>
      <c r="BG1116" s="42"/>
      <c r="BH1116" s="42"/>
      <c r="BI1116" s="42"/>
      <c r="BJ1116" s="42"/>
    </row>
    <row r="1117" spans="2:62" ht="18.5" hidden="1" outlineLevel="2">
      <c r="B1117" s="139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  <c r="AJ1117" s="42"/>
      <c r="AK1117" s="42"/>
      <c r="AL1117" s="42"/>
      <c r="AM1117" s="42"/>
      <c r="AN1117" s="42"/>
      <c r="AO1117" s="42"/>
      <c r="AP1117" s="42"/>
      <c r="AQ1117" s="42"/>
      <c r="AR1117" s="42"/>
      <c r="AS1117" s="42"/>
      <c r="AT1117" s="42"/>
      <c r="AU1117" s="42"/>
      <c r="AV1117" s="42"/>
      <c r="AW1117" s="42"/>
      <c r="AX1117" s="42"/>
      <c r="AY1117" s="42"/>
      <c r="AZ1117" s="42"/>
      <c r="BA1117" s="42"/>
      <c r="BB1117" s="42"/>
      <c r="BC1117" s="42"/>
      <c r="BD1117" s="42"/>
      <c r="BE1117" s="42"/>
      <c r="BF1117" s="42"/>
      <c r="BG1117" s="42"/>
      <c r="BH1117" s="42"/>
      <c r="BI1117" s="42"/>
      <c r="BJ1117" s="42"/>
    </row>
    <row r="1118" spans="2:62" ht="18.5" hidden="1" outlineLevel="2">
      <c r="B1118" s="139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  <c r="AJ1118" s="42"/>
      <c r="AK1118" s="42"/>
      <c r="AL1118" s="42"/>
      <c r="AM1118" s="42"/>
      <c r="AN1118" s="42"/>
      <c r="AO1118" s="42"/>
      <c r="AP1118" s="42"/>
      <c r="AQ1118" s="42"/>
      <c r="AR1118" s="42"/>
      <c r="AS1118" s="42"/>
      <c r="AT1118" s="42"/>
      <c r="AU1118" s="42"/>
      <c r="AV1118" s="42"/>
      <c r="AW1118" s="42"/>
      <c r="AX1118" s="42"/>
      <c r="AY1118" s="42"/>
      <c r="AZ1118" s="42"/>
      <c r="BA1118" s="42"/>
      <c r="BB1118" s="42"/>
      <c r="BC1118" s="42"/>
      <c r="BD1118" s="42"/>
      <c r="BE1118" s="42"/>
      <c r="BF1118" s="42"/>
      <c r="BG1118" s="42"/>
      <c r="BH1118" s="42"/>
      <c r="BI1118" s="42"/>
      <c r="BJ1118" s="42"/>
    </row>
    <row r="1119" spans="2:62" ht="18.5" hidden="1" outlineLevel="2">
      <c r="B1119" s="139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  <c r="AJ1119" s="42"/>
      <c r="AK1119" s="42"/>
      <c r="AL1119" s="42"/>
      <c r="AM1119" s="42"/>
      <c r="AN1119" s="42"/>
      <c r="AO1119" s="42"/>
      <c r="AP1119" s="42"/>
      <c r="AQ1119" s="42"/>
      <c r="AR1119" s="42"/>
      <c r="AS1119" s="42"/>
      <c r="AT1119" s="42"/>
      <c r="AU1119" s="42"/>
      <c r="AV1119" s="42"/>
      <c r="AW1119" s="42"/>
      <c r="AX1119" s="42"/>
      <c r="AY1119" s="42"/>
      <c r="AZ1119" s="42"/>
      <c r="BA1119" s="42"/>
      <c r="BB1119" s="42"/>
      <c r="BC1119" s="42"/>
      <c r="BD1119" s="42"/>
      <c r="BE1119" s="42"/>
      <c r="BF1119" s="42"/>
      <c r="BG1119" s="42"/>
      <c r="BH1119" s="42"/>
      <c r="BI1119" s="42"/>
      <c r="BJ1119" s="42"/>
    </row>
    <row r="1120" spans="2:62" ht="18.5" hidden="1" outlineLevel="2">
      <c r="B1120" s="139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  <c r="AJ1120" s="42"/>
      <c r="AK1120" s="42"/>
      <c r="AL1120" s="42"/>
      <c r="AM1120" s="42"/>
      <c r="AN1120" s="42"/>
      <c r="AO1120" s="42"/>
      <c r="AP1120" s="42"/>
      <c r="AQ1120" s="42"/>
      <c r="AR1120" s="42"/>
      <c r="AS1120" s="42"/>
      <c r="AT1120" s="42"/>
      <c r="AU1120" s="42"/>
      <c r="AV1120" s="42"/>
      <c r="AW1120" s="42"/>
      <c r="AX1120" s="42"/>
      <c r="AY1120" s="42"/>
      <c r="AZ1120" s="42"/>
      <c r="BA1120" s="42"/>
      <c r="BB1120" s="42"/>
      <c r="BC1120" s="42"/>
      <c r="BD1120" s="42"/>
      <c r="BE1120" s="42"/>
      <c r="BF1120" s="42"/>
      <c r="BG1120" s="42"/>
      <c r="BH1120" s="42"/>
      <c r="BI1120" s="42"/>
      <c r="BJ1120" s="42"/>
    </row>
    <row r="1121" spans="2:62" hidden="1" outlineLevel="2"/>
    <row r="1122" spans="2:62" outlineLevel="1" collapsed="1"/>
    <row r="1124" spans="2:62" ht="21">
      <c r="B1124" s="28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 t="s">
        <v>27</v>
      </c>
    </row>
    <row r="1125" spans="2:62" outlineLevel="1"/>
    <row r="1126" spans="2:62" ht="18.5" outlineLevel="1">
      <c r="B1126" s="94" t="s">
        <v>217</v>
      </c>
      <c r="C1126" s="94"/>
      <c r="D1126" s="94"/>
      <c r="E1126" s="94"/>
      <c r="F1126" s="94"/>
      <c r="G1126" s="94"/>
      <c r="H1126" s="94"/>
      <c r="I1126" s="94"/>
      <c r="J1126" s="94"/>
      <c r="K1126" s="94"/>
      <c r="L1126" s="94"/>
      <c r="M1126" s="94"/>
      <c r="N1126" s="94"/>
      <c r="O1126" s="94"/>
      <c r="P1126" s="94"/>
      <c r="Q1126" s="94"/>
      <c r="R1126" s="94"/>
      <c r="S1126" s="94"/>
      <c r="T1126" s="94"/>
      <c r="U1126" s="94"/>
      <c r="V1126" s="94"/>
      <c r="W1126" s="94"/>
      <c r="X1126" s="94"/>
      <c r="Y1126" s="94"/>
      <c r="Z1126" s="94"/>
      <c r="AA1126" s="94"/>
      <c r="AB1126" s="94"/>
      <c r="AC1126" s="94"/>
      <c r="AD1126" s="94"/>
      <c r="AE1126" s="94"/>
      <c r="AF1126" s="94"/>
      <c r="AG1126" s="94"/>
      <c r="AH1126" s="94"/>
      <c r="AI1126" s="94"/>
      <c r="AJ1126" s="94"/>
      <c r="AK1126" s="94"/>
      <c r="AL1126" s="94"/>
      <c r="AM1126" s="94"/>
      <c r="AN1126" s="94"/>
      <c r="AO1126" s="94"/>
      <c r="AP1126" s="94"/>
      <c r="AQ1126" s="94"/>
      <c r="AR1126" s="94"/>
      <c r="AS1126" s="94"/>
      <c r="AT1126" s="94"/>
      <c r="AU1126" s="94"/>
      <c r="AV1126" s="94"/>
      <c r="AW1126" s="94"/>
      <c r="AX1126" s="94"/>
      <c r="AY1126" s="94"/>
      <c r="AZ1126" s="94"/>
      <c r="BA1126" s="94"/>
      <c r="BB1126" s="94"/>
      <c r="BC1126" s="94"/>
      <c r="BD1126" s="94"/>
      <c r="BE1126" s="94"/>
      <c r="BF1126" s="94"/>
      <c r="BG1126" s="94"/>
      <c r="BH1126" s="94"/>
      <c r="BI1126" s="94"/>
      <c r="BJ1126" s="94" t="s">
        <v>27</v>
      </c>
    </row>
    <row r="1127" spans="2:62" hidden="1" outlineLevel="2">
      <c r="C1127" s="116"/>
      <c r="D1127" s="116"/>
      <c r="E1127" s="116"/>
      <c r="F1127" s="116"/>
      <c r="G1127" s="116"/>
      <c r="H1127" s="116"/>
      <c r="I1127" s="116"/>
      <c r="J1127" s="116"/>
      <c r="K1127" s="116"/>
      <c r="L1127" s="116"/>
      <c r="M1127" s="116"/>
      <c r="N1127" s="116"/>
      <c r="O1127" s="116"/>
      <c r="P1127" s="116"/>
      <c r="Q1127" s="116"/>
      <c r="R1127" s="116"/>
      <c r="S1127" s="116"/>
      <c r="T1127" s="116"/>
      <c r="U1127" s="116"/>
      <c r="V1127" s="116"/>
      <c r="W1127" s="116"/>
      <c r="X1127" s="116"/>
      <c r="Y1127" s="116"/>
      <c r="Z1127" s="116"/>
      <c r="AA1127" s="116"/>
      <c r="AB1127" s="116"/>
      <c r="AC1127" s="116"/>
      <c r="AD1127" s="116"/>
      <c r="AE1127" s="116"/>
      <c r="AF1127" s="116"/>
      <c r="AG1127" s="116"/>
      <c r="AH1127" s="116"/>
      <c r="AI1127" s="116"/>
      <c r="AJ1127" s="116"/>
      <c r="AK1127" s="116"/>
      <c r="AL1127" s="116"/>
      <c r="AM1127" s="116"/>
      <c r="AN1127" s="116"/>
      <c r="AO1127" s="116"/>
      <c r="AP1127" s="116"/>
      <c r="AQ1127" s="116"/>
      <c r="AR1127" s="116"/>
      <c r="AS1127" s="116"/>
      <c r="AT1127" s="116"/>
      <c r="AU1127" s="116"/>
      <c r="AV1127" s="116"/>
      <c r="AW1127" s="116"/>
      <c r="AX1127" s="116"/>
      <c r="AY1127" s="116"/>
      <c r="AZ1127" s="116"/>
      <c r="BA1127" s="116"/>
      <c r="BB1127" s="116"/>
      <c r="BC1127" s="116"/>
      <c r="BD1127" s="116"/>
      <c r="BE1127" s="116"/>
      <c r="BF1127" s="116"/>
      <c r="BG1127" s="116"/>
      <c r="BH1127" s="116"/>
      <c r="BI1127" s="116"/>
      <c r="BJ1127" s="116"/>
    </row>
    <row r="1128" spans="2:62" hidden="1" outlineLevel="2">
      <c r="B1128" s="88" t="s">
        <v>130</v>
      </c>
      <c r="C1128" s="88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88"/>
      <c r="U1128" s="88"/>
      <c r="V1128" s="88"/>
      <c r="W1128" s="88"/>
      <c r="X1128" s="88"/>
      <c r="Y1128" s="88"/>
      <c r="Z1128" s="88"/>
      <c r="AA1128" s="88"/>
      <c r="AB1128" s="88"/>
      <c r="AC1128" s="88"/>
      <c r="AD1128" s="88"/>
      <c r="AE1128" s="88"/>
      <c r="AF1128" s="88"/>
      <c r="AG1128" s="88"/>
      <c r="AH1128" s="88"/>
      <c r="AI1128" s="88"/>
      <c r="AJ1128" s="88"/>
      <c r="AK1128" s="88"/>
      <c r="AL1128" s="88"/>
      <c r="AM1128" s="88"/>
      <c r="AN1128" s="88"/>
      <c r="AO1128" s="88"/>
      <c r="AP1128" s="88"/>
      <c r="AQ1128" s="88"/>
      <c r="AR1128" s="88"/>
      <c r="AS1128" s="88"/>
      <c r="AT1128" s="88"/>
      <c r="AU1128" s="88"/>
      <c r="AV1128" s="88"/>
      <c r="AW1128" s="88"/>
      <c r="AX1128" s="88"/>
      <c r="AY1128" s="88"/>
      <c r="AZ1128" s="88"/>
      <c r="BA1128" s="88"/>
      <c r="BB1128" s="88"/>
      <c r="BC1128" s="88"/>
      <c r="BD1128" s="88"/>
      <c r="BE1128" s="88"/>
      <c r="BF1128" s="88"/>
      <c r="BG1128" s="88"/>
      <c r="BH1128" s="88"/>
      <c r="BI1128" s="88"/>
      <c r="BJ1128" s="88"/>
    </row>
    <row r="1129" spans="2:62" hidden="1" outlineLevel="2">
      <c r="C1129" s="116"/>
      <c r="D1129" s="116"/>
      <c r="E1129" s="116"/>
      <c r="F1129" s="116"/>
      <c r="G1129" s="116"/>
      <c r="H1129" s="116"/>
      <c r="I1129" s="116"/>
      <c r="J1129" s="116"/>
      <c r="K1129" s="116"/>
      <c r="L1129" s="116"/>
      <c r="M1129" s="116"/>
      <c r="N1129" s="116"/>
      <c r="O1129" s="116"/>
      <c r="P1129" s="116"/>
      <c r="Q1129" s="116"/>
      <c r="R1129" s="116"/>
      <c r="S1129" s="116"/>
      <c r="T1129" s="116"/>
      <c r="U1129" s="116"/>
      <c r="V1129" s="116"/>
      <c r="W1129" s="116"/>
      <c r="X1129" s="116"/>
      <c r="Y1129" s="116"/>
      <c r="Z1129" s="116"/>
      <c r="AA1129" s="116"/>
      <c r="AB1129" s="116"/>
      <c r="AC1129" s="116"/>
      <c r="AD1129" s="116"/>
      <c r="AE1129" s="116"/>
      <c r="AF1129" s="116"/>
      <c r="AG1129" s="116"/>
      <c r="AH1129" s="116"/>
      <c r="AI1129" s="116"/>
      <c r="AJ1129" s="116"/>
      <c r="AK1129" s="116"/>
      <c r="AL1129" s="116"/>
      <c r="AM1129" s="116"/>
      <c r="AN1129" s="116"/>
      <c r="AO1129" s="116"/>
      <c r="AP1129" s="116"/>
      <c r="AQ1129" s="116"/>
      <c r="AR1129" s="116"/>
      <c r="AS1129" s="116"/>
      <c r="AT1129" s="116"/>
      <c r="AU1129" s="116"/>
      <c r="AV1129" s="116"/>
      <c r="AW1129" s="116"/>
      <c r="AX1129" s="116"/>
      <c r="AY1129" s="116"/>
      <c r="AZ1129" s="116"/>
      <c r="BA1129" s="116"/>
      <c r="BB1129" s="116"/>
      <c r="BC1129" s="116"/>
      <c r="BD1129" s="116"/>
      <c r="BE1129" s="116"/>
      <c r="BF1129" s="116"/>
      <c r="BG1129" s="116"/>
      <c r="BH1129" s="116"/>
      <c r="BI1129" s="116"/>
      <c r="BJ1129" s="116"/>
    </row>
    <row r="1130" spans="2:62" hidden="1" outlineLevel="2">
      <c r="C1130" s="67">
        <v>42766</v>
      </c>
      <c r="D1130" s="67">
        <v>42794</v>
      </c>
      <c r="E1130" s="67">
        <v>42825</v>
      </c>
      <c r="F1130" s="67">
        <v>42853</v>
      </c>
      <c r="G1130" s="67">
        <v>42886</v>
      </c>
      <c r="H1130" s="67">
        <v>42916</v>
      </c>
      <c r="I1130" s="67">
        <v>42947</v>
      </c>
      <c r="J1130" s="67">
        <v>42978</v>
      </c>
      <c r="K1130" s="67">
        <v>43007</v>
      </c>
      <c r="L1130" s="67">
        <v>43039</v>
      </c>
      <c r="M1130" s="67">
        <v>43069</v>
      </c>
      <c r="N1130" s="67">
        <v>43098</v>
      </c>
      <c r="O1130" s="67">
        <v>43131</v>
      </c>
      <c r="P1130" s="67">
        <v>43159</v>
      </c>
      <c r="Q1130" s="67">
        <v>43188</v>
      </c>
      <c r="R1130" s="67">
        <v>43220</v>
      </c>
      <c r="S1130" s="67">
        <v>43251</v>
      </c>
      <c r="T1130" s="67">
        <v>43280</v>
      </c>
      <c r="U1130" s="67">
        <v>43312</v>
      </c>
      <c r="V1130" s="67">
        <v>43343</v>
      </c>
      <c r="W1130" s="67">
        <v>43371</v>
      </c>
      <c r="X1130" s="67">
        <v>43404</v>
      </c>
      <c r="Y1130" s="67">
        <v>43434</v>
      </c>
      <c r="Z1130" s="67">
        <v>43465</v>
      </c>
      <c r="AA1130" s="67">
        <v>43496</v>
      </c>
      <c r="AB1130" s="67">
        <v>43524</v>
      </c>
      <c r="AC1130" s="67">
        <v>43553</v>
      </c>
      <c r="AD1130" s="67">
        <v>43585</v>
      </c>
      <c r="AE1130" s="67">
        <v>43616</v>
      </c>
      <c r="AF1130" s="67">
        <v>43644</v>
      </c>
      <c r="AG1130" s="67">
        <v>43677</v>
      </c>
      <c r="AH1130" s="67">
        <v>43707</v>
      </c>
      <c r="AI1130" s="67">
        <v>43738</v>
      </c>
      <c r="AJ1130" s="67">
        <v>43769</v>
      </c>
      <c r="AK1130" s="67">
        <v>43798</v>
      </c>
      <c r="AL1130" s="67">
        <v>43830</v>
      </c>
      <c r="AM1130" s="67">
        <v>43861</v>
      </c>
      <c r="AN1130" s="67">
        <v>43889</v>
      </c>
      <c r="AO1130" s="67">
        <v>43921</v>
      </c>
      <c r="AP1130" s="67">
        <v>43951</v>
      </c>
      <c r="AQ1130" s="67">
        <v>43980</v>
      </c>
      <c r="AR1130" s="67">
        <v>44012</v>
      </c>
      <c r="AS1130" s="67">
        <v>44043</v>
      </c>
      <c r="AT1130" s="67">
        <v>44074</v>
      </c>
      <c r="AU1130" s="67">
        <v>44104</v>
      </c>
      <c r="AV1130" s="67">
        <v>44134</v>
      </c>
      <c r="AW1130" s="67">
        <v>44165</v>
      </c>
      <c r="AX1130" s="67">
        <v>44196</v>
      </c>
      <c r="AY1130" s="67">
        <v>44225</v>
      </c>
      <c r="AZ1130" s="67">
        <v>44253</v>
      </c>
      <c r="BA1130" s="67">
        <v>44286</v>
      </c>
      <c r="BB1130" s="67">
        <v>44316</v>
      </c>
      <c r="BC1130" s="67">
        <v>44344</v>
      </c>
      <c r="BD1130" s="67">
        <v>44377</v>
      </c>
      <c r="BE1130" s="67">
        <v>44407</v>
      </c>
      <c r="BF1130" s="67">
        <v>44439</v>
      </c>
      <c r="BG1130" s="67">
        <v>44469</v>
      </c>
      <c r="BH1130" s="67">
        <v>44498</v>
      </c>
      <c r="BI1130" s="67">
        <v>44530</v>
      </c>
      <c r="BJ1130" s="67">
        <v>44561</v>
      </c>
    </row>
    <row r="1131" spans="2:62" hidden="1" outlineLevel="2">
      <c r="B1131" t="s">
        <v>185</v>
      </c>
      <c r="C1131" s="114">
        <f t="shared" ref="C1131:AH1131" ca="1" si="1751">C30</f>
        <v>1.0442796291022462E-2</v>
      </c>
      <c r="D1131" s="114">
        <f t="shared" ca="1" si="1751"/>
        <v>5.6641535728867355E-2</v>
      </c>
      <c r="E1131" s="114">
        <f t="shared" ca="1" si="1751"/>
        <v>-4.7221328912056392E-3</v>
      </c>
      <c r="F1131" s="114">
        <f t="shared" ca="1" si="1751"/>
        <v>-7.4105407544196701E-3</v>
      </c>
      <c r="G1131" s="114">
        <f t="shared" ca="1" si="1751"/>
        <v>3.0251319926378438E-2</v>
      </c>
      <c r="H1131" s="114">
        <f t="shared" ca="1" si="1751"/>
        <v>-9.3849851963166784E-3</v>
      </c>
      <c r="I1131" s="114">
        <f t="shared" ca="1" si="1751"/>
        <v>-3.7082093596455127E-3</v>
      </c>
      <c r="J1131" s="114">
        <f t="shared" ca="1" si="1751"/>
        <v>2.992850371926218E-2</v>
      </c>
      <c r="K1131" s="114">
        <f t="shared" ca="1" si="1751"/>
        <v>-3.581293612192114E-3</v>
      </c>
      <c r="L1131" s="114">
        <f t="shared" ca="1" si="1751"/>
        <v>5.7234160529369305E-2</v>
      </c>
      <c r="M1131" s="114">
        <f t="shared" ca="1" si="1751"/>
        <v>3.1727586943319314E-2</v>
      </c>
      <c r="N1131" s="114">
        <f t="shared" ca="1" si="1751"/>
        <v>-2.5436902698837957E-2</v>
      </c>
      <c r="O1131" s="114">
        <f t="shared" ca="1" si="1751"/>
        <v>1.0646876072357132E-2</v>
      </c>
      <c r="P1131" s="114">
        <f t="shared" ca="1" si="1751"/>
        <v>-2.8474525300948333E-2</v>
      </c>
      <c r="Q1131" s="114">
        <f t="shared" ca="1" si="1751"/>
        <v>-5.3405022888111456E-3</v>
      </c>
      <c r="R1131" s="114">
        <f t="shared" ca="1" si="1751"/>
        <v>-1.5227864885435382E-2</v>
      </c>
      <c r="S1131" s="114">
        <f t="shared" ca="1" si="1751"/>
        <v>-1.3593664008733372E-2</v>
      </c>
      <c r="T1131" s="114">
        <f t="shared" ca="1" si="1751"/>
        <v>2.1359367759548518E-2</v>
      </c>
      <c r="U1131" s="114">
        <f t="shared" ca="1" si="1751"/>
        <v>4.2498451183518395E-2</v>
      </c>
      <c r="V1131" s="114">
        <f t="shared" ca="1" si="1751"/>
        <v>-2.3949415769728401E-2</v>
      </c>
      <c r="W1131" s="114">
        <f t="shared" ca="1" si="1751"/>
        <v>-6.0140980180511967E-3</v>
      </c>
      <c r="X1131" s="114">
        <f t="shared" ca="1" si="1751"/>
        <v>-2.0879020181226234E-2</v>
      </c>
      <c r="Y1131" s="114">
        <f t="shared" ca="1" si="1751"/>
        <v>3.8108211007182459E-2</v>
      </c>
      <c r="Z1131" s="114">
        <f t="shared" ca="1" si="1751"/>
        <v>-7.1459328995757632E-2</v>
      </c>
      <c r="AA1131" s="114">
        <f t="shared" ca="1" si="1751"/>
        <v>7.2358910955697658E-2</v>
      </c>
      <c r="AB1131" s="114">
        <f t="shared" ca="1" si="1751"/>
        <v>4.0409745181625559E-2</v>
      </c>
      <c r="AC1131" s="114">
        <f t="shared" ca="1" si="1751"/>
        <v>4.8063795861236575E-2</v>
      </c>
      <c r="AD1131" s="114">
        <f t="shared" ca="1" si="1751"/>
        <v>4.2893075489884261E-2</v>
      </c>
      <c r="AE1131" s="114">
        <f t="shared" ca="1" si="1751"/>
        <v>-3.2566933321546462E-2</v>
      </c>
      <c r="AF1131" s="114">
        <f t="shared" ca="1" si="1751"/>
        <v>4.1794669253933492E-2</v>
      </c>
      <c r="AG1131" s="114">
        <f t="shared" ca="1" si="1751"/>
        <v>2.3226538308321948E-3</v>
      </c>
      <c r="AH1131" s="114">
        <f t="shared" ca="1" si="1751"/>
        <v>2.7262679950907281E-2</v>
      </c>
      <c r="AI1131" s="114">
        <f t="shared" ref="AI1131:BJ1131" ca="1" si="1752">AI30</f>
        <v>2.590188826842383E-2</v>
      </c>
      <c r="AJ1131" s="114">
        <f t="shared" ca="1" si="1752"/>
        <v>2.8127446614633581E-2</v>
      </c>
      <c r="AK1131" s="114">
        <f t="shared" ca="1" si="1752"/>
        <v>1.665190076738125E-3</v>
      </c>
      <c r="AL1131" s="114">
        <f t="shared" ca="1" si="1752"/>
        <v>3.5774263412800433E-2</v>
      </c>
      <c r="AM1131" s="114">
        <f t="shared" ca="1" si="1752"/>
        <v>4.8220278516733342E-2</v>
      </c>
      <c r="AN1131" s="114">
        <f t="shared" ca="1" si="1752"/>
        <v>-8.7379274593288633E-2</v>
      </c>
      <c r="AO1131" s="114">
        <f t="shared" ca="1" si="1752"/>
        <v>-5.213586045736826E-2</v>
      </c>
      <c r="AP1131" s="114">
        <f t="shared" ca="1" si="1752"/>
        <v>0.10311304766596267</v>
      </c>
      <c r="AQ1131" s="114">
        <f t="shared" ca="1" si="1752"/>
        <v>7.0177764472552182E-2</v>
      </c>
      <c r="AR1131" s="114">
        <f t="shared" ca="1" si="1752"/>
        <v>-2.7296581902328854E-2</v>
      </c>
      <c r="AS1131" s="114">
        <f t="shared" ca="1" si="1752"/>
        <v>-3.859645736819866E-2</v>
      </c>
      <c r="AT1131" s="114">
        <f t="shared" ca="1" si="1752"/>
        <v>-3.4638207923730062E-2</v>
      </c>
      <c r="AU1131" s="114">
        <f t="shared" ca="1" si="1752"/>
        <v>9.8277393318004693E-3</v>
      </c>
      <c r="AV1131" s="114">
        <f t="shared" ca="1" si="1752"/>
        <v>-1.5483254464829873E-2</v>
      </c>
      <c r="AW1131" s="114">
        <f t="shared" ca="1" si="1752"/>
        <v>5.2295818135314961E-2</v>
      </c>
      <c r="AX1131" s="114">
        <f t="shared" ca="1" si="1752"/>
        <v>-4.9577862459962195E-3</v>
      </c>
      <c r="AY1131" s="114">
        <f t="shared" ca="1" si="1752"/>
        <v>2.5551934725549119E-2</v>
      </c>
      <c r="AZ1131" s="114">
        <f t="shared" ca="1" si="1752"/>
        <v>-4.2276700328857698E-2</v>
      </c>
      <c r="BA1131" s="114">
        <f t="shared" ca="1" si="1752"/>
        <v>8.6907499362523177E-2</v>
      </c>
      <c r="BB1131" s="114">
        <f t="shared" ca="1" si="1752"/>
        <v>2.9647270986820653E-2</v>
      </c>
      <c r="BC1131" s="114">
        <f t="shared" ca="1" si="1752"/>
        <v>1.8134457250972274E-4</v>
      </c>
      <c r="BD1131" s="114">
        <f t="shared" ca="1" si="1752"/>
        <v>-2.9642611203002213E-3</v>
      </c>
      <c r="BE1131" s="114">
        <f t="shared" ca="1" si="1752"/>
        <v>2.1484819307102183E-2</v>
      </c>
      <c r="BF1131" s="114">
        <f t="shared" ca="1" si="1752"/>
        <v>5.3015852326934253E-2</v>
      </c>
      <c r="BG1131" s="114">
        <f t="shared" ca="1" si="1752"/>
        <v>-5.9551910226703378E-2</v>
      </c>
      <c r="BH1131" s="114">
        <f t="shared" ca="1" si="1752"/>
        <v>6.0050344033080738E-3</v>
      </c>
      <c r="BI1131" s="114">
        <f t="shared" ca="1" si="1752"/>
        <v>-6.5176603568536384E-3</v>
      </c>
      <c r="BJ1131" s="114">
        <f t="shared" ca="1" si="1752"/>
        <v>9.5505089801132911E-2</v>
      </c>
    </row>
    <row r="1132" spans="2:62" hidden="1" outlineLevel="2">
      <c r="B1132" t="s">
        <v>186</v>
      </c>
      <c r="C1132" s="115">
        <f t="shared" ref="C1132:AH1132" ca="1" si="1753">C134</f>
        <v>-1.0312937153036951E-3</v>
      </c>
      <c r="D1132" s="115">
        <f t="shared" ca="1" si="1753"/>
        <v>4.162677092867826E-2</v>
      </c>
      <c r="E1132" s="115">
        <f t="shared" ca="1" si="1753"/>
        <v>9.5286016533374521E-4</v>
      </c>
      <c r="F1132" s="115">
        <f t="shared" ca="1" si="1753"/>
        <v>-3.3161039418464146E-3</v>
      </c>
      <c r="G1132" s="115">
        <f t="shared" ca="1" si="1753"/>
        <v>3.7966204872505425E-2</v>
      </c>
      <c r="H1132" s="115">
        <f t="shared" ca="1" si="1753"/>
        <v>-2.4484111776203344E-2</v>
      </c>
      <c r="I1132" s="115">
        <f t="shared" ca="1" si="1753"/>
        <v>-3.7847401452825854E-3</v>
      </c>
      <c r="J1132" s="115">
        <f t="shared" ca="1" si="1753"/>
        <v>2.6584403607100765E-2</v>
      </c>
      <c r="K1132" s="115">
        <f t="shared" ca="1" si="1753"/>
        <v>7.3459940762572902E-3</v>
      </c>
      <c r="L1132" s="115">
        <f t="shared" ca="1" si="1753"/>
        <v>6.8505584940858177E-2</v>
      </c>
      <c r="M1132" s="115">
        <f t="shared" ca="1" si="1753"/>
        <v>3.5394657951829583E-2</v>
      </c>
      <c r="N1132" s="115">
        <f t="shared" ca="1" si="1753"/>
        <v>-2.3768308290558714E-2</v>
      </c>
      <c r="O1132" s="115">
        <f t="shared" ca="1" si="1753"/>
        <v>-1.4343745919926068E-3</v>
      </c>
      <c r="P1132" s="115">
        <f t="shared" ca="1" si="1753"/>
        <v>-3.2122118505064919E-2</v>
      </c>
      <c r="Q1132" s="115">
        <f t="shared" ca="1" si="1753"/>
        <v>-2.0201727862997503E-2</v>
      </c>
      <c r="R1132" s="115">
        <f t="shared" ca="1" si="1753"/>
        <v>-2.2783772200993906E-2</v>
      </c>
      <c r="S1132" s="115">
        <f t="shared" ca="1" si="1753"/>
        <v>6.0552153458747621E-5</v>
      </c>
      <c r="T1132" s="115">
        <f t="shared" ca="1" si="1753"/>
        <v>2.3338018755314455E-2</v>
      </c>
      <c r="U1132" s="115">
        <f t="shared" ca="1" si="1753"/>
        <v>4.013066656650318E-2</v>
      </c>
      <c r="V1132" s="115">
        <f t="shared" ca="1" si="1753"/>
        <v>-1.1840914042124036E-2</v>
      </c>
      <c r="W1132" s="115">
        <f t="shared" ca="1" si="1753"/>
        <v>2.614394034008712E-3</v>
      </c>
      <c r="X1132" s="115">
        <f t="shared" ca="1" si="1753"/>
        <v>-4.0134991621495704E-2</v>
      </c>
      <c r="Y1132" s="115">
        <f t="shared" ca="1" si="1753"/>
        <v>6.090899591410049E-2</v>
      </c>
      <c r="Z1132" s="115">
        <f t="shared" ca="1" si="1753"/>
        <v>-6.1689665720543262E-2</v>
      </c>
      <c r="AA1132" s="115">
        <f t="shared" ca="1" si="1753"/>
        <v>5.7232785439384454E-2</v>
      </c>
      <c r="AB1132" s="115">
        <f t="shared" ca="1" si="1753"/>
        <v>5.1336872963174428E-2</v>
      </c>
      <c r="AC1132" s="115">
        <f t="shared" ca="1" si="1753"/>
        <v>4.0043181501586644E-2</v>
      </c>
      <c r="AD1132" s="115">
        <f t="shared" ca="1" si="1753"/>
        <v>-4.4633923889155769E-3</v>
      </c>
      <c r="AE1132" s="115">
        <f t="shared" ca="1" si="1753"/>
        <v>-3.4874515000645367E-2</v>
      </c>
      <c r="AF1132" s="115">
        <f t="shared" ca="1" si="1753"/>
        <v>4.4166521730531733E-2</v>
      </c>
      <c r="AG1132" s="115">
        <f t="shared" ca="1" si="1753"/>
        <v>1.1103494290728793E-3</v>
      </c>
      <c r="AH1132" s="115">
        <f t="shared" ca="1" si="1753"/>
        <v>2.5077042580935075E-2</v>
      </c>
      <c r="AI1132" s="115">
        <f t="shared" ref="AI1132:BJ1132" ca="1" si="1754">AI134</f>
        <v>3.2882884043288742E-2</v>
      </c>
      <c r="AJ1132" s="115">
        <f t="shared" ca="1" si="1754"/>
        <v>7.6348142205835343E-3</v>
      </c>
      <c r="AK1132" s="115">
        <f t="shared" ca="1" si="1754"/>
        <v>-8.2426469134232877E-4</v>
      </c>
      <c r="AL1132" s="115">
        <f t="shared" ca="1" si="1754"/>
        <v>3.1437808450286188E-2</v>
      </c>
      <c r="AM1132" s="115">
        <f t="shared" ca="1" si="1754"/>
        <v>3.1312995249330476E-2</v>
      </c>
      <c r="AN1132" s="115">
        <f t="shared" ca="1" si="1754"/>
        <v>-8.3277140621253243E-2</v>
      </c>
      <c r="AO1132" s="115">
        <f t="shared" ca="1" si="1754"/>
        <v>-6.5069533098255194E-2</v>
      </c>
      <c r="AP1132" s="115">
        <f t="shared" ca="1" si="1754"/>
        <v>8.5117966600849637E-2</v>
      </c>
      <c r="AQ1132" s="115">
        <f t="shared" ca="1" si="1754"/>
        <v>6.9650641673327948E-2</v>
      </c>
      <c r="AR1132" s="115">
        <f t="shared" ca="1" si="1754"/>
        <v>-4.5649264506935613E-2</v>
      </c>
      <c r="AS1132" s="115">
        <f t="shared" ca="1" si="1754"/>
        <v>-4.6243039057202503E-3</v>
      </c>
      <c r="AT1132" s="115">
        <f t="shared" ca="1" si="1754"/>
        <v>-2.244424818550611E-2</v>
      </c>
      <c r="AU1132" s="115">
        <f t="shared" ca="1" si="1754"/>
        <v>1.7964702590669106E-2</v>
      </c>
      <c r="AV1132" s="115">
        <f t="shared" ca="1" si="1754"/>
        <v>-7.7761472009295392E-3</v>
      </c>
      <c r="AW1132" s="115">
        <f t="shared" ca="1" si="1754"/>
        <v>3.7244877755733284E-2</v>
      </c>
      <c r="AX1132" s="115">
        <f t="shared" ca="1" si="1754"/>
        <v>-2.2086731233651687E-2</v>
      </c>
      <c r="AY1132" s="115">
        <f t="shared" ca="1" si="1754"/>
        <v>-1.4301398265678248E-2</v>
      </c>
      <c r="AZ1132" s="115">
        <f t="shared" ca="1" si="1754"/>
        <v>-4.5525123773707987E-2</v>
      </c>
      <c r="BA1132" s="115">
        <f t="shared" ca="1" si="1754"/>
        <v>0.11569995688018471</v>
      </c>
      <c r="BB1132" s="115">
        <f t="shared" ca="1" si="1754"/>
        <v>5.6125703572006649E-2</v>
      </c>
      <c r="BC1132" s="115">
        <f t="shared" ca="1" si="1754"/>
        <v>-1.7482731791315303E-2</v>
      </c>
      <c r="BD1132" s="115">
        <f t="shared" ca="1" si="1754"/>
        <v>-1.1462252238176089E-2</v>
      </c>
      <c r="BE1132" s="115">
        <f t="shared" ca="1" si="1754"/>
        <v>1.3265240451733835E-2</v>
      </c>
      <c r="BF1132" s="115">
        <f t="shared" ca="1" si="1754"/>
        <v>2.7040867744379082E-2</v>
      </c>
      <c r="BG1132" s="115">
        <f t="shared" ca="1" si="1754"/>
        <v>-7.2510315025627783E-2</v>
      </c>
      <c r="BH1132" s="115">
        <f t="shared" ca="1" si="1754"/>
        <v>1.6654524479614331E-2</v>
      </c>
      <c r="BI1132" s="115">
        <f t="shared" ca="1" si="1754"/>
        <v>-2.2387045880462364E-2</v>
      </c>
      <c r="BJ1132" s="115">
        <f t="shared" ca="1" si="1754"/>
        <v>0.12412672473776937</v>
      </c>
    </row>
    <row r="1133" spans="2:62" hidden="1" outlineLevel="2">
      <c r="B1133" t="s">
        <v>187</v>
      </c>
      <c r="C1133" s="115">
        <f t="shared" ref="C1133:AH1133" ca="1" si="1755">C238</f>
        <v>1.4327001882873001E-3</v>
      </c>
      <c r="D1133" s="115">
        <f t="shared" ca="1" si="1755"/>
        <v>3.8143005378035728E-2</v>
      </c>
      <c r="E1133" s="115">
        <f t="shared" ca="1" si="1755"/>
        <v>2.1803358304319353E-3</v>
      </c>
      <c r="F1133" s="115">
        <f t="shared" ca="1" si="1755"/>
        <v>-3.638992370493655E-3</v>
      </c>
      <c r="G1133" s="115">
        <f t="shared" ca="1" si="1755"/>
        <v>4.1698513344766645E-2</v>
      </c>
      <c r="H1133" s="115">
        <f t="shared" ca="1" si="1755"/>
        <v>-3.0388461697850762E-2</v>
      </c>
      <c r="I1133" s="115">
        <f t="shared" ca="1" si="1755"/>
        <v>-2.1756646148520828E-3</v>
      </c>
      <c r="J1133" s="115">
        <f t="shared" ca="1" si="1755"/>
        <v>3.3384010239639453E-2</v>
      </c>
      <c r="K1133" s="115">
        <f t="shared" ca="1" si="1755"/>
        <v>-4.6253037382630261E-3</v>
      </c>
      <c r="L1133" s="115">
        <f t="shared" ca="1" si="1755"/>
        <v>6.7106578533136618E-2</v>
      </c>
      <c r="M1133" s="115">
        <f t="shared" ca="1" si="1755"/>
        <v>3.1287979158103038E-2</v>
      </c>
      <c r="N1133" s="115">
        <f t="shared" ca="1" si="1755"/>
        <v>-2.9589377489874526E-2</v>
      </c>
      <c r="O1133" s="115">
        <f t="shared" ca="1" si="1755"/>
        <v>-1.0480140709386125E-2</v>
      </c>
      <c r="P1133" s="115">
        <f t="shared" ca="1" si="1755"/>
        <v>-3.2489664143800515E-2</v>
      </c>
      <c r="Q1133" s="115">
        <f t="shared" ca="1" si="1755"/>
        <v>-1.4796433468936779E-2</v>
      </c>
      <c r="R1133" s="115">
        <f t="shared" ca="1" si="1755"/>
        <v>-1.8369553631624357E-2</v>
      </c>
      <c r="S1133" s="115">
        <f t="shared" ca="1" si="1755"/>
        <v>-4.9207042274290996E-4</v>
      </c>
      <c r="T1133" s="115">
        <f t="shared" ca="1" si="1755"/>
        <v>2.9769096047224719E-2</v>
      </c>
      <c r="U1133" s="115">
        <f t="shared" ca="1" si="1755"/>
        <v>3.9267165382505326E-2</v>
      </c>
      <c r="V1133" s="115">
        <f t="shared" ca="1" si="1755"/>
        <v>-1.7851050706453642E-2</v>
      </c>
      <c r="W1133" s="115">
        <f t="shared" ca="1" si="1755"/>
        <v>2.3589330036187049E-3</v>
      </c>
      <c r="X1133" s="115">
        <f t="shared" ca="1" si="1755"/>
        <v>-2.7110710375827206E-2</v>
      </c>
      <c r="Y1133" s="115">
        <f t="shared" ca="1" si="1755"/>
        <v>5.8509425822342163E-2</v>
      </c>
      <c r="Z1133" s="115">
        <f t="shared" ca="1" si="1755"/>
        <v>-5.9253426604229581E-2</v>
      </c>
      <c r="AA1133" s="115">
        <f t="shared" ca="1" si="1755"/>
        <v>5.6183951354201352E-2</v>
      </c>
      <c r="AB1133" s="115">
        <f t="shared" ca="1" si="1755"/>
        <v>5.0182600801804388E-2</v>
      </c>
      <c r="AC1133" s="115">
        <f t="shared" ca="1" si="1755"/>
        <v>4.2501262279681873E-2</v>
      </c>
      <c r="AD1133" s="115">
        <f t="shared" ca="1" si="1755"/>
        <v>-9.0899322836387802E-4</v>
      </c>
      <c r="AE1133" s="115">
        <f t="shared" ca="1" si="1755"/>
        <v>-2.5153553569885079E-2</v>
      </c>
      <c r="AF1133" s="115">
        <f t="shared" ca="1" si="1755"/>
        <v>4.1386962098443197E-2</v>
      </c>
      <c r="AG1133" s="115">
        <f t="shared" ca="1" si="1755"/>
        <v>2.7666605921375636E-4</v>
      </c>
      <c r="AH1133" s="115">
        <f t="shared" ca="1" si="1755"/>
        <v>3.7175972777523075E-2</v>
      </c>
      <c r="AI1133" s="115">
        <f t="shared" ref="AI1133:BJ1133" ca="1" si="1756">AI238</f>
        <v>3.1874755495381331E-2</v>
      </c>
      <c r="AJ1133" s="115">
        <f t="shared" ca="1" si="1756"/>
        <v>1.3289545759718063E-2</v>
      </c>
      <c r="AK1133" s="115">
        <f t="shared" ca="1" si="1756"/>
        <v>-8.1088823264982048E-4</v>
      </c>
      <c r="AL1133" s="115">
        <f t="shared" ca="1" si="1756"/>
        <v>3.2307668681268123E-2</v>
      </c>
      <c r="AM1133" s="115">
        <f t="shared" ca="1" si="1756"/>
        <v>4.0527089344355824E-2</v>
      </c>
      <c r="AN1133" s="115">
        <f t="shared" ca="1" si="1756"/>
        <v>-8.6161929283417468E-2</v>
      </c>
      <c r="AO1133" s="115">
        <f t="shared" ca="1" si="1756"/>
        <v>-5.1703074841097527E-2</v>
      </c>
      <c r="AP1133" s="115">
        <f t="shared" ca="1" si="1756"/>
        <v>7.7424939146484711E-2</v>
      </c>
      <c r="AQ1133" s="115">
        <f t="shared" ca="1" si="1756"/>
        <v>6.1225521740150418E-2</v>
      </c>
      <c r="AR1133" s="115">
        <f t="shared" ca="1" si="1756"/>
        <v>-5.0763634163953991E-2</v>
      </c>
      <c r="AS1133" s="115">
        <f t="shared" ca="1" si="1756"/>
        <v>-1.5895703041841007E-2</v>
      </c>
      <c r="AT1133" s="115">
        <f t="shared" ca="1" si="1756"/>
        <v>-2.5708376696165169E-2</v>
      </c>
      <c r="AU1133" s="115">
        <f t="shared" ca="1" si="1756"/>
        <v>2.2220358340187065E-2</v>
      </c>
      <c r="AV1133" s="115">
        <f t="shared" ca="1" si="1756"/>
        <v>-1.9428711387234898E-2</v>
      </c>
      <c r="AW1133" s="115">
        <f t="shared" ca="1" si="1756"/>
        <v>2.905860756273904E-2</v>
      </c>
      <c r="AX1133" s="115">
        <f t="shared" ca="1" si="1756"/>
        <v>-2.1943721591836766E-2</v>
      </c>
      <c r="AY1133" s="115">
        <f t="shared" ca="1" si="1756"/>
        <v>4.2797839910784369E-3</v>
      </c>
      <c r="AZ1133" s="115">
        <f t="shared" ca="1" si="1756"/>
        <v>-4.8543909063596666E-2</v>
      </c>
      <c r="BA1133" s="115">
        <f t="shared" ca="1" si="1756"/>
        <v>0.11200303721411202</v>
      </c>
      <c r="BB1133" s="115">
        <f t="shared" ca="1" si="1756"/>
        <v>4.0091133549865356E-2</v>
      </c>
      <c r="BC1133" s="115">
        <f t="shared" ca="1" si="1756"/>
        <v>-1.7519020521366103E-2</v>
      </c>
      <c r="BD1133" s="115">
        <f t="shared" ca="1" si="1756"/>
        <v>-8.0249157476467072E-3</v>
      </c>
      <c r="BE1133" s="115">
        <f t="shared" ca="1" si="1756"/>
        <v>1.0083853784534547E-2</v>
      </c>
      <c r="BF1133" s="115">
        <f t="shared" ca="1" si="1756"/>
        <v>2.9506832056510092E-2</v>
      </c>
      <c r="BG1133" s="115">
        <f t="shared" ca="1" si="1756"/>
        <v>-6.8196869986382372E-2</v>
      </c>
      <c r="BH1133" s="115">
        <f t="shared" ca="1" si="1756"/>
        <v>3.6749107298736502E-3</v>
      </c>
      <c r="BI1133" s="115">
        <f t="shared" ca="1" si="1756"/>
        <v>-6.8416442272651954E-3</v>
      </c>
      <c r="BJ1133" s="115">
        <f t="shared" ca="1" si="1756"/>
        <v>0.12143044067112949</v>
      </c>
    </row>
    <row r="1134" spans="2:62" hidden="1" outlineLevel="2">
      <c r="B1134" t="s">
        <v>188</v>
      </c>
      <c r="C1134" s="115">
        <f t="shared" ref="C1134:AH1134" ca="1" si="1757">C342</f>
        <v>1.4087487636244302E-3</v>
      </c>
      <c r="D1134" s="115">
        <f t="shared" ca="1" si="1757"/>
        <v>3.8198971999781062E-2</v>
      </c>
      <c r="E1134" s="115">
        <f t="shared" ca="1" si="1757"/>
        <v>2.123427644800949E-3</v>
      </c>
      <c r="F1134" s="115">
        <f t="shared" ca="1" si="1757"/>
        <v>-3.6141316652298083E-3</v>
      </c>
      <c r="G1134" s="115">
        <f t="shared" ca="1" si="1757"/>
        <v>4.1501040352056762E-2</v>
      </c>
      <c r="H1134" s="115">
        <f t="shared" ca="1" si="1757"/>
        <v>-3.0169998388928962E-2</v>
      </c>
      <c r="I1134" s="115">
        <f t="shared" ca="1" si="1757"/>
        <v>-2.1394182823187271E-3</v>
      </c>
      <c r="J1134" s="115">
        <f t="shared" ca="1" si="1757"/>
        <v>3.328060400097109E-2</v>
      </c>
      <c r="K1134" s="115">
        <f t="shared" ca="1" si="1757"/>
        <v>-4.3902503765005062E-3</v>
      </c>
      <c r="L1134" s="115">
        <f t="shared" ca="1" si="1757"/>
        <v>6.7071878544441341E-2</v>
      </c>
      <c r="M1134" s="115">
        <f t="shared" ca="1" si="1757"/>
        <v>3.1343234348447171E-2</v>
      </c>
      <c r="N1134" s="115">
        <f t="shared" ca="1" si="1757"/>
        <v>-2.9422517958056223E-2</v>
      </c>
      <c r="O1134" s="115">
        <f t="shared" ca="1" si="1757"/>
        <v>-1.0114045569353573E-2</v>
      </c>
      <c r="P1134" s="115">
        <f t="shared" ca="1" si="1757"/>
        <v>-3.2463434752010203E-2</v>
      </c>
      <c r="Q1134" s="115">
        <f t="shared" ca="1" si="1757"/>
        <v>-1.486830253067772E-2</v>
      </c>
      <c r="R1134" s="115">
        <f t="shared" ca="1" si="1757"/>
        <v>-1.8455270745764685E-2</v>
      </c>
      <c r="S1134" s="115">
        <f t="shared" ca="1" si="1757"/>
        <v>-4.956754812801582E-4</v>
      </c>
      <c r="T1134" s="115">
        <f t="shared" ca="1" si="1757"/>
        <v>2.9584077323899387E-2</v>
      </c>
      <c r="U1134" s="115">
        <f t="shared" ca="1" si="1757"/>
        <v>3.9274863260339479E-2</v>
      </c>
      <c r="V1134" s="115">
        <f t="shared" ca="1" si="1757"/>
        <v>-1.7714836249542419E-2</v>
      </c>
      <c r="W1134" s="115">
        <f t="shared" ca="1" si="1757"/>
        <v>2.3629360759302286E-3</v>
      </c>
      <c r="X1134" s="115">
        <f t="shared" ca="1" si="1757"/>
        <v>-2.7396166012424013E-2</v>
      </c>
      <c r="Y1134" s="115">
        <f t="shared" ca="1" si="1757"/>
        <v>5.8538918638821415E-2</v>
      </c>
      <c r="Z1134" s="115">
        <f t="shared" ca="1" si="1757"/>
        <v>-5.9373047536489226E-2</v>
      </c>
      <c r="AA1134" s="115">
        <f t="shared" ca="1" si="1757"/>
        <v>5.6304793628126182E-2</v>
      </c>
      <c r="AB1134" s="115">
        <f t="shared" ca="1" si="1757"/>
        <v>5.0139730001028129E-2</v>
      </c>
      <c r="AC1134" s="115">
        <f t="shared" ca="1" si="1757"/>
        <v>4.2389101953407074E-2</v>
      </c>
      <c r="AD1134" s="115">
        <f t="shared" ca="1" si="1757"/>
        <v>-9.3190722938557352E-4</v>
      </c>
      <c r="AE1134" s="115">
        <f t="shared" ca="1" si="1757"/>
        <v>-2.5498054263985281E-2</v>
      </c>
      <c r="AF1134" s="115">
        <f t="shared" ca="1" si="1757"/>
        <v>4.1562326824426031E-2</v>
      </c>
      <c r="AG1134" s="115">
        <f t="shared" ca="1" si="1757"/>
        <v>3.736232005849445E-4</v>
      </c>
      <c r="AH1134" s="115">
        <f t="shared" ca="1" si="1757"/>
        <v>3.6664061919949614E-2</v>
      </c>
      <c r="AI1134" s="115">
        <f t="shared" ref="AI1134:BJ1134" ca="1" si="1758">AI342</f>
        <v>3.1898563965983395E-2</v>
      </c>
      <c r="AJ1134" s="115">
        <f t="shared" ca="1" si="1758"/>
        <v>1.3220961446669004E-2</v>
      </c>
      <c r="AK1134" s="115">
        <f t="shared" ca="1" si="1758"/>
        <v>-7.1582744465129369E-4</v>
      </c>
      <c r="AL1134" s="115">
        <f t="shared" ca="1" si="1758"/>
        <v>3.2278618003168197E-2</v>
      </c>
      <c r="AM1134" s="115">
        <f t="shared" ca="1" si="1758"/>
        <v>4.0256394180931951E-2</v>
      </c>
      <c r="AN1134" s="115">
        <f t="shared" ca="1" si="1758"/>
        <v>-8.6112961284716821E-2</v>
      </c>
      <c r="AO1134" s="115">
        <f t="shared" ca="1" si="1758"/>
        <v>-5.1987523793242528E-2</v>
      </c>
      <c r="AP1134" s="115">
        <f t="shared" ca="1" si="1758"/>
        <v>7.7763137194288692E-2</v>
      </c>
      <c r="AQ1134" s="115">
        <f t="shared" ca="1" si="1758"/>
        <v>6.117040761807406E-2</v>
      </c>
      <c r="AR1134" s="115">
        <f t="shared" ca="1" si="1758"/>
        <v>-5.0542926641120735E-2</v>
      </c>
      <c r="AS1134" s="115">
        <f t="shared" ca="1" si="1758"/>
        <v>-1.5943908767382189E-2</v>
      </c>
      <c r="AT1134" s="115">
        <f t="shared" ca="1" si="1758"/>
        <v>-2.5485958710720638E-2</v>
      </c>
      <c r="AU1134" s="115">
        <f t="shared" ca="1" si="1758"/>
        <v>2.1872962104058355E-2</v>
      </c>
      <c r="AV1134" s="115">
        <f t="shared" ca="1" si="1758"/>
        <v>-1.9516112323440138E-2</v>
      </c>
      <c r="AW1134" s="115">
        <f t="shared" ca="1" si="1758"/>
        <v>2.9687261988702647E-2</v>
      </c>
      <c r="AX1134" s="115">
        <f t="shared" ca="1" si="1758"/>
        <v>-2.1758261222771087E-2</v>
      </c>
      <c r="AY1134" s="115">
        <f t="shared" ca="1" si="1758"/>
        <v>4.2484625359287152E-3</v>
      </c>
      <c r="AZ1134" s="115">
        <f t="shared" ca="1" si="1758"/>
        <v>-4.8077818911943189E-2</v>
      </c>
      <c r="BA1134" s="115">
        <f t="shared" ca="1" si="1758"/>
        <v>0.11188912730065406</v>
      </c>
      <c r="BB1134" s="115">
        <f t="shared" ca="1" si="1758"/>
        <v>4.0043247445861907E-2</v>
      </c>
      <c r="BC1134" s="115">
        <f t="shared" ca="1" si="1758"/>
        <v>-1.7277389230442853E-2</v>
      </c>
      <c r="BD1134" s="115">
        <f t="shared" ca="1" si="1758"/>
        <v>-7.9812244044506452E-3</v>
      </c>
      <c r="BE1134" s="115">
        <f t="shared" ca="1" si="1758"/>
        <v>1.0050125189014608E-2</v>
      </c>
      <c r="BF1134" s="115">
        <f t="shared" ca="1" si="1758"/>
        <v>2.9473868848261794E-2</v>
      </c>
      <c r="BG1134" s="115">
        <f t="shared" ca="1" si="1758"/>
        <v>-6.8084976079143822E-2</v>
      </c>
      <c r="BH1134" s="115">
        <f t="shared" ca="1" si="1758"/>
        <v>3.7268517048272406E-3</v>
      </c>
      <c r="BI1134" s="115">
        <f t="shared" ca="1" si="1758"/>
        <v>-6.9507794240599727E-3</v>
      </c>
      <c r="BJ1134" s="115">
        <f t="shared" ca="1" si="1758"/>
        <v>0.12124108890115132</v>
      </c>
    </row>
    <row r="1135" spans="2:62" hidden="1" outlineLevel="2">
      <c r="B1135" t="s">
        <v>189</v>
      </c>
      <c r="C1135" s="115">
        <f t="shared" ref="C1135:AH1135" ca="1" si="1759">C446</f>
        <v>4.4873925266572835E-3</v>
      </c>
      <c r="D1135" s="115">
        <f t="shared" ca="1" si="1759"/>
        <v>4.2868395317227456E-2</v>
      </c>
      <c r="E1135" s="115">
        <f t="shared" ca="1" si="1759"/>
        <v>-5.0145858538667596E-4</v>
      </c>
      <c r="F1135" s="115">
        <f t="shared" ca="1" si="1759"/>
        <v>-5.1431401188448949E-3</v>
      </c>
      <c r="G1135" s="115">
        <f t="shared" ca="1" si="1759"/>
        <v>3.5336870573806911E-2</v>
      </c>
      <c r="H1135" s="115">
        <f t="shared" ca="1" si="1759"/>
        <v>-2.2318628780330817E-2</v>
      </c>
      <c r="I1135" s="115">
        <f t="shared" ca="1" si="1759"/>
        <v>-2.0822327941760442E-3</v>
      </c>
      <c r="J1135" s="115">
        <f t="shared" ca="1" si="1759"/>
        <v>3.1967144173231002E-2</v>
      </c>
      <c r="K1135" s="115">
        <f t="shared" ca="1" si="1759"/>
        <v>-3.0762944948502045E-3</v>
      </c>
      <c r="L1135" s="115">
        <f t="shared" ca="1" si="1759"/>
        <v>6.2484353169422441E-2</v>
      </c>
      <c r="M1135" s="115">
        <f t="shared" ca="1" si="1759"/>
        <v>3.2706193425637506E-2</v>
      </c>
      <c r="N1135" s="115">
        <f t="shared" ca="1" si="1759"/>
        <v>-2.6071393494260263E-2</v>
      </c>
      <c r="O1135" s="115">
        <f t="shared" ca="1" si="1759"/>
        <v>-5.2740956713518642E-5</v>
      </c>
      <c r="P1135" s="115">
        <f t="shared" ca="1" si="1759"/>
        <v>-3.1406738499710631E-2</v>
      </c>
      <c r="Q1135" s="115">
        <f t="shared" ca="1" si="1759"/>
        <v>-1.6121071434918581E-2</v>
      </c>
      <c r="R1135" s="115">
        <f t="shared" ca="1" si="1759"/>
        <v>-1.7043606296302031E-2</v>
      </c>
      <c r="S1135" s="115">
        <f t="shared" ca="1" si="1759"/>
        <v>-5.5809710023287922E-3</v>
      </c>
      <c r="T1135" s="115">
        <f t="shared" ca="1" si="1759"/>
        <v>2.6627111586249041E-2</v>
      </c>
      <c r="U1135" s="115">
        <f t="shared" ca="1" si="1759"/>
        <v>3.9723899095222871E-2</v>
      </c>
      <c r="V1135" s="115">
        <f t="shared" ca="1" si="1759"/>
        <v>-1.766952032971229E-2</v>
      </c>
      <c r="W1135" s="115">
        <f t="shared" ca="1" si="1759"/>
        <v>1.6114365601539167E-3</v>
      </c>
      <c r="X1135" s="115">
        <f t="shared" ca="1" si="1759"/>
        <v>-3.1037831214038199E-2</v>
      </c>
      <c r="Y1135" s="115">
        <f t="shared" ca="1" si="1759"/>
        <v>5.248359317373319E-2</v>
      </c>
      <c r="Z1135" s="115">
        <f t="shared" ca="1" si="1759"/>
        <v>-6.3496605412798349E-2</v>
      </c>
      <c r="AA1135" s="115">
        <f t="shared" ca="1" si="1759"/>
        <v>6.1229942715021135E-2</v>
      </c>
      <c r="AB1135" s="115">
        <f t="shared" ca="1" si="1759"/>
        <v>4.7672095278617321E-2</v>
      </c>
      <c r="AC1135" s="115">
        <f t="shared" ca="1" si="1759"/>
        <v>4.2050574792718579E-2</v>
      </c>
      <c r="AD1135" s="115">
        <f t="shared" ca="1" si="1759"/>
        <v>1.2515017153257287E-2</v>
      </c>
      <c r="AE1135" s="115">
        <f t="shared" ca="1" si="1759"/>
        <v>-3.0680947405168416E-2</v>
      </c>
      <c r="AF1135" s="115">
        <f t="shared" ca="1" si="1759"/>
        <v>4.3478896700648313E-2</v>
      </c>
      <c r="AG1135" s="115">
        <f t="shared" ca="1" si="1759"/>
        <v>1.812003820020832E-3</v>
      </c>
      <c r="AH1135" s="115">
        <f t="shared" ca="1" si="1759"/>
        <v>2.8994231748083216E-2</v>
      </c>
      <c r="AI1135" s="115">
        <f t="shared" ref="AI1135:BJ1135" ca="1" si="1760">AI446</f>
        <v>3.1500861970510829E-2</v>
      </c>
      <c r="AJ1135" s="115">
        <f t="shared" ca="1" si="1760"/>
        <v>1.6964913369697517E-2</v>
      </c>
      <c r="AK1135" s="115">
        <f t="shared" ca="1" si="1760"/>
        <v>1.8741593497636749E-3</v>
      </c>
      <c r="AL1135" s="115">
        <f t="shared" ca="1" si="1760"/>
        <v>3.2612919626963867E-2</v>
      </c>
      <c r="AM1135" s="115">
        <f t="shared" ca="1" si="1760"/>
        <v>4.0164862457447534E-2</v>
      </c>
      <c r="AN1135" s="115">
        <f t="shared" ca="1" si="1760"/>
        <v>-8.7074895390922002E-2</v>
      </c>
      <c r="AO1135" s="115">
        <f t="shared" ca="1" si="1760"/>
        <v>-5.5207163308672855E-2</v>
      </c>
      <c r="AP1135" s="115">
        <f t="shared" ca="1" si="1760"/>
        <v>8.5432058399975766E-2</v>
      </c>
      <c r="AQ1135" s="115">
        <f t="shared" ca="1" si="1760"/>
        <v>6.2302281185105092E-2</v>
      </c>
      <c r="AR1135" s="115">
        <f t="shared" ca="1" si="1760"/>
        <v>-4.1562558306238562E-2</v>
      </c>
      <c r="AS1135" s="115">
        <f t="shared" ca="1" si="1760"/>
        <v>-2.0752029542975385E-2</v>
      </c>
      <c r="AT1135" s="115">
        <f t="shared" ca="1" si="1760"/>
        <v>-2.638764574006643E-2</v>
      </c>
      <c r="AU1135" s="115">
        <f t="shared" ca="1" si="1760"/>
        <v>1.5942027078616725E-2</v>
      </c>
      <c r="AV1135" s="115">
        <f t="shared" ca="1" si="1760"/>
        <v>-2.0385811965953453E-2</v>
      </c>
      <c r="AW1135" s="115">
        <f t="shared" ca="1" si="1760"/>
        <v>4.1176384368682456E-2</v>
      </c>
      <c r="AX1135" s="115">
        <f t="shared" ca="1" si="1760"/>
        <v>-1.6291526978639025E-2</v>
      </c>
      <c r="AY1135" s="115">
        <f t="shared" ca="1" si="1760"/>
        <v>1.0709179427160414E-2</v>
      </c>
      <c r="AZ1135" s="115">
        <f t="shared" ca="1" si="1760"/>
        <v>-4.2446050256410489E-2</v>
      </c>
      <c r="BA1135" s="115">
        <f t="shared" ca="1" si="1760"/>
        <v>0.1038120425340586</v>
      </c>
      <c r="BB1135" s="115">
        <f t="shared" ca="1" si="1760"/>
        <v>3.574804766547153E-2</v>
      </c>
      <c r="BC1135" s="115">
        <f t="shared" ca="1" si="1760"/>
        <v>-1.0143168787870254E-2</v>
      </c>
      <c r="BD1135" s="115">
        <f t="shared" ca="1" si="1760"/>
        <v>-6.1446658243393534E-3</v>
      </c>
      <c r="BE1135" s="115">
        <f t="shared" ca="1" si="1760"/>
        <v>1.2995446806374414E-2</v>
      </c>
      <c r="BF1135" s="115">
        <f t="shared" ca="1" si="1760"/>
        <v>3.5177710516097728E-2</v>
      </c>
      <c r="BG1135" s="115">
        <f t="shared" ca="1" si="1760"/>
        <v>-6.5078999804969673E-2</v>
      </c>
      <c r="BH1135" s="115">
        <f t="shared" ca="1" si="1760"/>
        <v>6.6830710841868854E-3</v>
      </c>
      <c r="BI1135" s="115">
        <f t="shared" ca="1" si="1760"/>
        <v>-6.8474714999641716E-3</v>
      </c>
      <c r="BJ1135" s="115">
        <f t="shared" ca="1" si="1760"/>
        <v>0.11258144916920121</v>
      </c>
    </row>
    <row r="1136" spans="2:62" hidden="1" outlineLevel="2">
      <c r="C1136" s="115"/>
      <c r="D1136" s="115"/>
      <c r="E1136" s="115"/>
      <c r="F1136" s="115"/>
      <c r="G1136" s="115"/>
      <c r="H1136" s="115"/>
      <c r="I1136" s="115"/>
      <c r="J1136" s="115"/>
      <c r="K1136" s="115"/>
      <c r="L1136" s="115"/>
      <c r="M1136" s="115"/>
      <c r="N1136" s="115"/>
      <c r="O1136" s="115"/>
      <c r="P1136" s="115"/>
      <c r="Q1136" s="115"/>
      <c r="R1136" s="115"/>
      <c r="S1136" s="115"/>
      <c r="T1136" s="115"/>
      <c r="U1136" s="115"/>
      <c r="V1136" s="115"/>
      <c r="W1136" s="115"/>
      <c r="X1136" s="115"/>
      <c r="Y1136" s="115"/>
      <c r="Z1136" s="115"/>
      <c r="AA1136" s="115"/>
      <c r="AB1136" s="115"/>
      <c r="AC1136" s="115"/>
      <c r="AD1136" s="115"/>
      <c r="AE1136" s="115"/>
      <c r="AF1136" s="115"/>
      <c r="AG1136" s="115"/>
      <c r="AH1136" s="115"/>
      <c r="AI1136" s="115"/>
      <c r="AJ1136" s="115"/>
      <c r="AK1136" s="115"/>
      <c r="AL1136" s="115"/>
      <c r="AM1136" s="115"/>
      <c r="AN1136" s="115"/>
      <c r="AO1136" s="115"/>
      <c r="AP1136" s="115"/>
      <c r="AQ1136" s="115"/>
      <c r="AR1136" s="115"/>
      <c r="AS1136" s="115"/>
      <c r="AT1136" s="115"/>
      <c r="AU1136" s="115"/>
      <c r="AV1136" s="115"/>
      <c r="AW1136" s="115"/>
      <c r="AX1136" s="115"/>
      <c r="AY1136" s="115"/>
      <c r="AZ1136" s="115"/>
      <c r="BA1136" s="115"/>
      <c r="BB1136" s="115"/>
      <c r="BC1136" s="115"/>
      <c r="BD1136" s="115"/>
      <c r="BE1136" s="115"/>
      <c r="BF1136" s="115"/>
      <c r="BG1136" s="115"/>
      <c r="BH1136" s="115"/>
      <c r="BI1136" s="115"/>
      <c r="BJ1136" s="115"/>
    </row>
    <row r="1137" spans="2:62" hidden="1" outlineLevel="2">
      <c r="B1137" s="91" t="s">
        <v>131</v>
      </c>
      <c r="C1137" s="91"/>
      <c r="D1137" s="91"/>
      <c r="E1137" s="91"/>
      <c r="F1137" s="91"/>
      <c r="G1137" s="91"/>
      <c r="H1137" s="91"/>
      <c r="I1137" s="91"/>
      <c r="J1137" s="91"/>
      <c r="K1137" s="91"/>
      <c r="L1137" s="91"/>
      <c r="M1137" s="91"/>
      <c r="N1137" s="91"/>
      <c r="O1137" s="91"/>
      <c r="P1137" s="91"/>
      <c r="Q1137" s="91"/>
      <c r="R1137" s="91"/>
      <c r="S1137" s="91"/>
      <c r="T1137" s="91"/>
      <c r="U1137" s="91"/>
      <c r="V1137" s="91"/>
      <c r="W1137" s="91"/>
      <c r="X1137" s="91"/>
      <c r="Y1137" s="91"/>
      <c r="Z1137" s="91"/>
      <c r="AA1137" s="91"/>
      <c r="AB1137" s="91"/>
      <c r="AC1137" s="91"/>
      <c r="AD1137" s="91"/>
      <c r="AE1137" s="91"/>
      <c r="AF1137" s="91"/>
      <c r="AG1137" s="91"/>
      <c r="AH1137" s="91"/>
      <c r="AI1137" s="91"/>
      <c r="AJ1137" s="91"/>
      <c r="AK1137" s="91"/>
      <c r="AL1137" s="91"/>
      <c r="AM1137" s="91"/>
      <c r="AN1137" s="91"/>
      <c r="AO1137" s="91"/>
      <c r="AP1137" s="91"/>
      <c r="AQ1137" s="91"/>
      <c r="AR1137" s="91"/>
      <c r="AS1137" s="91"/>
      <c r="AT1137" s="91"/>
      <c r="AU1137" s="91"/>
      <c r="AV1137" s="91"/>
      <c r="AW1137" s="91"/>
      <c r="AX1137" s="91"/>
      <c r="AY1137" s="91"/>
      <c r="AZ1137" s="91"/>
      <c r="BA1137" s="91"/>
      <c r="BB1137" s="91"/>
      <c r="BC1137" s="91"/>
      <c r="BD1137" s="91"/>
      <c r="BE1137" s="91"/>
      <c r="BF1137" s="91"/>
      <c r="BG1137" s="91"/>
      <c r="BH1137" s="91"/>
      <c r="BI1137" s="91"/>
      <c r="BJ1137" s="91"/>
    </row>
    <row r="1138" spans="2:62" hidden="1" outlineLevel="2">
      <c r="B1138" s="116"/>
      <c r="C1138" s="116"/>
      <c r="D1138" s="116"/>
      <c r="E1138" s="116"/>
      <c r="F1138" s="116"/>
      <c r="G1138" s="116"/>
      <c r="H1138" s="116"/>
      <c r="I1138" s="116"/>
      <c r="J1138" s="116"/>
      <c r="K1138" s="116"/>
      <c r="L1138" s="116"/>
      <c r="M1138" s="116"/>
      <c r="N1138" s="116"/>
      <c r="O1138" s="116"/>
      <c r="P1138" s="116"/>
      <c r="Q1138" s="116"/>
      <c r="R1138" s="116"/>
      <c r="S1138" s="116"/>
      <c r="T1138" s="116"/>
      <c r="U1138" s="116"/>
      <c r="V1138" s="116"/>
      <c r="W1138" s="116"/>
      <c r="X1138" s="116"/>
      <c r="Y1138" s="116"/>
      <c r="Z1138" s="116"/>
      <c r="AA1138" s="116"/>
      <c r="AB1138" s="116"/>
      <c r="AC1138" s="116"/>
      <c r="AD1138" s="116"/>
      <c r="AE1138" s="116"/>
      <c r="AF1138" s="116"/>
      <c r="AG1138" s="116"/>
      <c r="AH1138" s="116"/>
      <c r="AI1138" s="116"/>
      <c r="AJ1138" s="116"/>
      <c r="AK1138" s="116"/>
      <c r="AL1138" s="116"/>
      <c r="AM1138" s="116"/>
      <c r="AN1138" s="116"/>
      <c r="AO1138" s="116"/>
      <c r="AP1138" s="116"/>
      <c r="AQ1138" s="116"/>
      <c r="AR1138" s="116"/>
      <c r="AS1138" s="116"/>
      <c r="AT1138" s="116"/>
      <c r="AU1138" s="116"/>
      <c r="AV1138" s="116"/>
      <c r="AW1138" s="116"/>
      <c r="AX1138" s="116"/>
      <c r="AY1138" s="116"/>
      <c r="AZ1138" s="116"/>
      <c r="BA1138" s="116"/>
      <c r="BB1138" s="116"/>
      <c r="BC1138" s="116"/>
      <c r="BD1138" s="116"/>
      <c r="BE1138" s="116"/>
      <c r="BF1138" s="116"/>
      <c r="BG1138" s="116"/>
      <c r="BH1138" s="116"/>
      <c r="BI1138" s="116"/>
      <c r="BJ1138" s="116"/>
    </row>
    <row r="1139" spans="2:62" hidden="1" outlineLevel="2">
      <c r="C1139" s="67">
        <v>42766</v>
      </c>
      <c r="D1139" s="67">
        <v>42794</v>
      </c>
      <c r="E1139" s="67">
        <v>42825</v>
      </c>
      <c r="F1139" s="67">
        <v>42853</v>
      </c>
      <c r="G1139" s="67">
        <v>42886</v>
      </c>
      <c r="H1139" s="67">
        <v>42916</v>
      </c>
      <c r="I1139" s="67">
        <v>42947</v>
      </c>
      <c r="J1139" s="67">
        <v>42978</v>
      </c>
      <c r="K1139" s="67">
        <v>43007</v>
      </c>
      <c r="L1139" s="67">
        <v>43039</v>
      </c>
      <c r="M1139" s="67">
        <v>43069</v>
      </c>
      <c r="N1139" s="67">
        <v>43098</v>
      </c>
      <c r="O1139" s="67">
        <v>43131</v>
      </c>
      <c r="P1139" s="67">
        <v>43159</v>
      </c>
      <c r="Q1139" s="67">
        <v>43188</v>
      </c>
      <c r="R1139" s="67">
        <v>43220</v>
      </c>
      <c r="S1139" s="67">
        <v>43251</v>
      </c>
      <c r="T1139" s="67">
        <v>43280</v>
      </c>
      <c r="U1139" s="67">
        <v>43312</v>
      </c>
      <c r="V1139" s="67">
        <v>43343</v>
      </c>
      <c r="W1139" s="67">
        <v>43371</v>
      </c>
      <c r="X1139" s="67">
        <v>43404</v>
      </c>
      <c r="Y1139" s="67">
        <v>43434</v>
      </c>
      <c r="Z1139" s="67">
        <v>43465</v>
      </c>
      <c r="AA1139" s="67">
        <v>43496</v>
      </c>
      <c r="AB1139" s="67">
        <v>43524</v>
      </c>
      <c r="AC1139" s="67">
        <v>43553</v>
      </c>
      <c r="AD1139" s="67">
        <v>43585</v>
      </c>
      <c r="AE1139" s="67">
        <v>43616</v>
      </c>
      <c r="AF1139" s="67">
        <v>43644</v>
      </c>
      <c r="AG1139" s="67">
        <v>43677</v>
      </c>
      <c r="AH1139" s="67">
        <v>43707</v>
      </c>
      <c r="AI1139" s="67">
        <v>43738</v>
      </c>
      <c r="AJ1139" s="67">
        <v>43769</v>
      </c>
      <c r="AK1139" s="67">
        <v>43798</v>
      </c>
      <c r="AL1139" s="67">
        <v>43830</v>
      </c>
      <c r="AM1139" s="67">
        <v>43861</v>
      </c>
      <c r="AN1139" s="67">
        <v>43889</v>
      </c>
      <c r="AO1139" s="67">
        <v>43921</v>
      </c>
      <c r="AP1139" s="67">
        <v>43951</v>
      </c>
      <c r="AQ1139" s="67">
        <v>43980</v>
      </c>
      <c r="AR1139" s="67">
        <v>44012</v>
      </c>
      <c r="AS1139" s="67">
        <v>44043</v>
      </c>
      <c r="AT1139" s="67">
        <v>44074</v>
      </c>
      <c r="AU1139" s="67">
        <v>44104</v>
      </c>
      <c r="AV1139" s="67">
        <v>44134</v>
      </c>
      <c r="AW1139" s="67">
        <v>44165</v>
      </c>
      <c r="AX1139" s="67">
        <v>44196</v>
      </c>
      <c r="AY1139" s="67">
        <v>44225</v>
      </c>
      <c r="AZ1139" s="67">
        <v>44253</v>
      </c>
      <c r="BA1139" s="67">
        <v>44286</v>
      </c>
      <c r="BB1139" s="67">
        <v>44316</v>
      </c>
      <c r="BC1139" s="67">
        <v>44344</v>
      </c>
      <c r="BD1139" s="67">
        <v>44377</v>
      </c>
      <c r="BE1139" s="67">
        <v>44407</v>
      </c>
      <c r="BF1139" s="67">
        <v>44439</v>
      </c>
      <c r="BG1139" s="67">
        <v>44469</v>
      </c>
      <c r="BH1139" s="67">
        <v>44498</v>
      </c>
      <c r="BI1139" s="67">
        <v>44530</v>
      </c>
      <c r="BJ1139" s="67">
        <v>44561</v>
      </c>
    </row>
    <row r="1140" spans="2:62" hidden="1" outlineLevel="2">
      <c r="B1140" t="s">
        <v>185</v>
      </c>
      <c r="C1140" s="114">
        <f t="shared" ref="C1140:AH1140" ca="1" si="1761">C81</f>
        <v>8.5138864270401272E-3</v>
      </c>
      <c r="D1140" s="114">
        <f t="shared" ca="1" si="1761"/>
        <v>5.1150200873476499E-2</v>
      </c>
      <c r="E1140" s="114">
        <f t="shared" ca="1" si="1761"/>
        <v>-6.8553173985186058E-3</v>
      </c>
      <c r="F1140" s="114">
        <f t="shared" ca="1" si="1761"/>
        <v>-7.083697433847771E-3</v>
      </c>
      <c r="G1140" s="114">
        <f t="shared" ca="1" si="1761"/>
        <v>2.7374872680277367E-2</v>
      </c>
      <c r="H1140" s="114">
        <f t="shared" ca="1" si="1761"/>
        <v>-9.9104475974901782E-3</v>
      </c>
      <c r="I1140" s="114">
        <f t="shared" ca="1" si="1761"/>
        <v>6.214565974078189E-4</v>
      </c>
      <c r="J1140" s="114">
        <f t="shared" ca="1" si="1761"/>
        <v>2.9396182126762628E-2</v>
      </c>
      <c r="K1140" s="114">
        <f t="shared" ca="1" si="1761"/>
        <v>-5.8268213236094268E-4</v>
      </c>
      <c r="L1140" s="114">
        <f t="shared" ca="1" si="1761"/>
        <v>5.894726072232432E-2</v>
      </c>
      <c r="M1140" s="114">
        <f t="shared" ca="1" si="1761"/>
        <v>2.8699970074442176E-2</v>
      </c>
      <c r="N1140" s="114">
        <f t="shared" ca="1" si="1761"/>
        <v>-2.4122039942723578E-2</v>
      </c>
      <c r="O1140" s="114">
        <f t="shared" ca="1" si="1761"/>
        <v>1.1447101786456342E-2</v>
      </c>
      <c r="P1140" s="114">
        <f t="shared" ca="1" si="1761"/>
        <v>-2.602152509117021E-2</v>
      </c>
      <c r="Q1140" s="114">
        <f t="shared" ca="1" si="1761"/>
        <v>-3.2741253861182703E-3</v>
      </c>
      <c r="R1140" s="114">
        <f t="shared" ca="1" si="1761"/>
        <v>-1.7734687629150269E-2</v>
      </c>
      <c r="S1140" s="114">
        <f t="shared" ca="1" si="1761"/>
        <v>-9.2161569600034861E-3</v>
      </c>
      <c r="T1140" s="114">
        <f t="shared" ca="1" si="1761"/>
        <v>1.7832945006987299E-2</v>
      </c>
      <c r="U1140" s="114">
        <f t="shared" ca="1" si="1761"/>
        <v>4.4784756507964728E-2</v>
      </c>
      <c r="V1140" s="114">
        <f t="shared" ca="1" si="1761"/>
        <v>-2.4702654397368788E-2</v>
      </c>
      <c r="W1140" s="114">
        <f t="shared" ca="1" si="1761"/>
        <v>-5.4613329598751587E-3</v>
      </c>
      <c r="X1140" s="114">
        <f t="shared" ca="1" si="1761"/>
        <v>-2.5790349359732057E-2</v>
      </c>
      <c r="Y1140" s="114">
        <f t="shared" ca="1" si="1761"/>
        <v>4.3907617793562198E-2</v>
      </c>
      <c r="Z1140" s="114">
        <f t="shared" ca="1" si="1761"/>
        <v>-7.4121533118117117E-2</v>
      </c>
      <c r="AA1140" s="114">
        <f t="shared" ca="1" si="1761"/>
        <v>7.0382886094560115E-2</v>
      </c>
      <c r="AB1140" s="114">
        <f t="shared" ca="1" si="1761"/>
        <v>4.131626215503343E-2</v>
      </c>
      <c r="AC1140" s="114">
        <f t="shared" ca="1" si="1761"/>
        <v>4.2254072393145853E-2</v>
      </c>
      <c r="AD1140" s="114">
        <f t="shared" ca="1" si="1761"/>
        <v>3.0589027702582965E-2</v>
      </c>
      <c r="AE1140" s="114">
        <f t="shared" ca="1" si="1761"/>
        <v>-4.0463635791338631E-2</v>
      </c>
      <c r="AF1140" s="114">
        <f t="shared" ca="1" si="1761"/>
        <v>4.5002756049997636E-2</v>
      </c>
      <c r="AG1140" s="114">
        <f t="shared" ca="1" si="1761"/>
        <v>5.1309134268586283E-3</v>
      </c>
      <c r="AH1140" s="114">
        <f t="shared" ca="1" si="1761"/>
        <v>1.9791314362567147E-2</v>
      </c>
      <c r="AI1140" s="114">
        <f t="shared" ref="AI1140:BJ1140" ca="1" si="1762">AI81</f>
        <v>2.5406173253616722E-2</v>
      </c>
      <c r="AJ1140" s="114">
        <f t="shared" ca="1" si="1762"/>
        <v>2.1301059814216729E-2</v>
      </c>
      <c r="AK1140" s="114">
        <f t="shared" ca="1" si="1762"/>
        <v>5.4266726923657693E-3</v>
      </c>
      <c r="AL1140" s="114">
        <f t="shared" ca="1" si="1762"/>
        <v>3.6576044864192699E-2</v>
      </c>
      <c r="AM1140" s="114">
        <f t="shared" ca="1" si="1762"/>
        <v>3.7627809105581674E-2</v>
      </c>
      <c r="AN1140" s="114">
        <f t="shared" ca="1" si="1762"/>
        <v>-8.7992737585866204E-2</v>
      </c>
      <c r="AO1140" s="114">
        <f t="shared" ca="1" si="1762"/>
        <v>-6.1237062499075887E-2</v>
      </c>
      <c r="AP1140" s="114">
        <f t="shared" ca="1" si="1762"/>
        <v>9.8584226858369733E-2</v>
      </c>
      <c r="AQ1140" s="114">
        <f t="shared" ca="1" si="1762"/>
        <v>5.8649135684079173E-2</v>
      </c>
      <c r="AR1140" s="114">
        <f t="shared" ca="1" si="1762"/>
        <v>-2.9453117535362387E-2</v>
      </c>
      <c r="AS1140" s="114">
        <f t="shared" ca="1" si="1762"/>
        <v>-3.3872297612483525E-2</v>
      </c>
      <c r="AT1140" s="114">
        <f t="shared" ca="1" si="1762"/>
        <v>-2.5190930479956835E-2</v>
      </c>
      <c r="AU1140" s="114">
        <f t="shared" ca="1" si="1762"/>
        <v>1.6776393098113561E-3</v>
      </c>
      <c r="AV1140" s="114">
        <f t="shared" ca="1" si="1762"/>
        <v>-2.1206754682505963E-2</v>
      </c>
      <c r="AW1140" s="114">
        <f t="shared" ca="1" si="1762"/>
        <v>5.2162426777383253E-2</v>
      </c>
      <c r="AX1140" s="114">
        <f t="shared" ca="1" si="1762"/>
        <v>-1.6321009599196471E-2</v>
      </c>
      <c r="AY1140" s="114">
        <f t="shared" ca="1" si="1762"/>
        <v>1.4090234252114711E-2</v>
      </c>
      <c r="AZ1140" s="114">
        <f t="shared" ca="1" si="1762"/>
        <v>-3.0598774028039975E-2</v>
      </c>
      <c r="BA1140" s="114">
        <f t="shared" ca="1" si="1762"/>
        <v>9.2009607202294313E-2</v>
      </c>
      <c r="BB1140" s="114">
        <f t="shared" ca="1" si="1762"/>
        <v>3.2233209119625732E-2</v>
      </c>
      <c r="BC1140" s="114">
        <f t="shared" ca="1" si="1762"/>
        <v>-3.902839958529174E-3</v>
      </c>
      <c r="BD1140" s="114">
        <f t="shared" ca="1" si="1762"/>
        <v>-2.4276569117750294E-3</v>
      </c>
      <c r="BE1140" s="114">
        <f t="shared" ca="1" si="1762"/>
        <v>9.9390867798416997E-3</v>
      </c>
      <c r="BF1140" s="114">
        <f t="shared" ca="1" si="1762"/>
        <v>4.2009339887956666E-2</v>
      </c>
      <c r="BG1140" s="114">
        <f t="shared" ca="1" si="1762"/>
        <v>-5.231718070548308E-2</v>
      </c>
      <c r="BH1140" s="114">
        <f t="shared" ca="1" si="1762"/>
        <v>-4.3839132970568892E-3</v>
      </c>
      <c r="BI1140" s="114">
        <f t="shared" ca="1" si="1762"/>
        <v>-9.4424471911952988E-3</v>
      </c>
      <c r="BJ1140" s="114">
        <f t="shared" ca="1" si="1762"/>
        <v>9.8586156445017142E-2</v>
      </c>
    </row>
    <row r="1141" spans="2:62" hidden="1" outlineLevel="2">
      <c r="B1141" t="s">
        <v>186</v>
      </c>
      <c r="C1141" s="115">
        <f t="shared" ref="C1141:AH1141" ca="1" si="1763">C185</f>
        <v>-7.5170298412448062E-4</v>
      </c>
      <c r="D1141" s="115">
        <f t="shared" ca="1" si="1763"/>
        <v>4.1501942912381636E-2</v>
      </c>
      <c r="E1141" s="115">
        <f t="shared" ca="1" si="1763"/>
        <v>-3.8391360052205271E-4</v>
      </c>
      <c r="F1141" s="115">
        <f t="shared" ca="1" si="1763"/>
        <v>-2.7118321218065834E-3</v>
      </c>
      <c r="G1141" s="115">
        <f t="shared" ca="1" si="1763"/>
        <v>3.6269258099672533E-2</v>
      </c>
      <c r="H1141" s="115">
        <f t="shared" ca="1" si="1763"/>
        <v>-2.3283743183973821E-2</v>
      </c>
      <c r="I1141" s="115">
        <f t="shared" ca="1" si="1763"/>
        <v>-3.2470900970985313E-3</v>
      </c>
      <c r="J1141" s="115">
        <f t="shared" ca="1" si="1763"/>
        <v>2.6870089249286418E-2</v>
      </c>
      <c r="K1141" s="115">
        <f t="shared" ca="1" si="1763"/>
        <v>7.1445354136560266E-3</v>
      </c>
      <c r="L1141" s="115">
        <f t="shared" ca="1" si="1763"/>
        <v>6.766139436467436E-2</v>
      </c>
      <c r="M1141" s="115">
        <f t="shared" ca="1" si="1763"/>
        <v>3.5129001942009887E-2</v>
      </c>
      <c r="N1141" s="115">
        <f t="shared" ca="1" si="1763"/>
        <v>-2.3866680065932181E-2</v>
      </c>
      <c r="O1141" s="115">
        <f t="shared" ca="1" si="1763"/>
        <v>-3.1599504773421189E-4</v>
      </c>
      <c r="P1141" s="115">
        <f t="shared" ca="1" si="1763"/>
        <v>-3.2384308459897204E-2</v>
      </c>
      <c r="Q1141" s="115">
        <f t="shared" ca="1" si="1763"/>
        <v>-2.0351896135238568E-2</v>
      </c>
      <c r="R1141" s="115">
        <f t="shared" ca="1" si="1763"/>
        <v>-2.287874437964349E-2</v>
      </c>
      <c r="S1141" s="115">
        <f t="shared" ca="1" si="1763"/>
        <v>-6.4584024927006982E-5</v>
      </c>
      <c r="T1141" s="115">
        <f t="shared" ca="1" si="1763"/>
        <v>2.3751821650364931E-2</v>
      </c>
      <c r="U1141" s="115">
        <f t="shared" ca="1" si="1763"/>
        <v>4.0466449898684725E-2</v>
      </c>
      <c r="V1141" s="115">
        <f t="shared" ca="1" si="1763"/>
        <v>-1.1832858101334717E-2</v>
      </c>
      <c r="W1141" s="115">
        <f t="shared" ca="1" si="1763"/>
        <v>2.6139224836971633E-3</v>
      </c>
      <c r="X1141" s="115">
        <f t="shared" ca="1" si="1763"/>
        <v>-4.0121968144673073E-2</v>
      </c>
      <c r="Y1141" s="115">
        <f t="shared" ca="1" si="1763"/>
        <v>6.0898303330733781E-2</v>
      </c>
      <c r="Z1141" s="115">
        <f t="shared" ca="1" si="1763"/>
        <v>-6.1690552426402256E-2</v>
      </c>
      <c r="AA1141" s="115">
        <f t="shared" ca="1" si="1763"/>
        <v>5.7584758151252372E-2</v>
      </c>
      <c r="AB1141" s="115">
        <f t="shared" ca="1" si="1763"/>
        <v>4.9952268913960624E-2</v>
      </c>
      <c r="AC1141" s="115">
        <f t="shared" ca="1" si="1763"/>
        <v>3.9784638035386746E-2</v>
      </c>
      <c r="AD1141" s="115">
        <f t="shared" ca="1" si="1763"/>
        <v>-4.4844962648551319E-3</v>
      </c>
      <c r="AE1141" s="115">
        <f t="shared" ca="1" si="1763"/>
        <v>-3.484653274411182E-2</v>
      </c>
      <c r="AF1141" s="115">
        <f t="shared" ca="1" si="1763"/>
        <v>4.4263737508907386E-2</v>
      </c>
      <c r="AG1141" s="115">
        <f t="shared" ca="1" si="1763"/>
        <v>8.1981374587877017E-4</v>
      </c>
      <c r="AH1141" s="115">
        <f t="shared" ca="1" si="1763"/>
        <v>2.4746265313526011E-2</v>
      </c>
      <c r="AI1141" s="115">
        <f t="shared" ref="AI1141:BJ1141" ca="1" si="1764">AI185</f>
        <v>3.2869124390624893E-2</v>
      </c>
      <c r="AJ1141" s="115">
        <f t="shared" ca="1" si="1764"/>
        <v>7.8059721175391047E-3</v>
      </c>
      <c r="AK1141" s="115">
        <f t="shared" ca="1" si="1764"/>
        <v>-4.1613603861492647E-4</v>
      </c>
      <c r="AL1141" s="115">
        <f t="shared" ca="1" si="1764"/>
        <v>3.1489477146483522E-2</v>
      </c>
      <c r="AM1141" s="115">
        <f t="shared" ca="1" si="1764"/>
        <v>3.1492681213184097E-2</v>
      </c>
      <c r="AN1141" s="115">
        <f t="shared" ca="1" si="1764"/>
        <v>-8.3400855627254925E-2</v>
      </c>
      <c r="AO1141" s="115">
        <f t="shared" ca="1" si="1764"/>
        <v>-6.7314221463006974E-2</v>
      </c>
      <c r="AP1141" s="115">
        <f t="shared" ca="1" si="1764"/>
        <v>8.6619404787920518E-2</v>
      </c>
      <c r="AQ1141" s="115">
        <f t="shared" ca="1" si="1764"/>
        <v>7.2183215275529691E-2</v>
      </c>
      <c r="AR1141" s="115">
        <f t="shared" ca="1" si="1764"/>
        <v>-4.0474647152886678E-2</v>
      </c>
      <c r="AS1141" s="115">
        <f t="shared" ca="1" si="1764"/>
        <v>-2.5799767472997857E-3</v>
      </c>
      <c r="AT1141" s="115">
        <f t="shared" ca="1" si="1764"/>
        <v>-1.9453255521517197E-2</v>
      </c>
      <c r="AU1141" s="115">
        <f t="shared" ca="1" si="1764"/>
        <v>1.6036909968523191E-2</v>
      </c>
      <c r="AV1141" s="115">
        <f t="shared" ca="1" si="1764"/>
        <v>-6.2756466571959029E-3</v>
      </c>
      <c r="AW1141" s="115">
        <f t="shared" ca="1" si="1764"/>
        <v>4.2792361968498865E-2</v>
      </c>
      <c r="AX1141" s="115">
        <f t="shared" ca="1" si="1764"/>
        <v>-1.804256259531245E-2</v>
      </c>
      <c r="AY1141" s="115">
        <f t="shared" ca="1" si="1764"/>
        <v>-1.576863420227876E-2</v>
      </c>
      <c r="AZ1141" s="115">
        <f t="shared" ca="1" si="1764"/>
        <v>-3.604084676186619E-2</v>
      </c>
      <c r="BA1141" s="115">
        <f t="shared" ca="1" si="1764"/>
        <v>0.11089303326233346</v>
      </c>
      <c r="BB1141" s="115">
        <f t="shared" ca="1" si="1764"/>
        <v>5.6942444766305278E-2</v>
      </c>
      <c r="BC1141" s="115">
        <f t="shared" ca="1" si="1764"/>
        <v>-1.3850782245896334E-2</v>
      </c>
      <c r="BD1141" s="115">
        <f t="shared" ca="1" si="1764"/>
        <v>-1.0906279467790223E-2</v>
      </c>
      <c r="BE1141" s="115">
        <f t="shared" ca="1" si="1764"/>
        <v>1.4576498620099151E-2</v>
      </c>
      <c r="BF1141" s="115">
        <f t="shared" ca="1" si="1764"/>
        <v>2.7894615867707067E-2</v>
      </c>
      <c r="BG1141" s="115">
        <f t="shared" ca="1" si="1764"/>
        <v>-7.0643392825338422E-2</v>
      </c>
      <c r="BH1141" s="115">
        <f t="shared" ca="1" si="1764"/>
        <v>2.2431785929334834E-2</v>
      </c>
      <c r="BI1141" s="115">
        <f t="shared" ca="1" si="1764"/>
        <v>-2.4712513483155552E-2</v>
      </c>
      <c r="BJ1141" s="115">
        <f t="shared" ca="1" si="1764"/>
        <v>0.12000399075089072</v>
      </c>
    </row>
    <row r="1142" spans="2:62" hidden="1" outlineLevel="2">
      <c r="B1142" t="s">
        <v>187</v>
      </c>
      <c r="C1142" s="115">
        <f t="shared" ref="C1142:AH1142" ca="1" si="1765">C289</f>
        <v>2.5191388085570544E-3</v>
      </c>
      <c r="D1142" s="115">
        <f t="shared" ca="1" si="1765"/>
        <v>3.9625899532158282E-2</v>
      </c>
      <c r="E1142" s="115">
        <f t="shared" ca="1" si="1765"/>
        <v>-2.221964148020417E-4</v>
      </c>
      <c r="F1142" s="115">
        <f t="shared" ca="1" si="1765"/>
        <v>-2.7777077133868291E-3</v>
      </c>
      <c r="G1142" s="115">
        <f t="shared" ca="1" si="1765"/>
        <v>3.9537293408385459E-2</v>
      </c>
      <c r="H1142" s="115">
        <f t="shared" ca="1" si="1765"/>
        <v>-2.900720531992056E-2</v>
      </c>
      <c r="I1142" s="115">
        <f t="shared" ca="1" si="1765"/>
        <v>-8.3373722741881639E-4</v>
      </c>
      <c r="J1142" s="115">
        <f t="shared" ca="1" si="1765"/>
        <v>3.2327489299773707E-2</v>
      </c>
      <c r="K1142" s="115">
        <f t="shared" ca="1" si="1765"/>
        <v>-4.3145162030142296E-3</v>
      </c>
      <c r="L1142" s="115">
        <f t="shared" ca="1" si="1765"/>
        <v>6.6693209501739931E-2</v>
      </c>
      <c r="M1142" s="115">
        <f t="shared" ca="1" si="1765"/>
        <v>3.0953512028845283E-2</v>
      </c>
      <c r="N1142" s="115">
        <f t="shared" ca="1" si="1765"/>
        <v>-2.9276665407711941E-2</v>
      </c>
      <c r="O1142" s="115">
        <f t="shared" ca="1" si="1765"/>
        <v>-9.9991441738385284E-3</v>
      </c>
      <c r="P1142" s="115">
        <f t="shared" ca="1" si="1765"/>
        <v>-3.2168989204258883E-2</v>
      </c>
      <c r="Q1142" s="115">
        <f t="shared" ca="1" si="1765"/>
        <v>-1.4934175144149273E-2</v>
      </c>
      <c r="R1142" s="115">
        <f t="shared" ca="1" si="1765"/>
        <v>-1.8419413040366761E-2</v>
      </c>
      <c r="S1142" s="115">
        <f t="shared" ca="1" si="1765"/>
        <v>-1.0754789752090502E-3</v>
      </c>
      <c r="T1142" s="115">
        <f t="shared" ca="1" si="1765"/>
        <v>2.8857037225763868E-2</v>
      </c>
      <c r="U1142" s="115">
        <f t="shared" ca="1" si="1765"/>
        <v>3.9825128778272101E-2</v>
      </c>
      <c r="V1142" s="115">
        <f t="shared" ca="1" si="1765"/>
        <v>-1.8525750995405873E-2</v>
      </c>
      <c r="W1142" s="115">
        <f t="shared" ca="1" si="1765"/>
        <v>2.1041070964001227E-3</v>
      </c>
      <c r="X1142" s="115">
        <f t="shared" ca="1" si="1765"/>
        <v>-2.6757313319129082E-2</v>
      </c>
      <c r="Y1142" s="115">
        <f t="shared" ca="1" si="1765"/>
        <v>5.851792835942006E-2</v>
      </c>
      <c r="Z1142" s="115">
        <f t="shared" ca="1" si="1765"/>
        <v>-5.9251697246720872E-2</v>
      </c>
      <c r="AA1142" s="115">
        <f t="shared" ca="1" si="1765"/>
        <v>5.6181038069653841E-2</v>
      </c>
      <c r="AB1142" s="115">
        <f t="shared" ca="1" si="1765"/>
        <v>5.0191978819948059E-2</v>
      </c>
      <c r="AC1142" s="115">
        <f t="shared" ca="1" si="1765"/>
        <v>4.2477663246547566E-2</v>
      </c>
      <c r="AD1142" s="115">
        <f t="shared" ca="1" si="1765"/>
        <v>-8.9433931584858607E-4</v>
      </c>
      <c r="AE1142" s="115">
        <f t="shared" ca="1" si="1765"/>
        <v>-2.5150606900806782E-2</v>
      </c>
      <c r="AF1142" s="115">
        <f t="shared" ca="1" si="1765"/>
        <v>4.1402992284322655E-2</v>
      </c>
      <c r="AG1142" s="115">
        <f t="shared" ca="1" si="1765"/>
        <v>6.2742373939315543E-4</v>
      </c>
      <c r="AH1142" s="115">
        <f t="shared" ca="1" si="1765"/>
        <v>3.6995035763472045E-2</v>
      </c>
      <c r="AI1142" s="115">
        <f t="shared" ref="AI1142:BJ1142" ca="1" si="1766">AI289</f>
        <v>3.2055492030627061E-2</v>
      </c>
      <c r="AJ1142" s="115">
        <f t="shared" ca="1" si="1766"/>
        <v>1.3309864433700807E-2</v>
      </c>
      <c r="AK1142" s="115">
        <f t="shared" ca="1" si="1766"/>
        <v>-3.1395789805883055E-4</v>
      </c>
      <c r="AL1142" s="115">
        <f t="shared" ca="1" si="1766"/>
        <v>3.1973600536992608E-2</v>
      </c>
      <c r="AM1142" s="115">
        <f t="shared" ca="1" si="1766"/>
        <v>4.2698563027179386E-2</v>
      </c>
      <c r="AN1142" s="115">
        <f t="shared" ca="1" si="1766"/>
        <v>-8.6720079476877404E-2</v>
      </c>
      <c r="AO1142" s="115">
        <f t="shared" ca="1" si="1766"/>
        <v>-5.7385940482446871E-2</v>
      </c>
      <c r="AP1142" s="115">
        <f t="shared" ca="1" si="1766"/>
        <v>8.2435836017387187E-2</v>
      </c>
      <c r="AQ1142" s="115">
        <f t="shared" ca="1" si="1766"/>
        <v>6.2348351013211151E-2</v>
      </c>
      <c r="AR1142" s="115">
        <f t="shared" ca="1" si="1766"/>
        <v>-4.2258276382667041E-2</v>
      </c>
      <c r="AS1142" s="115">
        <f t="shared" ca="1" si="1766"/>
        <v>-9.9305168702156985E-3</v>
      </c>
      <c r="AT1142" s="115">
        <f t="shared" ca="1" si="1766"/>
        <v>-2.0378302360655732E-2</v>
      </c>
      <c r="AU1142" s="115">
        <f t="shared" ca="1" si="1766"/>
        <v>1.5647165128916531E-2</v>
      </c>
      <c r="AV1142" s="115">
        <f t="shared" ca="1" si="1766"/>
        <v>-1.6853820634364282E-2</v>
      </c>
      <c r="AW1142" s="115">
        <f t="shared" ca="1" si="1766"/>
        <v>4.3705935587936853E-2</v>
      </c>
      <c r="AX1142" s="115">
        <f t="shared" ca="1" si="1766"/>
        <v>-1.6960597366783226E-2</v>
      </c>
      <c r="AY1142" s="115">
        <f t="shared" ca="1" si="1766"/>
        <v>-6.9534495350032023E-4</v>
      </c>
      <c r="AZ1142" s="115">
        <f t="shared" ca="1" si="1766"/>
        <v>-3.2260150799311937E-2</v>
      </c>
      <c r="BA1142" s="115">
        <f t="shared" ca="1" si="1766"/>
        <v>0.10375700284998167</v>
      </c>
      <c r="BB1142" s="115">
        <f t="shared" ca="1" si="1766"/>
        <v>4.4696124485776617E-2</v>
      </c>
      <c r="BC1142" s="115">
        <f t="shared" ca="1" si="1766"/>
        <v>-1.1651127536592899E-2</v>
      </c>
      <c r="BD1142" s="115">
        <f t="shared" ca="1" si="1766"/>
        <v>-5.2709817455303988E-3</v>
      </c>
      <c r="BE1142" s="115">
        <f t="shared" ca="1" si="1766"/>
        <v>1.1219491661507961E-2</v>
      </c>
      <c r="BF1142" s="115">
        <f t="shared" ca="1" si="1766"/>
        <v>3.2749820960483095E-2</v>
      </c>
      <c r="BG1142" s="115">
        <f t="shared" ca="1" si="1766"/>
        <v>-6.2873300592589429E-2</v>
      </c>
      <c r="BH1142" s="115">
        <f t="shared" ca="1" si="1766"/>
        <v>9.1822989556889986E-3</v>
      </c>
      <c r="BI1142" s="115">
        <f t="shared" ca="1" si="1766"/>
        <v>-1.1279799207756784E-2</v>
      </c>
      <c r="BJ1142" s="115">
        <f t="shared" ca="1" si="1766"/>
        <v>0.11297960746880237</v>
      </c>
    </row>
    <row r="1143" spans="2:62" hidden="1" outlineLevel="2">
      <c r="B1143" t="s">
        <v>188</v>
      </c>
      <c r="C1143" s="115">
        <f t="shared" ref="C1143:AH1143" ca="1" si="1767">C393</f>
        <v>2.4619997472642048E-3</v>
      </c>
      <c r="D1143" s="115">
        <f t="shared" ca="1" si="1767"/>
        <v>3.9626328420464638E-2</v>
      </c>
      <c r="E1143" s="115">
        <f t="shared" ca="1" si="1767"/>
        <v>-2.397396240645432E-4</v>
      </c>
      <c r="F1143" s="115">
        <f t="shared" ca="1" si="1767"/>
        <v>-2.77330743710988E-3</v>
      </c>
      <c r="G1143" s="115">
        <f t="shared" ca="1" si="1767"/>
        <v>3.9402646820503678E-2</v>
      </c>
      <c r="H1143" s="115">
        <f t="shared" ca="1" si="1767"/>
        <v>-2.8817183230250797E-2</v>
      </c>
      <c r="I1143" s="115">
        <f t="shared" ca="1" si="1767"/>
        <v>-8.334702397818941E-4</v>
      </c>
      <c r="J1143" s="115">
        <f t="shared" ca="1" si="1767"/>
        <v>3.2251060160620196E-2</v>
      </c>
      <c r="K1143" s="115">
        <f t="shared" ca="1" si="1767"/>
        <v>-4.081749745028727E-3</v>
      </c>
      <c r="L1143" s="115">
        <f t="shared" ca="1" si="1767"/>
        <v>6.6669182681473899E-2</v>
      </c>
      <c r="M1143" s="115">
        <f t="shared" ca="1" si="1767"/>
        <v>3.101983406673731E-2</v>
      </c>
      <c r="N1143" s="115">
        <f t="shared" ca="1" si="1767"/>
        <v>-2.9113386767337365E-2</v>
      </c>
      <c r="O1143" s="115">
        <f t="shared" ca="1" si="1767"/>
        <v>-9.6350436330082268E-3</v>
      </c>
      <c r="P1143" s="115">
        <f t="shared" ca="1" si="1767"/>
        <v>-3.2155354825851079E-2</v>
      </c>
      <c r="Q1143" s="115">
        <f t="shared" ca="1" si="1767"/>
        <v>-1.5006144365716075E-2</v>
      </c>
      <c r="R1143" s="115">
        <f t="shared" ca="1" si="1767"/>
        <v>-1.8504435916554943E-2</v>
      </c>
      <c r="S1143" s="115">
        <f t="shared" ca="1" si="1767"/>
        <v>-1.0548030788243186E-3</v>
      </c>
      <c r="T1143" s="115">
        <f t="shared" ca="1" si="1767"/>
        <v>2.8711105433627516E-2</v>
      </c>
      <c r="U1143" s="115">
        <f t="shared" ca="1" si="1767"/>
        <v>3.9803601062766231E-2</v>
      </c>
      <c r="V1143" s="115">
        <f t="shared" ca="1" si="1767"/>
        <v>-1.8348170136607361E-2</v>
      </c>
      <c r="W1143" s="115">
        <f t="shared" ca="1" si="1767"/>
        <v>2.147761527591217E-3</v>
      </c>
      <c r="X1143" s="115">
        <f t="shared" ca="1" si="1767"/>
        <v>-2.7098142641961448E-2</v>
      </c>
      <c r="Y1143" s="115">
        <f t="shared" ca="1" si="1767"/>
        <v>5.8546163885439269E-2</v>
      </c>
      <c r="Z1143" s="115">
        <f t="shared" ca="1" si="1767"/>
        <v>-5.9371119228016231E-2</v>
      </c>
      <c r="AA1143" s="115">
        <f t="shared" ca="1" si="1767"/>
        <v>5.630293304728131E-2</v>
      </c>
      <c r="AB1143" s="115">
        <f t="shared" ca="1" si="1767"/>
        <v>5.0128414685513496E-2</v>
      </c>
      <c r="AC1143" s="115">
        <f t="shared" ca="1" si="1767"/>
        <v>4.2364062781312696E-2</v>
      </c>
      <c r="AD1143" s="115">
        <f t="shared" ca="1" si="1767"/>
        <v>-9.1882312851076934E-4</v>
      </c>
      <c r="AE1143" s="115">
        <f t="shared" ca="1" si="1767"/>
        <v>-2.5497270418575451E-2</v>
      </c>
      <c r="AF1143" s="115">
        <f t="shared" ca="1" si="1767"/>
        <v>4.1583268439887751E-2</v>
      </c>
      <c r="AG1143" s="115">
        <f t="shared" ca="1" si="1767"/>
        <v>6.5826751160683646E-4</v>
      </c>
      <c r="AH1143" s="115">
        <f t="shared" ca="1" si="1767"/>
        <v>3.6494785651478179E-2</v>
      </c>
      <c r="AI1143" s="115">
        <f t="shared" ref="AI1143:BJ1143" ca="1" si="1768">AI393</f>
        <v>3.2056462863745201E-2</v>
      </c>
      <c r="AJ1143" s="115">
        <f t="shared" ca="1" si="1768"/>
        <v>1.3254849675073089E-2</v>
      </c>
      <c r="AK1143" s="115">
        <f t="shared" ca="1" si="1768"/>
        <v>-2.5728532927058942E-4</v>
      </c>
      <c r="AL1143" s="115">
        <f t="shared" ca="1" si="1768"/>
        <v>3.1972599201638287E-2</v>
      </c>
      <c r="AM1143" s="115">
        <f t="shared" ca="1" si="1768"/>
        <v>4.2276360165515767E-2</v>
      </c>
      <c r="AN1143" s="115">
        <f t="shared" ca="1" si="1768"/>
        <v>-8.6610180855392155E-2</v>
      </c>
      <c r="AO1143" s="115">
        <f t="shared" ca="1" si="1768"/>
        <v>-5.7522698796362695E-2</v>
      </c>
      <c r="AP1143" s="115">
        <f t="shared" ca="1" si="1768"/>
        <v>8.2521914123672324E-2</v>
      </c>
      <c r="AQ1143" s="115">
        <f t="shared" ca="1" si="1768"/>
        <v>6.2315979079053778E-2</v>
      </c>
      <c r="AR1143" s="115">
        <f t="shared" ca="1" si="1768"/>
        <v>-4.2141923588518197E-2</v>
      </c>
      <c r="AS1143" s="115">
        <f t="shared" ca="1" si="1768"/>
        <v>-1.0131187388338261E-2</v>
      </c>
      <c r="AT1143" s="115">
        <f t="shared" ca="1" si="1768"/>
        <v>-2.0232742518729571E-2</v>
      </c>
      <c r="AU1143" s="115">
        <f t="shared" ca="1" si="1768"/>
        <v>1.5465093703034588E-2</v>
      </c>
      <c r="AV1143" s="115">
        <f t="shared" ca="1" si="1768"/>
        <v>-1.6966922277399991E-2</v>
      </c>
      <c r="AW1143" s="115">
        <f t="shared" ca="1" si="1768"/>
        <v>4.3998509070321858E-2</v>
      </c>
      <c r="AX1143" s="115">
        <f t="shared" ca="1" si="1768"/>
        <v>-1.6799124066697684E-2</v>
      </c>
      <c r="AY1143" s="115">
        <f t="shared" ca="1" si="1768"/>
        <v>-5.7880141138273028E-4</v>
      </c>
      <c r="AZ1143" s="115">
        <f t="shared" ca="1" si="1768"/>
        <v>-3.2070145403414019E-2</v>
      </c>
      <c r="BA1143" s="115">
        <f t="shared" ca="1" si="1768"/>
        <v>0.10377874566817095</v>
      </c>
      <c r="BB1143" s="115">
        <f t="shared" ca="1" si="1768"/>
        <v>4.4513101317804359E-2</v>
      </c>
      <c r="BC1143" s="115">
        <f t="shared" ca="1" si="1768"/>
        <v>-1.147009991871918E-2</v>
      </c>
      <c r="BD1143" s="115">
        <f t="shared" ca="1" si="1768"/>
        <v>-5.3133616504303025E-3</v>
      </c>
      <c r="BE1143" s="115">
        <f t="shared" ca="1" si="1768"/>
        <v>1.1224097125766429E-2</v>
      </c>
      <c r="BF1143" s="115">
        <f t="shared" ca="1" si="1768"/>
        <v>3.2688403903871927E-2</v>
      </c>
      <c r="BG1143" s="115">
        <f t="shared" ca="1" si="1768"/>
        <v>-6.2957178992003704E-2</v>
      </c>
      <c r="BH1143" s="115">
        <f t="shared" ca="1" si="1768"/>
        <v>9.207129060633111E-3</v>
      </c>
      <c r="BI1143" s="115">
        <f t="shared" ca="1" si="1768"/>
        <v>-1.135691786917277E-2</v>
      </c>
      <c r="BJ1143" s="115">
        <f t="shared" ca="1" si="1768"/>
        <v>0.11287882190133425</v>
      </c>
    </row>
    <row r="1144" spans="2:62" hidden="1" outlineLevel="2">
      <c r="B1144" t="s">
        <v>189</v>
      </c>
      <c r="C1144" s="115">
        <f t="shared" ref="C1144:AH1144" ca="1" si="1769">C497</f>
        <v>4.6216882527130724E-3</v>
      </c>
      <c r="D1144" s="115">
        <f t="shared" ca="1" si="1769"/>
        <v>4.2865004163449807E-2</v>
      </c>
      <c r="E1144" s="115">
        <f t="shared" ca="1" si="1769"/>
        <v>-6.8127073916247807E-4</v>
      </c>
      <c r="F1144" s="115">
        <f t="shared" ca="1" si="1769"/>
        <v>-5.052246369978192E-3</v>
      </c>
      <c r="G1144" s="115">
        <f t="shared" ca="1" si="1769"/>
        <v>3.5277901526757263E-2</v>
      </c>
      <c r="H1144" s="115">
        <f t="shared" ca="1" si="1769"/>
        <v>-2.2330253108273804E-2</v>
      </c>
      <c r="I1144" s="115">
        <f t="shared" ca="1" si="1769"/>
        <v>-2.0766765063457131E-3</v>
      </c>
      <c r="J1144" s="115">
        <f t="shared" ca="1" si="1769"/>
        <v>3.1971705261503752E-2</v>
      </c>
      <c r="K1144" s="115">
        <f t="shared" ca="1" si="1769"/>
        <v>-3.0834311375116524E-3</v>
      </c>
      <c r="L1144" s="115">
        <f t="shared" ca="1" si="1769"/>
        <v>6.2495920189813654E-2</v>
      </c>
      <c r="M1144" s="115">
        <f t="shared" ca="1" si="1769"/>
        <v>3.27174337879629E-2</v>
      </c>
      <c r="N1144" s="115">
        <f t="shared" ca="1" si="1769"/>
        <v>-2.6089052432429712E-2</v>
      </c>
      <c r="O1144" s="115">
        <f t="shared" ca="1" si="1769"/>
        <v>-5.3218554559311508E-5</v>
      </c>
      <c r="P1144" s="115">
        <f t="shared" ca="1" si="1769"/>
        <v>-3.1399984946127266E-2</v>
      </c>
      <c r="Q1144" s="115">
        <f t="shared" ca="1" si="1769"/>
        <v>-1.6126454160318188E-2</v>
      </c>
      <c r="R1144" s="115">
        <f t="shared" ca="1" si="1769"/>
        <v>-1.7073731300097105E-2</v>
      </c>
      <c r="S1144" s="115">
        <f t="shared" ca="1" si="1769"/>
        <v>-5.5890128105380429E-3</v>
      </c>
      <c r="T1144" s="115">
        <f t="shared" ca="1" si="1769"/>
        <v>2.6612184524033113E-2</v>
      </c>
      <c r="U1144" s="115">
        <f t="shared" ca="1" si="1769"/>
        <v>3.9723156164434399E-2</v>
      </c>
      <c r="V1144" s="115">
        <f t="shared" ca="1" si="1769"/>
        <v>-1.7677621160270336E-2</v>
      </c>
      <c r="W1144" s="115">
        <f t="shared" ca="1" si="1769"/>
        <v>1.6116294614022127E-3</v>
      </c>
      <c r="X1144" s="115">
        <f t="shared" ca="1" si="1769"/>
        <v>-3.1070018167773696E-2</v>
      </c>
      <c r="Y1144" s="115">
        <f t="shared" ca="1" si="1769"/>
        <v>5.2479639915360268E-2</v>
      </c>
      <c r="Z1144" s="115">
        <f t="shared" ca="1" si="1769"/>
        <v>-6.3496815071049886E-2</v>
      </c>
      <c r="AA1144" s="115">
        <f t="shared" ca="1" si="1769"/>
        <v>6.1114616086859967E-2</v>
      </c>
      <c r="AB1144" s="115">
        <f t="shared" ca="1" si="1769"/>
        <v>4.7667410745099399E-2</v>
      </c>
      <c r="AC1144" s="115">
        <f t="shared" ca="1" si="1769"/>
        <v>4.2052970606422185E-2</v>
      </c>
      <c r="AD1144" s="115">
        <f t="shared" ca="1" si="1769"/>
        <v>1.2562882759830018E-2</v>
      </c>
      <c r="AE1144" s="115">
        <f t="shared" ca="1" si="1769"/>
        <v>-3.0651626378559546E-2</v>
      </c>
      <c r="AF1144" s="115">
        <f t="shared" ca="1" si="1769"/>
        <v>4.3480081210274732E-2</v>
      </c>
      <c r="AG1144" s="115">
        <f t="shared" ca="1" si="1769"/>
        <v>1.8288552904197983E-3</v>
      </c>
      <c r="AH1144" s="115">
        <f t="shared" ca="1" si="1769"/>
        <v>2.8981272038050294E-2</v>
      </c>
      <c r="AI1144" s="115">
        <f t="shared" ref="AI1144:BJ1144" ca="1" si="1770">AI497</f>
        <v>3.1732275917642813E-2</v>
      </c>
      <c r="AJ1144" s="115">
        <f t="shared" ca="1" si="1770"/>
        <v>1.616009553612453E-2</v>
      </c>
      <c r="AK1144" s="115">
        <f t="shared" ca="1" si="1770"/>
        <v>1.8594816434339412E-3</v>
      </c>
      <c r="AL1144" s="115">
        <f t="shared" ca="1" si="1770"/>
        <v>3.195724614604592E-2</v>
      </c>
      <c r="AM1144" s="115">
        <f t="shared" ca="1" si="1770"/>
        <v>4.1999709157092453E-2</v>
      </c>
      <c r="AN1144" s="115">
        <f t="shared" ca="1" si="1770"/>
        <v>-8.7214450127758844E-2</v>
      </c>
      <c r="AO1144" s="115">
        <f t="shared" ca="1" si="1770"/>
        <v>-5.690585280789047E-2</v>
      </c>
      <c r="AP1144" s="115">
        <f t="shared" ca="1" si="1770"/>
        <v>8.5477127283475493E-2</v>
      </c>
      <c r="AQ1144" s="115">
        <f t="shared" ca="1" si="1770"/>
        <v>5.8958628713371486E-2</v>
      </c>
      <c r="AR1144" s="115">
        <f t="shared" ca="1" si="1770"/>
        <v>-3.9399723067219596E-2</v>
      </c>
      <c r="AS1144" s="115">
        <f t="shared" ca="1" si="1770"/>
        <v>-1.7779168172907377E-2</v>
      </c>
      <c r="AT1144" s="115">
        <f t="shared" ca="1" si="1770"/>
        <v>-2.4542783702050659E-2</v>
      </c>
      <c r="AU1144" s="115">
        <f t="shared" ca="1" si="1770"/>
        <v>1.1394345114844639E-2</v>
      </c>
      <c r="AV1144" s="115">
        <f t="shared" ca="1" si="1770"/>
        <v>-2.1730498104180013E-2</v>
      </c>
      <c r="AW1144" s="115">
        <f t="shared" ca="1" si="1770"/>
        <v>4.5622017190751797E-2</v>
      </c>
      <c r="AX1144" s="115">
        <f t="shared" ca="1" si="1770"/>
        <v>-1.6938873222462507E-2</v>
      </c>
      <c r="AY1144" s="115">
        <f t="shared" ca="1" si="1770"/>
        <v>5.6910846061463535E-3</v>
      </c>
      <c r="AZ1144" s="115">
        <f t="shared" ca="1" si="1770"/>
        <v>-3.2985997414804152E-2</v>
      </c>
      <c r="BA1144" s="115">
        <f t="shared" ca="1" si="1770"/>
        <v>0.10255194783006451</v>
      </c>
      <c r="BB1144" s="115">
        <f t="shared" ca="1" si="1770"/>
        <v>3.8335436974175588E-2</v>
      </c>
      <c r="BC1144" s="115">
        <f t="shared" ca="1" si="1770"/>
        <v>-9.3973426181236438E-3</v>
      </c>
      <c r="BD1144" s="115">
        <f t="shared" ca="1" si="1770"/>
        <v>-3.7624654852597824E-3</v>
      </c>
      <c r="BE1144" s="115">
        <f t="shared" ca="1" si="1770"/>
        <v>9.8911253450398896E-3</v>
      </c>
      <c r="BF1144" s="115">
        <f t="shared" ca="1" si="1770"/>
        <v>3.4331157315332095E-2</v>
      </c>
      <c r="BG1144" s="115">
        <f t="shared" ca="1" si="1770"/>
        <v>-6.0161922460522654E-2</v>
      </c>
      <c r="BH1144" s="115">
        <f t="shared" ca="1" si="1770"/>
        <v>3.7842553796471482E-3</v>
      </c>
      <c r="BI1144" s="115">
        <f t="shared" ca="1" si="1770"/>
        <v>-8.7909819882756278E-3</v>
      </c>
      <c r="BJ1144" s="115">
        <f t="shared" ca="1" si="1770"/>
        <v>0.11021307605079801</v>
      </c>
    </row>
    <row r="1145" spans="2:62" hidden="1" outlineLevel="2">
      <c r="C1145" s="115"/>
      <c r="D1145" s="115"/>
      <c r="E1145" s="115"/>
      <c r="F1145" s="115"/>
      <c r="G1145" s="115"/>
      <c r="H1145" s="115"/>
      <c r="I1145" s="115"/>
      <c r="J1145" s="115"/>
      <c r="K1145" s="115"/>
      <c r="L1145" s="115"/>
      <c r="M1145" s="115"/>
      <c r="N1145" s="115"/>
      <c r="O1145" s="115"/>
      <c r="P1145" s="115"/>
      <c r="Q1145" s="115"/>
      <c r="R1145" s="115"/>
      <c r="S1145" s="115"/>
      <c r="T1145" s="115"/>
      <c r="U1145" s="115"/>
      <c r="V1145" s="115"/>
      <c r="W1145" s="115"/>
      <c r="X1145" s="115"/>
      <c r="Y1145" s="115"/>
      <c r="Z1145" s="115"/>
      <c r="AA1145" s="115"/>
      <c r="AB1145" s="115"/>
      <c r="AC1145" s="115"/>
      <c r="AD1145" s="115"/>
      <c r="AE1145" s="115"/>
      <c r="AF1145" s="115"/>
      <c r="AG1145" s="115"/>
      <c r="AH1145" s="115"/>
      <c r="AI1145" s="115"/>
      <c r="AJ1145" s="115"/>
      <c r="AK1145" s="115"/>
      <c r="AL1145" s="115"/>
      <c r="AM1145" s="115"/>
      <c r="AN1145" s="115"/>
      <c r="AO1145" s="115"/>
      <c r="AP1145" s="115"/>
      <c r="AQ1145" s="115"/>
      <c r="AR1145" s="115"/>
      <c r="AS1145" s="115"/>
      <c r="AT1145" s="115"/>
      <c r="AU1145" s="115"/>
      <c r="AV1145" s="115"/>
      <c r="AW1145" s="115"/>
      <c r="AX1145" s="115"/>
      <c r="AY1145" s="115"/>
      <c r="AZ1145" s="115"/>
      <c r="BA1145" s="115"/>
      <c r="BB1145" s="115"/>
      <c r="BC1145" s="115"/>
      <c r="BD1145" s="115"/>
      <c r="BE1145" s="115"/>
      <c r="BF1145" s="115"/>
      <c r="BG1145" s="115"/>
      <c r="BH1145" s="115"/>
      <c r="BI1145" s="115"/>
      <c r="BJ1145" s="115"/>
    </row>
    <row r="1146" spans="2:62" outlineLevel="1" collapsed="1">
      <c r="C1146" s="115"/>
      <c r="D1146" s="115"/>
      <c r="E1146" s="115"/>
      <c r="F1146" s="115"/>
      <c r="G1146" s="115"/>
      <c r="H1146" s="115"/>
      <c r="I1146" s="115"/>
      <c r="J1146" s="115"/>
      <c r="K1146" s="115"/>
      <c r="L1146" s="115"/>
      <c r="M1146" s="115"/>
      <c r="N1146" s="115"/>
      <c r="O1146" s="115"/>
      <c r="P1146" s="115"/>
      <c r="Q1146" s="115"/>
      <c r="R1146" s="115"/>
      <c r="S1146" s="115"/>
      <c r="T1146" s="115"/>
      <c r="U1146" s="115"/>
      <c r="V1146" s="115"/>
      <c r="W1146" s="115"/>
      <c r="X1146" s="115"/>
      <c r="Y1146" s="115"/>
      <c r="Z1146" s="115"/>
      <c r="AA1146" s="115"/>
      <c r="AB1146" s="115"/>
      <c r="AC1146" s="115"/>
      <c r="AD1146" s="115"/>
      <c r="AE1146" s="115"/>
      <c r="AF1146" s="115"/>
      <c r="AG1146" s="115"/>
      <c r="AH1146" s="115"/>
      <c r="AI1146" s="115"/>
      <c r="AJ1146" s="115"/>
      <c r="AK1146" s="115"/>
      <c r="AL1146" s="115"/>
      <c r="AM1146" s="115"/>
      <c r="AN1146" s="115"/>
      <c r="AO1146" s="115"/>
      <c r="AP1146" s="115"/>
      <c r="AQ1146" s="115"/>
      <c r="AR1146" s="115"/>
      <c r="AS1146" s="115"/>
      <c r="AT1146" s="115"/>
      <c r="AU1146" s="115"/>
      <c r="AV1146" s="115"/>
      <c r="AW1146" s="115"/>
      <c r="AX1146" s="115"/>
      <c r="AY1146" s="115"/>
      <c r="AZ1146" s="115"/>
      <c r="BA1146" s="115"/>
      <c r="BB1146" s="115"/>
      <c r="BC1146" s="115"/>
      <c r="BD1146" s="115"/>
      <c r="BE1146" s="115"/>
      <c r="BF1146" s="115"/>
      <c r="BG1146" s="115"/>
      <c r="BH1146" s="115"/>
      <c r="BI1146" s="115"/>
      <c r="BJ1146" s="115"/>
    </row>
    <row r="1147" spans="2:62" ht="18.5" outlineLevel="1">
      <c r="B1147" s="94" t="s">
        <v>205</v>
      </c>
      <c r="C1147" s="94"/>
      <c r="D1147" s="94"/>
      <c r="E1147" s="94"/>
      <c r="F1147" s="94"/>
      <c r="G1147" s="94"/>
      <c r="H1147" s="94"/>
      <c r="I1147" s="94"/>
      <c r="J1147" s="94"/>
      <c r="K1147" s="94"/>
      <c r="L1147" s="94"/>
      <c r="M1147" s="94"/>
      <c r="N1147" s="94"/>
      <c r="O1147" s="94"/>
      <c r="P1147" s="94"/>
      <c r="Q1147" s="94"/>
      <c r="R1147" s="94"/>
      <c r="S1147" s="94"/>
      <c r="T1147" s="94"/>
      <c r="U1147" s="94"/>
      <c r="V1147" s="94"/>
      <c r="W1147" s="94"/>
      <c r="X1147" s="94"/>
      <c r="Y1147" s="94"/>
      <c r="Z1147" s="94"/>
      <c r="AA1147" s="94"/>
      <c r="AB1147" s="94"/>
      <c r="AC1147" s="94"/>
      <c r="AD1147" s="94"/>
      <c r="AE1147" s="94"/>
      <c r="AF1147" s="94"/>
      <c r="AG1147" s="94"/>
      <c r="AH1147" s="94"/>
      <c r="AI1147" s="94"/>
      <c r="AJ1147" s="94"/>
      <c r="AK1147" s="94"/>
      <c r="AL1147" s="94"/>
      <c r="AM1147" s="94"/>
      <c r="AN1147" s="94"/>
      <c r="AO1147" s="94"/>
      <c r="AP1147" s="94"/>
      <c r="AQ1147" s="94"/>
      <c r="AR1147" s="94"/>
      <c r="AS1147" s="94"/>
      <c r="AT1147" s="94"/>
      <c r="AU1147" s="94"/>
      <c r="AV1147" s="94"/>
      <c r="AW1147" s="94"/>
      <c r="AX1147" s="94"/>
      <c r="AY1147" s="94"/>
      <c r="AZ1147" s="94"/>
      <c r="BA1147" s="94"/>
      <c r="BB1147" s="94"/>
      <c r="BC1147" s="94"/>
      <c r="BD1147" s="94"/>
      <c r="BE1147" s="94"/>
      <c r="BF1147" s="94"/>
      <c r="BG1147" s="94"/>
      <c r="BH1147" s="94"/>
      <c r="BI1147" s="94"/>
      <c r="BJ1147" s="94" t="s">
        <v>27</v>
      </c>
    </row>
    <row r="1148" spans="2:62" hidden="1" outlineLevel="2">
      <c r="C1148" s="115"/>
      <c r="D1148" s="115"/>
      <c r="E1148" s="115"/>
      <c r="F1148" s="115"/>
      <c r="G1148" s="115"/>
      <c r="H1148" s="115"/>
      <c r="I1148" s="115"/>
      <c r="J1148" s="115"/>
      <c r="K1148" s="115"/>
      <c r="L1148" s="115"/>
      <c r="M1148" s="115"/>
      <c r="N1148" s="115"/>
      <c r="O1148" s="115"/>
      <c r="P1148" s="115"/>
      <c r="Q1148" s="115"/>
      <c r="R1148" s="115"/>
      <c r="S1148" s="115"/>
      <c r="T1148" s="115"/>
      <c r="U1148" s="115"/>
      <c r="V1148" s="115"/>
      <c r="W1148" s="115"/>
      <c r="X1148" s="115"/>
      <c r="Y1148" s="115"/>
      <c r="Z1148" s="115"/>
      <c r="AA1148" s="115"/>
      <c r="AB1148" s="115"/>
      <c r="AC1148" s="115"/>
      <c r="AD1148" s="115"/>
      <c r="AE1148" s="115"/>
      <c r="AF1148" s="115"/>
      <c r="AG1148" s="115"/>
      <c r="AH1148" s="115"/>
      <c r="AI1148" s="115"/>
      <c r="AJ1148" s="115"/>
      <c r="AK1148" s="115"/>
      <c r="AL1148" s="115"/>
      <c r="AM1148" s="115"/>
      <c r="AN1148" s="115"/>
      <c r="AO1148" s="115"/>
      <c r="AP1148" s="115"/>
      <c r="AQ1148" s="115"/>
      <c r="AR1148" s="115"/>
      <c r="AS1148" s="115"/>
      <c r="AT1148" s="115"/>
      <c r="AU1148" s="115"/>
      <c r="AV1148" s="115"/>
      <c r="AW1148" s="115"/>
      <c r="AX1148" s="115"/>
      <c r="AY1148" s="115"/>
      <c r="AZ1148" s="115"/>
      <c r="BA1148" s="115"/>
      <c r="BB1148" s="115"/>
      <c r="BC1148" s="115"/>
      <c r="BD1148" s="115"/>
      <c r="BE1148" s="115"/>
      <c r="BF1148" s="115"/>
      <c r="BG1148" s="115"/>
      <c r="BH1148" s="115"/>
      <c r="BI1148" s="115"/>
      <c r="BJ1148" s="115"/>
    </row>
    <row r="1149" spans="2:62" hidden="1" outlineLevel="2">
      <c r="B1149" s="88" t="s">
        <v>130</v>
      </c>
      <c r="C1149" s="88"/>
      <c r="D1149" s="88"/>
      <c r="E1149" s="88"/>
      <c r="F1149" s="88"/>
      <c r="G1149" s="88"/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/>
      <c r="T1149" s="88"/>
      <c r="U1149" s="88"/>
      <c r="V1149" s="88"/>
      <c r="W1149" s="88"/>
      <c r="X1149" s="88"/>
      <c r="Y1149" s="88"/>
      <c r="Z1149" s="88"/>
      <c r="AA1149" s="88"/>
      <c r="AB1149" s="88"/>
      <c r="AC1149" s="88"/>
      <c r="AD1149" s="88"/>
      <c r="AE1149" s="88"/>
      <c r="AF1149" s="88"/>
      <c r="AG1149" s="88"/>
      <c r="AH1149" s="88"/>
      <c r="AI1149" s="88"/>
      <c r="AJ1149" s="88"/>
      <c r="AK1149" s="88"/>
      <c r="AL1149" s="88"/>
      <c r="AM1149" s="88"/>
      <c r="AN1149" s="88"/>
      <c r="AO1149" s="115"/>
      <c r="AP1149" s="115"/>
      <c r="AQ1149" s="115"/>
      <c r="AR1149" s="115"/>
      <c r="AS1149" s="115"/>
      <c r="AT1149" s="115"/>
      <c r="AU1149" s="115"/>
      <c r="AV1149" s="115"/>
      <c r="AW1149" s="115"/>
      <c r="AX1149" s="115"/>
      <c r="AY1149" s="115"/>
      <c r="AZ1149" s="115"/>
      <c r="BA1149" s="115"/>
      <c r="BB1149" s="115"/>
      <c r="BC1149" s="115"/>
      <c r="BD1149" s="115"/>
      <c r="BE1149" s="115"/>
      <c r="BF1149" s="115"/>
      <c r="BG1149" s="115"/>
      <c r="BH1149" s="115"/>
      <c r="BI1149" s="115"/>
      <c r="BJ1149" s="115"/>
    </row>
    <row r="1150" spans="2:62" hidden="1" outlineLevel="2">
      <c r="C1150" s="115"/>
      <c r="D1150" s="115"/>
      <c r="E1150" s="115"/>
      <c r="F1150" s="115"/>
      <c r="G1150" s="115"/>
      <c r="H1150" s="115"/>
      <c r="I1150" s="115"/>
      <c r="J1150" s="115"/>
      <c r="K1150" s="115"/>
      <c r="L1150" s="115"/>
      <c r="M1150" s="115"/>
      <c r="N1150" s="115"/>
      <c r="O1150" s="115"/>
      <c r="P1150" s="115"/>
      <c r="Q1150" s="115"/>
      <c r="R1150" s="115"/>
      <c r="S1150" s="115"/>
      <c r="T1150" s="115"/>
      <c r="U1150" s="115"/>
      <c r="V1150" s="115"/>
      <c r="W1150" s="115"/>
      <c r="X1150" s="115"/>
      <c r="Y1150" s="115"/>
      <c r="Z1150" s="115"/>
      <c r="AA1150" s="115"/>
      <c r="AB1150" s="115"/>
      <c r="AC1150" s="115"/>
      <c r="AD1150" s="115"/>
      <c r="AE1150" s="115"/>
      <c r="AF1150" s="115"/>
      <c r="AG1150" s="115"/>
      <c r="AH1150" s="115"/>
      <c r="AI1150" s="115"/>
      <c r="AJ1150" s="115"/>
      <c r="AK1150" s="115"/>
      <c r="AL1150" s="115"/>
      <c r="AM1150" s="115"/>
      <c r="AN1150" s="115"/>
      <c r="AO1150" s="115"/>
      <c r="AP1150" s="115"/>
      <c r="AQ1150" s="115"/>
      <c r="AR1150" s="115"/>
      <c r="AS1150" s="115"/>
      <c r="AT1150" s="115"/>
      <c r="AU1150" s="115"/>
      <c r="AV1150" s="115"/>
      <c r="AW1150" s="115"/>
      <c r="AX1150" s="115"/>
      <c r="AY1150" s="115"/>
      <c r="AZ1150" s="115"/>
      <c r="BA1150" s="115"/>
      <c r="BB1150" s="115"/>
      <c r="BC1150" s="115"/>
      <c r="BD1150" s="115"/>
      <c r="BE1150" s="115"/>
      <c r="BF1150" s="115"/>
      <c r="BG1150" s="115"/>
      <c r="BH1150" s="115"/>
      <c r="BI1150" s="115"/>
      <c r="BJ1150" s="115"/>
    </row>
    <row r="1151" spans="2:62" hidden="1" outlineLevel="2">
      <c r="B1151" s="17" t="s">
        <v>190</v>
      </c>
      <c r="F1151" s="17" t="s">
        <v>191</v>
      </c>
      <c r="J1151" s="17" t="s">
        <v>192</v>
      </c>
      <c r="N1151" s="17" t="s">
        <v>193</v>
      </c>
      <c r="R1151" s="17" t="s">
        <v>194</v>
      </c>
      <c r="V1151" s="17" t="s">
        <v>195</v>
      </c>
      <c r="Z1151" s="17" t="s">
        <v>196</v>
      </c>
      <c r="AD1151" s="17" t="s">
        <v>197</v>
      </c>
      <c r="AH1151" s="17" t="s">
        <v>198</v>
      </c>
      <c r="AL1151" s="17" t="s">
        <v>199</v>
      </c>
      <c r="AP1151" s="115"/>
      <c r="AQ1151" s="115"/>
      <c r="AR1151" s="115"/>
      <c r="AS1151" s="115"/>
      <c r="AT1151" s="115"/>
      <c r="AU1151" s="115"/>
      <c r="AV1151" s="115"/>
      <c r="AW1151" s="115"/>
      <c r="AX1151" s="115"/>
      <c r="AY1151" s="115"/>
      <c r="AZ1151" s="115"/>
      <c r="BA1151" s="115"/>
      <c r="BB1151" s="115"/>
      <c r="BC1151" s="115"/>
      <c r="BD1151" s="115"/>
      <c r="BE1151" s="115"/>
      <c r="BF1151" s="115"/>
      <c r="BG1151" s="115"/>
      <c r="BH1151" s="115"/>
      <c r="BI1151" s="115"/>
      <c r="BJ1151" s="115"/>
    </row>
    <row r="1152" spans="2:62" hidden="1" outlineLevel="2">
      <c r="AP1152" s="115"/>
      <c r="AQ1152" s="115"/>
      <c r="AR1152" s="115"/>
      <c r="AS1152" s="115"/>
      <c r="AT1152" s="115"/>
      <c r="AU1152" s="115"/>
      <c r="AV1152" s="115"/>
      <c r="AW1152" s="115"/>
      <c r="AX1152" s="115"/>
      <c r="AY1152" s="115"/>
      <c r="AZ1152" s="115"/>
      <c r="BA1152" s="115"/>
      <c r="BB1152" s="115"/>
      <c r="BC1152" s="115"/>
      <c r="BD1152" s="115"/>
      <c r="BE1152" s="115"/>
      <c r="BF1152" s="115"/>
      <c r="BG1152" s="115"/>
      <c r="BH1152" s="115"/>
      <c r="BI1152" s="115"/>
      <c r="BJ1152" s="115"/>
    </row>
    <row r="1153" spans="2:62" hidden="1" outlineLevel="2">
      <c r="B1153" t="s">
        <v>167</v>
      </c>
      <c r="F1153" t="s">
        <v>167</v>
      </c>
      <c r="J1153" t="s">
        <v>167</v>
      </c>
      <c r="N1153" t="s">
        <v>167</v>
      </c>
      <c r="R1153" t="s">
        <v>167</v>
      </c>
      <c r="V1153" t="s">
        <v>167</v>
      </c>
      <c r="Z1153" t="s">
        <v>167</v>
      </c>
      <c r="AD1153" t="s">
        <v>167</v>
      </c>
      <c r="AH1153" t="s">
        <v>167</v>
      </c>
      <c r="AL1153" t="s">
        <v>167</v>
      </c>
      <c r="AP1153" s="115"/>
      <c r="AQ1153" s="115"/>
      <c r="AR1153" s="115"/>
      <c r="AS1153" s="115"/>
      <c r="AT1153" s="115"/>
      <c r="AU1153" s="115"/>
      <c r="AV1153" s="115"/>
      <c r="AW1153" s="115"/>
      <c r="AX1153" s="115"/>
      <c r="AY1153" s="115"/>
      <c r="AZ1153" s="115"/>
      <c r="BA1153" s="115"/>
      <c r="BB1153" s="115"/>
      <c r="BC1153" s="115"/>
      <c r="BD1153" s="115"/>
      <c r="BE1153" s="115"/>
      <c r="BF1153" s="115"/>
      <c r="BG1153" s="115"/>
      <c r="BH1153" s="115"/>
      <c r="BI1153" s="115"/>
      <c r="BJ1153" s="115"/>
    </row>
    <row r="1154" spans="2:62" ht="15" hidden="1" outlineLevel="2" thickBot="1">
      <c r="AP1154" s="115"/>
      <c r="AQ1154" s="115"/>
      <c r="AR1154" s="115"/>
      <c r="AS1154" s="115"/>
      <c r="AT1154" s="115"/>
      <c r="AU1154" s="115"/>
      <c r="AV1154" s="115"/>
      <c r="AW1154" s="115"/>
      <c r="AX1154" s="115"/>
      <c r="AY1154" s="115"/>
      <c r="AZ1154" s="115"/>
      <c r="BA1154" s="115"/>
      <c r="BB1154" s="115"/>
      <c r="BC1154" s="115"/>
      <c r="BD1154" s="115"/>
      <c r="BE1154" s="115"/>
      <c r="BF1154" s="115"/>
      <c r="BG1154" s="115"/>
      <c r="BH1154" s="115"/>
      <c r="BI1154" s="115"/>
      <c r="BJ1154" s="115"/>
    </row>
    <row r="1155" spans="2:62" hidden="1" outlineLevel="2">
      <c r="B1155" s="112"/>
      <c r="C1155" s="112" t="s">
        <v>168</v>
      </c>
      <c r="D1155" s="112" t="s">
        <v>169</v>
      </c>
      <c r="F1155" s="112"/>
      <c r="G1155" s="112" t="s">
        <v>168</v>
      </c>
      <c r="H1155" s="112" t="s">
        <v>169</v>
      </c>
      <c r="J1155" s="112"/>
      <c r="K1155" s="112" t="s">
        <v>168</v>
      </c>
      <c r="L1155" s="112" t="s">
        <v>169</v>
      </c>
      <c r="N1155" s="112"/>
      <c r="O1155" s="112" t="s">
        <v>168</v>
      </c>
      <c r="P1155" s="112" t="s">
        <v>169</v>
      </c>
      <c r="R1155" s="112"/>
      <c r="S1155" s="112" t="s">
        <v>168</v>
      </c>
      <c r="T1155" s="112" t="s">
        <v>169</v>
      </c>
      <c r="V1155" s="112"/>
      <c r="W1155" s="112" t="s">
        <v>168</v>
      </c>
      <c r="X1155" s="112" t="s">
        <v>169</v>
      </c>
      <c r="Z1155" s="112"/>
      <c r="AA1155" s="112" t="s">
        <v>168</v>
      </c>
      <c r="AB1155" s="112" t="s">
        <v>169</v>
      </c>
      <c r="AD1155" s="112"/>
      <c r="AE1155" s="112" t="s">
        <v>168</v>
      </c>
      <c r="AF1155" s="112" t="s">
        <v>169</v>
      </c>
      <c r="AH1155" s="112"/>
      <c r="AI1155" s="112" t="s">
        <v>168</v>
      </c>
      <c r="AJ1155" s="112" t="s">
        <v>169</v>
      </c>
      <c r="AL1155" s="112"/>
      <c r="AM1155" s="112" t="s">
        <v>168</v>
      </c>
      <c r="AN1155" s="112" t="s">
        <v>169</v>
      </c>
      <c r="AP1155" s="115"/>
      <c r="AQ1155" s="115"/>
      <c r="AR1155" s="115"/>
      <c r="AS1155" s="115"/>
      <c r="AT1155" s="115"/>
      <c r="AU1155" s="115"/>
      <c r="AV1155" s="115"/>
      <c r="AW1155" s="115"/>
      <c r="AX1155" s="115"/>
      <c r="AY1155" s="115"/>
      <c r="AZ1155" s="115"/>
      <c r="BA1155" s="115"/>
      <c r="BB1155" s="115"/>
      <c r="BC1155" s="115"/>
      <c r="BD1155" s="115"/>
      <c r="BE1155" s="115"/>
      <c r="BF1155" s="115"/>
      <c r="BG1155" s="115"/>
      <c r="BH1155" s="115"/>
      <c r="BI1155" s="115"/>
      <c r="BJ1155" s="115"/>
    </row>
    <row r="1156" spans="2:62" hidden="1" outlineLevel="2">
      <c r="B1156" t="s">
        <v>170</v>
      </c>
      <c r="C1156">
        <v>1.0896654156574512E-2</v>
      </c>
      <c r="D1156">
        <v>8.4867505972976917E-3</v>
      </c>
      <c r="F1156" t="s">
        <v>170</v>
      </c>
      <c r="G1156">
        <v>1.0896654156574512E-2</v>
      </c>
      <c r="H1156">
        <v>8.382964013488493E-3</v>
      </c>
      <c r="J1156" t="s">
        <v>170</v>
      </c>
      <c r="K1156">
        <v>1.0896654156574512E-2</v>
      </c>
      <c r="L1156">
        <v>8.3910115271363019E-3</v>
      </c>
      <c r="N1156" t="s">
        <v>170</v>
      </c>
      <c r="O1156">
        <v>1.0896654156574512E-2</v>
      </c>
      <c r="P1156">
        <v>9.0520233098743564E-3</v>
      </c>
      <c r="R1156" t="s">
        <v>170</v>
      </c>
      <c r="S1156">
        <v>8.4867505972976917E-3</v>
      </c>
      <c r="T1156">
        <v>8.382964013488493E-3</v>
      </c>
      <c r="V1156" t="s">
        <v>170</v>
      </c>
      <c r="W1156">
        <v>8.4867505972976917E-3</v>
      </c>
      <c r="X1156">
        <v>8.3910115271363019E-3</v>
      </c>
      <c r="Z1156" t="s">
        <v>170</v>
      </c>
      <c r="AA1156">
        <v>8.4867505972976917E-3</v>
      </c>
      <c r="AB1156">
        <v>9.0520233098743564E-3</v>
      </c>
      <c r="AD1156" t="s">
        <v>170</v>
      </c>
      <c r="AE1156">
        <v>8.382964013488493E-3</v>
      </c>
      <c r="AF1156">
        <v>8.3910115271363019E-3</v>
      </c>
      <c r="AH1156" t="s">
        <v>170</v>
      </c>
      <c r="AI1156">
        <v>8.382964013488493E-3</v>
      </c>
      <c r="AJ1156">
        <v>9.0520233098743564E-3</v>
      </c>
      <c r="AL1156" t="s">
        <v>170</v>
      </c>
      <c r="AM1156">
        <v>8.3910115271363019E-3</v>
      </c>
      <c r="AN1156">
        <v>9.0520233098743564E-3</v>
      </c>
      <c r="AP1156" s="115"/>
      <c r="AQ1156" s="115"/>
      <c r="AR1156" s="115"/>
      <c r="AS1156" s="115"/>
      <c r="AT1156" s="115"/>
      <c r="AU1156" s="115"/>
      <c r="AV1156" s="115"/>
      <c r="AW1156" s="115"/>
      <c r="AX1156" s="115"/>
      <c r="AY1156" s="115"/>
      <c r="AZ1156" s="115"/>
      <c r="BA1156" s="115"/>
      <c r="BB1156" s="115"/>
      <c r="BC1156" s="115"/>
      <c r="BD1156" s="115"/>
      <c r="BE1156" s="115"/>
      <c r="BF1156" s="115"/>
      <c r="BG1156" s="115"/>
      <c r="BH1156" s="115"/>
      <c r="BI1156" s="115"/>
      <c r="BJ1156" s="115"/>
    </row>
    <row r="1157" spans="2:62" hidden="1" outlineLevel="2">
      <c r="B1157" t="s">
        <v>171</v>
      </c>
      <c r="C1157">
        <v>1.5821372203241972E-3</v>
      </c>
      <c r="D1157">
        <v>1.7680551254659191E-3</v>
      </c>
      <c r="F1157" t="s">
        <v>171</v>
      </c>
      <c r="G1157">
        <v>1.5821372203241972E-3</v>
      </c>
      <c r="H1157">
        <v>1.6526609519993078E-3</v>
      </c>
      <c r="J1157" t="s">
        <v>171</v>
      </c>
      <c r="K1157">
        <v>1.5821372203241972E-3</v>
      </c>
      <c r="L1157">
        <v>1.6498737814926233E-3</v>
      </c>
      <c r="N1157" t="s">
        <v>171</v>
      </c>
      <c r="O1157">
        <v>1.5821372203241972E-3</v>
      </c>
      <c r="P1157">
        <v>1.5715472790020567E-3</v>
      </c>
      <c r="R1157" t="s">
        <v>171</v>
      </c>
      <c r="S1157">
        <v>1.7680551254659191E-3</v>
      </c>
      <c r="T1157">
        <v>1.6526609519993078E-3</v>
      </c>
      <c r="V1157" t="s">
        <v>171</v>
      </c>
      <c r="W1157">
        <v>1.7680551254659191E-3</v>
      </c>
      <c r="X1157">
        <v>1.6498737814926233E-3</v>
      </c>
      <c r="Z1157" t="s">
        <v>171</v>
      </c>
      <c r="AA1157">
        <v>1.7680551254659191E-3</v>
      </c>
      <c r="AB1157">
        <v>1.5715472790020567E-3</v>
      </c>
      <c r="AD1157" t="s">
        <v>171</v>
      </c>
      <c r="AE1157">
        <v>1.6526609519993078E-3</v>
      </c>
      <c r="AF1157">
        <v>1.6498737814926233E-3</v>
      </c>
      <c r="AH1157" t="s">
        <v>171</v>
      </c>
      <c r="AI1157">
        <v>1.6526609519993078E-3</v>
      </c>
      <c r="AJ1157">
        <v>1.5715472790020567E-3</v>
      </c>
      <c r="AL1157" t="s">
        <v>171</v>
      </c>
      <c r="AM1157">
        <v>1.6498737814926233E-3</v>
      </c>
      <c r="AN1157">
        <v>1.5715472790020567E-3</v>
      </c>
      <c r="AP1157" s="115"/>
      <c r="AQ1157" s="115"/>
      <c r="AR1157" s="115"/>
      <c r="AS1157" s="115"/>
      <c r="AT1157" s="115"/>
      <c r="AU1157" s="115"/>
      <c r="AV1157" s="115"/>
      <c r="AW1157" s="115"/>
      <c r="AX1157" s="115"/>
      <c r="AY1157" s="115"/>
      <c r="AZ1157" s="115"/>
      <c r="BA1157" s="115"/>
      <c r="BB1157" s="115"/>
      <c r="BC1157" s="115"/>
      <c r="BD1157" s="115"/>
      <c r="BE1157" s="115"/>
      <c r="BF1157" s="115"/>
      <c r="BG1157" s="115"/>
      <c r="BH1157" s="115"/>
      <c r="BI1157" s="115"/>
      <c r="BJ1157" s="115"/>
    </row>
    <row r="1158" spans="2:62" hidden="1" outlineLevel="2">
      <c r="B1158" t="s">
        <v>172</v>
      </c>
      <c r="C1158">
        <v>60</v>
      </c>
      <c r="D1158">
        <v>60</v>
      </c>
      <c r="F1158" t="s">
        <v>172</v>
      </c>
      <c r="G1158">
        <v>60</v>
      </c>
      <c r="H1158">
        <v>60</v>
      </c>
      <c r="J1158" t="s">
        <v>172</v>
      </c>
      <c r="K1158">
        <v>60</v>
      </c>
      <c r="L1158">
        <v>60</v>
      </c>
      <c r="N1158" t="s">
        <v>172</v>
      </c>
      <c r="O1158">
        <v>60</v>
      </c>
      <c r="P1158">
        <v>60</v>
      </c>
      <c r="R1158" t="s">
        <v>172</v>
      </c>
      <c r="S1158">
        <v>60</v>
      </c>
      <c r="T1158">
        <v>60</v>
      </c>
      <c r="V1158" t="s">
        <v>172</v>
      </c>
      <c r="W1158">
        <v>60</v>
      </c>
      <c r="X1158">
        <v>60</v>
      </c>
      <c r="Z1158" t="s">
        <v>172</v>
      </c>
      <c r="AA1158">
        <v>60</v>
      </c>
      <c r="AB1158">
        <v>60</v>
      </c>
      <c r="AD1158" t="s">
        <v>172</v>
      </c>
      <c r="AE1158">
        <v>60</v>
      </c>
      <c r="AF1158">
        <v>60</v>
      </c>
      <c r="AH1158" t="s">
        <v>172</v>
      </c>
      <c r="AI1158">
        <v>60</v>
      </c>
      <c r="AJ1158">
        <v>60</v>
      </c>
      <c r="AL1158" t="s">
        <v>172</v>
      </c>
      <c r="AM1158">
        <v>60</v>
      </c>
      <c r="AN1158">
        <v>60</v>
      </c>
      <c r="AP1158" s="115"/>
      <c r="AQ1158" s="115"/>
      <c r="AR1158" s="115"/>
      <c r="AS1158" s="115"/>
      <c r="AT1158" s="115"/>
      <c r="AU1158" s="115"/>
      <c r="AV1158" s="115"/>
      <c r="AW1158" s="115"/>
      <c r="AX1158" s="115"/>
      <c r="AY1158" s="115"/>
      <c r="AZ1158" s="115"/>
      <c r="BA1158" s="115"/>
      <c r="BB1158" s="115"/>
      <c r="BC1158" s="115"/>
      <c r="BD1158" s="115"/>
      <c r="BE1158" s="115"/>
      <c r="BF1158" s="115"/>
      <c r="BG1158" s="115"/>
      <c r="BH1158" s="115"/>
      <c r="BI1158" s="115"/>
      <c r="BJ1158" s="115"/>
    </row>
    <row r="1159" spans="2:62" hidden="1" outlineLevel="2">
      <c r="B1159" t="s">
        <v>173</v>
      </c>
      <c r="C1159">
        <v>0.92902281379419749</v>
      </c>
      <c r="F1159" t="s">
        <v>173</v>
      </c>
      <c r="G1159">
        <v>0.94247463822519151</v>
      </c>
      <c r="J1159" t="s">
        <v>173</v>
      </c>
      <c r="K1159">
        <v>0.94312840200307779</v>
      </c>
      <c r="N1159" t="s">
        <v>173</v>
      </c>
      <c r="O1159">
        <v>0.97247245230409696</v>
      </c>
      <c r="R1159" t="s">
        <v>173</v>
      </c>
      <c r="S1159">
        <v>0.98627372979489614</v>
      </c>
      <c r="V1159" t="s">
        <v>173</v>
      </c>
      <c r="W1159">
        <v>0.98673146205603846</v>
      </c>
      <c r="Z1159" t="s">
        <v>173</v>
      </c>
      <c r="AA1159">
        <v>0.9835487730620297</v>
      </c>
      <c r="AD1159" t="s">
        <v>173</v>
      </c>
      <c r="AE1159">
        <v>0.99998884198043314</v>
      </c>
      <c r="AH1159" t="s">
        <v>173</v>
      </c>
      <c r="AI1159">
        <v>0.99251530673205346</v>
      </c>
      <c r="AL1159" t="s">
        <v>173</v>
      </c>
      <c r="AM1159">
        <v>0.99291375270975668</v>
      </c>
      <c r="AP1159" s="115"/>
      <c r="AQ1159" s="115"/>
      <c r="AR1159" s="115"/>
      <c r="AS1159" s="115"/>
      <c r="AT1159" s="115"/>
      <c r="AU1159" s="115"/>
      <c r="AV1159" s="115"/>
      <c r="AW1159" s="115"/>
      <c r="AX1159" s="115"/>
      <c r="AY1159" s="115"/>
      <c r="AZ1159" s="115"/>
      <c r="BA1159" s="115"/>
      <c r="BB1159" s="115"/>
      <c r="BC1159" s="115"/>
      <c r="BD1159" s="115"/>
      <c r="BE1159" s="115"/>
      <c r="BF1159" s="115"/>
      <c r="BG1159" s="115"/>
      <c r="BH1159" s="115"/>
      <c r="BI1159" s="115"/>
      <c r="BJ1159" s="115"/>
    </row>
    <row r="1160" spans="2:62" hidden="1" outlineLevel="2">
      <c r="B1160" t="s">
        <v>174</v>
      </c>
      <c r="C1160">
        <v>0</v>
      </c>
      <c r="F1160" t="s">
        <v>174</v>
      </c>
      <c r="G1160">
        <v>0</v>
      </c>
      <c r="J1160" t="s">
        <v>174</v>
      </c>
      <c r="K1160">
        <v>0</v>
      </c>
      <c r="N1160" t="s">
        <v>174</v>
      </c>
      <c r="O1160">
        <v>0</v>
      </c>
      <c r="R1160" t="s">
        <v>174</v>
      </c>
      <c r="S1160">
        <v>0</v>
      </c>
      <c r="V1160" t="s">
        <v>174</v>
      </c>
      <c r="W1160">
        <v>0</v>
      </c>
      <c r="Z1160" t="s">
        <v>174</v>
      </c>
      <c r="AA1160">
        <v>0</v>
      </c>
      <c r="AD1160" t="s">
        <v>174</v>
      </c>
      <c r="AE1160">
        <v>0</v>
      </c>
      <c r="AH1160" t="s">
        <v>174</v>
      </c>
      <c r="AI1160">
        <v>0</v>
      </c>
      <c r="AL1160" t="s">
        <v>174</v>
      </c>
      <c r="AM1160">
        <v>0</v>
      </c>
      <c r="AP1160" s="115"/>
      <c r="AQ1160" s="115"/>
      <c r="AR1160" s="115"/>
      <c r="AS1160" s="115"/>
      <c r="AT1160" s="115"/>
      <c r="AU1160" s="115"/>
      <c r="AV1160" s="115"/>
      <c r="AW1160" s="115"/>
      <c r="AX1160" s="115"/>
      <c r="AY1160" s="115"/>
      <c r="AZ1160" s="115"/>
      <c r="BA1160" s="115"/>
      <c r="BB1160" s="115"/>
      <c r="BC1160" s="115"/>
      <c r="BD1160" s="115"/>
      <c r="BE1160" s="115"/>
      <c r="BF1160" s="115"/>
      <c r="BG1160" s="115"/>
      <c r="BH1160" s="115"/>
      <c r="BI1160" s="115"/>
      <c r="BJ1160" s="115"/>
    </row>
    <row r="1161" spans="2:62" hidden="1" outlineLevel="2">
      <c r="B1161" t="s">
        <v>175</v>
      </c>
      <c r="C1161">
        <v>59</v>
      </c>
      <c r="F1161" t="s">
        <v>175</v>
      </c>
      <c r="G1161">
        <v>59</v>
      </c>
      <c r="J1161" t="s">
        <v>175</v>
      </c>
      <c r="K1161">
        <v>59</v>
      </c>
      <c r="N1161" t="s">
        <v>175</v>
      </c>
      <c r="O1161">
        <v>59</v>
      </c>
      <c r="R1161" t="s">
        <v>175</v>
      </c>
      <c r="S1161">
        <v>59</v>
      </c>
      <c r="V1161" t="s">
        <v>175</v>
      </c>
      <c r="W1161">
        <v>59</v>
      </c>
      <c r="Z1161" t="s">
        <v>175</v>
      </c>
      <c r="AA1161">
        <v>59</v>
      </c>
      <c r="AD1161" t="s">
        <v>175</v>
      </c>
      <c r="AE1161">
        <v>59</v>
      </c>
      <c r="AH1161" t="s">
        <v>175</v>
      </c>
      <c r="AI1161">
        <v>59</v>
      </c>
      <c r="AL1161" t="s">
        <v>175</v>
      </c>
      <c r="AM1161">
        <v>59</v>
      </c>
      <c r="AP1161" s="115"/>
      <c r="AQ1161" s="115"/>
      <c r="AR1161" s="115"/>
      <c r="AS1161" s="115"/>
      <c r="AT1161" s="115"/>
      <c r="AU1161" s="115"/>
      <c r="AV1161" s="115"/>
      <c r="AW1161" s="115"/>
      <c r="AX1161" s="115"/>
      <c r="AY1161" s="115"/>
      <c r="AZ1161" s="115"/>
      <c r="BA1161" s="115"/>
      <c r="BB1161" s="115"/>
      <c r="BC1161" s="115"/>
      <c r="BD1161" s="115"/>
      <c r="BE1161" s="115"/>
      <c r="BF1161" s="115"/>
      <c r="BG1161" s="115"/>
      <c r="BH1161" s="115"/>
      <c r="BI1161" s="115"/>
      <c r="BJ1161" s="115"/>
    </row>
    <row r="1162" spans="2:62" hidden="1" outlineLevel="2">
      <c r="B1162" t="s">
        <v>176</v>
      </c>
      <c r="C1162">
        <v>1.1985182761807869</v>
      </c>
      <c r="F1162" t="s">
        <v>176</v>
      </c>
      <c r="G1162">
        <v>1.4245908172266695</v>
      </c>
      <c r="J1162" t="s">
        <v>176</v>
      </c>
      <c r="K1162">
        <v>1.4289634229926953</v>
      </c>
      <c r="N1162" t="s">
        <v>176</v>
      </c>
      <c r="O1162">
        <v>1.5333770633561226</v>
      </c>
      <c r="R1162" t="s">
        <v>176</v>
      </c>
      <c r="S1162">
        <v>0.11499489341563839</v>
      </c>
      <c r="V1162" t="s">
        <v>176</v>
      </c>
      <c r="W1162">
        <v>0.10775172055056527</v>
      </c>
      <c r="Z1162" t="s">
        <v>176</v>
      </c>
      <c r="AA1162">
        <v>-0.56231983855756873</v>
      </c>
      <c r="AD1162" t="s">
        <v>176</v>
      </c>
      <c r="AE1162">
        <v>-0.31966706050854476</v>
      </c>
      <c r="AH1162" t="s">
        <v>176</v>
      </c>
      <c r="AI1162">
        <v>-1.0335083333952588</v>
      </c>
      <c r="AL1162" t="s">
        <v>176</v>
      </c>
      <c r="AM1162">
        <v>-1.0501205053922698</v>
      </c>
      <c r="AP1162" s="115"/>
      <c r="AQ1162" s="115"/>
      <c r="AR1162" s="115"/>
      <c r="AS1162" s="115"/>
      <c r="AT1162" s="115"/>
      <c r="AU1162" s="115"/>
      <c r="AV1162" s="115"/>
      <c r="AW1162" s="115"/>
      <c r="AX1162" s="115"/>
      <c r="AY1162" s="115"/>
      <c r="AZ1162" s="115"/>
      <c r="BA1162" s="115"/>
      <c r="BB1162" s="115"/>
      <c r="BC1162" s="115"/>
      <c r="BD1162" s="115"/>
      <c r="BE1162" s="115"/>
      <c r="BF1162" s="115"/>
      <c r="BG1162" s="115"/>
      <c r="BH1162" s="115"/>
      <c r="BI1162" s="115"/>
      <c r="BJ1162" s="115"/>
    </row>
    <row r="1163" spans="2:62" hidden="1" outlineLevel="2">
      <c r="B1163" t="s">
        <v>177</v>
      </c>
      <c r="C1163">
        <v>0.11775367805757446</v>
      </c>
      <c r="F1163" t="s">
        <v>177</v>
      </c>
      <c r="G1163">
        <v>7.977186879066063E-2</v>
      </c>
      <c r="J1163" t="s">
        <v>177</v>
      </c>
      <c r="K1163">
        <v>7.9144020709125421E-2</v>
      </c>
      <c r="N1163" t="s">
        <v>177</v>
      </c>
      <c r="O1163">
        <v>6.5264091762627041E-2</v>
      </c>
      <c r="R1163" t="s">
        <v>177</v>
      </c>
      <c r="S1163">
        <v>0.45441982167013512</v>
      </c>
      <c r="V1163" t="s">
        <v>177</v>
      </c>
      <c r="W1163">
        <v>0.45727911662936793</v>
      </c>
      <c r="Z1163" t="s">
        <v>177</v>
      </c>
      <c r="AA1163">
        <v>0.28801422703455487</v>
      </c>
      <c r="AD1163" t="s">
        <v>177</v>
      </c>
      <c r="AE1163">
        <v>0.37517497305734726</v>
      </c>
      <c r="AH1163" t="s">
        <v>177</v>
      </c>
      <c r="AI1163">
        <v>0.15279195865077747</v>
      </c>
      <c r="AL1163" t="s">
        <v>177</v>
      </c>
      <c r="AM1163">
        <v>0.14897257298276553</v>
      </c>
      <c r="AP1163" s="115"/>
      <c r="AQ1163" s="115"/>
      <c r="AR1163" s="115"/>
      <c r="AS1163" s="115"/>
      <c r="AT1163" s="115"/>
      <c r="AU1163" s="115"/>
      <c r="AV1163" s="115"/>
      <c r="AW1163" s="115"/>
      <c r="AX1163" s="115"/>
      <c r="AY1163" s="115"/>
      <c r="AZ1163" s="115"/>
      <c r="BA1163" s="115"/>
      <c r="BB1163" s="115"/>
      <c r="BC1163" s="115"/>
      <c r="BD1163" s="115"/>
      <c r="BE1163" s="115"/>
      <c r="BF1163" s="115"/>
      <c r="BG1163" s="115"/>
      <c r="BH1163" s="115"/>
      <c r="BI1163" s="115"/>
      <c r="BJ1163" s="115"/>
    </row>
    <row r="1164" spans="2:62" hidden="1" outlineLevel="2">
      <c r="B1164" t="s">
        <v>178</v>
      </c>
      <c r="C1164">
        <v>1.6710930321038957</v>
      </c>
      <c r="F1164" t="s">
        <v>178</v>
      </c>
      <c r="G1164">
        <v>1.6710930321038957</v>
      </c>
      <c r="J1164" t="s">
        <v>178</v>
      </c>
      <c r="K1164">
        <v>1.6710930321038957</v>
      </c>
      <c r="N1164" t="s">
        <v>178</v>
      </c>
      <c r="O1164">
        <v>1.6710930321038957</v>
      </c>
      <c r="R1164" t="s">
        <v>178</v>
      </c>
      <c r="S1164">
        <v>1.6710930321038957</v>
      </c>
      <c r="V1164" t="s">
        <v>178</v>
      </c>
      <c r="W1164">
        <v>1.6710930321038957</v>
      </c>
      <c r="Z1164" t="s">
        <v>178</v>
      </c>
      <c r="AA1164">
        <v>1.6710930321038957</v>
      </c>
      <c r="AD1164" t="s">
        <v>178</v>
      </c>
      <c r="AE1164">
        <v>1.6710930321038957</v>
      </c>
      <c r="AH1164" t="s">
        <v>178</v>
      </c>
      <c r="AI1164">
        <v>1.6710930321038957</v>
      </c>
      <c r="AL1164" t="s">
        <v>178</v>
      </c>
      <c r="AM1164">
        <v>1.6710930321038957</v>
      </c>
      <c r="AP1164" s="115"/>
      <c r="AQ1164" s="115"/>
      <c r="AR1164" s="115"/>
      <c r="AS1164" s="115"/>
      <c r="AT1164" s="115"/>
      <c r="AU1164" s="115"/>
      <c r="AV1164" s="115"/>
      <c r="AW1164" s="115"/>
      <c r="AX1164" s="115"/>
      <c r="AY1164" s="115"/>
      <c r="AZ1164" s="115"/>
      <c r="BA1164" s="115"/>
      <c r="BB1164" s="115"/>
      <c r="BC1164" s="115"/>
      <c r="BD1164" s="115"/>
      <c r="BE1164" s="115"/>
      <c r="BF1164" s="115"/>
      <c r="BG1164" s="115"/>
      <c r="BH1164" s="115"/>
      <c r="BI1164" s="115"/>
      <c r="BJ1164" s="115"/>
    </row>
    <row r="1165" spans="2:62" hidden="1" outlineLevel="2">
      <c r="B1165" t="s">
        <v>179</v>
      </c>
      <c r="C1165">
        <v>0.23550735611514892</v>
      </c>
      <c r="F1165" t="s">
        <v>179</v>
      </c>
      <c r="G1165">
        <v>0.15954373758132126</v>
      </c>
      <c r="J1165" t="s">
        <v>179</v>
      </c>
      <c r="K1165">
        <v>0.15828804141825084</v>
      </c>
      <c r="N1165" t="s">
        <v>179</v>
      </c>
      <c r="O1165">
        <v>0.13052818352525408</v>
      </c>
      <c r="R1165" t="s">
        <v>179</v>
      </c>
      <c r="S1165">
        <v>0.90883964334027023</v>
      </c>
      <c r="V1165" t="s">
        <v>179</v>
      </c>
      <c r="W1165">
        <v>0.91455823325873586</v>
      </c>
      <c r="Z1165" t="s">
        <v>179</v>
      </c>
      <c r="AA1165">
        <v>0.57602845406910974</v>
      </c>
      <c r="AD1165" t="s">
        <v>179</v>
      </c>
      <c r="AE1165">
        <v>0.75034994611469452</v>
      </c>
      <c r="AH1165" t="s">
        <v>179</v>
      </c>
      <c r="AI1165">
        <v>0.30558391730155493</v>
      </c>
      <c r="AL1165" t="s">
        <v>179</v>
      </c>
      <c r="AM1165">
        <v>0.29794514596553107</v>
      </c>
      <c r="AP1165" s="115"/>
      <c r="AQ1165" s="115"/>
      <c r="AR1165" s="115"/>
      <c r="AS1165" s="115"/>
      <c r="AT1165" s="115"/>
      <c r="AU1165" s="115"/>
      <c r="AV1165" s="115"/>
      <c r="AW1165" s="115"/>
      <c r="AX1165" s="115"/>
      <c r="AY1165" s="115"/>
      <c r="AZ1165" s="115"/>
      <c r="BA1165" s="115"/>
      <c r="BB1165" s="115"/>
      <c r="BC1165" s="115"/>
      <c r="BD1165" s="115"/>
      <c r="BE1165" s="115"/>
      <c r="BF1165" s="115"/>
      <c r="BG1165" s="115"/>
      <c r="BH1165" s="115"/>
      <c r="BI1165" s="115"/>
      <c r="BJ1165" s="115"/>
    </row>
    <row r="1166" spans="2:62" ht="15" hidden="1" outlineLevel="2" thickBot="1">
      <c r="B1166" s="111" t="s">
        <v>180</v>
      </c>
      <c r="C1166" s="111">
        <v>2.0009953780882688</v>
      </c>
      <c r="D1166" s="111"/>
      <c r="F1166" s="111" t="s">
        <v>180</v>
      </c>
      <c r="G1166" s="111">
        <v>2.0009953780882688</v>
      </c>
      <c r="H1166" s="111"/>
      <c r="J1166" s="111" t="s">
        <v>180</v>
      </c>
      <c r="K1166" s="111">
        <v>2.0009953780882688</v>
      </c>
      <c r="L1166" s="111"/>
      <c r="N1166" s="111" t="s">
        <v>180</v>
      </c>
      <c r="O1166" s="111">
        <v>2.0009953780882688</v>
      </c>
      <c r="P1166" s="111"/>
      <c r="R1166" s="111" t="s">
        <v>180</v>
      </c>
      <c r="S1166" s="111">
        <v>2.0009953780882688</v>
      </c>
      <c r="T1166" s="111"/>
      <c r="V1166" s="111" t="s">
        <v>180</v>
      </c>
      <c r="W1166" s="111">
        <v>2.0009953780882688</v>
      </c>
      <c r="X1166" s="111"/>
      <c r="Z1166" s="111" t="s">
        <v>180</v>
      </c>
      <c r="AA1166" s="111">
        <v>2.0009953780882688</v>
      </c>
      <c r="AB1166" s="111"/>
      <c r="AD1166" s="111" t="s">
        <v>180</v>
      </c>
      <c r="AE1166" s="111">
        <v>2.0009953780882688</v>
      </c>
      <c r="AF1166" s="111"/>
      <c r="AH1166" s="111" t="s">
        <v>180</v>
      </c>
      <c r="AI1166" s="111">
        <v>2.0009953780882688</v>
      </c>
      <c r="AJ1166" s="111"/>
      <c r="AL1166" s="111" t="s">
        <v>180</v>
      </c>
      <c r="AM1166" s="111">
        <v>2.0009953780882688</v>
      </c>
      <c r="AN1166" s="111"/>
      <c r="AP1166" s="115"/>
      <c r="AQ1166" s="115"/>
      <c r="AR1166" s="115"/>
      <c r="AS1166" s="115"/>
      <c r="AT1166" s="115"/>
      <c r="AU1166" s="115"/>
      <c r="AV1166" s="115"/>
      <c r="AW1166" s="115"/>
      <c r="AX1166" s="115"/>
      <c r="AY1166" s="115"/>
      <c r="AZ1166" s="115"/>
      <c r="BA1166" s="115"/>
      <c r="BB1166" s="115"/>
      <c r="BC1166" s="115"/>
      <c r="BD1166" s="115"/>
      <c r="BE1166" s="115"/>
      <c r="BF1166" s="115"/>
      <c r="BG1166" s="115"/>
      <c r="BH1166" s="115"/>
      <c r="BI1166" s="115"/>
      <c r="BJ1166" s="115"/>
    </row>
    <row r="1167" spans="2:62" hidden="1" outlineLevel="2">
      <c r="AP1167" s="115"/>
      <c r="AQ1167" s="115"/>
      <c r="AR1167" s="115"/>
      <c r="AS1167" s="115"/>
      <c r="AT1167" s="115"/>
      <c r="AU1167" s="115"/>
      <c r="AV1167" s="115"/>
      <c r="AW1167" s="115"/>
      <c r="AX1167" s="115"/>
      <c r="AY1167" s="115"/>
      <c r="AZ1167" s="115"/>
      <c r="BA1167" s="115"/>
      <c r="BB1167" s="115"/>
      <c r="BC1167" s="115"/>
      <c r="BD1167" s="115"/>
      <c r="BE1167" s="115"/>
      <c r="BF1167" s="115"/>
      <c r="BG1167" s="115"/>
      <c r="BH1167" s="115"/>
      <c r="BI1167" s="115"/>
      <c r="BJ1167" s="115"/>
    </row>
    <row r="1168" spans="2:62" hidden="1" outlineLevel="2">
      <c r="B1168" s="91" t="s">
        <v>131</v>
      </c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91"/>
      <c r="S1168" s="91"/>
      <c r="T1168" s="91"/>
      <c r="U1168" s="91"/>
      <c r="V1168" s="91"/>
      <c r="W1168" s="91"/>
      <c r="X1168" s="91"/>
      <c r="Y1168" s="91"/>
      <c r="Z1168" s="91"/>
      <c r="AA1168" s="91"/>
      <c r="AB1168" s="91"/>
      <c r="AC1168" s="91"/>
      <c r="AD1168" s="91"/>
      <c r="AE1168" s="91"/>
      <c r="AF1168" s="91"/>
      <c r="AG1168" s="91"/>
      <c r="AH1168" s="91"/>
      <c r="AI1168" s="91"/>
      <c r="AJ1168" s="91"/>
      <c r="AK1168" s="91"/>
      <c r="AL1168" s="91"/>
      <c r="AM1168" s="91"/>
      <c r="AN1168" s="91"/>
      <c r="AP1168" s="115"/>
      <c r="AQ1168" s="115"/>
      <c r="AR1168" s="115"/>
      <c r="AS1168" s="115"/>
      <c r="AT1168" s="115"/>
      <c r="AU1168" s="115"/>
      <c r="AV1168" s="115"/>
      <c r="AW1168" s="115"/>
      <c r="AX1168" s="115"/>
      <c r="AY1168" s="115"/>
      <c r="AZ1168" s="115"/>
      <c r="BA1168" s="115"/>
      <c r="BB1168" s="115"/>
      <c r="BC1168" s="115"/>
      <c r="BD1168" s="115"/>
      <c r="BE1168" s="115"/>
      <c r="BF1168" s="115"/>
      <c r="BG1168" s="115"/>
      <c r="BH1168" s="115"/>
      <c r="BI1168" s="115"/>
      <c r="BJ1168" s="115"/>
    </row>
    <row r="1169" spans="2:62" hidden="1" outlineLevel="2">
      <c r="AP1169" s="115"/>
      <c r="AQ1169" s="115"/>
      <c r="AR1169" s="115"/>
      <c r="AS1169" s="115"/>
      <c r="AT1169" s="115"/>
      <c r="AU1169" s="115"/>
      <c r="AV1169" s="115"/>
      <c r="AW1169" s="115"/>
      <c r="AX1169" s="115"/>
      <c r="AY1169" s="115"/>
      <c r="AZ1169" s="115"/>
      <c r="BA1169" s="115"/>
      <c r="BB1169" s="115"/>
      <c r="BC1169" s="115"/>
      <c r="BD1169" s="115"/>
      <c r="BE1169" s="115"/>
      <c r="BF1169" s="115"/>
      <c r="BG1169" s="115"/>
      <c r="BH1169" s="115"/>
      <c r="BI1169" s="115"/>
      <c r="BJ1169" s="115"/>
    </row>
    <row r="1170" spans="2:62" hidden="1" outlineLevel="2">
      <c r="B1170" s="17" t="s">
        <v>190</v>
      </c>
      <c r="F1170" s="17" t="s">
        <v>191</v>
      </c>
      <c r="J1170" s="17" t="s">
        <v>192</v>
      </c>
      <c r="N1170" s="17" t="s">
        <v>193</v>
      </c>
      <c r="R1170" s="17" t="s">
        <v>194</v>
      </c>
      <c r="V1170" s="17" t="s">
        <v>195</v>
      </c>
      <c r="Z1170" s="17" t="s">
        <v>196</v>
      </c>
      <c r="AD1170" s="17" t="s">
        <v>197</v>
      </c>
      <c r="AH1170" s="17" t="s">
        <v>198</v>
      </c>
      <c r="AL1170" s="17" t="s">
        <v>199</v>
      </c>
      <c r="AP1170" s="115"/>
      <c r="AQ1170" s="115"/>
      <c r="AR1170" s="115"/>
      <c r="AS1170" s="115"/>
      <c r="AT1170" s="115"/>
      <c r="AU1170" s="115"/>
      <c r="AV1170" s="115"/>
      <c r="AW1170" s="115"/>
      <c r="AX1170" s="115"/>
      <c r="AY1170" s="115"/>
      <c r="AZ1170" s="115"/>
      <c r="BA1170" s="115"/>
      <c r="BB1170" s="115"/>
      <c r="BC1170" s="115"/>
      <c r="BD1170" s="115"/>
      <c r="BE1170" s="115"/>
      <c r="BF1170" s="115"/>
      <c r="BG1170" s="115"/>
      <c r="BH1170" s="115"/>
      <c r="BI1170" s="115"/>
      <c r="BJ1170" s="115"/>
    </row>
    <row r="1171" spans="2:62" hidden="1" outlineLevel="2">
      <c r="AP1171" s="115"/>
      <c r="AQ1171" s="115"/>
      <c r="AR1171" s="115"/>
      <c r="AS1171" s="115"/>
      <c r="AT1171" s="115"/>
      <c r="AU1171" s="115"/>
      <c r="AV1171" s="115"/>
      <c r="AW1171" s="115"/>
      <c r="AX1171" s="115"/>
      <c r="AY1171" s="115"/>
      <c r="AZ1171" s="115"/>
      <c r="BA1171" s="115"/>
      <c r="BB1171" s="115"/>
      <c r="BC1171" s="115"/>
      <c r="BD1171" s="115"/>
      <c r="BE1171" s="115"/>
      <c r="BF1171" s="115"/>
      <c r="BG1171" s="115"/>
      <c r="BH1171" s="115"/>
      <c r="BI1171" s="115"/>
      <c r="BJ1171" s="115"/>
    </row>
    <row r="1172" spans="2:62" hidden="1" outlineLevel="2">
      <c r="B1172" t="s">
        <v>167</v>
      </c>
      <c r="F1172" t="s">
        <v>167</v>
      </c>
      <c r="J1172" t="s">
        <v>167</v>
      </c>
      <c r="N1172" t="s">
        <v>167</v>
      </c>
      <c r="R1172" t="s">
        <v>167</v>
      </c>
      <c r="V1172" t="s">
        <v>167</v>
      </c>
      <c r="Z1172" t="s">
        <v>167</v>
      </c>
      <c r="AD1172" t="s">
        <v>167</v>
      </c>
      <c r="AH1172" t="s">
        <v>167</v>
      </c>
      <c r="AL1172" t="s">
        <v>167</v>
      </c>
      <c r="AP1172" s="115"/>
      <c r="AQ1172" s="115"/>
      <c r="AR1172" s="115"/>
      <c r="AS1172" s="115"/>
      <c r="AT1172" s="115"/>
      <c r="AU1172" s="115"/>
      <c r="AV1172" s="115"/>
      <c r="AW1172" s="115"/>
      <c r="AX1172" s="115"/>
      <c r="AY1172" s="115"/>
      <c r="AZ1172" s="115"/>
      <c r="BA1172" s="115"/>
      <c r="BB1172" s="115"/>
      <c r="BC1172" s="115"/>
      <c r="BD1172" s="115"/>
      <c r="BE1172" s="115"/>
      <c r="BF1172" s="115"/>
      <c r="BG1172" s="115"/>
      <c r="BH1172" s="115"/>
      <c r="BI1172" s="115"/>
      <c r="BJ1172" s="115"/>
    </row>
    <row r="1173" spans="2:62" ht="15" hidden="1" outlineLevel="2" thickBot="1">
      <c r="AP1173" s="115"/>
      <c r="AQ1173" s="115"/>
      <c r="AR1173" s="115"/>
      <c r="AS1173" s="115"/>
      <c r="AT1173" s="115"/>
      <c r="AU1173" s="115"/>
      <c r="AV1173" s="115"/>
      <c r="AW1173" s="115"/>
      <c r="AX1173" s="115"/>
      <c r="AY1173" s="115"/>
      <c r="AZ1173" s="115"/>
      <c r="BA1173" s="115"/>
      <c r="BB1173" s="115"/>
      <c r="BC1173" s="115"/>
      <c r="BD1173" s="115"/>
      <c r="BE1173" s="115"/>
      <c r="BF1173" s="115"/>
      <c r="BG1173" s="115"/>
      <c r="BH1173" s="115"/>
      <c r="BI1173" s="115"/>
      <c r="BJ1173" s="115"/>
    </row>
    <row r="1174" spans="2:62" hidden="1" outlineLevel="2">
      <c r="B1174" s="112"/>
      <c r="C1174" s="112" t="s">
        <v>168</v>
      </c>
      <c r="D1174" s="112" t="s">
        <v>169</v>
      </c>
      <c r="F1174" s="112"/>
      <c r="G1174" s="112" t="s">
        <v>168</v>
      </c>
      <c r="H1174" s="112" t="s">
        <v>169</v>
      </c>
      <c r="J1174" s="112"/>
      <c r="K1174" s="112" t="s">
        <v>168</v>
      </c>
      <c r="L1174" s="112" t="s">
        <v>169</v>
      </c>
      <c r="N1174" s="112"/>
      <c r="O1174" s="112" t="s">
        <v>168</v>
      </c>
      <c r="P1174" s="112" t="s">
        <v>169</v>
      </c>
      <c r="R1174" s="112"/>
      <c r="S1174" s="112" t="s">
        <v>168</v>
      </c>
      <c r="T1174" s="112" t="s">
        <v>169</v>
      </c>
      <c r="V1174" s="112"/>
      <c r="W1174" s="112" t="s">
        <v>168</v>
      </c>
      <c r="X1174" s="112" t="s">
        <v>169</v>
      </c>
      <c r="Z1174" s="112"/>
      <c r="AA1174" s="112" t="s">
        <v>168</v>
      </c>
      <c r="AB1174" s="112" t="s">
        <v>169</v>
      </c>
      <c r="AD1174" s="112"/>
      <c r="AE1174" s="112" t="s">
        <v>168</v>
      </c>
      <c r="AF1174" s="112" t="s">
        <v>169</v>
      </c>
      <c r="AH1174" s="112"/>
      <c r="AI1174" s="112" t="s">
        <v>168</v>
      </c>
      <c r="AJ1174" s="112" t="s">
        <v>169</v>
      </c>
      <c r="AL1174" s="112"/>
      <c r="AM1174" s="112" t="s">
        <v>168</v>
      </c>
      <c r="AN1174" s="112" t="s">
        <v>169</v>
      </c>
      <c r="AP1174" s="115"/>
      <c r="AQ1174" s="115"/>
      <c r="AR1174" s="115"/>
      <c r="AS1174" s="115"/>
      <c r="AT1174" s="115"/>
      <c r="AU1174" s="115"/>
      <c r="AV1174" s="115"/>
      <c r="AW1174" s="115"/>
      <c r="AX1174" s="115"/>
      <c r="AY1174" s="115"/>
      <c r="AZ1174" s="115"/>
      <c r="BA1174" s="115"/>
      <c r="BB1174" s="115"/>
      <c r="BC1174" s="115"/>
      <c r="BD1174" s="115"/>
      <c r="BE1174" s="115"/>
      <c r="BF1174" s="115"/>
      <c r="BG1174" s="115"/>
      <c r="BH1174" s="115"/>
      <c r="BI1174" s="115"/>
      <c r="BJ1174" s="115"/>
    </row>
    <row r="1175" spans="2:62" hidden="1" outlineLevel="2">
      <c r="B1175" t="s">
        <v>170</v>
      </c>
      <c r="C1175">
        <v>9.162256625726211E-3</v>
      </c>
      <c r="D1175">
        <v>9.0065511417893058E-3</v>
      </c>
      <c r="F1175" t="s">
        <v>170</v>
      </c>
      <c r="G1175">
        <v>9.162256625726211E-3</v>
      </c>
      <c r="H1175">
        <v>9.3192482868584437E-3</v>
      </c>
      <c r="J1175" t="s">
        <v>170</v>
      </c>
      <c r="K1175">
        <v>9.162256625726211E-3</v>
      </c>
      <c r="L1175">
        <v>9.3077794716695562E-3</v>
      </c>
      <c r="N1175" t="s">
        <v>170</v>
      </c>
      <c r="O1175">
        <v>9.162256625726211E-3</v>
      </c>
      <c r="P1175">
        <v>9.0993648362320562E-3</v>
      </c>
      <c r="R1175" t="s">
        <v>170</v>
      </c>
      <c r="S1175">
        <v>9.0065511417893058E-3</v>
      </c>
      <c r="T1175">
        <v>9.3192482868584437E-3</v>
      </c>
      <c r="V1175" t="s">
        <v>170</v>
      </c>
      <c r="W1175">
        <v>9.0065511417893058E-3</v>
      </c>
      <c r="X1175">
        <v>9.3077794716695562E-3</v>
      </c>
      <c r="Z1175" t="s">
        <v>170</v>
      </c>
      <c r="AA1175">
        <v>9.0065511417893058E-3</v>
      </c>
      <c r="AB1175">
        <v>9.0993648362320562E-3</v>
      </c>
      <c r="AD1175" t="s">
        <v>170</v>
      </c>
      <c r="AE1175">
        <v>9.3192482868584437E-3</v>
      </c>
      <c r="AF1175">
        <v>9.3077794716695562E-3</v>
      </c>
      <c r="AH1175" t="s">
        <v>170</v>
      </c>
      <c r="AI1175">
        <v>9.3192482868584437E-3</v>
      </c>
      <c r="AJ1175">
        <v>9.0993648362320562E-3</v>
      </c>
      <c r="AL1175" t="s">
        <v>170</v>
      </c>
      <c r="AM1175">
        <v>9.3077794716695562E-3</v>
      </c>
      <c r="AN1175">
        <v>9.0993648362320562E-3</v>
      </c>
      <c r="AP1175" s="115"/>
      <c r="AQ1175" s="115"/>
      <c r="AR1175" s="115"/>
      <c r="AS1175" s="115"/>
      <c r="AT1175" s="115"/>
      <c r="AU1175" s="115"/>
      <c r="AV1175" s="115"/>
      <c r="AW1175" s="115"/>
      <c r="AX1175" s="115"/>
      <c r="AY1175" s="115"/>
      <c r="AZ1175" s="115"/>
      <c r="BA1175" s="115"/>
      <c r="BB1175" s="115"/>
      <c r="BC1175" s="115"/>
      <c r="BD1175" s="115"/>
      <c r="BE1175" s="115"/>
      <c r="BF1175" s="115"/>
      <c r="BG1175" s="115"/>
      <c r="BH1175" s="115"/>
      <c r="BI1175" s="115"/>
      <c r="BJ1175" s="115"/>
    </row>
    <row r="1176" spans="2:62" hidden="1" outlineLevel="2">
      <c r="B1176" t="s">
        <v>171</v>
      </c>
      <c r="C1176">
        <v>1.5217850644370816E-3</v>
      </c>
      <c r="D1176">
        <v>1.715964196271442E-3</v>
      </c>
      <c r="F1176" t="s">
        <v>171</v>
      </c>
      <c r="G1176">
        <v>1.5217850644370816E-3</v>
      </c>
      <c r="H1176">
        <v>1.5607878207012879E-3</v>
      </c>
      <c r="J1176" t="s">
        <v>171</v>
      </c>
      <c r="K1176">
        <v>1.5217850644370816E-3</v>
      </c>
      <c r="L1176">
        <v>1.5594284913056317E-3</v>
      </c>
      <c r="N1176" t="s">
        <v>171</v>
      </c>
      <c r="O1176">
        <v>1.5217850644370816E-3</v>
      </c>
      <c r="P1176">
        <v>1.5313524551095307E-3</v>
      </c>
      <c r="R1176" t="s">
        <v>171</v>
      </c>
      <c r="S1176">
        <v>1.715964196271442E-3</v>
      </c>
      <c r="T1176">
        <v>1.5607878207012879E-3</v>
      </c>
      <c r="V1176" t="s">
        <v>171</v>
      </c>
      <c r="W1176">
        <v>1.715964196271442E-3</v>
      </c>
      <c r="X1176">
        <v>1.5594284913056317E-3</v>
      </c>
      <c r="Z1176" t="s">
        <v>171</v>
      </c>
      <c r="AA1176">
        <v>1.715964196271442E-3</v>
      </c>
      <c r="AB1176">
        <v>1.5313524551095307E-3</v>
      </c>
      <c r="AD1176" t="s">
        <v>171</v>
      </c>
      <c r="AE1176">
        <v>1.5607878207012879E-3</v>
      </c>
      <c r="AF1176">
        <v>1.5594284913056317E-3</v>
      </c>
      <c r="AH1176" t="s">
        <v>171</v>
      </c>
      <c r="AI1176">
        <v>1.5607878207012879E-3</v>
      </c>
      <c r="AJ1176">
        <v>1.5313524551095307E-3</v>
      </c>
      <c r="AL1176" t="s">
        <v>171</v>
      </c>
      <c r="AM1176">
        <v>1.5594284913056317E-3</v>
      </c>
      <c r="AN1176">
        <v>1.5313524551095307E-3</v>
      </c>
      <c r="AP1176" s="115"/>
      <c r="AQ1176" s="115"/>
      <c r="AR1176" s="115"/>
      <c r="AS1176" s="115"/>
      <c r="AT1176" s="115"/>
      <c r="AU1176" s="115"/>
      <c r="AV1176" s="115"/>
      <c r="AW1176" s="115"/>
      <c r="AX1176" s="115"/>
      <c r="AY1176" s="115"/>
      <c r="AZ1176" s="115"/>
      <c r="BA1176" s="115"/>
      <c r="BB1176" s="115"/>
      <c r="BC1176" s="115"/>
      <c r="BD1176" s="115"/>
      <c r="BE1176" s="115"/>
      <c r="BF1176" s="115"/>
      <c r="BG1176" s="115"/>
      <c r="BH1176" s="115"/>
      <c r="BI1176" s="115"/>
      <c r="BJ1176" s="115"/>
    </row>
    <row r="1177" spans="2:62" hidden="1" outlineLevel="2">
      <c r="B1177" t="s">
        <v>172</v>
      </c>
      <c r="C1177">
        <v>60</v>
      </c>
      <c r="D1177">
        <v>60</v>
      </c>
      <c r="F1177" t="s">
        <v>172</v>
      </c>
      <c r="G1177">
        <v>60</v>
      </c>
      <c r="H1177">
        <v>60</v>
      </c>
      <c r="J1177" t="s">
        <v>172</v>
      </c>
      <c r="K1177">
        <v>60</v>
      </c>
      <c r="L1177">
        <v>60</v>
      </c>
      <c r="N1177" t="s">
        <v>172</v>
      </c>
      <c r="O1177">
        <v>60</v>
      </c>
      <c r="P1177">
        <v>60</v>
      </c>
      <c r="R1177" t="s">
        <v>172</v>
      </c>
      <c r="S1177">
        <v>60</v>
      </c>
      <c r="T1177">
        <v>60</v>
      </c>
      <c r="V1177" t="s">
        <v>172</v>
      </c>
      <c r="W1177">
        <v>60</v>
      </c>
      <c r="X1177">
        <v>60</v>
      </c>
      <c r="Z1177" t="s">
        <v>172</v>
      </c>
      <c r="AA1177">
        <v>60</v>
      </c>
      <c r="AB1177">
        <v>60</v>
      </c>
      <c r="AD1177" t="s">
        <v>172</v>
      </c>
      <c r="AE1177">
        <v>60</v>
      </c>
      <c r="AF1177">
        <v>60</v>
      </c>
      <c r="AH1177" t="s">
        <v>172</v>
      </c>
      <c r="AI1177">
        <v>60</v>
      </c>
      <c r="AJ1177">
        <v>60</v>
      </c>
      <c r="AL1177" t="s">
        <v>172</v>
      </c>
      <c r="AM1177">
        <v>60</v>
      </c>
      <c r="AN1177">
        <v>60</v>
      </c>
    </row>
    <row r="1178" spans="2:62" hidden="1" outlineLevel="2">
      <c r="B1178" t="s">
        <v>173</v>
      </c>
      <c r="C1178">
        <v>0.948528877467533</v>
      </c>
      <c r="F1178" t="s">
        <v>173</v>
      </c>
      <c r="G1178">
        <v>0.96283663785704676</v>
      </c>
      <c r="J1178" t="s">
        <v>173</v>
      </c>
      <c r="K1178">
        <v>0.96336840205667451</v>
      </c>
      <c r="N1178" t="s">
        <v>173</v>
      </c>
      <c r="O1178">
        <v>0.98233356231781566</v>
      </c>
      <c r="R1178" t="s">
        <v>173</v>
      </c>
      <c r="S1178">
        <v>0.98828669915829725</v>
      </c>
      <c r="V1178" t="s">
        <v>173</v>
      </c>
      <c r="W1178">
        <v>0.9885876165890054</v>
      </c>
      <c r="Z1178" t="s">
        <v>173</v>
      </c>
      <c r="AA1178">
        <v>0.9823744726785375</v>
      </c>
      <c r="AD1178" t="s">
        <v>173</v>
      </c>
      <c r="AE1178">
        <v>0.99999188161656927</v>
      </c>
      <c r="AH1178" t="s">
        <v>173</v>
      </c>
      <c r="AI1178">
        <v>0.9948863973035118</v>
      </c>
      <c r="AL1178" t="s">
        <v>173</v>
      </c>
      <c r="AM1178">
        <v>0.99509796296898423</v>
      </c>
    </row>
    <row r="1179" spans="2:62" hidden="1" outlineLevel="2">
      <c r="B1179" t="s">
        <v>174</v>
      </c>
      <c r="C1179">
        <v>0</v>
      </c>
      <c r="F1179" t="s">
        <v>174</v>
      </c>
      <c r="G1179">
        <v>0</v>
      </c>
      <c r="J1179" t="s">
        <v>174</v>
      </c>
      <c r="K1179">
        <v>0</v>
      </c>
      <c r="N1179" t="s">
        <v>174</v>
      </c>
      <c r="O1179">
        <v>0</v>
      </c>
      <c r="R1179" t="s">
        <v>174</v>
      </c>
      <c r="S1179">
        <v>0</v>
      </c>
      <c r="V1179" t="s">
        <v>174</v>
      </c>
      <c r="W1179">
        <v>0</v>
      </c>
      <c r="Z1179" t="s">
        <v>174</v>
      </c>
      <c r="AA1179">
        <v>0</v>
      </c>
      <c r="AD1179" t="s">
        <v>174</v>
      </c>
      <c r="AE1179">
        <v>0</v>
      </c>
      <c r="AH1179" t="s">
        <v>174</v>
      </c>
      <c r="AI1179">
        <v>0</v>
      </c>
      <c r="AL1179" t="s">
        <v>174</v>
      </c>
      <c r="AM1179">
        <v>0</v>
      </c>
    </row>
    <row r="1180" spans="2:62" hidden="1" outlineLevel="2">
      <c r="B1180" t="s">
        <v>175</v>
      </c>
      <c r="C1180">
        <v>59</v>
      </c>
      <c r="F1180" t="s">
        <v>175</v>
      </c>
      <c r="G1180">
        <v>59</v>
      </c>
      <c r="J1180" t="s">
        <v>175</v>
      </c>
      <c r="K1180">
        <v>59</v>
      </c>
      <c r="N1180" t="s">
        <v>175</v>
      </c>
      <c r="O1180">
        <v>59</v>
      </c>
      <c r="R1180" t="s">
        <v>175</v>
      </c>
      <c r="S1180">
        <v>59</v>
      </c>
      <c r="V1180" t="s">
        <v>175</v>
      </c>
      <c r="W1180">
        <v>59</v>
      </c>
      <c r="Z1180" t="s">
        <v>175</v>
      </c>
      <c r="AA1180">
        <v>59</v>
      </c>
      <c r="AD1180" t="s">
        <v>175</v>
      </c>
      <c r="AE1180">
        <v>59</v>
      </c>
      <c r="AH1180" t="s">
        <v>175</v>
      </c>
      <c r="AI1180">
        <v>59</v>
      </c>
      <c r="AL1180" t="s">
        <v>175</v>
      </c>
      <c r="AM1180">
        <v>59</v>
      </c>
    </row>
    <row r="1181" spans="2:62" hidden="1" outlineLevel="2">
      <c r="B1181" t="s">
        <v>176</v>
      </c>
      <c r="C1181">
        <v>9.1915737011702664E-2</v>
      </c>
      <c r="F1181" t="s">
        <v>176</v>
      </c>
      <c r="G1181">
        <v>-0.11349798670703566</v>
      </c>
      <c r="J1181" t="s">
        <v>176</v>
      </c>
      <c r="K1181">
        <v>-0.1059966628068775</v>
      </c>
      <c r="N1181" t="s">
        <v>176</v>
      </c>
      <c r="O1181">
        <v>6.632276542336199E-2</v>
      </c>
      <c r="R1181" t="s">
        <v>176</v>
      </c>
      <c r="S1181">
        <v>-0.37367826301978435</v>
      </c>
      <c r="V1181" t="s">
        <v>176</v>
      </c>
      <c r="W1181">
        <v>-0.36404598532052501</v>
      </c>
      <c r="Z1181" t="s">
        <v>176</v>
      </c>
      <c r="AA1181">
        <v>-9.1014970730515662E-2</v>
      </c>
      <c r="AD1181" t="s">
        <v>176</v>
      </c>
      <c r="AE1181">
        <v>0.55493681465060773</v>
      </c>
      <c r="AH1181" t="s">
        <v>176</v>
      </c>
      <c r="AI1181">
        <v>0.42645107275754446</v>
      </c>
      <c r="AL1181" t="s">
        <v>176</v>
      </c>
      <c r="AM1181">
        <v>0.41301927431336</v>
      </c>
    </row>
    <row r="1182" spans="2:62" hidden="1" outlineLevel="2">
      <c r="B1182" t="s">
        <v>177</v>
      </c>
      <c r="C1182">
        <v>0.4635381842726834</v>
      </c>
      <c r="F1182" t="s">
        <v>177</v>
      </c>
      <c r="G1182">
        <v>0.45501054297960142</v>
      </c>
      <c r="J1182" t="s">
        <v>177</v>
      </c>
      <c r="K1182">
        <v>0.45797228574850496</v>
      </c>
      <c r="N1182" t="s">
        <v>177</v>
      </c>
      <c r="O1182">
        <v>0.47367254569498585</v>
      </c>
      <c r="R1182" t="s">
        <v>177</v>
      </c>
      <c r="S1182">
        <v>0.35499156768715356</v>
      </c>
      <c r="V1182" t="s">
        <v>177</v>
      </c>
      <c r="W1182">
        <v>0.35856253926002968</v>
      </c>
      <c r="Z1182" t="s">
        <v>177</v>
      </c>
      <c r="AA1182">
        <v>0.46389449978914543</v>
      </c>
      <c r="AD1182" t="s">
        <v>177</v>
      </c>
      <c r="AE1182">
        <v>0.29051787003748897</v>
      </c>
      <c r="AH1182" t="s">
        <v>177</v>
      </c>
      <c r="AI1182">
        <v>0.33566558441515748</v>
      </c>
      <c r="AL1182" t="s">
        <v>177</v>
      </c>
      <c r="AM1182">
        <v>0.34054485005395196</v>
      </c>
    </row>
    <row r="1183" spans="2:62" hidden="1" outlineLevel="2">
      <c r="B1183" t="s">
        <v>178</v>
      </c>
      <c r="C1183">
        <v>1.6710930321038957</v>
      </c>
      <c r="F1183" t="s">
        <v>178</v>
      </c>
      <c r="G1183">
        <v>1.6710930321038957</v>
      </c>
      <c r="J1183" t="s">
        <v>178</v>
      </c>
      <c r="K1183">
        <v>1.6710930321038957</v>
      </c>
      <c r="N1183" t="s">
        <v>178</v>
      </c>
      <c r="O1183">
        <v>1.6710930321038957</v>
      </c>
      <c r="R1183" t="s">
        <v>178</v>
      </c>
      <c r="S1183">
        <v>1.6710930321038957</v>
      </c>
      <c r="V1183" t="s">
        <v>178</v>
      </c>
      <c r="W1183">
        <v>1.6710930321038957</v>
      </c>
      <c r="Z1183" t="s">
        <v>178</v>
      </c>
      <c r="AA1183">
        <v>1.6710930321038957</v>
      </c>
      <c r="AD1183" t="s">
        <v>178</v>
      </c>
      <c r="AE1183">
        <v>1.6710930321038957</v>
      </c>
      <c r="AH1183" t="s">
        <v>178</v>
      </c>
      <c r="AI1183">
        <v>1.6710930321038957</v>
      </c>
      <c r="AL1183" t="s">
        <v>178</v>
      </c>
      <c r="AM1183">
        <v>1.6710930321038957</v>
      </c>
    </row>
    <row r="1184" spans="2:62" hidden="1" outlineLevel="2">
      <c r="B1184" t="s">
        <v>179</v>
      </c>
      <c r="C1184">
        <v>0.92707636854536679</v>
      </c>
      <c r="F1184" t="s">
        <v>179</v>
      </c>
      <c r="G1184">
        <v>0.91002108595920284</v>
      </c>
      <c r="J1184" t="s">
        <v>179</v>
      </c>
      <c r="K1184">
        <v>0.91594457149700992</v>
      </c>
      <c r="N1184" t="s">
        <v>179</v>
      </c>
      <c r="O1184">
        <v>0.94734509138997169</v>
      </c>
      <c r="R1184" t="s">
        <v>179</v>
      </c>
      <c r="S1184">
        <v>0.70998313537430713</v>
      </c>
      <c r="V1184" t="s">
        <v>179</v>
      </c>
      <c r="W1184">
        <v>0.71712507852005936</v>
      </c>
      <c r="Z1184" t="s">
        <v>179</v>
      </c>
      <c r="AA1184">
        <v>0.92778899957829086</v>
      </c>
      <c r="AD1184" t="s">
        <v>179</v>
      </c>
      <c r="AE1184">
        <v>0.58103574007497794</v>
      </c>
      <c r="AH1184" t="s">
        <v>179</v>
      </c>
      <c r="AI1184">
        <v>0.67133116883031496</v>
      </c>
      <c r="AL1184" t="s">
        <v>179</v>
      </c>
      <c r="AM1184">
        <v>0.68108970010790393</v>
      </c>
    </row>
    <row r="1185" spans="2:62" ht="15" hidden="1" outlineLevel="2" thickBot="1">
      <c r="B1185" s="111" t="s">
        <v>180</v>
      </c>
      <c r="C1185" s="111">
        <v>2.0009953780882688</v>
      </c>
      <c r="D1185" s="111"/>
      <c r="F1185" s="111" t="s">
        <v>180</v>
      </c>
      <c r="G1185" s="111">
        <v>2.0009953780882688</v>
      </c>
      <c r="H1185" s="111"/>
      <c r="J1185" s="111" t="s">
        <v>180</v>
      </c>
      <c r="K1185" s="111">
        <v>2.0009953780882688</v>
      </c>
      <c r="L1185" s="111"/>
      <c r="N1185" s="111" t="s">
        <v>180</v>
      </c>
      <c r="O1185" s="111">
        <v>2.0009953780882688</v>
      </c>
      <c r="P1185" s="111"/>
      <c r="R1185" s="111" t="s">
        <v>180</v>
      </c>
      <c r="S1185" s="111">
        <v>2.0009953780882688</v>
      </c>
      <c r="T1185" s="111"/>
      <c r="V1185" s="111" t="s">
        <v>180</v>
      </c>
      <c r="W1185" s="111">
        <v>2.0009953780882688</v>
      </c>
      <c r="X1185" s="111"/>
      <c r="Z1185" s="111" t="s">
        <v>180</v>
      </c>
      <c r="AA1185" s="111">
        <v>2.0009953780882688</v>
      </c>
      <c r="AB1185" s="111"/>
      <c r="AD1185" s="111" t="s">
        <v>180</v>
      </c>
      <c r="AE1185" s="111">
        <v>2.0009953780882688</v>
      </c>
      <c r="AF1185" s="111"/>
      <c r="AH1185" s="111" t="s">
        <v>180</v>
      </c>
      <c r="AI1185" s="111">
        <v>2.0009953780882688</v>
      </c>
      <c r="AJ1185" s="111"/>
      <c r="AL1185" s="111" t="s">
        <v>180</v>
      </c>
      <c r="AM1185" s="111">
        <v>2.0009953780882688</v>
      </c>
      <c r="AN1185" s="111"/>
    </row>
    <row r="1186" spans="2:62" hidden="1" outlineLevel="2"/>
    <row r="1187" spans="2:62" outlineLevel="1" collapsed="1"/>
    <row r="1188" spans="2:62" ht="18.5" outlineLevel="1">
      <c r="B1188" s="94" t="s">
        <v>1243</v>
      </c>
      <c r="C1188" s="94"/>
      <c r="D1188" s="94"/>
      <c r="E1188" s="94"/>
      <c r="F1188" s="94"/>
      <c r="G1188" s="94"/>
      <c r="H1188" s="94"/>
      <c r="I1188" s="94"/>
      <c r="J1188" s="94"/>
      <c r="K1188" s="94"/>
      <c r="L1188" s="94"/>
      <c r="M1188" s="94"/>
      <c r="N1188" s="94"/>
      <c r="O1188" s="94"/>
      <c r="P1188" s="94"/>
      <c r="Q1188" s="94"/>
      <c r="R1188" s="94"/>
      <c r="S1188" s="94"/>
      <c r="T1188" s="94"/>
      <c r="U1188" s="94"/>
      <c r="V1188" s="94"/>
      <c r="W1188" s="94"/>
      <c r="X1188" s="94"/>
      <c r="Y1188" s="94"/>
      <c r="Z1188" s="94"/>
      <c r="AA1188" s="94"/>
      <c r="AB1188" s="94"/>
      <c r="AC1188" s="94"/>
      <c r="AD1188" s="94"/>
      <c r="AE1188" s="94"/>
      <c r="AF1188" s="94"/>
      <c r="AG1188" s="94"/>
      <c r="AH1188" s="94"/>
      <c r="AI1188" s="94"/>
      <c r="AJ1188" s="94"/>
      <c r="AK1188" s="94"/>
      <c r="AL1188" s="94"/>
      <c r="AM1188" s="94"/>
      <c r="AN1188" s="94"/>
      <c r="AO1188" s="94"/>
      <c r="AP1188" s="94"/>
      <c r="AQ1188" s="94"/>
      <c r="AR1188" s="94"/>
      <c r="AS1188" s="94"/>
      <c r="AT1188" s="94"/>
      <c r="AU1188" s="94"/>
      <c r="AV1188" s="94"/>
      <c r="AW1188" s="94"/>
      <c r="AX1188" s="94"/>
      <c r="AY1188" s="94"/>
      <c r="AZ1188" s="94"/>
      <c r="BA1188" s="94"/>
      <c r="BB1188" s="94"/>
      <c r="BC1188" s="94"/>
      <c r="BD1188" s="94"/>
      <c r="BE1188" s="94"/>
      <c r="BF1188" s="94"/>
      <c r="BG1188" s="94"/>
      <c r="BH1188" s="94"/>
      <c r="BI1188" s="94"/>
      <c r="BJ1188" s="94" t="s">
        <v>27</v>
      </c>
    </row>
    <row r="1189" spans="2:62" hidden="1" outlineLevel="2"/>
    <row r="1190" spans="2:62" hidden="1" outlineLevel="2">
      <c r="B1190" s="88" t="s">
        <v>130</v>
      </c>
      <c r="C1190" s="88"/>
      <c r="D1190" s="88"/>
      <c r="E1190" s="88"/>
      <c r="F1190" s="88"/>
      <c r="G1190" s="88"/>
      <c r="I1190" s="91" t="s">
        <v>131</v>
      </c>
      <c r="J1190" s="91"/>
      <c r="K1190" s="91"/>
      <c r="L1190" s="91"/>
      <c r="M1190" s="91"/>
      <c r="N1190" s="91"/>
    </row>
    <row r="1191" spans="2:62" hidden="1" outlineLevel="2">
      <c r="B1191" s="116"/>
      <c r="C1191" s="116"/>
      <c r="D1191" s="116"/>
      <c r="E1191" s="116"/>
      <c r="F1191" s="116"/>
      <c r="G1191" s="116"/>
    </row>
    <row r="1192" spans="2:62" hidden="1" outlineLevel="2">
      <c r="B1192" s="17" t="s">
        <v>206</v>
      </c>
      <c r="I1192" s="17" t="s">
        <v>206</v>
      </c>
    </row>
    <row r="1193" spans="2:62" hidden="1" outlineLevel="2">
      <c r="C1193" s="117" t="s">
        <v>200</v>
      </c>
      <c r="D1193" s="117" t="s">
        <v>201</v>
      </c>
      <c r="E1193" s="117" t="s">
        <v>202</v>
      </c>
      <c r="F1193" s="117" t="s">
        <v>203</v>
      </c>
      <c r="G1193" s="117" t="s">
        <v>204</v>
      </c>
      <c r="J1193" s="117" t="s">
        <v>200</v>
      </c>
      <c r="K1193" s="117" t="s">
        <v>201</v>
      </c>
      <c r="L1193" s="117" t="s">
        <v>202</v>
      </c>
      <c r="M1193" s="117" t="s">
        <v>203</v>
      </c>
      <c r="N1193" s="117" t="s">
        <v>204</v>
      </c>
    </row>
    <row r="1194" spans="2:62" hidden="1" outlineLevel="2">
      <c r="B1194" t="s">
        <v>185</v>
      </c>
      <c r="D1194" s="118">
        <f>C1165</f>
        <v>0.23550735611514892</v>
      </c>
      <c r="E1194" s="118">
        <f>G1165</f>
        <v>0.15954373758132126</v>
      </c>
      <c r="F1194" s="118">
        <f>K1165</f>
        <v>0.15828804141825084</v>
      </c>
      <c r="G1194" s="118">
        <f>O1165</f>
        <v>0.13052818352525408</v>
      </c>
      <c r="I1194" t="s">
        <v>185</v>
      </c>
      <c r="J1194" s="3"/>
      <c r="K1194" s="118">
        <f>C1184</f>
        <v>0.92707636854536679</v>
      </c>
      <c r="L1194" s="118">
        <f>G1184</f>
        <v>0.91002108595920284</v>
      </c>
      <c r="M1194" s="118">
        <f>K1184</f>
        <v>0.91594457149700992</v>
      </c>
      <c r="N1194" s="118">
        <f>O1184</f>
        <v>0.94734509138997169</v>
      </c>
    </row>
    <row r="1195" spans="2:62" hidden="1" outlineLevel="2">
      <c r="B1195" t="s">
        <v>186</v>
      </c>
      <c r="C1195" s="15">
        <f>D1194</f>
        <v>0.23550735611514892</v>
      </c>
      <c r="D1195" s="118"/>
      <c r="E1195" s="118">
        <f>S1165</f>
        <v>0.90883964334027023</v>
      </c>
      <c r="F1195" s="118">
        <f>W1165</f>
        <v>0.91455823325873586</v>
      </c>
      <c r="G1195" s="118">
        <f>AA1165</f>
        <v>0.57602845406910974</v>
      </c>
      <c r="I1195" t="s">
        <v>186</v>
      </c>
      <c r="J1195" s="15">
        <f>K1194</f>
        <v>0.92707636854536679</v>
      </c>
      <c r="K1195" s="118"/>
      <c r="L1195" s="118">
        <f>S1184</f>
        <v>0.70998313537430713</v>
      </c>
      <c r="M1195" s="118">
        <f>W1184</f>
        <v>0.71712507852005936</v>
      </c>
      <c r="N1195" s="118">
        <f>AA1184</f>
        <v>0.92778899957829086</v>
      </c>
    </row>
    <row r="1196" spans="2:62" hidden="1" outlineLevel="2">
      <c r="B1196" t="s">
        <v>187</v>
      </c>
      <c r="C1196" s="15">
        <f>E1194</f>
        <v>0.15954373758132126</v>
      </c>
      <c r="D1196" s="154">
        <f>E1195</f>
        <v>0.90883964334027023</v>
      </c>
      <c r="E1196" s="154"/>
      <c r="F1196" s="154">
        <f>AE1165</f>
        <v>0.75034994611469452</v>
      </c>
      <c r="G1196" s="118">
        <f>AI1165</f>
        <v>0.30558391730155493</v>
      </c>
      <c r="I1196" t="s">
        <v>187</v>
      </c>
      <c r="J1196" s="15">
        <f>L1194</f>
        <v>0.91002108595920284</v>
      </c>
      <c r="K1196" s="118">
        <f>L1195</f>
        <v>0.70998313537430713</v>
      </c>
      <c r="L1196" s="118"/>
      <c r="M1196" s="118">
        <f>AE1184</f>
        <v>0.58103574007497794</v>
      </c>
      <c r="N1196" s="118">
        <f>AI1184</f>
        <v>0.67133116883031496</v>
      </c>
    </row>
    <row r="1197" spans="2:62" hidden="1" outlineLevel="2">
      <c r="B1197" t="s">
        <v>188</v>
      </c>
      <c r="C1197" s="15">
        <f>F1194</f>
        <v>0.15828804141825084</v>
      </c>
      <c r="D1197" s="154">
        <f>F1195</f>
        <v>0.91455823325873586</v>
      </c>
      <c r="E1197" s="154">
        <f>F1196</f>
        <v>0.75034994611469452</v>
      </c>
      <c r="F1197" s="154"/>
      <c r="G1197" s="118">
        <f>AM1165</f>
        <v>0.29794514596553107</v>
      </c>
      <c r="I1197" t="s">
        <v>188</v>
      </c>
      <c r="J1197" s="15">
        <f>M1194</f>
        <v>0.91594457149700992</v>
      </c>
      <c r="K1197" s="118">
        <f>M1195</f>
        <v>0.71712507852005936</v>
      </c>
      <c r="L1197" s="118">
        <f>M1196</f>
        <v>0.58103574007497794</v>
      </c>
      <c r="M1197" s="118"/>
      <c r="N1197" s="118">
        <f>AM1184</f>
        <v>0.68108970010790393</v>
      </c>
    </row>
    <row r="1198" spans="2:62" hidden="1" outlineLevel="2">
      <c r="B1198" t="s">
        <v>189</v>
      </c>
      <c r="C1198" s="15">
        <f>G1194</f>
        <v>0.13052818352525408</v>
      </c>
      <c r="D1198" s="155">
        <f>G1195</f>
        <v>0.57602845406910974</v>
      </c>
      <c r="E1198" s="155">
        <f>G1196</f>
        <v>0.30558391730155493</v>
      </c>
      <c r="F1198" s="155">
        <f>G1197</f>
        <v>0.29794514596553107</v>
      </c>
      <c r="I1198" t="s">
        <v>189</v>
      </c>
      <c r="J1198" s="15">
        <f>N1194</f>
        <v>0.94734509138997169</v>
      </c>
      <c r="K1198" s="15">
        <f>N1195</f>
        <v>0.92778899957829086</v>
      </c>
      <c r="L1198" s="15">
        <f>N1196</f>
        <v>0.67133116883031496</v>
      </c>
      <c r="M1198" s="15">
        <f>N1197</f>
        <v>0.68108970010790393</v>
      </c>
      <c r="N1198" s="3"/>
    </row>
    <row r="1199" spans="2:62" hidden="1" outlineLevel="2"/>
    <row r="1200" spans="2:62" ht="16.5" hidden="1" outlineLevel="2">
      <c r="B1200" t="s">
        <v>210</v>
      </c>
      <c r="I1200" t="s">
        <v>210</v>
      </c>
    </row>
    <row r="1201" spans="2:62" ht="16.5" hidden="1" outlineLevel="2">
      <c r="B1201" t="s">
        <v>1272</v>
      </c>
      <c r="I1201" t="s">
        <v>1272</v>
      </c>
    </row>
    <row r="1202" spans="2:62" hidden="1" outlineLevel="2">
      <c r="B1202" t="s">
        <v>207</v>
      </c>
      <c r="C1202" s="17"/>
      <c r="D1202" s="17"/>
      <c r="E1202" s="17"/>
      <c r="F1202" s="17"/>
      <c r="I1202" t="s">
        <v>207</v>
      </c>
    </row>
    <row r="1203" spans="2:62" hidden="1" outlineLevel="2">
      <c r="B1203" s="17"/>
      <c r="C1203" s="17"/>
      <c r="D1203" s="17"/>
      <c r="E1203" s="17"/>
      <c r="F1203" s="17"/>
      <c r="I1203" s="17"/>
    </row>
    <row r="1204" spans="2:62" ht="16.5" hidden="1" outlineLevel="2">
      <c r="B1204" t="s">
        <v>208</v>
      </c>
      <c r="C1204" s="17"/>
      <c r="D1204" s="17"/>
      <c r="E1204" s="17"/>
      <c r="F1204" s="17"/>
      <c r="I1204" t="s">
        <v>208</v>
      </c>
    </row>
    <row r="1205" spans="2:62" hidden="1" outlineLevel="2">
      <c r="B1205" s="119" t="s">
        <v>209</v>
      </c>
      <c r="C1205" s="17"/>
      <c r="D1205" s="17"/>
      <c r="E1205" s="17"/>
      <c r="F1205" s="17"/>
      <c r="I1205" s="119" t="s">
        <v>209</v>
      </c>
    </row>
    <row r="1206" spans="2:62" hidden="1" outlineLevel="2"/>
    <row r="1207" spans="2:62" hidden="1" outlineLevel="2">
      <c r="B1207" t="s">
        <v>212</v>
      </c>
      <c r="I1207" s="119"/>
    </row>
    <row r="1208" spans="2:62" hidden="1" outlineLevel="2">
      <c r="B1208" s="17" t="s">
        <v>213</v>
      </c>
      <c r="I1208" s="17" t="s">
        <v>211</v>
      </c>
    </row>
    <row r="1209" spans="2:62" hidden="1" outlineLevel="2"/>
    <row r="1210" spans="2:62" outlineLevel="1" collapsed="1"/>
    <row r="1212" spans="2:62" ht="21">
      <c r="B1212" s="28" t="s">
        <v>1269</v>
      </c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 t="s">
        <v>27</v>
      </c>
    </row>
    <row r="1213" spans="2:62" ht="15" customHeight="1" outlineLevel="1">
      <c r="C1213" s="25"/>
      <c r="D1213" s="25"/>
      <c r="F1213" s="25"/>
      <c r="G1213" s="25"/>
      <c r="H1213" s="25"/>
      <c r="I1213" s="25"/>
      <c r="J1213" s="25"/>
      <c r="K1213" s="25"/>
      <c r="L1213" s="25"/>
      <c r="M1213" s="25"/>
      <c r="N1213" s="25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  <c r="AR1213" s="25"/>
      <c r="AS1213" s="25"/>
      <c r="AT1213" s="25"/>
      <c r="AU1213" s="25"/>
      <c r="AV1213" s="25"/>
      <c r="AW1213" s="25"/>
      <c r="AX1213" s="25"/>
      <c r="AY1213" s="25"/>
      <c r="AZ1213" s="25"/>
      <c r="BA1213" s="25"/>
      <c r="BB1213" s="25"/>
      <c r="BC1213" s="25"/>
      <c r="BD1213" s="25"/>
      <c r="BE1213" s="25"/>
      <c r="BF1213" s="25"/>
      <c r="BG1213" s="25"/>
      <c r="BH1213" s="25"/>
      <c r="BI1213" s="25"/>
      <c r="BJ1213" s="25"/>
    </row>
    <row r="1214" spans="2:62" ht="15" customHeight="1" outlineLevel="1">
      <c r="B1214" s="94" t="s">
        <v>1270</v>
      </c>
      <c r="C1214" s="94"/>
      <c r="D1214" s="94"/>
      <c r="E1214" s="94"/>
      <c r="F1214" s="94"/>
      <c r="G1214" s="94"/>
      <c r="H1214" s="94"/>
      <c r="I1214" s="94"/>
      <c r="J1214" s="94"/>
      <c r="K1214" s="94"/>
      <c r="L1214" s="94"/>
      <c r="M1214" s="94"/>
      <c r="N1214" s="94"/>
      <c r="O1214" s="94"/>
      <c r="P1214" s="94"/>
      <c r="Q1214" s="94"/>
      <c r="R1214" s="94"/>
      <c r="S1214" s="94"/>
      <c r="T1214" s="94"/>
      <c r="U1214" s="94"/>
      <c r="V1214" s="94"/>
      <c r="W1214" s="94"/>
      <c r="X1214" s="94"/>
      <c r="Y1214" s="94"/>
      <c r="Z1214" s="94"/>
      <c r="AA1214" s="94"/>
      <c r="AB1214" s="94"/>
      <c r="AC1214" s="94"/>
      <c r="AD1214" s="94"/>
      <c r="AE1214" s="94"/>
      <c r="AF1214" s="94"/>
      <c r="AG1214" s="94"/>
      <c r="AH1214" s="94"/>
      <c r="AI1214" s="94"/>
      <c r="AJ1214" s="94"/>
      <c r="AK1214" s="94"/>
      <c r="AL1214" s="94"/>
      <c r="AM1214" s="94"/>
      <c r="AN1214" s="94"/>
      <c r="AO1214" s="94"/>
      <c r="AP1214" s="94"/>
      <c r="AQ1214" s="94"/>
      <c r="AR1214" s="94"/>
      <c r="AS1214" s="94"/>
      <c r="AT1214" s="94"/>
      <c r="AU1214" s="94"/>
      <c r="AV1214" s="94"/>
      <c r="AW1214" s="94"/>
      <c r="AX1214" s="94"/>
      <c r="AY1214" s="94"/>
      <c r="AZ1214" s="94"/>
      <c r="BA1214" s="94"/>
      <c r="BB1214" s="94"/>
      <c r="BC1214" s="94"/>
      <c r="BD1214" s="94"/>
      <c r="BE1214" s="94"/>
      <c r="BF1214" s="94"/>
      <c r="BG1214" s="94"/>
      <c r="BH1214" s="94"/>
      <c r="BI1214" s="94"/>
      <c r="BJ1214" s="94" t="s">
        <v>27</v>
      </c>
    </row>
    <row r="1215" spans="2:62" ht="15" hidden="1" customHeight="1" outlineLevel="2">
      <c r="C1215" s="25"/>
      <c r="D1215" s="25"/>
      <c r="F1215" s="25"/>
      <c r="G1215" s="25"/>
      <c r="H1215" s="25"/>
      <c r="I1215" s="25"/>
      <c r="J1215" s="25"/>
      <c r="K1215" s="25"/>
      <c r="L1215" s="25"/>
      <c r="M1215" s="25"/>
      <c r="N1215" s="25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  <c r="AR1215" s="25"/>
      <c r="AS1215" s="25"/>
      <c r="AT1215" s="25"/>
      <c r="AU1215" s="25"/>
      <c r="AV1215" s="25"/>
      <c r="AW1215" s="25"/>
      <c r="AX1215" s="25"/>
      <c r="AY1215" s="25"/>
      <c r="AZ1215" s="25"/>
      <c r="BA1215" s="25"/>
      <c r="BB1215" s="25"/>
      <c r="BC1215" s="25"/>
      <c r="BD1215" s="25"/>
      <c r="BE1215" s="25"/>
      <c r="BF1215" s="25"/>
      <c r="BG1215" s="25"/>
      <c r="BH1215" s="25"/>
      <c r="BI1215" s="25"/>
      <c r="BJ1215" s="25"/>
    </row>
    <row r="1216" spans="2:62" ht="35" hidden="1" customHeight="1" outlineLevel="2">
      <c r="B1216" s="108"/>
      <c r="C1216" s="96" t="s">
        <v>164</v>
      </c>
      <c r="D1216" s="25"/>
      <c r="E1216" s="152" t="s">
        <v>184</v>
      </c>
      <c r="F1216" s="151">
        <f ca="1">C1217</f>
        <v>0.82311999968491278</v>
      </c>
      <c r="G1216" s="151">
        <f ca="1">C1218</f>
        <v>0.77007255066444169</v>
      </c>
      <c r="H1216" s="25"/>
      <c r="I1216" s="25"/>
      <c r="J1216" s="25"/>
      <c r="K1216" s="25"/>
      <c r="L1216" s="25"/>
      <c r="M1216" s="25"/>
      <c r="N1216" s="25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  <c r="AR1216" s="25"/>
      <c r="AS1216" s="25"/>
      <c r="AT1216" s="25"/>
      <c r="AU1216" s="25"/>
      <c r="AV1216" s="25"/>
      <c r="AW1216" s="25"/>
      <c r="AX1216" s="25"/>
      <c r="AY1216" s="25"/>
      <c r="AZ1216" s="25"/>
      <c r="BA1216" s="25"/>
      <c r="BB1216" s="25"/>
      <c r="BC1216" s="25"/>
      <c r="BD1216" s="25"/>
      <c r="BE1216" s="25"/>
      <c r="BF1216" s="25"/>
      <c r="BG1216" s="25"/>
      <c r="BH1216" s="25"/>
      <c r="BI1216" s="25"/>
      <c r="BJ1216" s="25"/>
    </row>
    <row r="1217" spans="2:62" ht="15" hidden="1" customHeight="1" outlineLevel="2">
      <c r="B1217" t="s">
        <v>181</v>
      </c>
      <c r="C1217" s="19">
        <f ca="1">H1062</f>
        <v>0.82311999968491278</v>
      </c>
      <c r="D1217" s="25"/>
      <c r="E1217" s="19">
        <v>2.9999999999999997E-4</v>
      </c>
      <c r="F1217" s="104">
        <f t="dataTable" ref="F1217:G1241" dt2D="0" dtr="0" r1="C6" ca="1"/>
        <v>0.82311999968491278</v>
      </c>
      <c r="G1217" s="113">
        <v>0.77007255066444169</v>
      </c>
      <c r="H1217" s="25"/>
      <c r="I1217" s="25"/>
      <c r="J1217" s="25"/>
      <c r="K1217" s="25"/>
      <c r="L1217" s="25"/>
      <c r="M1217" s="25"/>
      <c r="N1217" s="25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/>
      <c r="AV1217" s="25"/>
      <c r="AW1217" s="25"/>
      <c r="AX1217" s="25"/>
      <c r="AY1217" s="25"/>
      <c r="AZ1217" s="25"/>
      <c r="BA1217" s="25"/>
      <c r="BB1217" s="25"/>
      <c r="BC1217" s="25"/>
      <c r="BD1217" s="25"/>
      <c r="BE1217" s="25"/>
      <c r="BF1217" s="25"/>
      <c r="BG1217" s="25"/>
      <c r="BH1217" s="25"/>
      <c r="BI1217" s="25"/>
      <c r="BJ1217" s="25"/>
    </row>
    <row r="1218" spans="2:62" ht="15" hidden="1" customHeight="1" outlineLevel="2">
      <c r="B1218" t="s">
        <v>182</v>
      </c>
      <c r="C1218" s="19">
        <f ca="1">H1076</f>
        <v>0.77007255066444169</v>
      </c>
      <c r="D1218" s="25"/>
      <c r="E1218" s="19">
        <f>E1217+0.05%</f>
        <v>7.9999999999999993E-4</v>
      </c>
      <c r="F1218" s="104">
        <v>0.81504038666391665</v>
      </c>
      <c r="G1218" s="113">
        <v>0.76486221912949182</v>
      </c>
      <c r="H1218" s="25"/>
      <c r="I1218" s="25"/>
      <c r="J1218" s="25"/>
      <c r="K1218" s="25"/>
      <c r="L1218" s="25"/>
      <c r="M1218" s="25"/>
      <c r="N1218" s="25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  <c r="AR1218" s="25"/>
      <c r="AS1218" s="25"/>
      <c r="AT1218" s="25"/>
      <c r="AU1218" s="25"/>
      <c r="AV1218" s="25"/>
      <c r="AW1218" s="25"/>
      <c r="AX1218" s="25"/>
      <c r="AY1218" s="25"/>
      <c r="AZ1218" s="25"/>
      <c r="BA1218" s="25"/>
      <c r="BB1218" s="25"/>
      <c r="BC1218" s="25"/>
      <c r="BD1218" s="25"/>
      <c r="BE1218" s="25"/>
      <c r="BF1218" s="25"/>
      <c r="BG1218" s="25"/>
      <c r="BH1218" s="25"/>
      <c r="BI1218" s="25"/>
      <c r="BJ1218" s="25"/>
    </row>
    <row r="1219" spans="2:62" ht="15" hidden="1" customHeight="1" outlineLevel="2">
      <c r="D1219" s="25"/>
      <c r="E1219" s="19">
        <f t="shared" ref="E1219:E1241" si="1771">E1218+0.05%</f>
        <v>1.2999999999999999E-3</v>
      </c>
      <c r="F1219" s="104">
        <v>0.80696077364292051</v>
      </c>
      <c r="G1219" s="113">
        <v>0.75965188759454194</v>
      </c>
      <c r="H1219" s="25"/>
      <c r="I1219" s="25"/>
      <c r="J1219" s="25"/>
      <c r="K1219" s="25"/>
      <c r="L1219" s="25"/>
      <c r="M1219" s="25"/>
      <c r="N1219" s="25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  <c r="AR1219" s="25"/>
      <c r="AS1219" s="25"/>
      <c r="AT1219" s="25"/>
      <c r="AU1219" s="25"/>
      <c r="AV1219" s="25"/>
      <c r="AW1219" s="25"/>
      <c r="AX1219" s="25"/>
      <c r="AY1219" s="25"/>
      <c r="AZ1219" s="25"/>
      <c r="BA1219" s="25"/>
      <c r="BB1219" s="25"/>
      <c r="BC1219" s="25"/>
      <c r="BD1219" s="25"/>
      <c r="BE1219" s="25"/>
      <c r="BF1219" s="25"/>
      <c r="BG1219" s="25"/>
      <c r="BH1219" s="25"/>
      <c r="BI1219" s="25"/>
      <c r="BJ1219" s="25"/>
    </row>
    <row r="1220" spans="2:62" ht="15" hidden="1" customHeight="1" outlineLevel="2">
      <c r="E1220" s="19">
        <f t="shared" si="1771"/>
        <v>1.8E-3</v>
      </c>
      <c r="F1220" s="104">
        <v>0.79888116062192438</v>
      </c>
      <c r="G1220" s="113">
        <v>0.75444155605959184</v>
      </c>
      <c r="H1220" s="25"/>
      <c r="I1220" s="25"/>
      <c r="J1220" s="25"/>
      <c r="K1220" s="25"/>
      <c r="L1220" s="25"/>
      <c r="M1220" s="25"/>
      <c r="N1220" s="25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  <c r="AR1220" s="25"/>
      <c r="AS1220" s="25"/>
      <c r="AT1220" s="25"/>
      <c r="AU1220" s="25"/>
      <c r="AV1220" s="25"/>
      <c r="AW1220" s="25"/>
      <c r="AX1220" s="25"/>
      <c r="AY1220" s="25"/>
      <c r="AZ1220" s="25"/>
      <c r="BA1220" s="25"/>
      <c r="BB1220" s="25"/>
      <c r="BC1220" s="25"/>
      <c r="BD1220" s="25"/>
      <c r="BE1220" s="25"/>
      <c r="BF1220" s="25"/>
      <c r="BG1220" s="25"/>
      <c r="BH1220" s="25"/>
      <c r="BI1220" s="25"/>
      <c r="BJ1220" s="25"/>
    </row>
    <row r="1221" spans="2:62" ht="15" hidden="1" customHeight="1" outlineLevel="2">
      <c r="E1221" s="19">
        <f t="shared" si="1771"/>
        <v>2.3E-3</v>
      </c>
      <c r="F1221" s="104">
        <v>0.79080154760092825</v>
      </c>
      <c r="G1221" s="113">
        <v>0.74923122452464197</v>
      </c>
      <c r="H1221" s="25"/>
      <c r="I1221" s="25"/>
      <c r="J1221" s="25"/>
      <c r="K1221" s="25"/>
      <c r="L1221" s="25"/>
      <c r="M1221" s="25"/>
      <c r="N1221" s="25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  <c r="AR1221" s="25"/>
      <c r="AS1221" s="25"/>
      <c r="AT1221" s="25"/>
      <c r="AU1221" s="25"/>
      <c r="AV1221" s="25"/>
      <c r="AW1221" s="25"/>
      <c r="AX1221" s="25"/>
      <c r="AY1221" s="25"/>
      <c r="AZ1221" s="25"/>
      <c r="BA1221" s="25"/>
      <c r="BB1221" s="25"/>
      <c r="BC1221" s="25"/>
      <c r="BD1221" s="25"/>
      <c r="BE1221" s="25"/>
      <c r="BF1221" s="25"/>
      <c r="BG1221" s="25"/>
      <c r="BH1221" s="25"/>
      <c r="BI1221" s="25"/>
      <c r="BJ1221" s="25"/>
    </row>
    <row r="1222" spans="2:62" ht="15" hidden="1" customHeight="1" outlineLevel="2">
      <c r="E1222" s="19">
        <f t="shared" si="1771"/>
        <v>2.8E-3</v>
      </c>
      <c r="F1222" s="104">
        <v>0.78272193457993233</v>
      </c>
      <c r="G1222" s="113">
        <v>0.7440208929896921</v>
      </c>
      <c r="H1222" s="25"/>
      <c r="I1222" s="25"/>
      <c r="J1222" s="25"/>
      <c r="K1222" s="25"/>
      <c r="L1222" s="25"/>
      <c r="M1222" s="25"/>
      <c r="N1222" s="25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  <c r="AR1222" s="25"/>
      <c r="AS1222" s="25"/>
      <c r="AT1222" s="25"/>
      <c r="AU1222" s="25"/>
      <c r="AV1222" s="25"/>
      <c r="AW1222" s="25"/>
      <c r="AX1222" s="25"/>
      <c r="AY1222" s="25"/>
      <c r="AZ1222" s="25"/>
      <c r="BA1222" s="25"/>
      <c r="BB1222" s="25"/>
      <c r="BC1222" s="25"/>
      <c r="BD1222" s="25"/>
      <c r="BE1222" s="25"/>
      <c r="BF1222" s="25"/>
      <c r="BG1222" s="25"/>
      <c r="BH1222" s="25"/>
      <c r="BI1222" s="25"/>
      <c r="BJ1222" s="25"/>
    </row>
    <row r="1223" spans="2:62" ht="15" hidden="1" customHeight="1" outlineLevel="2">
      <c r="E1223" s="19">
        <f t="shared" si="1771"/>
        <v>3.3E-3</v>
      </c>
      <c r="F1223" s="104">
        <v>0.7746423215589362</v>
      </c>
      <c r="G1223" s="113">
        <v>0.73881056145474222</v>
      </c>
      <c r="H1223" s="25"/>
      <c r="I1223" s="25"/>
      <c r="J1223" s="25"/>
      <c r="K1223" s="25"/>
      <c r="L1223" s="25"/>
      <c r="M1223" s="25"/>
      <c r="N1223" s="25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  <c r="AR1223" s="25"/>
      <c r="AS1223" s="25"/>
      <c r="AT1223" s="25"/>
      <c r="AU1223" s="25"/>
      <c r="AV1223" s="25"/>
      <c r="AW1223" s="25"/>
      <c r="AX1223" s="25"/>
      <c r="AY1223" s="25"/>
      <c r="AZ1223" s="25"/>
      <c r="BA1223" s="25"/>
      <c r="BB1223" s="25"/>
      <c r="BC1223" s="25"/>
      <c r="BD1223" s="25"/>
      <c r="BE1223" s="25"/>
      <c r="BF1223" s="25"/>
      <c r="BG1223" s="25"/>
      <c r="BH1223" s="25"/>
      <c r="BI1223" s="25"/>
      <c r="BJ1223" s="25"/>
    </row>
    <row r="1224" spans="2:62" ht="15" hidden="1" customHeight="1" outlineLevel="2">
      <c r="E1224" s="19">
        <f t="shared" si="1771"/>
        <v>3.8E-3</v>
      </c>
      <c r="F1224" s="113">
        <v>0.76656270853794006</v>
      </c>
      <c r="G1224" s="113">
        <v>0.73360022991979212</v>
      </c>
      <c r="H1224" s="25"/>
      <c r="I1224" s="25"/>
      <c r="J1224" s="25"/>
      <c r="K1224" s="25"/>
      <c r="L1224" s="25"/>
      <c r="M1224" s="25"/>
      <c r="N1224" s="25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  <c r="AR1224" s="25"/>
      <c r="AS1224" s="25"/>
      <c r="AT1224" s="25"/>
      <c r="AU1224" s="25"/>
      <c r="AV1224" s="25"/>
      <c r="AW1224" s="25"/>
      <c r="AX1224" s="25"/>
      <c r="AY1224" s="25"/>
      <c r="AZ1224" s="25"/>
      <c r="BA1224" s="25"/>
      <c r="BB1224" s="25"/>
      <c r="BC1224" s="25"/>
      <c r="BD1224" s="25"/>
      <c r="BE1224" s="25"/>
      <c r="BF1224" s="25"/>
      <c r="BG1224" s="25"/>
      <c r="BH1224" s="25"/>
      <c r="BI1224" s="25"/>
      <c r="BJ1224" s="25"/>
    </row>
    <row r="1225" spans="2:62" ht="15" hidden="1" customHeight="1" outlineLevel="2">
      <c r="E1225" s="19">
        <f t="shared" si="1771"/>
        <v>4.3E-3</v>
      </c>
      <c r="F1225" s="113">
        <v>0.75848309551694393</v>
      </c>
      <c r="G1225" s="113">
        <v>0.72838989838484225</v>
      </c>
      <c r="H1225" s="25"/>
      <c r="I1225" s="25"/>
      <c r="J1225" s="25"/>
      <c r="K1225" s="25"/>
      <c r="L1225" s="25"/>
      <c r="M1225" s="25"/>
      <c r="N1225" s="25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  <c r="AR1225" s="25"/>
      <c r="AS1225" s="25"/>
      <c r="AT1225" s="25"/>
      <c r="AU1225" s="25"/>
      <c r="AV1225" s="25"/>
      <c r="AW1225" s="25"/>
      <c r="AX1225" s="25"/>
      <c r="AY1225" s="25"/>
      <c r="AZ1225" s="25"/>
      <c r="BA1225" s="25"/>
      <c r="BB1225" s="25"/>
      <c r="BC1225" s="25"/>
      <c r="BD1225" s="25"/>
      <c r="BE1225" s="25"/>
      <c r="BF1225" s="25"/>
      <c r="BG1225" s="25"/>
      <c r="BH1225" s="25"/>
      <c r="BI1225" s="25"/>
      <c r="BJ1225" s="25"/>
    </row>
    <row r="1226" spans="2:62" ht="15" hidden="1" customHeight="1" outlineLevel="2">
      <c r="E1226" s="19">
        <f t="shared" si="1771"/>
        <v>4.8000000000000004E-3</v>
      </c>
      <c r="F1226" s="113">
        <v>0.75040348249594779</v>
      </c>
      <c r="G1226" s="113">
        <v>0.72317956684989237</v>
      </c>
      <c r="H1226" s="25"/>
      <c r="I1226" s="25"/>
      <c r="J1226" s="25"/>
      <c r="K1226" s="25"/>
      <c r="L1226" s="25"/>
      <c r="M1226" s="25"/>
      <c r="N1226" s="25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  <c r="AR1226" s="25"/>
      <c r="AS1226" s="25"/>
      <c r="AT1226" s="25"/>
      <c r="AU1226" s="25"/>
      <c r="AV1226" s="25"/>
      <c r="AW1226" s="25"/>
      <c r="AX1226" s="25"/>
      <c r="AY1226" s="25"/>
      <c r="AZ1226" s="25"/>
      <c r="BA1226" s="25"/>
      <c r="BB1226" s="25"/>
      <c r="BC1226" s="25"/>
      <c r="BD1226" s="25"/>
      <c r="BE1226" s="25"/>
      <c r="BF1226" s="25"/>
      <c r="BG1226" s="25"/>
      <c r="BH1226" s="25"/>
      <c r="BI1226" s="25"/>
      <c r="BJ1226" s="25"/>
    </row>
    <row r="1227" spans="2:62" ht="15" hidden="1" customHeight="1" outlineLevel="2">
      <c r="E1227" s="19">
        <f t="shared" si="1771"/>
        <v>5.3000000000000009E-3</v>
      </c>
      <c r="F1227" s="113">
        <v>0.74232386947495188</v>
      </c>
      <c r="G1227" s="113">
        <v>0.71796923531494228</v>
      </c>
      <c r="H1227" s="25"/>
      <c r="I1227" s="25"/>
      <c r="J1227" s="25"/>
      <c r="K1227" s="25"/>
      <c r="L1227" s="25"/>
      <c r="M1227" s="25"/>
      <c r="N1227" s="25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  <c r="AR1227" s="25"/>
      <c r="AS1227" s="25"/>
      <c r="AT1227" s="25"/>
      <c r="AU1227" s="25"/>
      <c r="AV1227" s="25"/>
      <c r="AW1227" s="25"/>
      <c r="AX1227" s="25"/>
      <c r="AY1227" s="25"/>
      <c r="AZ1227" s="25"/>
      <c r="BA1227" s="25"/>
      <c r="BB1227" s="25"/>
      <c r="BC1227" s="25"/>
      <c r="BD1227" s="25"/>
      <c r="BE1227" s="25"/>
      <c r="BF1227" s="25"/>
      <c r="BG1227" s="25"/>
      <c r="BH1227" s="25"/>
      <c r="BI1227" s="25"/>
      <c r="BJ1227" s="25"/>
    </row>
    <row r="1228" spans="2:62" ht="15" hidden="1" customHeight="1" outlineLevel="2">
      <c r="E1228" s="19">
        <f t="shared" si="1771"/>
        <v>5.8000000000000013E-3</v>
      </c>
      <c r="F1228" s="113">
        <v>0.73424425645395575</v>
      </c>
      <c r="G1228" s="113">
        <v>0.7127589037799924</v>
      </c>
      <c r="H1228" s="25"/>
      <c r="I1228" s="25"/>
      <c r="J1228" s="25"/>
      <c r="K1228" s="25"/>
      <c r="L1228" s="25"/>
      <c r="M1228" s="25"/>
      <c r="N1228" s="25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  <c r="AR1228" s="25"/>
      <c r="AS1228" s="25"/>
      <c r="AT1228" s="25"/>
      <c r="AU1228" s="25"/>
      <c r="AV1228" s="25"/>
      <c r="AW1228" s="25"/>
      <c r="AX1228" s="25"/>
      <c r="AY1228" s="25"/>
      <c r="AZ1228" s="25"/>
      <c r="BA1228" s="25"/>
      <c r="BB1228" s="25"/>
      <c r="BC1228" s="25"/>
      <c r="BD1228" s="25"/>
      <c r="BE1228" s="25"/>
      <c r="BF1228" s="25"/>
      <c r="BG1228" s="25"/>
      <c r="BH1228" s="25"/>
      <c r="BI1228" s="25"/>
      <c r="BJ1228" s="25"/>
    </row>
    <row r="1229" spans="2:62" ht="15" hidden="1" customHeight="1" outlineLevel="2">
      <c r="E1229" s="19">
        <f t="shared" si="1771"/>
        <v>6.3000000000000018E-3</v>
      </c>
      <c r="F1229" s="113">
        <v>0.72616464343295961</v>
      </c>
      <c r="G1229" s="113">
        <v>0.70754857224504253</v>
      </c>
      <c r="H1229" s="25"/>
      <c r="I1229" s="25"/>
      <c r="J1229" s="25"/>
      <c r="K1229" s="25"/>
      <c r="L1229" s="25"/>
      <c r="M1229" s="25"/>
      <c r="N1229" s="25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  <c r="AR1229" s="25"/>
      <c r="AS1229" s="25"/>
      <c r="AT1229" s="25"/>
      <c r="AU1229" s="25"/>
      <c r="AV1229" s="25"/>
      <c r="AW1229" s="25"/>
      <c r="AX1229" s="25"/>
      <c r="AY1229" s="25"/>
      <c r="AZ1229" s="25"/>
      <c r="BA1229" s="25"/>
      <c r="BB1229" s="25"/>
      <c r="BC1229" s="25"/>
      <c r="BD1229" s="25"/>
      <c r="BE1229" s="25"/>
      <c r="BF1229" s="25"/>
      <c r="BG1229" s="25"/>
      <c r="BH1229" s="25"/>
      <c r="BI1229" s="25"/>
      <c r="BJ1229" s="25"/>
    </row>
    <row r="1230" spans="2:62" ht="15" hidden="1" customHeight="1" outlineLevel="2">
      <c r="E1230" s="19">
        <f t="shared" si="1771"/>
        <v>6.8000000000000022E-3</v>
      </c>
      <c r="F1230" s="113">
        <v>0.71808503041196348</v>
      </c>
      <c r="G1230" s="113">
        <v>0.70233824071009243</v>
      </c>
      <c r="H1230" s="25"/>
      <c r="I1230" s="25"/>
      <c r="J1230" s="25"/>
      <c r="K1230" s="25"/>
      <c r="L1230" s="25"/>
      <c r="M1230" s="25"/>
      <c r="N1230" s="25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/>
      <c r="AV1230" s="25"/>
      <c r="AW1230" s="25"/>
      <c r="AX1230" s="25"/>
      <c r="AY1230" s="25"/>
      <c r="AZ1230" s="25"/>
      <c r="BA1230" s="25"/>
      <c r="BB1230" s="25"/>
      <c r="BC1230" s="25"/>
      <c r="BD1230" s="25"/>
      <c r="BE1230" s="25"/>
      <c r="BF1230" s="25"/>
      <c r="BG1230" s="25"/>
      <c r="BH1230" s="25"/>
      <c r="BI1230" s="25"/>
      <c r="BJ1230" s="25"/>
    </row>
    <row r="1231" spans="2:62" ht="15" hidden="1" customHeight="1" outlineLevel="2">
      <c r="E1231" s="19">
        <f t="shared" si="1771"/>
        <v>7.3000000000000027E-3</v>
      </c>
      <c r="F1231" s="113">
        <v>0.71000541739096734</v>
      </c>
      <c r="G1231" s="113">
        <v>0.69712790917514256</v>
      </c>
      <c r="H1231" s="25"/>
      <c r="I1231" s="25"/>
      <c r="J1231" s="25"/>
      <c r="K1231" s="25"/>
      <c r="L1231" s="25"/>
      <c r="M1231" s="25"/>
      <c r="N1231" s="25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  <c r="AR1231" s="25"/>
      <c r="AS1231" s="25"/>
      <c r="AT1231" s="25"/>
      <c r="AU1231" s="25"/>
      <c r="AV1231" s="25"/>
      <c r="AW1231" s="25"/>
      <c r="AX1231" s="25"/>
      <c r="AY1231" s="25"/>
      <c r="AZ1231" s="25"/>
      <c r="BA1231" s="25"/>
      <c r="BB1231" s="25"/>
      <c r="BC1231" s="25"/>
      <c r="BD1231" s="25"/>
      <c r="BE1231" s="25"/>
      <c r="BF1231" s="25"/>
      <c r="BG1231" s="25"/>
      <c r="BH1231" s="25"/>
      <c r="BI1231" s="25"/>
      <c r="BJ1231" s="25"/>
    </row>
    <row r="1232" spans="2:62" ht="15" hidden="1" customHeight="1" outlineLevel="2">
      <c r="E1232" s="19">
        <f t="shared" si="1771"/>
        <v>7.8000000000000031E-3</v>
      </c>
      <c r="F1232" s="113">
        <v>0.70192580436997143</v>
      </c>
      <c r="G1232" s="113">
        <v>0.6919175776401929</v>
      </c>
      <c r="H1232" s="25"/>
      <c r="I1232" s="25"/>
      <c r="J1232" s="25"/>
      <c r="K1232" s="25"/>
      <c r="L1232" s="25"/>
      <c r="M1232" s="25"/>
      <c r="N1232" s="25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  <c r="AR1232" s="25"/>
      <c r="AS1232" s="25"/>
      <c r="AT1232" s="25"/>
      <c r="AU1232" s="25"/>
      <c r="AV1232" s="25"/>
      <c r="AW1232" s="25"/>
      <c r="AX1232" s="25"/>
      <c r="AY1232" s="25"/>
      <c r="AZ1232" s="25"/>
      <c r="BA1232" s="25"/>
      <c r="BB1232" s="25"/>
      <c r="BC1232" s="25"/>
      <c r="BD1232" s="25"/>
      <c r="BE1232" s="25"/>
      <c r="BF1232" s="25"/>
      <c r="BG1232" s="25"/>
      <c r="BH1232" s="25"/>
      <c r="BI1232" s="25"/>
      <c r="BJ1232" s="25"/>
    </row>
    <row r="1233" spans="2:62" ht="15" hidden="1" customHeight="1" outlineLevel="2">
      <c r="E1233" s="19">
        <f t="shared" si="1771"/>
        <v>8.3000000000000036E-3</v>
      </c>
      <c r="F1233" s="113">
        <v>0.69384619134897529</v>
      </c>
      <c r="G1233" s="113">
        <v>0.68670724610524259</v>
      </c>
      <c r="H1233" s="25"/>
      <c r="I1233" s="25"/>
      <c r="J1233" s="25"/>
      <c r="K1233" s="25"/>
      <c r="L1233" s="25"/>
      <c r="M1233" s="25"/>
      <c r="N1233" s="25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  <c r="AR1233" s="25"/>
      <c r="AS1233" s="25"/>
      <c r="AT1233" s="25"/>
      <c r="AU1233" s="25"/>
      <c r="AV1233" s="25"/>
      <c r="AW1233" s="25"/>
      <c r="AX1233" s="25"/>
      <c r="AY1233" s="25"/>
      <c r="AZ1233" s="25"/>
      <c r="BA1233" s="25"/>
      <c r="BB1233" s="25"/>
      <c r="BC1233" s="25"/>
      <c r="BD1233" s="25"/>
      <c r="BE1233" s="25"/>
      <c r="BF1233" s="25"/>
      <c r="BG1233" s="25"/>
      <c r="BH1233" s="25"/>
      <c r="BI1233" s="25"/>
      <c r="BJ1233" s="25"/>
    </row>
    <row r="1234" spans="2:62" ht="15" hidden="1" customHeight="1" outlineLevel="2">
      <c r="E1234" s="19">
        <f t="shared" si="1771"/>
        <v>8.800000000000004E-3</v>
      </c>
      <c r="F1234" s="113">
        <v>0.68576657832797916</v>
      </c>
      <c r="G1234" s="113">
        <v>0.68149691457029293</v>
      </c>
      <c r="H1234" s="25"/>
      <c r="I1234" s="25"/>
      <c r="J1234" s="25"/>
      <c r="K1234" s="25"/>
      <c r="L1234" s="25"/>
      <c r="M1234" s="25"/>
      <c r="N1234" s="25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  <c r="AR1234" s="25"/>
      <c r="AS1234" s="25"/>
      <c r="AT1234" s="25"/>
      <c r="AU1234" s="25"/>
      <c r="AV1234" s="25"/>
      <c r="AW1234" s="25"/>
      <c r="AX1234" s="25"/>
      <c r="AY1234" s="25"/>
      <c r="AZ1234" s="25"/>
      <c r="BA1234" s="25"/>
      <c r="BB1234" s="25"/>
      <c r="BC1234" s="25"/>
      <c r="BD1234" s="25"/>
      <c r="BE1234" s="25"/>
      <c r="BF1234" s="25"/>
      <c r="BG1234" s="25"/>
      <c r="BH1234" s="25"/>
      <c r="BI1234" s="25"/>
      <c r="BJ1234" s="25"/>
    </row>
    <row r="1235" spans="2:62" ht="15" hidden="1" customHeight="1" outlineLevel="2">
      <c r="E1235" s="19">
        <f t="shared" si="1771"/>
        <v>9.3000000000000044E-3</v>
      </c>
      <c r="F1235" s="113">
        <v>0.67768696530698302</v>
      </c>
      <c r="G1235" s="113">
        <v>0.67628658303534306</v>
      </c>
      <c r="H1235" s="25"/>
      <c r="I1235" s="25"/>
      <c r="J1235" s="25"/>
      <c r="K1235" s="25"/>
      <c r="L1235" s="25"/>
      <c r="M1235" s="25"/>
      <c r="N1235" s="25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  <c r="AR1235" s="25"/>
      <c r="AS1235" s="25"/>
      <c r="AT1235" s="25"/>
      <c r="AU1235" s="25"/>
      <c r="AV1235" s="25"/>
      <c r="AW1235" s="25"/>
      <c r="AX1235" s="25"/>
      <c r="AY1235" s="25"/>
      <c r="AZ1235" s="25"/>
      <c r="BA1235" s="25"/>
      <c r="BB1235" s="25"/>
      <c r="BC1235" s="25"/>
      <c r="BD1235" s="25"/>
      <c r="BE1235" s="25"/>
      <c r="BF1235" s="25"/>
      <c r="BG1235" s="25"/>
      <c r="BH1235" s="25"/>
      <c r="BI1235" s="25"/>
      <c r="BJ1235" s="25"/>
    </row>
    <row r="1236" spans="2:62" ht="15" hidden="1" customHeight="1" outlineLevel="2">
      <c r="E1236" s="19">
        <f t="shared" si="1771"/>
        <v>9.8000000000000049E-3</v>
      </c>
      <c r="F1236" s="113">
        <v>0.66960735228598689</v>
      </c>
      <c r="G1236" s="113">
        <v>0.67107625150039296</v>
      </c>
      <c r="H1236" s="25"/>
      <c r="I1236" s="25"/>
      <c r="J1236" s="25"/>
      <c r="K1236" s="25"/>
      <c r="L1236" s="25"/>
      <c r="M1236" s="25"/>
      <c r="N1236" s="25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  <c r="AR1236" s="25"/>
      <c r="AS1236" s="25"/>
      <c r="AT1236" s="25"/>
      <c r="AU1236" s="25"/>
      <c r="AV1236" s="25"/>
      <c r="AW1236" s="25"/>
      <c r="AX1236" s="25"/>
      <c r="AY1236" s="25"/>
      <c r="AZ1236" s="25"/>
      <c r="BA1236" s="25"/>
      <c r="BB1236" s="25"/>
      <c r="BC1236" s="25"/>
      <c r="BD1236" s="25"/>
      <c r="BE1236" s="25"/>
      <c r="BF1236" s="25"/>
      <c r="BG1236" s="25"/>
      <c r="BH1236" s="25"/>
      <c r="BI1236" s="25"/>
      <c r="BJ1236" s="25"/>
    </row>
    <row r="1237" spans="2:62" ht="15" hidden="1" customHeight="1" outlineLevel="2">
      <c r="E1237" s="19">
        <f t="shared" si="1771"/>
        <v>1.0300000000000005E-2</v>
      </c>
      <c r="F1237" s="113">
        <v>0.66152773926499076</v>
      </c>
      <c r="G1237" s="113">
        <v>0.66586591996544309</v>
      </c>
      <c r="H1237" s="25"/>
      <c r="I1237" s="25"/>
      <c r="J1237" s="25"/>
      <c r="K1237" s="25"/>
      <c r="L1237" s="25"/>
      <c r="M1237" s="25"/>
      <c r="N1237" s="25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  <c r="AR1237" s="25"/>
      <c r="AS1237" s="25"/>
      <c r="AT1237" s="25"/>
      <c r="AU1237" s="25"/>
      <c r="AV1237" s="25"/>
      <c r="AW1237" s="25"/>
      <c r="AX1237" s="25"/>
      <c r="AY1237" s="25"/>
      <c r="AZ1237" s="25"/>
      <c r="BA1237" s="25"/>
      <c r="BB1237" s="25"/>
      <c r="BC1237" s="25"/>
      <c r="BD1237" s="25"/>
      <c r="BE1237" s="25"/>
      <c r="BF1237" s="25"/>
      <c r="BG1237" s="25"/>
      <c r="BH1237" s="25"/>
      <c r="BI1237" s="25"/>
      <c r="BJ1237" s="25"/>
    </row>
    <row r="1238" spans="2:62" ht="15" hidden="1" customHeight="1" outlineLevel="2">
      <c r="E1238" s="19">
        <f t="shared" si="1771"/>
        <v>1.0800000000000006E-2</v>
      </c>
      <c r="F1238" s="113">
        <v>0.65344812624399462</v>
      </c>
      <c r="G1238" s="113">
        <v>0.66065558843049321</v>
      </c>
      <c r="H1238" s="25"/>
      <c r="I1238" s="25"/>
      <c r="J1238" s="25"/>
      <c r="K1238" s="25"/>
      <c r="L1238" s="25"/>
      <c r="M1238" s="25"/>
      <c r="N1238" s="25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  <c r="AR1238" s="25"/>
      <c r="AS1238" s="25"/>
      <c r="AT1238" s="25"/>
      <c r="AU1238" s="25"/>
      <c r="AV1238" s="25"/>
      <c r="AW1238" s="25"/>
      <c r="AX1238" s="25"/>
      <c r="AY1238" s="25"/>
      <c r="AZ1238" s="25"/>
      <c r="BA1238" s="25"/>
      <c r="BB1238" s="25"/>
      <c r="BC1238" s="25"/>
      <c r="BD1238" s="25"/>
      <c r="BE1238" s="25"/>
      <c r="BF1238" s="25"/>
      <c r="BG1238" s="25"/>
      <c r="BH1238" s="25"/>
      <c r="BI1238" s="25"/>
      <c r="BJ1238" s="25"/>
    </row>
    <row r="1239" spans="2:62" ht="15" hidden="1" customHeight="1" outlineLevel="2">
      <c r="E1239" s="19">
        <f t="shared" si="1771"/>
        <v>1.1300000000000006E-2</v>
      </c>
      <c r="F1239" s="113">
        <v>0.64536851322299871</v>
      </c>
      <c r="G1239" s="113">
        <v>0.65544525689554312</v>
      </c>
      <c r="H1239" s="25"/>
      <c r="I1239" s="25"/>
      <c r="J1239" s="25"/>
      <c r="K1239" s="25"/>
      <c r="L1239" s="25"/>
      <c r="M1239" s="25"/>
      <c r="N1239" s="25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  <c r="AR1239" s="25"/>
      <c r="AS1239" s="25"/>
      <c r="AT1239" s="25"/>
      <c r="AU1239" s="25"/>
      <c r="AV1239" s="25"/>
      <c r="AW1239" s="25"/>
      <c r="AX1239" s="25"/>
      <c r="AY1239" s="25"/>
      <c r="AZ1239" s="25"/>
      <c r="BA1239" s="25"/>
      <c r="BB1239" s="25"/>
      <c r="BC1239" s="25"/>
      <c r="BD1239" s="25"/>
      <c r="BE1239" s="25"/>
      <c r="BF1239" s="25"/>
      <c r="BG1239" s="25"/>
      <c r="BH1239" s="25"/>
      <c r="BI1239" s="25"/>
      <c r="BJ1239" s="25"/>
    </row>
    <row r="1240" spans="2:62" ht="15" hidden="1" customHeight="1" outlineLevel="2">
      <c r="E1240" s="19">
        <f t="shared" si="1771"/>
        <v>1.1800000000000007E-2</v>
      </c>
      <c r="F1240" s="113">
        <v>0.63728890020200257</v>
      </c>
      <c r="G1240" s="113">
        <v>0.65023492536059324</v>
      </c>
      <c r="H1240" s="25"/>
      <c r="I1240" s="25"/>
      <c r="J1240" s="25"/>
      <c r="K1240" s="25"/>
      <c r="L1240" s="25"/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  <c r="AR1240" s="25"/>
      <c r="AS1240" s="25"/>
      <c r="AT1240" s="25"/>
      <c r="AU1240" s="25"/>
      <c r="AV1240" s="25"/>
      <c r="AW1240" s="25"/>
      <c r="AX1240" s="25"/>
      <c r="AY1240" s="25"/>
      <c r="AZ1240" s="25"/>
      <c r="BA1240" s="25"/>
      <c r="BB1240" s="25"/>
      <c r="BC1240" s="25"/>
      <c r="BD1240" s="25"/>
      <c r="BE1240" s="25"/>
      <c r="BF1240" s="25"/>
      <c r="BG1240" s="25"/>
      <c r="BH1240" s="25"/>
      <c r="BI1240" s="25"/>
      <c r="BJ1240" s="25"/>
    </row>
    <row r="1241" spans="2:62" ht="15" hidden="1" customHeight="1" outlineLevel="2">
      <c r="E1241" s="19">
        <f t="shared" si="1771"/>
        <v>1.2300000000000007E-2</v>
      </c>
      <c r="F1241" s="113">
        <v>0.62920928718100644</v>
      </c>
      <c r="G1241" s="113">
        <v>0.64502459382564337</v>
      </c>
      <c r="H1241" s="25"/>
      <c r="I1241" s="25"/>
      <c r="J1241" s="25"/>
      <c r="K1241" s="25"/>
      <c r="L1241" s="25"/>
      <c r="M1241" s="25"/>
      <c r="N1241" s="25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  <c r="AR1241" s="25"/>
      <c r="AS1241" s="25"/>
      <c r="AT1241" s="25"/>
      <c r="AU1241" s="25"/>
      <c r="AV1241" s="25"/>
      <c r="AW1241" s="25"/>
      <c r="AX1241" s="25"/>
      <c r="AY1241" s="25"/>
      <c r="AZ1241" s="25"/>
      <c r="BA1241" s="25"/>
      <c r="BB1241" s="25"/>
      <c r="BC1241" s="25"/>
      <c r="BD1241" s="25"/>
      <c r="BE1241" s="25"/>
      <c r="BF1241" s="25"/>
      <c r="BG1241" s="25"/>
      <c r="BH1241" s="25"/>
      <c r="BI1241" s="25"/>
      <c r="BJ1241" s="25"/>
    </row>
    <row r="1242" spans="2:62" outlineLevel="1" collapsed="1"/>
    <row r="1243" spans="2:62" ht="18.5" outlineLevel="1">
      <c r="B1243" s="94" t="s">
        <v>1271</v>
      </c>
      <c r="C1243" s="94"/>
      <c r="D1243" s="94"/>
      <c r="E1243" s="94"/>
      <c r="F1243" s="94"/>
      <c r="G1243" s="94"/>
      <c r="H1243" s="94"/>
      <c r="I1243" s="94"/>
      <c r="J1243" s="94"/>
      <c r="K1243" s="94"/>
      <c r="L1243" s="94"/>
      <c r="M1243" s="94"/>
      <c r="N1243" s="94"/>
      <c r="O1243" s="94"/>
      <c r="P1243" s="94"/>
      <c r="Q1243" s="94"/>
      <c r="R1243" s="94"/>
      <c r="S1243" s="94"/>
      <c r="T1243" s="94"/>
      <c r="U1243" s="94"/>
      <c r="V1243" s="94"/>
      <c r="W1243" s="94"/>
      <c r="X1243" s="94"/>
      <c r="Y1243" s="94"/>
      <c r="Z1243" s="94"/>
      <c r="AA1243" s="94"/>
      <c r="AB1243" s="94"/>
      <c r="AC1243" s="94"/>
      <c r="AD1243" s="94"/>
      <c r="AE1243" s="94"/>
      <c r="AF1243" s="94"/>
      <c r="AG1243" s="94"/>
      <c r="AH1243" s="94"/>
      <c r="AI1243" s="94"/>
      <c r="AJ1243" s="94"/>
      <c r="AK1243" s="94"/>
      <c r="AL1243" s="94"/>
      <c r="AM1243" s="94"/>
      <c r="AN1243" s="94"/>
      <c r="AO1243" s="94"/>
      <c r="AP1243" s="94"/>
      <c r="AQ1243" s="94"/>
      <c r="AR1243" s="94"/>
      <c r="AS1243" s="94"/>
      <c r="AT1243" s="94"/>
      <c r="AU1243" s="94"/>
      <c r="AV1243" s="94"/>
      <c r="AW1243" s="94"/>
      <c r="AX1243" s="94"/>
      <c r="AY1243" s="94"/>
      <c r="AZ1243" s="94"/>
      <c r="BA1243" s="94"/>
      <c r="BB1243" s="94"/>
      <c r="BC1243" s="94"/>
      <c r="BD1243" s="94"/>
      <c r="BE1243" s="94"/>
      <c r="BF1243" s="94"/>
      <c r="BG1243" s="94"/>
      <c r="BH1243" s="94"/>
      <c r="BI1243" s="94"/>
      <c r="BJ1243" s="94" t="s">
        <v>27</v>
      </c>
    </row>
    <row r="1244" spans="2:62" hidden="1" outlineLevel="2"/>
    <row r="1245" spans="2:62" ht="29" hidden="1" outlineLevel="2">
      <c r="C1245" s="96" t="s">
        <v>164</v>
      </c>
      <c r="D1245" s="113"/>
      <c r="E1245" s="152" t="s">
        <v>158</v>
      </c>
      <c r="F1245" s="151">
        <f ca="1">C1246</f>
        <v>0.82311999968491278</v>
      </c>
      <c r="G1245" s="153">
        <f ca="1">S1062</f>
        <v>0.65056038819690198</v>
      </c>
    </row>
    <row r="1246" spans="2:62" hidden="1" outlineLevel="2">
      <c r="B1246" t="s">
        <v>181</v>
      </c>
      <c r="C1246" s="113">
        <f ca="1">H1062</f>
        <v>0.82311999968491278</v>
      </c>
      <c r="D1246" s="113"/>
      <c r="E1246" s="19">
        <v>2.5000000000000001E-3</v>
      </c>
      <c r="F1246" s="104">
        <f t="dataTable" ref="F1246:G1275" dt2D="0" dtr="0" r1="C7" ca="1"/>
        <v>0.82311999968491278</v>
      </c>
      <c r="G1246" s="113">
        <v>0.65056038819690198</v>
      </c>
    </row>
    <row r="1247" spans="2:62" hidden="1" outlineLevel="2">
      <c r="B1247" t="s">
        <v>183</v>
      </c>
      <c r="C1247" s="113">
        <f ca="1">S1062</f>
        <v>0.65056038819690198</v>
      </c>
      <c r="D1247" s="113"/>
      <c r="E1247" s="19">
        <f>E1246+0.75%</f>
        <v>0.01</v>
      </c>
      <c r="F1247" s="104">
        <v>0.81603144297018759</v>
      </c>
      <c r="G1247" s="113">
        <v>0.65056038819690198</v>
      </c>
    </row>
    <row r="1248" spans="2:62" hidden="1" outlineLevel="2">
      <c r="B1248" s="56"/>
      <c r="C1248" s="113"/>
      <c r="D1248" s="113"/>
      <c r="E1248" s="19">
        <f t="shared" ref="E1248:E1275" si="1772">E1247+0.75%</f>
        <v>1.7500000000000002E-2</v>
      </c>
      <c r="F1248" s="104">
        <v>0.80894288625546285</v>
      </c>
      <c r="G1248" s="113">
        <v>0.65056038819690198</v>
      </c>
    </row>
    <row r="1249" spans="2:7" hidden="1" outlineLevel="2">
      <c r="B1249" s="56"/>
      <c r="C1249" s="113"/>
      <c r="D1249" s="113"/>
      <c r="E1249" s="19">
        <f t="shared" si="1772"/>
        <v>2.5000000000000001E-2</v>
      </c>
      <c r="F1249" s="104">
        <v>0.80185432954073788</v>
      </c>
      <c r="G1249" s="113">
        <v>0.65056038819690198</v>
      </c>
    </row>
    <row r="1250" spans="2:7" hidden="1" outlineLevel="2">
      <c r="B1250" s="56"/>
      <c r="C1250" s="113"/>
      <c r="D1250" s="113"/>
      <c r="E1250" s="19">
        <f t="shared" si="1772"/>
        <v>3.2500000000000001E-2</v>
      </c>
      <c r="F1250" s="104">
        <v>0.79476577282601268</v>
      </c>
      <c r="G1250" s="113">
        <v>0.65056038819690198</v>
      </c>
    </row>
    <row r="1251" spans="2:7" hidden="1" outlineLevel="2">
      <c r="B1251" s="56"/>
      <c r="C1251" s="113"/>
      <c r="D1251" s="113"/>
      <c r="E1251" s="19">
        <f t="shared" si="1772"/>
        <v>0.04</v>
      </c>
      <c r="F1251" s="104">
        <v>0.78767721611128771</v>
      </c>
      <c r="G1251" s="113">
        <v>0.65056038819690198</v>
      </c>
    </row>
    <row r="1252" spans="2:7" hidden="1" outlineLevel="2">
      <c r="B1252" s="56"/>
      <c r="C1252" s="113"/>
      <c r="D1252" s="113"/>
      <c r="E1252" s="19">
        <f t="shared" si="1772"/>
        <v>4.7500000000000001E-2</v>
      </c>
      <c r="F1252" s="104">
        <v>0.78058865939656297</v>
      </c>
      <c r="G1252" s="113">
        <v>0.65056038819690198</v>
      </c>
    </row>
    <row r="1253" spans="2:7" hidden="1" outlineLevel="2">
      <c r="B1253" s="56"/>
      <c r="C1253" s="113"/>
      <c r="D1253" s="113"/>
      <c r="E1253" s="19">
        <f t="shared" si="1772"/>
        <v>5.5E-2</v>
      </c>
      <c r="F1253" s="104">
        <v>0.773500102681838</v>
      </c>
      <c r="G1253" s="113">
        <v>0.65056038819690198</v>
      </c>
    </row>
    <row r="1254" spans="2:7" hidden="1" outlineLevel="2">
      <c r="B1254" s="56"/>
      <c r="C1254" s="113"/>
      <c r="D1254" s="113"/>
      <c r="E1254" s="19">
        <f t="shared" si="1772"/>
        <v>6.25E-2</v>
      </c>
      <c r="F1254" s="104">
        <v>0.76641154596711281</v>
      </c>
      <c r="G1254" s="113">
        <v>0.65056038819690198</v>
      </c>
    </row>
    <row r="1255" spans="2:7" hidden="1" outlineLevel="2">
      <c r="B1255" s="56"/>
      <c r="C1255" s="113"/>
      <c r="D1255" s="113"/>
      <c r="E1255" s="19">
        <f t="shared" si="1772"/>
        <v>7.0000000000000007E-2</v>
      </c>
      <c r="F1255" s="104">
        <v>0.75932298925238784</v>
      </c>
      <c r="G1255" s="113">
        <v>0.65056038819690198</v>
      </c>
    </row>
    <row r="1256" spans="2:7" hidden="1" outlineLevel="2">
      <c r="B1256" s="56"/>
      <c r="C1256" s="113"/>
      <c r="D1256" s="113"/>
      <c r="E1256" s="19">
        <f t="shared" si="1772"/>
        <v>7.7500000000000013E-2</v>
      </c>
      <c r="F1256" s="104">
        <v>0.75223443253766309</v>
      </c>
      <c r="G1256" s="113">
        <v>0.65056038819690198</v>
      </c>
    </row>
    <row r="1257" spans="2:7" hidden="1" outlineLevel="2">
      <c r="B1257" s="56"/>
      <c r="C1257" s="113"/>
      <c r="D1257" s="113"/>
      <c r="E1257" s="19">
        <f t="shared" si="1772"/>
        <v>8.500000000000002E-2</v>
      </c>
      <c r="F1257" s="104">
        <v>0.74514587582293768</v>
      </c>
      <c r="G1257" s="113">
        <v>0.65056038819690198</v>
      </c>
    </row>
    <row r="1258" spans="2:7" hidden="1" outlineLevel="2">
      <c r="B1258" s="56"/>
      <c r="C1258" s="113"/>
      <c r="D1258" s="113"/>
      <c r="E1258" s="19">
        <f t="shared" si="1772"/>
        <v>9.2500000000000027E-2</v>
      </c>
      <c r="F1258" s="104">
        <v>0.73805731910821293</v>
      </c>
      <c r="G1258" s="113">
        <v>0.65056038819690198</v>
      </c>
    </row>
    <row r="1259" spans="2:7" hidden="1" outlineLevel="2">
      <c r="B1259" s="56"/>
      <c r="C1259" s="113"/>
      <c r="D1259" s="113"/>
      <c r="E1259" s="19">
        <f t="shared" si="1772"/>
        <v>0.10000000000000003</v>
      </c>
      <c r="F1259" s="104">
        <v>0.73096876239348796</v>
      </c>
      <c r="G1259" s="113">
        <v>0.65056038819690198</v>
      </c>
    </row>
    <row r="1260" spans="2:7" hidden="1" outlineLevel="2">
      <c r="B1260" s="56"/>
      <c r="C1260" s="113"/>
      <c r="D1260" s="113"/>
      <c r="E1260" s="19">
        <f t="shared" si="1772"/>
        <v>0.10750000000000004</v>
      </c>
      <c r="F1260" s="104">
        <v>0.72388020567876299</v>
      </c>
      <c r="G1260" s="113">
        <v>0.65056038819690198</v>
      </c>
    </row>
    <row r="1261" spans="2:7" hidden="1" outlineLevel="2">
      <c r="B1261" s="56"/>
      <c r="C1261" s="113"/>
      <c r="D1261" s="113"/>
      <c r="E1261" s="19">
        <f t="shared" si="1772"/>
        <v>0.11500000000000005</v>
      </c>
      <c r="F1261" s="104">
        <v>0.7167916489640378</v>
      </c>
      <c r="G1261" s="113">
        <v>0.65056038819690198</v>
      </c>
    </row>
    <row r="1262" spans="2:7" hidden="1" outlineLevel="2">
      <c r="B1262" s="56"/>
      <c r="C1262" s="113"/>
      <c r="D1262" s="113"/>
      <c r="E1262" s="19">
        <f t="shared" si="1772"/>
        <v>0.12250000000000005</v>
      </c>
      <c r="F1262" s="104">
        <v>0.70970309224931305</v>
      </c>
      <c r="G1262" s="113">
        <v>0.65056038819690198</v>
      </c>
    </row>
    <row r="1263" spans="2:7" hidden="1" outlineLevel="2">
      <c r="B1263" s="56"/>
      <c r="C1263" s="113"/>
      <c r="D1263" s="113"/>
      <c r="E1263" s="19">
        <f t="shared" si="1772"/>
        <v>0.13000000000000006</v>
      </c>
      <c r="F1263" s="104">
        <v>0.70261453553458808</v>
      </c>
      <c r="G1263" s="113">
        <v>0.65056038819690198</v>
      </c>
    </row>
    <row r="1264" spans="2:7" hidden="1" outlineLevel="2">
      <c r="B1264" s="56"/>
      <c r="C1264" s="113"/>
      <c r="D1264" s="113"/>
      <c r="E1264" s="19">
        <f t="shared" si="1772"/>
        <v>0.13750000000000007</v>
      </c>
      <c r="F1264" s="104">
        <v>0.69552597881986289</v>
      </c>
      <c r="G1264" s="113">
        <v>0.65056038819690198</v>
      </c>
    </row>
    <row r="1265" spans="1:62" hidden="1" outlineLevel="2">
      <c r="B1265" s="56"/>
      <c r="C1265" s="113"/>
      <c r="D1265" s="113"/>
      <c r="E1265" s="19">
        <f t="shared" si="1772"/>
        <v>0.14500000000000007</v>
      </c>
      <c r="F1265" s="104">
        <v>0.68843742210513792</v>
      </c>
      <c r="G1265" s="113">
        <v>0.65056038819690198</v>
      </c>
    </row>
    <row r="1266" spans="1:62" hidden="1" outlineLevel="2">
      <c r="B1266" s="56"/>
      <c r="C1266" s="113"/>
      <c r="D1266" s="113"/>
      <c r="E1266" s="19">
        <f t="shared" si="1772"/>
        <v>0.15250000000000008</v>
      </c>
      <c r="F1266" s="104">
        <v>0.68134886539041317</v>
      </c>
      <c r="G1266" s="113">
        <v>0.65056038819690198</v>
      </c>
    </row>
    <row r="1267" spans="1:62" hidden="1" outlineLevel="2">
      <c r="B1267" s="56"/>
      <c r="C1267" s="113"/>
      <c r="D1267" s="113"/>
      <c r="E1267" s="19">
        <f t="shared" si="1772"/>
        <v>0.16000000000000009</v>
      </c>
      <c r="F1267" s="104">
        <v>0.67426030867568798</v>
      </c>
      <c r="G1267" s="113">
        <v>0.65056038819690198</v>
      </c>
    </row>
    <row r="1268" spans="1:62" hidden="1" outlineLevel="2">
      <c r="B1268" s="56"/>
      <c r="C1268" s="113"/>
      <c r="D1268" s="113"/>
      <c r="E1268" s="19">
        <f t="shared" si="1772"/>
        <v>0.16750000000000009</v>
      </c>
      <c r="F1268" s="104">
        <v>0.66717175196096301</v>
      </c>
      <c r="G1268" s="113">
        <v>0.65056038819690198</v>
      </c>
    </row>
    <row r="1269" spans="1:62" hidden="1" outlineLevel="2">
      <c r="B1269" s="56"/>
      <c r="C1269" s="113"/>
      <c r="D1269" s="113"/>
      <c r="E1269" s="19">
        <f t="shared" si="1772"/>
        <v>0.1750000000000001</v>
      </c>
      <c r="F1269" s="104">
        <v>0.66008319524623804</v>
      </c>
      <c r="G1269" s="113">
        <v>0.65056038819690198</v>
      </c>
    </row>
    <row r="1270" spans="1:62" hidden="1" outlineLevel="2">
      <c r="B1270" s="56"/>
      <c r="C1270" s="113"/>
      <c r="D1270" s="113"/>
      <c r="E1270" s="19">
        <f t="shared" si="1772"/>
        <v>0.18250000000000011</v>
      </c>
      <c r="F1270" s="104">
        <v>0.65299463853151329</v>
      </c>
      <c r="G1270" s="113">
        <v>0.65056038819690198</v>
      </c>
    </row>
    <row r="1271" spans="1:62" hidden="1" outlineLevel="2">
      <c r="B1271" s="56"/>
      <c r="C1271" s="113"/>
      <c r="D1271" s="113"/>
      <c r="E1271" s="19">
        <f t="shared" si="1772"/>
        <v>0.19000000000000011</v>
      </c>
      <c r="F1271" s="104">
        <v>0.6459060818167881</v>
      </c>
      <c r="G1271" s="113">
        <v>0.65056038819690198</v>
      </c>
    </row>
    <row r="1272" spans="1:62" hidden="1" outlineLevel="2">
      <c r="B1272" s="56"/>
      <c r="C1272" s="113"/>
      <c r="D1272" s="113"/>
      <c r="E1272" s="19">
        <f t="shared" si="1772"/>
        <v>0.19750000000000012</v>
      </c>
      <c r="F1272" s="104">
        <v>0.63881752510206313</v>
      </c>
      <c r="G1272" s="113">
        <v>0.65056038819690198</v>
      </c>
    </row>
    <row r="1273" spans="1:62" hidden="1" outlineLevel="2">
      <c r="B1273" s="56"/>
      <c r="C1273" s="113"/>
      <c r="D1273" s="113"/>
      <c r="E1273" s="19">
        <f t="shared" si="1772"/>
        <v>0.20500000000000013</v>
      </c>
      <c r="F1273" s="104">
        <v>0.63172896838733816</v>
      </c>
      <c r="G1273" s="113">
        <v>0.65056038819690198</v>
      </c>
    </row>
    <row r="1274" spans="1:62" hidden="1" outlineLevel="2">
      <c r="B1274" s="56"/>
      <c r="C1274" s="113"/>
      <c r="D1274" s="113"/>
      <c r="E1274" s="19">
        <f t="shared" si="1772"/>
        <v>0.21250000000000013</v>
      </c>
      <c r="F1274" s="104">
        <v>0.62464041167261297</v>
      </c>
      <c r="G1274" s="113">
        <v>0.65056038819690198</v>
      </c>
    </row>
    <row r="1275" spans="1:62" hidden="1" outlineLevel="2">
      <c r="B1275" s="56"/>
      <c r="C1275" s="113"/>
      <c r="D1275" s="113"/>
      <c r="E1275" s="19">
        <f t="shared" si="1772"/>
        <v>0.22000000000000014</v>
      </c>
      <c r="F1275" s="104">
        <v>0.61755185495788822</v>
      </c>
      <c r="G1275" s="113">
        <v>0.65056038819690198</v>
      </c>
    </row>
    <row r="1276" spans="1:62" outlineLevel="1" collapsed="1">
      <c r="B1276" s="56"/>
      <c r="C1276" s="113"/>
      <c r="D1276" s="113"/>
    </row>
    <row r="1278" spans="1:62">
      <c r="A1278" s="6" t="s">
        <v>57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 t="s">
        <v>27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2710-10C9-694E-BED5-576BB881F0A1}">
  <sheetPr codeName="Sheet6">
    <tabColor rgb="FFC00000"/>
  </sheetPr>
  <dimension ref="I20:I24"/>
  <sheetViews>
    <sheetView showGridLines="0" topLeftCell="A31" zoomScale="130" zoomScaleNormal="130" workbookViewId="0">
      <selection activeCell="K14" sqref="K14"/>
    </sheetView>
  </sheetViews>
  <sheetFormatPr defaultColWidth="10.81640625" defaultRowHeight="14.5"/>
  <sheetData>
    <row r="20" spans="9:9">
      <c r="I20" s="77"/>
    </row>
    <row r="23" spans="9:9">
      <c r="I23" s="17"/>
    </row>
    <row r="24" spans="9:9">
      <c r="I24" s="7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E92D4-D513-604D-A051-C271F49CE8DE}">
  <sheetPr codeName="Sheet1">
    <tabColor rgb="FFC00000"/>
  </sheetPr>
  <dimension ref="A1:L133"/>
  <sheetViews>
    <sheetView showGridLines="0" workbookViewId="0">
      <selection activeCell="M2" sqref="M2"/>
    </sheetView>
  </sheetViews>
  <sheetFormatPr defaultColWidth="8.81640625" defaultRowHeight="14.5"/>
  <cols>
    <col min="2" max="2" width="12.81640625" customWidth="1"/>
    <col min="8" max="8" width="12.453125" customWidth="1"/>
    <col min="14" max="14" width="16" customWidth="1"/>
  </cols>
  <sheetData>
    <row r="1" spans="1:12" ht="21">
      <c r="A1" s="28" t="s">
        <v>1303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</row>
    <row r="2" spans="1:12" ht="15" customHeight="1">
      <c r="A2" s="195"/>
    </row>
    <row r="3" spans="1:12">
      <c r="B3" s="5" t="s">
        <v>152</v>
      </c>
      <c r="C3" s="27" t="s">
        <v>1257</v>
      </c>
      <c r="D3" s="136"/>
      <c r="E3" s="136"/>
      <c r="F3" s="136"/>
      <c r="H3" s="183" t="s">
        <v>1273</v>
      </c>
      <c r="I3" t="s">
        <v>1274</v>
      </c>
    </row>
    <row r="4" spans="1:12">
      <c r="B4" s="132" t="str" cm="1">
        <f t="array" ref="B4:B7">TRANSPOSE(C10:F10)</f>
        <v>S&amp;P 500</v>
      </c>
      <c r="C4" s="135" t="s">
        <v>1260</v>
      </c>
    </row>
    <row r="5" spans="1:12">
      <c r="B5" s="3" t="str">
        <v>ONEV</v>
      </c>
      <c r="C5" s="135" t="s">
        <v>1259</v>
      </c>
    </row>
    <row r="6" spans="1:12">
      <c r="B6" s="3" t="str">
        <v>USMV</v>
      </c>
      <c r="C6" s="135" t="s">
        <v>1258</v>
      </c>
    </row>
    <row r="7" spans="1:12">
      <c r="B7" s="3" t="str">
        <v>IVW</v>
      </c>
      <c r="C7" s="134" t="s">
        <v>1261</v>
      </c>
    </row>
    <row r="8" spans="1:12">
      <c r="B8" s="3"/>
      <c r="C8" s="134"/>
    </row>
    <row r="9" spans="1:12">
      <c r="B9" s="122" t="s">
        <v>1256</v>
      </c>
      <c r="C9" s="131"/>
      <c r="D9" s="131"/>
      <c r="E9" s="131"/>
      <c r="F9" s="131"/>
      <c r="H9" s="122" t="s">
        <v>1262</v>
      </c>
      <c r="I9" s="122"/>
      <c r="J9" s="122"/>
      <c r="K9" s="122"/>
      <c r="L9" s="122"/>
    </row>
    <row r="10" spans="1:12">
      <c r="B10" s="5" t="s">
        <v>58</v>
      </c>
      <c r="C10" s="5" t="s">
        <v>28</v>
      </c>
      <c r="D10" s="5" t="s">
        <v>153</v>
      </c>
      <c r="E10" s="5" t="s">
        <v>154</v>
      </c>
      <c r="F10" s="5" t="s">
        <v>219</v>
      </c>
      <c r="H10" s="5" t="s">
        <v>58</v>
      </c>
      <c r="I10" s="5" t="s">
        <v>28</v>
      </c>
      <c r="J10" s="5" t="s">
        <v>153</v>
      </c>
      <c r="K10" s="5" t="s">
        <v>154</v>
      </c>
      <c r="L10" s="5" t="s">
        <v>219</v>
      </c>
    </row>
    <row r="11" spans="1:12">
      <c r="B11" s="121">
        <v>40939</v>
      </c>
      <c r="C11" s="15">
        <v>4.5231640000000004E-2</v>
      </c>
      <c r="D11" s="3" t="s">
        <v>218</v>
      </c>
      <c r="E11" s="3">
        <v>1.3100000000000001E-2</v>
      </c>
      <c r="F11" s="3">
        <v>4.1099999999999998E-2</v>
      </c>
      <c r="H11" s="121">
        <v>42766</v>
      </c>
      <c r="I11" s="132">
        <f>C71</f>
        <v>1.9372170000000001E-2</v>
      </c>
      <c r="J11" s="132">
        <f t="shared" ref="J11:L11" si="0">D71</f>
        <v>2.1399999999999999E-2</v>
      </c>
      <c r="K11" s="132">
        <f t="shared" si="0"/>
        <v>1.26E-2</v>
      </c>
      <c r="L11" s="132">
        <f t="shared" si="0"/>
        <v>2.92E-2</v>
      </c>
    </row>
    <row r="12" spans="1:12">
      <c r="B12" s="121">
        <v>40968</v>
      </c>
      <c r="C12" s="15">
        <v>4.3340500000000004E-2</v>
      </c>
      <c r="D12" s="3" t="s">
        <v>218</v>
      </c>
      <c r="E12" s="3">
        <v>2.1000000000000001E-2</v>
      </c>
      <c r="F12" s="3">
        <v>4.3299999999999998E-2</v>
      </c>
      <c r="H12" s="121">
        <v>42794</v>
      </c>
      <c r="I12" s="132">
        <f>(1+I11)*(1+C72)-1</f>
        <v>5.9528267311644845E-2</v>
      </c>
      <c r="J12" s="132">
        <f t="shared" ref="J12:L12" si="1">(1+J11)*(1+D72)-1</f>
        <v>5.7046860000000033E-2</v>
      </c>
      <c r="K12" s="132">
        <f t="shared" si="1"/>
        <v>5.8572040000000047E-2</v>
      </c>
      <c r="L12" s="132">
        <f t="shared" si="1"/>
        <v>7.1088439999999808E-2</v>
      </c>
    </row>
    <row r="13" spans="1:12">
      <c r="B13" s="121">
        <v>40998</v>
      </c>
      <c r="C13" s="15">
        <v>3.2869530000000001E-2</v>
      </c>
      <c r="D13" s="3" t="s">
        <v>218</v>
      </c>
      <c r="E13" s="3">
        <v>2.58E-2</v>
      </c>
      <c r="F13" s="3">
        <v>3.27E-2</v>
      </c>
      <c r="H13" s="121">
        <v>42825</v>
      </c>
      <c r="I13" s="132">
        <f t="shared" ref="I13:I70" si="2">(1+I12)*(1+C73)-1</f>
        <v>6.1194140296717103E-2</v>
      </c>
      <c r="J13" s="132">
        <f t="shared" ref="J13:J70" si="3">(1+J12)*(1+D73)-1</f>
        <v>6.0006591207999893E-2</v>
      </c>
      <c r="K13" s="132">
        <f t="shared" ref="K13:K70" si="4">(1+K12)*(1+E73)-1</f>
        <v>5.9842326448000138E-2</v>
      </c>
      <c r="L13" s="132">
        <f t="shared" ref="L13:L70" si="5">(1+L12)*(1+F73)-1</f>
        <v>8.3513065903999761E-2</v>
      </c>
    </row>
    <row r="14" spans="1:12">
      <c r="B14" s="121">
        <v>41029</v>
      </c>
      <c r="C14" s="15">
        <v>-6.0314690000000002E-3</v>
      </c>
      <c r="D14" s="3" t="s">
        <v>218</v>
      </c>
      <c r="E14" s="3">
        <v>1.3100000000000001E-2</v>
      </c>
      <c r="F14" s="3">
        <v>0</v>
      </c>
      <c r="H14" s="121">
        <v>42853</v>
      </c>
      <c r="I14" s="132">
        <f t="shared" si="2"/>
        <v>7.2354517443330879E-2</v>
      </c>
      <c r="J14" s="132">
        <f t="shared" si="3"/>
        <v>6.5094622845798256E-2</v>
      </c>
      <c r="K14" s="132">
        <f t="shared" si="4"/>
        <v>7.4680119018272206E-2</v>
      </c>
      <c r="L14" s="132">
        <f t="shared" si="5"/>
        <v>0.10485827330230868</v>
      </c>
    </row>
    <row r="15" spans="1:12">
      <c r="B15" s="121">
        <v>41060</v>
      </c>
      <c r="C15" s="15">
        <v>-5.9803660000000002E-2</v>
      </c>
      <c r="D15" s="3" t="s">
        <v>218</v>
      </c>
      <c r="E15" s="3">
        <v>-2.1899999999999999E-2</v>
      </c>
      <c r="F15" s="3">
        <v>-5.45E-2</v>
      </c>
      <c r="H15" s="121">
        <v>42886</v>
      </c>
      <c r="I15" s="132">
        <f t="shared" si="2"/>
        <v>8.7959506169527746E-2</v>
      </c>
      <c r="J15" s="132">
        <f t="shared" si="3"/>
        <v>6.7118302629205262E-2</v>
      </c>
      <c r="K15" s="132">
        <f t="shared" si="4"/>
        <v>9.6173721398637779E-2</v>
      </c>
      <c r="L15" s="132">
        <f t="shared" si="5"/>
        <v>0.1360152766094338</v>
      </c>
    </row>
    <row r="16" spans="1:12">
      <c r="B16" s="121">
        <v>41089</v>
      </c>
      <c r="C16" s="15">
        <v>4.1467290000000004E-2</v>
      </c>
      <c r="D16" s="3" t="s">
        <v>218</v>
      </c>
      <c r="E16" s="3">
        <v>3.6499999999999998E-2</v>
      </c>
      <c r="F16" s="3">
        <v>3.5700000000000003E-2</v>
      </c>
      <c r="H16" s="121">
        <v>42916</v>
      </c>
      <c r="I16" s="132">
        <f t="shared" si="2"/>
        <v>9.4421776747949382E-2</v>
      </c>
      <c r="J16" s="132">
        <f t="shared" si="3"/>
        <v>8.0670705072596105E-2</v>
      </c>
      <c r="K16" s="132">
        <f t="shared" si="4"/>
        <v>9.2337113373742508E-2</v>
      </c>
      <c r="L16" s="132">
        <f t="shared" si="5"/>
        <v>0.13147121550299601</v>
      </c>
    </row>
    <row r="17" spans="2:12">
      <c r="B17" s="121">
        <v>41121</v>
      </c>
      <c r="C17" s="15">
        <v>1.408409E-2</v>
      </c>
      <c r="D17" s="3" t="s">
        <v>218</v>
      </c>
      <c r="E17" s="3">
        <v>1.9400000000000001E-2</v>
      </c>
      <c r="F17" s="3">
        <v>1.77E-2</v>
      </c>
      <c r="H17" s="121">
        <v>42947</v>
      </c>
      <c r="I17" s="132">
        <f t="shared" si="2"/>
        <v>0.11710857108061035</v>
      </c>
      <c r="J17" s="132">
        <f t="shared" si="3"/>
        <v>9.0396741418249382E-2</v>
      </c>
      <c r="K17" s="132">
        <f t="shared" si="4"/>
        <v>0.1144023230638922</v>
      </c>
      <c r="L17" s="132">
        <f t="shared" si="5"/>
        <v>0.16100261422762419</v>
      </c>
    </row>
    <row r="18" spans="2:12">
      <c r="B18" s="121">
        <v>41152</v>
      </c>
      <c r="C18" s="15">
        <v>2.2744090000000002E-2</v>
      </c>
      <c r="D18" s="3" t="s">
        <v>218</v>
      </c>
      <c r="E18" s="3">
        <v>-1.6999999999999999E-3</v>
      </c>
      <c r="F18" s="3">
        <v>2.3699999999999999E-2</v>
      </c>
      <c r="H18" s="121">
        <v>42978</v>
      </c>
      <c r="I18" s="132">
        <f t="shared" si="2"/>
        <v>0.11961024523975095</v>
      </c>
      <c r="J18" s="132">
        <f t="shared" si="3"/>
        <v>7.916565498164152E-2</v>
      </c>
      <c r="K18" s="132">
        <f t="shared" si="4"/>
        <v>0.12287178071917793</v>
      </c>
      <c r="L18" s="132">
        <f t="shared" si="5"/>
        <v>0.17760495161107914</v>
      </c>
    </row>
    <row r="19" spans="2:12">
      <c r="B19" s="121">
        <v>41180</v>
      </c>
      <c r="C19" s="15">
        <v>2.5078619999999999E-2</v>
      </c>
      <c r="D19" s="3" t="s">
        <v>218</v>
      </c>
      <c r="E19" s="3">
        <v>1.5800000000000002E-2</v>
      </c>
      <c r="F19" s="3">
        <v>2.12E-2</v>
      </c>
      <c r="H19" s="121">
        <v>43007</v>
      </c>
      <c r="I19" s="132">
        <f t="shared" si="2"/>
        <v>0.14214476380281837</v>
      </c>
      <c r="J19" s="132">
        <f t="shared" si="3"/>
        <v>0.10107271777776883</v>
      </c>
      <c r="K19" s="132">
        <f t="shared" si="4"/>
        <v>0.12871071397891765</v>
      </c>
      <c r="L19" s="132">
        <f t="shared" si="5"/>
        <v>0.19020532459331752</v>
      </c>
    </row>
    <row r="20" spans="2:12">
      <c r="B20" s="121">
        <v>41213</v>
      </c>
      <c r="C20" s="15">
        <v>-1.7939E-2</v>
      </c>
      <c r="D20" s="3" t="s">
        <v>218</v>
      </c>
      <c r="E20" s="3">
        <v>-1.11E-2</v>
      </c>
      <c r="F20" s="3">
        <v>-2.8500000000000001E-2</v>
      </c>
      <c r="H20" s="121">
        <v>43039</v>
      </c>
      <c r="I20" s="132">
        <f t="shared" si="2"/>
        <v>0.16968520912081475</v>
      </c>
      <c r="J20" s="132">
        <f t="shared" si="3"/>
        <v>0.12001116852354654</v>
      </c>
      <c r="K20" s="132">
        <f t="shared" si="4"/>
        <v>0.15072057290150664</v>
      </c>
      <c r="L20" s="132">
        <f t="shared" si="5"/>
        <v>0.22936307977243753</v>
      </c>
    </row>
    <row r="21" spans="2:12">
      <c r="B21" s="121">
        <v>41243</v>
      </c>
      <c r="C21" s="15">
        <v>5.3262780000000003E-3</v>
      </c>
      <c r="D21" s="3" t="s">
        <v>218</v>
      </c>
      <c r="E21" s="3">
        <v>3.3999999999999998E-3</v>
      </c>
      <c r="F21" s="3">
        <v>8.8999999999999999E-3</v>
      </c>
      <c r="H21" s="121">
        <v>43069</v>
      </c>
      <c r="I21" s="132">
        <f t="shared" si="2"/>
        <v>0.2064006452995415</v>
      </c>
      <c r="J21" s="132">
        <f t="shared" si="3"/>
        <v>0.17477971466434794</v>
      </c>
      <c r="K21" s="132">
        <f t="shared" si="4"/>
        <v>0.18616276654687303</v>
      </c>
      <c r="L21" s="132">
        <f t="shared" si="5"/>
        <v>0.2631705644661797</v>
      </c>
    </row>
    <row r="22" spans="2:12">
      <c r="B22" s="121">
        <v>41274</v>
      </c>
      <c r="C22" s="15">
        <v>8.5297719999999997E-3</v>
      </c>
      <c r="D22" s="3" t="s">
        <v>218</v>
      </c>
      <c r="E22" s="3">
        <v>-8.5000000000000006E-3</v>
      </c>
      <c r="F22" s="3">
        <v>-1.2999999999999999E-3</v>
      </c>
      <c r="H22" s="121">
        <v>43098</v>
      </c>
      <c r="I22" s="132">
        <f t="shared" si="2"/>
        <v>0.21985099911808925</v>
      </c>
      <c r="J22" s="132">
        <f t="shared" si="3"/>
        <v>0.18030117932327028</v>
      </c>
      <c r="K22" s="132">
        <f t="shared" si="4"/>
        <v>0.18900955718658552</v>
      </c>
      <c r="L22" s="132">
        <f t="shared" si="5"/>
        <v>0.27213907547388971</v>
      </c>
    </row>
    <row r="23" spans="2:12">
      <c r="B23" s="121">
        <v>41305</v>
      </c>
      <c r="C23" s="15">
        <v>5.2242530000000002E-2</v>
      </c>
      <c r="D23" s="3" t="s">
        <v>218</v>
      </c>
      <c r="E23" s="3">
        <v>4.99E-2</v>
      </c>
      <c r="F23" s="3">
        <v>3.95E-2</v>
      </c>
      <c r="H23" s="121">
        <v>43131</v>
      </c>
      <c r="I23" s="132">
        <f t="shared" si="2"/>
        <v>0.29070326314158557</v>
      </c>
      <c r="J23" s="132">
        <f t="shared" si="3"/>
        <v>0.22031338930232924</v>
      </c>
      <c r="K23" s="132">
        <f t="shared" si="4"/>
        <v>0.23050599073239719</v>
      </c>
      <c r="L23" s="132">
        <f t="shared" si="5"/>
        <v>0.36284259155517784</v>
      </c>
    </row>
    <row r="24" spans="2:12">
      <c r="B24" s="121">
        <v>41333</v>
      </c>
      <c r="C24" s="15">
        <v>1.300802E-2</v>
      </c>
      <c r="D24" s="3" t="s">
        <v>218</v>
      </c>
      <c r="E24" s="3">
        <v>2.76E-2</v>
      </c>
      <c r="F24" s="3">
        <v>1.18E-2</v>
      </c>
      <c r="H24" s="121">
        <v>43159</v>
      </c>
      <c r="I24" s="132">
        <f t="shared" si="2"/>
        <v>0.24209435859609552</v>
      </c>
      <c r="J24" s="132">
        <f t="shared" si="3"/>
        <v>0.16954835230735243</v>
      </c>
      <c r="K24" s="132">
        <f t="shared" si="4"/>
        <v>0.17808643552719716</v>
      </c>
      <c r="L24" s="132">
        <f t="shared" si="5"/>
        <v>0.33476803416914125</v>
      </c>
    </row>
    <row r="25" spans="2:12">
      <c r="B25" s="121">
        <v>41361</v>
      </c>
      <c r="C25" s="15">
        <v>3.7584390000000002E-2</v>
      </c>
      <c r="D25" s="3" t="s">
        <v>218</v>
      </c>
      <c r="E25" s="3">
        <v>4.9500000000000002E-2</v>
      </c>
      <c r="F25" s="3">
        <v>3.8199999999999998E-2</v>
      </c>
      <c r="H25" s="121">
        <v>43188</v>
      </c>
      <c r="I25" s="132">
        <f t="shared" si="2"/>
        <v>0.21031847966731099</v>
      </c>
      <c r="J25" s="132">
        <f t="shared" si="3"/>
        <v>0.17001617164827532</v>
      </c>
      <c r="K25" s="132">
        <f t="shared" si="4"/>
        <v>0.17514121943837924</v>
      </c>
      <c r="L25" s="132">
        <f t="shared" si="5"/>
        <v>0.29512542355431792</v>
      </c>
    </row>
    <row r="26" spans="2:12">
      <c r="B26" s="121">
        <v>41394</v>
      </c>
      <c r="C26" s="15">
        <v>1.9621450000000002E-2</v>
      </c>
      <c r="D26" s="3" t="s">
        <v>218</v>
      </c>
      <c r="E26" s="3">
        <v>2.7799999999999998E-2</v>
      </c>
      <c r="F26" s="3">
        <v>2.0299999999999999E-2</v>
      </c>
      <c r="H26" s="121">
        <v>43220</v>
      </c>
      <c r="I26" s="132">
        <f t="shared" si="2"/>
        <v>0.21488270200343651</v>
      </c>
      <c r="J26" s="132">
        <f t="shared" si="3"/>
        <v>0.16311307623555038</v>
      </c>
      <c r="K26" s="132">
        <f t="shared" si="4"/>
        <v>0.17760901599919987</v>
      </c>
      <c r="L26" s="132">
        <f t="shared" si="5"/>
        <v>0.29836323711320367</v>
      </c>
    </row>
    <row r="27" spans="2:12">
      <c r="B27" s="121">
        <v>41425</v>
      </c>
      <c r="C27" s="15">
        <v>2.3142070000000001E-2</v>
      </c>
      <c r="D27" s="3" t="s">
        <v>218</v>
      </c>
      <c r="E27" s="3">
        <v>-2.3400000000000001E-2</v>
      </c>
      <c r="F27" s="3">
        <v>2.3099999999999999E-2</v>
      </c>
      <c r="H27" s="121">
        <v>43251</v>
      </c>
      <c r="I27" s="132">
        <f t="shared" si="2"/>
        <v>0.24358477964252168</v>
      </c>
      <c r="J27" s="132">
        <f t="shared" si="3"/>
        <v>0.17800092361136532</v>
      </c>
      <c r="K27" s="132">
        <f t="shared" si="4"/>
        <v>0.1893851061591918</v>
      </c>
      <c r="L27" s="132">
        <f t="shared" si="5"/>
        <v>0.35445252895649393</v>
      </c>
    </row>
    <row r="28" spans="2:12">
      <c r="B28" s="121">
        <v>41453</v>
      </c>
      <c r="C28" s="15">
        <v>-1.3586930000000001E-2</v>
      </c>
      <c r="D28" s="3" t="s">
        <v>218</v>
      </c>
      <c r="E28" s="3">
        <v>-4.3E-3</v>
      </c>
      <c r="F28" s="3">
        <v>-1.9199999999999998E-2</v>
      </c>
      <c r="H28" s="121">
        <v>43280</v>
      </c>
      <c r="I28" s="132">
        <f t="shared" si="2"/>
        <v>0.25178891984323593</v>
      </c>
      <c r="J28" s="132">
        <f t="shared" si="3"/>
        <v>0.19955834051345334</v>
      </c>
      <c r="K28" s="132">
        <f t="shared" si="4"/>
        <v>0.20948571445328201</v>
      </c>
      <c r="L28" s="132">
        <f t="shared" si="5"/>
        <v>0.36217290837154592</v>
      </c>
    </row>
    <row r="29" spans="2:12">
      <c r="B29" s="121">
        <v>41486</v>
      </c>
      <c r="C29" s="15">
        <v>5.0718970000000002E-2</v>
      </c>
      <c r="D29" s="3" t="s">
        <v>218</v>
      </c>
      <c r="E29" s="3">
        <v>3.6799999999999999E-2</v>
      </c>
      <c r="F29" s="3">
        <v>5.2900000000000003E-2</v>
      </c>
      <c r="H29" s="121">
        <v>43312</v>
      </c>
      <c r="I29" s="132">
        <f t="shared" si="2"/>
        <v>0.29830116505806137</v>
      </c>
      <c r="J29" s="132">
        <f t="shared" si="3"/>
        <v>0.23410562072024077</v>
      </c>
      <c r="K29" s="132">
        <f t="shared" si="4"/>
        <v>0.24927779445879494</v>
      </c>
      <c r="L29" s="132">
        <f t="shared" si="5"/>
        <v>0.40889543912868986</v>
      </c>
    </row>
    <row r="30" spans="2:12">
      <c r="B30" s="121">
        <v>41516</v>
      </c>
      <c r="C30" s="15">
        <v>-2.9207440000000001E-2</v>
      </c>
      <c r="D30" s="3" t="s">
        <v>218</v>
      </c>
      <c r="E30" s="3">
        <v>-3.2599999999999997E-2</v>
      </c>
      <c r="F30" s="3">
        <v>-2.35E-2</v>
      </c>
      <c r="H30" s="121">
        <v>43343</v>
      </c>
      <c r="I30" s="132">
        <f t="shared" si="2"/>
        <v>0.34094072493557404</v>
      </c>
      <c r="J30" s="132">
        <f t="shared" si="3"/>
        <v>0.26211981831059017</v>
      </c>
      <c r="K30" s="132">
        <f t="shared" si="4"/>
        <v>0.28750569496923406</v>
      </c>
      <c r="L30" s="132">
        <f t="shared" si="5"/>
        <v>0.47652242020686697</v>
      </c>
    </row>
    <row r="31" spans="2:12">
      <c r="B31" s="121">
        <v>41547</v>
      </c>
      <c r="C31" s="15">
        <v>3.150758E-2</v>
      </c>
      <c r="D31" s="3" t="s">
        <v>218</v>
      </c>
      <c r="E31" s="3">
        <v>2.5499999999999998E-2</v>
      </c>
      <c r="F31" s="3">
        <v>3.8800000000000001E-2</v>
      </c>
      <c r="H31" s="121">
        <v>43371</v>
      </c>
      <c r="I31" s="132">
        <f t="shared" si="2"/>
        <v>0.34778681735028893</v>
      </c>
      <c r="J31" s="132">
        <f t="shared" si="3"/>
        <v>0.26388678605622506</v>
      </c>
      <c r="K31" s="132">
        <f t="shared" si="4"/>
        <v>0.30347076558685249</v>
      </c>
      <c r="L31" s="132">
        <f t="shared" si="5"/>
        <v>0.48803929508448052</v>
      </c>
    </row>
    <row r="32" spans="2:12">
      <c r="B32" s="121">
        <v>41578</v>
      </c>
      <c r="C32" s="15">
        <v>4.625605E-2</v>
      </c>
      <c r="D32" s="3" t="s">
        <v>218</v>
      </c>
      <c r="E32" s="3">
        <v>4.7199999999999999E-2</v>
      </c>
      <c r="F32" s="3">
        <v>4.7199999999999999E-2</v>
      </c>
      <c r="H32" s="121">
        <v>43404</v>
      </c>
      <c r="I32" s="132">
        <f t="shared" si="2"/>
        <v>0.25558930365053478</v>
      </c>
      <c r="J32" s="132">
        <f t="shared" si="3"/>
        <v>0.19740634110966759</v>
      </c>
      <c r="K32" s="132">
        <f t="shared" si="4"/>
        <v>0.25068019958058496</v>
      </c>
      <c r="L32" s="132">
        <f t="shared" si="5"/>
        <v>0.36795452397116302</v>
      </c>
    </row>
    <row r="33" spans="2:12">
      <c r="B33" s="121">
        <v>41607</v>
      </c>
      <c r="C33" s="15">
        <v>3.0788889999999999E-2</v>
      </c>
      <c r="D33" s="3" t="s">
        <v>218</v>
      </c>
      <c r="E33" s="3">
        <v>1.32E-2</v>
      </c>
      <c r="F33" s="3">
        <v>2.7E-2</v>
      </c>
      <c r="H33" s="121">
        <v>43434</v>
      </c>
      <c r="I33" s="132">
        <f t="shared" si="2"/>
        <v>0.2804196368252394</v>
      </c>
      <c r="J33" s="132">
        <f t="shared" si="3"/>
        <v>0.2261440932962997</v>
      </c>
      <c r="K33" s="132">
        <f t="shared" si="4"/>
        <v>0.29107717002703781</v>
      </c>
      <c r="L33" s="132">
        <f t="shared" si="5"/>
        <v>0.38696909185436223</v>
      </c>
    </row>
    <row r="34" spans="2:12">
      <c r="B34" s="121">
        <v>41639</v>
      </c>
      <c r="C34" s="15">
        <v>2.519215E-2</v>
      </c>
      <c r="D34" s="3" t="s">
        <v>218</v>
      </c>
      <c r="E34" s="3">
        <v>1.26E-2</v>
      </c>
      <c r="F34" s="3">
        <v>3.1800000000000002E-2</v>
      </c>
      <c r="H34" s="121">
        <v>43465</v>
      </c>
      <c r="I34" s="132">
        <f t="shared" si="2"/>
        <v>0.16434526892865908</v>
      </c>
      <c r="J34" s="132">
        <f t="shared" si="3"/>
        <v>0.11763034103957715</v>
      </c>
      <c r="K34" s="132">
        <f t="shared" si="4"/>
        <v>0.2049623227862345</v>
      </c>
      <c r="L34" s="132">
        <f t="shared" si="5"/>
        <v>0.26963150668348312</v>
      </c>
    </row>
    <row r="35" spans="2:12">
      <c r="B35" s="121">
        <v>41670</v>
      </c>
      <c r="C35" s="15">
        <v>-3.4567529999999999E-2</v>
      </c>
      <c r="D35" s="3" t="s">
        <v>218</v>
      </c>
      <c r="E35" s="3">
        <v>-3.04E-2</v>
      </c>
      <c r="F35" s="3">
        <v>-2.9399999999999999E-2</v>
      </c>
      <c r="H35" s="121">
        <v>43496</v>
      </c>
      <c r="I35" s="132">
        <f t="shared" si="2"/>
        <v>0.25877202851194414</v>
      </c>
      <c r="J35" s="132">
        <f t="shared" si="3"/>
        <v>0.2157582849828521</v>
      </c>
      <c r="K35" s="132">
        <f t="shared" si="4"/>
        <v>0.27304269402365677</v>
      </c>
      <c r="L35" s="132">
        <f t="shared" si="5"/>
        <v>0.36358423817806096</v>
      </c>
    </row>
    <row r="36" spans="2:12">
      <c r="B36" s="121">
        <v>41698</v>
      </c>
      <c r="C36" s="15">
        <v>4.5756789999999999E-2</v>
      </c>
      <c r="D36" s="3" t="s">
        <v>218</v>
      </c>
      <c r="E36" s="3">
        <v>4.3900000000000002E-2</v>
      </c>
      <c r="F36" s="3">
        <v>5.2200000000000003E-2</v>
      </c>
      <c r="H36" s="121">
        <v>43524</v>
      </c>
      <c r="I36" s="132">
        <f t="shared" si="2"/>
        <v>0.29865749159509392</v>
      </c>
      <c r="J36" s="132">
        <f t="shared" si="3"/>
        <v>0.26037661404172274</v>
      </c>
      <c r="K36" s="132">
        <f t="shared" si="4"/>
        <v>0.32180022920476281</v>
      </c>
      <c r="L36" s="132">
        <f t="shared" si="5"/>
        <v>0.41949119194336126</v>
      </c>
    </row>
    <row r="37" spans="2:12">
      <c r="B37" s="121">
        <v>41729</v>
      </c>
      <c r="C37" s="15">
        <v>8.1084680000000006E-3</v>
      </c>
      <c r="D37" s="3" t="s">
        <v>218</v>
      </c>
      <c r="E37" s="3">
        <v>8.3999999999999995E-3</v>
      </c>
      <c r="F37" s="3">
        <v>-6.7999999999999996E-3</v>
      </c>
      <c r="H37" s="121">
        <v>43553</v>
      </c>
      <c r="I37" s="132">
        <f t="shared" si="2"/>
        <v>0.3240219996204099</v>
      </c>
      <c r="J37" s="132">
        <f t="shared" si="3"/>
        <v>0.2708377399382691</v>
      </c>
      <c r="K37" s="132">
        <f t="shared" si="4"/>
        <v>0.35762101541621183</v>
      </c>
      <c r="L37" s="132">
        <f t="shared" si="5"/>
        <v>0.45739160676824886</v>
      </c>
    </row>
    <row r="38" spans="2:12">
      <c r="B38" s="121">
        <v>41759</v>
      </c>
      <c r="C38" s="15">
        <v>7.1895030000000007E-3</v>
      </c>
      <c r="D38" s="3" t="s">
        <v>218</v>
      </c>
      <c r="E38" s="3">
        <v>1.3299999999999999E-2</v>
      </c>
      <c r="F38" s="3">
        <v>1.6000000000000001E-3</v>
      </c>
      <c r="H38" s="121">
        <v>43585</v>
      </c>
      <c r="I38" s="132">
        <f t="shared" si="2"/>
        <v>0.37772021421659474</v>
      </c>
      <c r="J38" s="132">
        <f t="shared" si="3"/>
        <v>0.31938374160391092</v>
      </c>
      <c r="K38" s="132">
        <f t="shared" si="4"/>
        <v>0.38721715355228525</v>
      </c>
      <c r="L38" s="132">
        <f t="shared" si="5"/>
        <v>0.51495857523559474</v>
      </c>
    </row>
    <row r="39" spans="2:12">
      <c r="B39" s="121">
        <v>41789</v>
      </c>
      <c r="C39" s="15">
        <v>2.3210379999999999E-2</v>
      </c>
      <c r="D39" s="3" t="s">
        <v>218</v>
      </c>
      <c r="E39" s="3">
        <v>1.15E-2</v>
      </c>
      <c r="F39" s="3">
        <v>3.2800000000000003E-2</v>
      </c>
      <c r="H39" s="121">
        <v>43616</v>
      </c>
      <c r="I39" s="132">
        <f t="shared" si="2"/>
        <v>0.29066616570928439</v>
      </c>
      <c r="J39" s="132">
        <f t="shared" si="3"/>
        <v>0.25684495225188564</v>
      </c>
      <c r="K39" s="132">
        <f t="shared" si="4"/>
        <v>0.36488295738009335</v>
      </c>
      <c r="L39" s="132">
        <f t="shared" si="5"/>
        <v>0.43527175417820252</v>
      </c>
    </row>
    <row r="40" spans="2:12">
      <c r="B40" s="121">
        <v>41820</v>
      </c>
      <c r="C40" s="15">
        <v>2.0622850000000002E-2</v>
      </c>
      <c r="D40" s="3" t="s">
        <v>218</v>
      </c>
      <c r="E40" s="3">
        <v>1.24E-2</v>
      </c>
      <c r="F40" s="3">
        <v>2.2100000000000002E-2</v>
      </c>
      <c r="H40" s="121">
        <v>43644</v>
      </c>
      <c r="I40" s="132">
        <f t="shared" si="2"/>
        <v>0.38045950163035624</v>
      </c>
      <c r="J40" s="132">
        <f t="shared" si="3"/>
        <v>0.34231040900501397</v>
      </c>
      <c r="K40" s="132">
        <f t="shared" si="4"/>
        <v>0.43285412865762218</v>
      </c>
      <c r="L40" s="132">
        <f t="shared" si="5"/>
        <v>0.52196216813056595</v>
      </c>
    </row>
    <row r="41" spans="2:12">
      <c r="B41" s="121">
        <v>41851</v>
      </c>
      <c r="C41" s="15">
        <v>-1.388557E-2</v>
      </c>
      <c r="D41" s="3" t="s">
        <v>218</v>
      </c>
      <c r="E41" s="3">
        <v>-1.4200000000000001E-2</v>
      </c>
      <c r="F41" s="3">
        <v>-1.26E-2</v>
      </c>
      <c r="H41" s="121">
        <v>43677</v>
      </c>
      <c r="I41" s="132">
        <f t="shared" si="2"/>
        <v>0.4003855924560944</v>
      </c>
      <c r="J41" s="132">
        <f t="shared" si="3"/>
        <v>0.35734428558587017</v>
      </c>
      <c r="K41" s="132">
        <f t="shared" si="4"/>
        <v>0.45678279260620447</v>
      </c>
      <c r="L41" s="132">
        <f t="shared" si="5"/>
        <v>0.54007351793131964</v>
      </c>
    </row>
    <row r="42" spans="2:12">
      <c r="B42" s="121">
        <v>41880</v>
      </c>
      <c r="C42" s="15">
        <v>3.9743880000000002E-2</v>
      </c>
      <c r="D42" s="3" t="s">
        <v>218</v>
      </c>
      <c r="E42" s="3">
        <v>3.9800000000000002E-2</v>
      </c>
      <c r="F42" s="3">
        <v>4.2500000000000003E-2</v>
      </c>
      <c r="H42" s="121">
        <v>43707</v>
      </c>
      <c r="I42" s="132">
        <f t="shared" si="2"/>
        <v>0.37778693997711388</v>
      </c>
      <c r="J42" s="132">
        <f t="shared" si="3"/>
        <v>0.32748271130298101</v>
      </c>
      <c r="K42" s="132">
        <f t="shared" si="4"/>
        <v>0.47994563900864318</v>
      </c>
      <c r="L42" s="132">
        <f t="shared" si="5"/>
        <v>0.5282149518432484</v>
      </c>
    </row>
    <row r="43" spans="2:12">
      <c r="B43" s="121">
        <v>41912</v>
      </c>
      <c r="C43" s="15">
        <v>-1.3911710000000001E-2</v>
      </c>
      <c r="D43" s="3" t="s">
        <v>218</v>
      </c>
      <c r="E43" s="3">
        <v>-7.7999999999999996E-3</v>
      </c>
      <c r="F43" s="3">
        <v>-0.01</v>
      </c>
      <c r="H43" s="121">
        <v>43738</v>
      </c>
      <c r="I43" s="132">
        <f t="shared" si="2"/>
        <v>0.40363605542771475</v>
      </c>
      <c r="J43" s="132">
        <f t="shared" si="3"/>
        <v>0.37195338213163098</v>
      </c>
      <c r="K43" s="132">
        <f t="shared" si="4"/>
        <v>0.49459710083482888</v>
      </c>
      <c r="L43" s="132">
        <f t="shared" si="5"/>
        <v>0.5338693471650684</v>
      </c>
    </row>
    <row r="44" spans="2:12">
      <c r="B44" s="121">
        <v>41943</v>
      </c>
      <c r="C44" s="15">
        <v>2.3971820000000001E-2</v>
      </c>
      <c r="D44" s="3" t="s">
        <v>218</v>
      </c>
      <c r="E44" s="3">
        <v>4.2500000000000003E-2</v>
      </c>
      <c r="F44" s="3">
        <v>2.7799999999999998E-2</v>
      </c>
      <c r="H44" s="121">
        <v>43769</v>
      </c>
      <c r="I44" s="132">
        <f t="shared" si="2"/>
        <v>0.43385094973862071</v>
      </c>
      <c r="J44" s="132">
        <f t="shared" si="3"/>
        <v>0.38800523670257103</v>
      </c>
      <c r="K44" s="132">
        <f t="shared" si="4"/>
        <v>0.49115952750290881</v>
      </c>
      <c r="L44" s="132">
        <f t="shared" si="5"/>
        <v>0.56025189993630775</v>
      </c>
    </row>
    <row r="45" spans="2:12">
      <c r="B45" s="121">
        <v>41971</v>
      </c>
      <c r="C45" s="15">
        <v>2.7600650000000001E-2</v>
      </c>
      <c r="D45" s="3" t="s">
        <v>218</v>
      </c>
      <c r="E45" s="3">
        <v>3.56E-2</v>
      </c>
      <c r="F45" s="3">
        <v>3.1099999999999999E-2</v>
      </c>
      <c r="H45" s="121">
        <v>43798</v>
      </c>
      <c r="I45" s="132">
        <f t="shared" si="2"/>
        <v>0.48548734934247828</v>
      </c>
      <c r="J45" s="132">
        <f t="shared" si="3"/>
        <v>0.43478101317944784</v>
      </c>
      <c r="K45" s="132">
        <f t="shared" si="4"/>
        <v>0.51188664493519931</v>
      </c>
      <c r="L45" s="132">
        <f t="shared" si="5"/>
        <v>0.61361251491412938</v>
      </c>
    </row>
    <row r="46" spans="2:12">
      <c r="B46" s="121">
        <v>42004</v>
      </c>
      <c r="C46" s="15">
        <v>-2.552931E-3</v>
      </c>
      <c r="D46" s="3" t="s">
        <v>218</v>
      </c>
      <c r="E46" s="3">
        <v>4.0000000000000002E-4</v>
      </c>
      <c r="F46" s="3">
        <v>-1.01E-2</v>
      </c>
      <c r="H46" s="121">
        <v>43830</v>
      </c>
      <c r="I46" s="132">
        <f t="shared" si="2"/>
        <v>0.52979933298924986</v>
      </c>
      <c r="J46" s="132">
        <f t="shared" si="3"/>
        <v>0.46017663711272405</v>
      </c>
      <c r="K46" s="132">
        <f t="shared" si="4"/>
        <v>0.53849584988605881</v>
      </c>
      <c r="L46" s="132">
        <f t="shared" si="5"/>
        <v>0.66008455534365629</v>
      </c>
    </row>
    <row r="47" spans="2:12">
      <c r="B47" s="121">
        <v>42034</v>
      </c>
      <c r="C47" s="15">
        <v>-2.9498389999999999E-2</v>
      </c>
      <c r="D47" s="3" t="s">
        <v>218</v>
      </c>
      <c r="E47" s="3">
        <v>-4.8999999999999998E-3</v>
      </c>
      <c r="F47" s="3">
        <v>-1.66E-2</v>
      </c>
      <c r="H47" s="121">
        <v>43861</v>
      </c>
      <c r="I47" s="132">
        <f t="shared" si="2"/>
        <v>0.52979396218963903</v>
      </c>
      <c r="J47" s="132">
        <f t="shared" si="3"/>
        <v>0.43768991690118808</v>
      </c>
      <c r="K47" s="132">
        <f t="shared" si="4"/>
        <v>0.57465050235838122</v>
      </c>
      <c r="L47" s="132">
        <f t="shared" si="5"/>
        <v>0.69760246629442291</v>
      </c>
    </row>
    <row r="48" spans="2:12">
      <c r="B48" s="121">
        <v>42062</v>
      </c>
      <c r="C48" s="15">
        <v>5.6975539999999998E-2</v>
      </c>
      <c r="D48" s="3" t="s">
        <v>218</v>
      </c>
      <c r="E48" s="3">
        <v>3.6499999999999998E-2</v>
      </c>
      <c r="F48" s="3">
        <v>5.9799999999999999E-2</v>
      </c>
      <c r="H48" s="121">
        <v>43889</v>
      </c>
      <c r="I48" s="132">
        <f t="shared" si="2"/>
        <v>0.40454679330076582</v>
      </c>
      <c r="J48" s="132">
        <f t="shared" si="3"/>
        <v>0.29607746008642111</v>
      </c>
      <c r="K48" s="132">
        <f t="shared" si="4"/>
        <v>0.43702604845225856</v>
      </c>
      <c r="L48" s="132">
        <f t="shared" si="5"/>
        <v>0.58216549858640199</v>
      </c>
    </row>
    <row r="49" spans="2:12">
      <c r="B49" s="121">
        <v>42094</v>
      </c>
      <c r="C49" s="15">
        <v>-1.543755E-2</v>
      </c>
      <c r="D49" s="3" t="s">
        <v>218</v>
      </c>
      <c r="E49" s="3">
        <v>-7.4000000000000003E-3</v>
      </c>
      <c r="F49" s="3">
        <v>-1.6899999999999998E-2</v>
      </c>
      <c r="H49" s="121">
        <v>43921</v>
      </c>
      <c r="I49" s="132">
        <f t="shared" si="2"/>
        <v>0.23317298268168352</v>
      </c>
      <c r="J49" s="132">
        <f t="shared" si="3"/>
        <v>6.187626304880478E-2</v>
      </c>
      <c r="K49" s="132">
        <f t="shared" si="4"/>
        <v>0.27406729455777246</v>
      </c>
      <c r="L49" s="132">
        <f t="shared" si="5"/>
        <v>0.41920245223200259</v>
      </c>
    </row>
    <row r="50" spans="2:12">
      <c r="B50" s="121">
        <v>42124</v>
      </c>
      <c r="C50" s="15">
        <v>9.1785640000000002E-3</v>
      </c>
      <c r="D50" s="3" t="s">
        <v>218</v>
      </c>
      <c r="E50" s="3">
        <v>-5.7999999999999996E-3</v>
      </c>
      <c r="F50" s="3">
        <v>4.8999999999999998E-3</v>
      </c>
      <c r="H50" s="121">
        <v>43951</v>
      </c>
      <c r="I50" s="132">
        <f t="shared" si="2"/>
        <v>0.39234022268128599</v>
      </c>
      <c r="J50" s="132">
        <f t="shared" si="3"/>
        <v>0.18590341057290516</v>
      </c>
      <c r="K50" s="132">
        <f t="shared" si="4"/>
        <v>0.39344740005783585</v>
      </c>
      <c r="L50" s="132">
        <f t="shared" si="5"/>
        <v>0.62143880167506316</v>
      </c>
    </row>
    <row r="51" spans="2:12">
      <c r="B51" s="121">
        <v>42153</v>
      </c>
      <c r="C51" s="15">
        <v>1.252177E-2</v>
      </c>
      <c r="D51" s="3" t="s">
        <v>218</v>
      </c>
      <c r="E51" s="3">
        <v>1.0200000000000001E-2</v>
      </c>
      <c r="F51" s="3">
        <v>1.77E-2</v>
      </c>
      <c r="H51" s="121">
        <v>43980</v>
      </c>
      <c r="I51" s="132">
        <f t="shared" si="2"/>
        <v>0.45868620893020506</v>
      </c>
      <c r="J51" s="132">
        <f t="shared" si="3"/>
        <v>0.25314413395238877</v>
      </c>
      <c r="K51" s="132">
        <f t="shared" si="4"/>
        <v>0.45364432774033414</v>
      </c>
      <c r="L51" s="132">
        <f t="shared" si="5"/>
        <v>0.71807655425489703</v>
      </c>
    </row>
    <row r="52" spans="2:12">
      <c r="B52" s="121">
        <v>42185</v>
      </c>
      <c r="C52" s="15">
        <v>-1.9340639999999999E-2</v>
      </c>
      <c r="D52" s="3" t="s">
        <v>218</v>
      </c>
      <c r="E52" s="3">
        <v>-2.2200000000000001E-2</v>
      </c>
      <c r="F52" s="3">
        <v>-1.9599999999999999E-2</v>
      </c>
      <c r="H52" s="121">
        <v>44012</v>
      </c>
      <c r="I52" s="132">
        <f t="shared" si="2"/>
        <v>0.48866269189016975</v>
      </c>
      <c r="J52" s="132">
        <f t="shared" si="3"/>
        <v>0.26128957082307913</v>
      </c>
      <c r="K52" s="132">
        <f t="shared" si="4"/>
        <v>0.43736351126964235</v>
      </c>
      <c r="L52" s="132">
        <f t="shared" si="5"/>
        <v>0.78817407766849668</v>
      </c>
    </row>
    <row r="53" spans="2:12">
      <c r="B53" s="121">
        <v>42216</v>
      </c>
      <c r="C53" s="15">
        <v>2.1138759999999999E-2</v>
      </c>
      <c r="D53" s="3" t="s">
        <v>218</v>
      </c>
      <c r="E53" s="3">
        <v>4.02E-2</v>
      </c>
      <c r="F53" s="3">
        <v>3.6900000000000002E-2</v>
      </c>
      <c r="H53" s="121">
        <v>44043</v>
      </c>
      <c r="I53" s="132">
        <f t="shared" si="2"/>
        <v>0.57338287273793909</v>
      </c>
      <c r="J53" s="132">
        <f t="shared" si="3"/>
        <v>0.32511082310672701</v>
      </c>
      <c r="K53" s="132">
        <f t="shared" si="4"/>
        <v>0.50305102373466504</v>
      </c>
      <c r="L53" s="132">
        <f t="shared" si="5"/>
        <v>0.9156708894062604</v>
      </c>
    </row>
    <row r="54" spans="2:12">
      <c r="B54" s="121">
        <v>42247</v>
      </c>
      <c r="C54" s="15">
        <v>-6.025221E-2</v>
      </c>
      <c r="D54" s="3" t="s">
        <v>218</v>
      </c>
      <c r="E54" s="3">
        <v>-4.53E-2</v>
      </c>
      <c r="F54" s="3">
        <v>-6.1400000000000003E-2</v>
      </c>
      <c r="H54" s="121">
        <v>44074</v>
      </c>
      <c r="I54" s="132">
        <f t="shared" si="2"/>
        <v>0.68677309920001361</v>
      </c>
      <c r="J54" s="132">
        <f t="shared" si="3"/>
        <v>0.37109216866853045</v>
      </c>
      <c r="K54" s="132">
        <f t="shared" si="4"/>
        <v>0.54408431668262147</v>
      </c>
      <c r="L54" s="132">
        <f t="shared" si="5"/>
        <v>1.0965102213662115</v>
      </c>
    </row>
    <row r="55" spans="2:12">
      <c r="B55" s="121">
        <v>42277</v>
      </c>
      <c r="C55" s="15">
        <v>-2.4527550000000002E-2</v>
      </c>
      <c r="D55" s="3" t="s">
        <v>218</v>
      </c>
      <c r="E55" s="3">
        <v>-6.1999999999999998E-3</v>
      </c>
      <c r="F55" s="3">
        <v>-2.3E-2</v>
      </c>
      <c r="H55" s="121">
        <v>44104</v>
      </c>
      <c r="I55" s="132">
        <f t="shared" si="2"/>
        <v>0.62240592207319589</v>
      </c>
      <c r="J55" s="132">
        <f t="shared" si="3"/>
        <v>0.3396941580060211</v>
      </c>
      <c r="K55" s="132">
        <f t="shared" si="4"/>
        <v>0.5182981085940217</v>
      </c>
      <c r="L55" s="132">
        <f t="shared" si="5"/>
        <v>0.99629703278490656</v>
      </c>
    </row>
    <row r="56" spans="2:12">
      <c r="B56" s="121">
        <v>42307</v>
      </c>
      <c r="C56" s="15">
        <v>8.3536510000000008E-2</v>
      </c>
      <c r="D56" s="3" t="s">
        <v>218</v>
      </c>
      <c r="E56" s="3">
        <v>5.9900000000000002E-2</v>
      </c>
      <c r="F56" s="3">
        <v>9.4500000000000001E-2</v>
      </c>
      <c r="H56" s="121">
        <v>44134</v>
      </c>
      <c r="I56" s="132">
        <f t="shared" si="2"/>
        <v>0.57951874098327716</v>
      </c>
      <c r="J56" s="132">
        <f t="shared" si="3"/>
        <v>0.34237354632203321</v>
      </c>
      <c r="K56" s="132">
        <f t="shared" si="4"/>
        <v>0.46895342006471608</v>
      </c>
      <c r="L56" s="132">
        <f t="shared" si="5"/>
        <v>0.94099960497676483</v>
      </c>
    </row>
    <row r="57" spans="2:12">
      <c r="B57" s="121">
        <v>42338</v>
      </c>
      <c r="C57" s="15">
        <v>3.0203040000000001E-3</v>
      </c>
      <c r="D57" s="3" t="s">
        <v>218</v>
      </c>
      <c r="E57" s="3">
        <v>-2.0999999999999999E-3</v>
      </c>
      <c r="F57" s="3">
        <v>1.6999999999999999E-3</v>
      </c>
      <c r="H57" s="121">
        <v>44165</v>
      </c>
      <c r="I57" s="132">
        <f t="shared" si="2"/>
        <v>0.75232425136993752</v>
      </c>
      <c r="J57" s="132">
        <f t="shared" si="3"/>
        <v>0.49365904499252644</v>
      </c>
      <c r="K57" s="132">
        <f t="shared" si="4"/>
        <v>0.58779175174795162</v>
      </c>
      <c r="L57" s="132">
        <f t="shared" si="5"/>
        <v>1.1255886674100553</v>
      </c>
    </row>
    <row r="58" spans="2:12">
      <c r="B58" s="121">
        <v>42369</v>
      </c>
      <c r="C58" s="15">
        <v>-1.5235800000000001E-2</v>
      </c>
      <c r="D58" s="3" t="s">
        <v>218</v>
      </c>
      <c r="E58" s="3">
        <v>5.1000000000000004E-3</v>
      </c>
      <c r="F58" s="3">
        <v>-1.6E-2</v>
      </c>
      <c r="H58" s="121">
        <v>44196</v>
      </c>
      <c r="I58" s="132">
        <f t="shared" si="2"/>
        <v>0.81915747775936665</v>
      </c>
      <c r="J58" s="132">
        <f t="shared" si="3"/>
        <v>0.55579526126421563</v>
      </c>
      <c r="K58" s="132">
        <f t="shared" si="4"/>
        <v>0.62431096203815439</v>
      </c>
      <c r="L58" s="132">
        <f t="shared" si="5"/>
        <v>1.2103996552397165</v>
      </c>
    </row>
    <row r="59" spans="2:12">
      <c r="B59" s="121">
        <v>42398</v>
      </c>
      <c r="C59" s="15">
        <v>-4.9122239999999998E-2</v>
      </c>
      <c r="D59" s="3">
        <v>-4.1700000000000001E-2</v>
      </c>
      <c r="E59" s="3">
        <v>-1.3899999999999999E-2</v>
      </c>
      <c r="F59" s="3">
        <v>-5.1700000000000003E-2</v>
      </c>
      <c r="H59" s="121">
        <v>44225</v>
      </c>
      <c r="I59" s="132">
        <f t="shared" si="2"/>
        <v>0.80081211140860309</v>
      </c>
      <c r="J59" s="132">
        <f t="shared" si="3"/>
        <v>0.54194868343896418</v>
      </c>
      <c r="K59" s="132">
        <f t="shared" si="4"/>
        <v>0.57996727277451288</v>
      </c>
      <c r="L59" s="132">
        <f t="shared" si="5"/>
        <v>1.1995686969290418</v>
      </c>
    </row>
    <row r="60" spans="2:12">
      <c r="B60" s="121">
        <v>42429</v>
      </c>
      <c r="C60" s="15">
        <v>-1.640533E-3</v>
      </c>
      <c r="D60" s="3">
        <v>2.4400000000000002E-2</v>
      </c>
      <c r="E60" s="3">
        <v>1.04E-2</v>
      </c>
      <c r="F60" s="3">
        <v>-7.4000000000000003E-3</v>
      </c>
      <c r="H60" s="121">
        <v>44253</v>
      </c>
      <c r="I60" s="132">
        <f t="shared" si="2"/>
        <v>0.84780505979689758</v>
      </c>
      <c r="J60" s="132">
        <f t="shared" si="3"/>
        <v>0.61580802537569057</v>
      </c>
      <c r="K60" s="132">
        <f t="shared" si="4"/>
        <v>0.57396339713796962</v>
      </c>
      <c r="L60" s="132">
        <f t="shared" si="5"/>
        <v>1.1975890851018054</v>
      </c>
    </row>
    <row r="61" spans="2:12">
      <c r="B61" s="121">
        <v>42460</v>
      </c>
      <c r="C61" s="15">
        <v>6.7391640000000003E-2</v>
      </c>
      <c r="D61" s="3">
        <v>7.0099999999999996E-2</v>
      </c>
      <c r="E61" s="3">
        <v>5.9299999999999999E-2</v>
      </c>
      <c r="F61" s="3">
        <v>6.7100000000000007E-2</v>
      </c>
      <c r="H61" s="121">
        <v>44286</v>
      </c>
      <c r="I61" s="132">
        <f t="shared" si="2"/>
        <v>0.9279250556774139</v>
      </c>
      <c r="J61" s="132">
        <f t="shared" si="3"/>
        <v>0.72778352153422587</v>
      </c>
      <c r="K61" s="132">
        <f t="shared" si="4"/>
        <v>0.66210534737769611</v>
      </c>
      <c r="L61" s="132">
        <f t="shared" si="5"/>
        <v>1.2584623027591255</v>
      </c>
    </row>
    <row r="62" spans="2:12">
      <c r="B62" s="121">
        <v>42489</v>
      </c>
      <c r="C62" s="15">
        <v>3.7088590000000001E-3</v>
      </c>
      <c r="D62" s="3">
        <v>-3.0999999999999999E-3</v>
      </c>
      <c r="E62" s="3">
        <v>-3.5999999999999999E-3</v>
      </c>
      <c r="F62" s="3">
        <v>-1.18E-2</v>
      </c>
      <c r="H62" s="121">
        <v>44316</v>
      </c>
      <c r="I62" s="132">
        <f t="shared" si="2"/>
        <v>1.0319376535107403</v>
      </c>
      <c r="J62" s="132">
        <f t="shared" si="3"/>
        <v>0.80501544494680566</v>
      </c>
      <c r="K62" s="132">
        <f t="shared" si="4"/>
        <v>0.72842335073806619</v>
      </c>
      <c r="L62" s="132">
        <f t="shared" si="5"/>
        <v>1.4127152780375738</v>
      </c>
    </row>
    <row r="63" spans="2:12">
      <c r="B63" s="121">
        <v>42521</v>
      </c>
      <c r="C63" s="15">
        <v>1.8428670000000001E-2</v>
      </c>
      <c r="D63" s="3">
        <v>1.77E-2</v>
      </c>
      <c r="E63" s="3">
        <v>1.5800000000000002E-2</v>
      </c>
      <c r="F63" s="3">
        <v>2.5499999999999998E-2</v>
      </c>
      <c r="H63" s="121">
        <v>44344</v>
      </c>
      <c r="I63" s="132">
        <f t="shared" si="2"/>
        <v>1.0445422646640679</v>
      </c>
      <c r="J63" s="132">
        <f t="shared" si="3"/>
        <v>0.82956365499808227</v>
      </c>
      <c r="K63" s="132">
        <f t="shared" si="4"/>
        <v>0.74363347622456111</v>
      </c>
      <c r="L63" s="132">
        <f t="shared" si="5"/>
        <v>1.3912421120630394</v>
      </c>
    </row>
    <row r="64" spans="2:12">
      <c r="B64" s="121">
        <v>42551</v>
      </c>
      <c r="C64" s="15">
        <v>2.6832640000000003E-3</v>
      </c>
      <c r="D64" s="3">
        <v>1.67E-2</v>
      </c>
      <c r="E64" s="3">
        <v>4.4699999999999997E-2</v>
      </c>
      <c r="F64" s="3">
        <v>-3.0999999999999999E-3</v>
      </c>
      <c r="H64" s="121">
        <v>44377</v>
      </c>
      <c r="I64" s="132">
        <f t="shared" si="2"/>
        <v>1.0930471898051843</v>
      </c>
      <c r="J64" s="132">
        <f t="shared" si="3"/>
        <v>0.81584192758559682</v>
      </c>
      <c r="K64" s="132">
        <f t="shared" si="4"/>
        <v>0.77344960866800094</v>
      </c>
      <c r="L64" s="132">
        <f t="shared" si="5"/>
        <v>1.5256299187609823</v>
      </c>
    </row>
    <row r="65" spans="2:12">
      <c r="B65" s="121">
        <v>42580</v>
      </c>
      <c r="C65" s="15">
        <v>3.6618930000000001E-2</v>
      </c>
      <c r="D65" s="3">
        <v>3.4500000000000003E-2</v>
      </c>
      <c r="E65" s="3">
        <v>1.47E-2</v>
      </c>
      <c r="F65" s="3">
        <v>4.6100000000000002E-2</v>
      </c>
      <c r="H65" s="121">
        <v>44407</v>
      </c>
      <c r="I65" s="132">
        <f t="shared" si="2"/>
        <v>1.1414061032543978</v>
      </c>
      <c r="J65" s="132">
        <f t="shared" si="3"/>
        <v>0.85633520257075557</v>
      </c>
      <c r="K65" s="132">
        <f t="shared" si="4"/>
        <v>0.83640706977571511</v>
      </c>
      <c r="L65" s="132">
        <f t="shared" si="5"/>
        <v>1.6210987296901478</v>
      </c>
    </row>
    <row r="66" spans="2:12">
      <c r="B66" s="121">
        <v>42613</v>
      </c>
      <c r="C66" s="15">
        <v>1.2470620000000002E-3</v>
      </c>
      <c r="D66" s="3">
        <v>-5.0000000000000001E-4</v>
      </c>
      <c r="E66" s="3">
        <v>-1.9599999999999999E-2</v>
      </c>
      <c r="F66" s="3">
        <v>-3.3999999999999998E-3</v>
      </c>
      <c r="H66" s="121">
        <v>44439</v>
      </c>
      <c r="I66" s="132">
        <f t="shared" si="2"/>
        <v>1.2069272839753205</v>
      </c>
      <c r="J66" s="132">
        <f t="shared" si="3"/>
        <v>0.89995907983116852</v>
      </c>
      <c r="K66" s="132">
        <f t="shared" si="4"/>
        <v>0.87093152268749852</v>
      </c>
      <c r="L66" s="132">
        <f t="shared" si="5"/>
        <v>1.7290879973533815</v>
      </c>
    </row>
    <row r="67" spans="2:12">
      <c r="B67" s="121">
        <v>42643</v>
      </c>
      <c r="C67" s="15">
        <v>2.6349300000000001E-4</v>
      </c>
      <c r="D67" s="3">
        <v>-8.6E-3</v>
      </c>
      <c r="E67" s="3">
        <v>-6.4000000000000003E-3</v>
      </c>
      <c r="F67" s="3">
        <v>4.3E-3</v>
      </c>
      <c r="H67" s="121">
        <v>44469</v>
      </c>
      <c r="I67" s="132">
        <f t="shared" si="2"/>
        <v>1.1048690131222512</v>
      </c>
      <c r="J67" s="132">
        <f t="shared" si="3"/>
        <v>0.81047100717112053</v>
      </c>
      <c r="K67" s="132">
        <f t="shared" si="4"/>
        <v>0.77775913285766118</v>
      </c>
      <c r="L67" s="132">
        <f t="shared" si="5"/>
        <v>1.5705279847071498</v>
      </c>
    </row>
    <row r="68" spans="2:12">
      <c r="B68" s="121">
        <v>42674</v>
      </c>
      <c r="C68" s="15">
        <v>-1.7963119999999999E-2</v>
      </c>
      <c r="D68" s="3">
        <v>-2.5600000000000001E-2</v>
      </c>
      <c r="E68" s="3">
        <v>-2.75E-2</v>
      </c>
      <c r="F68" s="3">
        <v>-2.1000000000000001E-2</v>
      </c>
      <c r="H68" s="121">
        <v>44498</v>
      </c>
      <c r="I68" s="132">
        <f t="shared" si="2"/>
        <v>1.2532826536794168</v>
      </c>
      <c r="J68" s="132">
        <f t="shared" si="3"/>
        <v>0.90570178214832153</v>
      </c>
      <c r="K68" s="132">
        <f t="shared" si="4"/>
        <v>0.87571366107811821</v>
      </c>
      <c r="L68" s="132">
        <f t="shared" si="5"/>
        <v>1.8047030841139713</v>
      </c>
    </row>
    <row r="69" spans="2:12">
      <c r="B69" s="121">
        <v>42704</v>
      </c>
      <c r="C69" s="15">
        <v>3.5821260000000001E-2</v>
      </c>
      <c r="D69" s="3">
        <v>5.0999999999999997E-2</v>
      </c>
      <c r="E69" s="3">
        <v>6.1000000000000004E-3</v>
      </c>
      <c r="F69" s="3">
        <v>1.21E-2</v>
      </c>
      <c r="H69" s="121">
        <v>44530</v>
      </c>
      <c r="I69" s="132">
        <f t="shared" si="2"/>
        <v>1.2369328415041667</v>
      </c>
      <c r="J69" s="132">
        <f t="shared" si="3"/>
        <v>0.87025572900036274</v>
      </c>
      <c r="K69" s="132">
        <f t="shared" si="4"/>
        <v>0.83726153102601675</v>
      </c>
      <c r="L69" s="132">
        <f t="shared" si="5"/>
        <v>1.8422861054410986</v>
      </c>
    </row>
    <row r="70" spans="2:12">
      <c r="B70" s="121">
        <v>42734</v>
      </c>
      <c r="C70" s="15">
        <v>1.9171500000000001E-2</v>
      </c>
      <c r="D70" s="3">
        <v>1.04E-2</v>
      </c>
      <c r="E70" s="3">
        <v>2.4299999999999999E-2</v>
      </c>
      <c r="F70" s="3">
        <v>1.46E-2</v>
      </c>
      <c r="H70" s="121">
        <v>44561</v>
      </c>
      <c r="I70" s="132">
        <f t="shared" si="2"/>
        <v>1.3342868878244944</v>
      </c>
      <c r="J70" s="132">
        <f t="shared" si="3"/>
        <v>1.0094027552379896</v>
      </c>
      <c r="K70" s="132">
        <f t="shared" si="4"/>
        <v>0.96274649359509379</v>
      </c>
      <c r="L70" s="132">
        <f t="shared" si="5"/>
        <v>1.9133432580771257</v>
      </c>
    </row>
    <row r="71" spans="2:12">
      <c r="B71" s="121">
        <v>42766</v>
      </c>
      <c r="C71" s="15">
        <v>1.9372170000000001E-2</v>
      </c>
      <c r="D71" s="3">
        <v>2.1399999999999999E-2</v>
      </c>
      <c r="E71" s="3">
        <v>1.26E-2</v>
      </c>
      <c r="F71" s="3">
        <v>2.92E-2</v>
      </c>
      <c r="I71" s="133"/>
      <c r="J71" s="133"/>
      <c r="K71" s="133"/>
      <c r="L71" s="133"/>
    </row>
    <row r="72" spans="2:12">
      <c r="B72" s="121">
        <v>42794</v>
      </c>
      <c r="C72" s="15">
        <v>3.9392969999999999E-2</v>
      </c>
      <c r="D72" s="3">
        <v>3.49E-2</v>
      </c>
      <c r="E72" s="3">
        <v>4.5400000000000003E-2</v>
      </c>
      <c r="F72" s="3">
        <v>4.07E-2</v>
      </c>
      <c r="H72" s="137"/>
      <c r="I72" s="138"/>
      <c r="J72" s="138"/>
      <c r="K72" s="138"/>
      <c r="L72" s="138"/>
    </row>
    <row r="73" spans="2:12">
      <c r="B73" s="121">
        <v>42825</v>
      </c>
      <c r="C73" s="15">
        <v>1.5722780000000001E-3</v>
      </c>
      <c r="D73" s="3">
        <v>2.8E-3</v>
      </c>
      <c r="E73" s="3">
        <v>1.1999999999999999E-3</v>
      </c>
      <c r="F73" s="3">
        <v>1.1599999999999999E-2</v>
      </c>
      <c r="H73" s="135"/>
      <c r="I73" s="135"/>
      <c r="J73" s="135"/>
      <c r="K73" s="135"/>
      <c r="L73" s="135"/>
    </row>
    <row r="74" spans="2:12">
      <c r="B74" s="121">
        <v>42853</v>
      </c>
      <c r="C74" s="15">
        <v>1.051681E-2</v>
      </c>
      <c r="D74" s="3">
        <v>4.7999999999999996E-3</v>
      </c>
      <c r="E74" s="3">
        <v>1.4E-2</v>
      </c>
      <c r="F74" s="3">
        <v>1.9699999999999999E-2</v>
      </c>
    </row>
    <row r="75" spans="2:12">
      <c r="B75" s="121">
        <v>42886</v>
      </c>
      <c r="C75" s="15">
        <v>1.455208E-2</v>
      </c>
      <c r="D75" s="3">
        <v>1.9E-3</v>
      </c>
      <c r="E75" s="3">
        <v>0.02</v>
      </c>
      <c r="F75" s="3">
        <v>2.8199999999999999E-2</v>
      </c>
    </row>
    <row r="76" spans="2:12">
      <c r="B76" s="121">
        <v>42916</v>
      </c>
      <c r="C76" s="15">
        <v>5.9398080000000004E-3</v>
      </c>
      <c r="D76" s="3">
        <v>1.2699999999999999E-2</v>
      </c>
      <c r="E76" s="3">
        <v>-3.5000000000000001E-3</v>
      </c>
      <c r="F76" s="3">
        <v>-4.0000000000000001E-3</v>
      </c>
    </row>
    <row r="77" spans="2:12">
      <c r="B77" s="121">
        <v>42947</v>
      </c>
      <c r="C77" s="15">
        <v>2.0729480000000002E-2</v>
      </c>
      <c r="D77" s="3">
        <v>8.9999999999999993E-3</v>
      </c>
      <c r="E77" s="3">
        <v>2.0199999999999999E-2</v>
      </c>
      <c r="F77" s="3">
        <v>2.6100000000000002E-2</v>
      </c>
    </row>
    <row r="78" spans="2:12">
      <c r="B78" s="121">
        <v>42978</v>
      </c>
      <c r="C78" s="15">
        <v>2.2394190000000003E-3</v>
      </c>
      <c r="D78" s="3">
        <v>-1.03E-2</v>
      </c>
      <c r="E78" s="3">
        <v>7.6E-3</v>
      </c>
      <c r="F78" s="3">
        <v>1.43E-2</v>
      </c>
    </row>
    <row r="79" spans="2:12">
      <c r="B79" s="121">
        <v>43007</v>
      </c>
      <c r="C79" s="15">
        <v>2.012711E-2</v>
      </c>
      <c r="D79" s="3">
        <v>2.0299999999999999E-2</v>
      </c>
      <c r="E79" s="3">
        <v>5.1999999999999998E-3</v>
      </c>
      <c r="F79" s="3">
        <v>1.0699999999999999E-2</v>
      </c>
    </row>
    <row r="80" spans="2:12">
      <c r="B80" s="121">
        <v>43039</v>
      </c>
      <c r="C80" s="15">
        <v>2.4112919999999999E-2</v>
      </c>
      <c r="D80" s="3">
        <v>1.72E-2</v>
      </c>
      <c r="E80" s="3">
        <v>1.95E-2</v>
      </c>
      <c r="F80" s="3">
        <v>3.2899999999999999E-2</v>
      </c>
    </row>
    <row r="81" spans="2:6">
      <c r="B81" s="121">
        <v>43069</v>
      </c>
      <c r="C81" s="15">
        <v>3.1389159999999999E-2</v>
      </c>
      <c r="D81" s="3">
        <v>4.8899999999999999E-2</v>
      </c>
      <c r="E81" s="3">
        <v>3.0800000000000001E-2</v>
      </c>
      <c r="F81" s="3">
        <v>2.75E-2</v>
      </c>
    </row>
    <row r="82" spans="2:6">
      <c r="B82" s="121">
        <v>43098</v>
      </c>
      <c r="C82" s="15">
        <v>1.114916E-2</v>
      </c>
      <c r="D82" s="3">
        <v>4.7000000000000002E-3</v>
      </c>
      <c r="E82" s="3">
        <v>2.3999999999999998E-3</v>
      </c>
      <c r="F82" s="3">
        <v>7.1000000000000004E-3</v>
      </c>
    </row>
    <row r="83" spans="2:6">
      <c r="B83" s="121">
        <v>43131</v>
      </c>
      <c r="C83" s="15">
        <v>5.8082720000000004E-2</v>
      </c>
      <c r="D83" s="3">
        <v>3.39E-2</v>
      </c>
      <c r="E83" s="3">
        <v>3.49E-2</v>
      </c>
      <c r="F83" s="3">
        <v>7.1300000000000002E-2</v>
      </c>
    </row>
    <row r="84" spans="2:6">
      <c r="B84" s="121">
        <v>43159</v>
      </c>
      <c r="C84" s="15">
        <v>-3.766079E-2</v>
      </c>
      <c r="D84" s="3">
        <v>-4.1599999999999998E-2</v>
      </c>
      <c r="E84" s="3">
        <v>-4.2599999999999999E-2</v>
      </c>
      <c r="F84" s="3">
        <v>-2.06E-2</v>
      </c>
    </row>
    <row r="85" spans="2:6">
      <c r="B85" s="121">
        <v>43188</v>
      </c>
      <c r="C85" s="15">
        <v>-2.5582500000000001E-2</v>
      </c>
      <c r="D85" s="3">
        <v>4.0000000000000002E-4</v>
      </c>
      <c r="E85" s="3">
        <v>-2.5000000000000001E-3</v>
      </c>
      <c r="F85" s="3">
        <v>-2.9700000000000001E-2</v>
      </c>
    </row>
    <row r="86" spans="2:6">
      <c r="B86" s="121">
        <v>43220</v>
      </c>
      <c r="C86" s="15">
        <v>3.7710920000000002E-3</v>
      </c>
      <c r="D86" s="3">
        <v>-5.8999999999999999E-3</v>
      </c>
      <c r="E86" s="3">
        <v>2.0999999999999999E-3</v>
      </c>
      <c r="F86" s="3">
        <v>2.5000000000000001E-3</v>
      </c>
    </row>
    <row r="87" spans="2:6">
      <c r="B87" s="121">
        <v>43251</v>
      </c>
      <c r="C87" s="15">
        <v>2.362539E-2</v>
      </c>
      <c r="D87" s="3">
        <v>1.2800000000000001E-2</v>
      </c>
      <c r="E87" s="3">
        <v>0.01</v>
      </c>
      <c r="F87" s="3">
        <v>4.3200000000000002E-2</v>
      </c>
    </row>
    <row r="88" spans="2:6">
      <c r="B88" s="121">
        <v>43280</v>
      </c>
      <c r="C88" s="15">
        <v>6.5971700000000003E-3</v>
      </c>
      <c r="D88" s="3">
        <v>1.83E-2</v>
      </c>
      <c r="E88" s="3">
        <v>1.6899999999999998E-2</v>
      </c>
      <c r="F88" s="3">
        <v>5.7000000000000002E-3</v>
      </c>
    </row>
    <row r="89" spans="2:6">
      <c r="B89" s="121">
        <v>43312</v>
      </c>
      <c r="C89" s="15">
        <v>3.7156620000000001E-2</v>
      </c>
      <c r="D89" s="3">
        <v>2.8799999999999999E-2</v>
      </c>
      <c r="E89" s="3">
        <v>3.2899999999999999E-2</v>
      </c>
      <c r="F89" s="3">
        <v>3.4299999999999997E-2</v>
      </c>
    </row>
    <row r="90" spans="2:6">
      <c r="B90" s="121">
        <v>43343</v>
      </c>
      <c r="C90" s="15">
        <v>3.2842580000000003E-2</v>
      </c>
      <c r="D90" s="3">
        <v>2.2700000000000001E-2</v>
      </c>
      <c r="E90" s="3">
        <v>3.0599999999999999E-2</v>
      </c>
      <c r="F90" s="3">
        <v>4.8000000000000001E-2</v>
      </c>
    </row>
    <row r="91" spans="2:6">
      <c r="B91" s="121">
        <v>43371</v>
      </c>
      <c r="C91" s="15">
        <v>5.1054400000000002E-3</v>
      </c>
      <c r="D91" s="3">
        <v>1.4E-3</v>
      </c>
      <c r="E91" s="3">
        <v>1.24E-2</v>
      </c>
      <c r="F91" s="3">
        <v>7.7999999999999996E-3</v>
      </c>
    </row>
    <row r="92" spans="2:6">
      <c r="B92" s="121">
        <v>43404</v>
      </c>
      <c r="C92" s="15">
        <v>-6.8406599999999998E-2</v>
      </c>
      <c r="D92" s="3">
        <v>-5.2600000000000001E-2</v>
      </c>
      <c r="E92" s="3">
        <v>-4.0500000000000001E-2</v>
      </c>
      <c r="F92" s="3">
        <v>-8.0699999999999994E-2</v>
      </c>
    </row>
    <row r="93" spans="2:6">
      <c r="B93" s="121">
        <v>43434</v>
      </c>
      <c r="C93" s="15">
        <v>1.9775839999999999E-2</v>
      </c>
      <c r="D93" s="3">
        <v>2.4E-2</v>
      </c>
      <c r="E93" s="3">
        <v>3.2300000000000002E-2</v>
      </c>
      <c r="F93" s="3">
        <v>1.3899999999999999E-2</v>
      </c>
    </row>
    <row r="94" spans="2:6">
      <c r="B94" s="121">
        <v>43465</v>
      </c>
      <c r="C94" s="15">
        <v>-9.0653380000000006E-2</v>
      </c>
      <c r="D94" s="3">
        <v>-8.8499999999999995E-2</v>
      </c>
      <c r="E94" s="3">
        <v>-6.6699999999999995E-2</v>
      </c>
      <c r="F94" s="3">
        <v>-8.4599999999999995E-2</v>
      </c>
    </row>
    <row r="95" spans="2:6">
      <c r="B95" s="121">
        <v>43496</v>
      </c>
      <c r="C95" s="15">
        <v>8.1098589999999998E-2</v>
      </c>
      <c r="D95" s="3">
        <v>8.7800000000000003E-2</v>
      </c>
      <c r="E95" s="3">
        <v>5.6500000000000002E-2</v>
      </c>
      <c r="F95" s="3">
        <v>7.3999999999999996E-2</v>
      </c>
    </row>
    <row r="96" spans="2:6">
      <c r="B96" s="121">
        <v>43524</v>
      </c>
      <c r="C96" s="15">
        <v>3.1686010000000001E-2</v>
      </c>
      <c r="D96" s="3">
        <v>3.6700000000000003E-2</v>
      </c>
      <c r="E96" s="3">
        <v>3.8300000000000001E-2</v>
      </c>
      <c r="F96" s="3">
        <v>4.1000000000000002E-2</v>
      </c>
    </row>
    <row r="97" spans="2:6">
      <c r="B97" s="121">
        <v>43553</v>
      </c>
      <c r="C97" s="15">
        <v>1.953133E-2</v>
      </c>
      <c r="D97" s="3">
        <v>8.3000000000000001E-3</v>
      </c>
      <c r="E97" s="3">
        <v>2.7099999999999999E-2</v>
      </c>
      <c r="F97" s="3">
        <v>2.6700000000000002E-2</v>
      </c>
    </row>
    <row r="98" spans="2:6">
      <c r="B98" s="121">
        <v>43585</v>
      </c>
      <c r="C98" s="15">
        <v>4.0556889999999998E-2</v>
      </c>
      <c r="D98" s="3">
        <v>3.8199999999999998E-2</v>
      </c>
      <c r="E98" s="3">
        <v>2.18E-2</v>
      </c>
      <c r="F98" s="3">
        <v>3.95E-2</v>
      </c>
    </row>
    <row r="99" spans="2:6">
      <c r="B99" s="121">
        <v>43616</v>
      </c>
      <c r="C99" s="15">
        <v>-6.3187030000000005E-2</v>
      </c>
      <c r="D99" s="3">
        <v>-4.7399999999999998E-2</v>
      </c>
      <c r="E99" s="3">
        <v>-1.61E-2</v>
      </c>
      <c r="F99" s="3">
        <v>-5.2600000000000001E-2</v>
      </c>
    </row>
    <row r="100" spans="2:6">
      <c r="B100" s="121">
        <v>43644</v>
      </c>
      <c r="C100" s="15">
        <v>6.9571309999999997E-2</v>
      </c>
      <c r="D100" s="3">
        <v>6.8000000000000005E-2</v>
      </c>
      <c r="E100" s="3">
        <v>4.9799999999999997E-2</v>
      </c>
      <c r="F100" s="3">
        <v>6.0400000000000002E-2</v>
      </c>
    </row>
    <row r="101" spans="2:6">
      <c r="B101" s="121">
        <v>43677</v>
      </c>
      <c r="C101" s="15">
        <v>1.443439E-2</v>
      </c>
      <c r="D101" s="3">
        <v>1.12E-2</v>
      </c>
      <c r="E101" s="3">
        <v>1.67E-2</v>
      </c>
      <c r="F101" s="3">
        <v>1.1900000000000001E-2</v>
      </c>
    </row>
    <row r="102" spans="2:6">
      <c r="B102" s="121">
        <v>43707</v>
      </c>
      <c r="C102" s="15">
        <v>-1.6137450000000001E-2</v>
      </c>
      <c r="D102" s="3">
        <v>-2.1999999999999999E-2</v>
      </c>
      <c r="E102" s="3">
        <v>1.5900000000000001E-2</v>
      </c>
      <c r="F102" s="3">
        <v>-7.7000000000000002E-3</v>
      </c>
    </row>
    <row r="103" spans="2:6">
      <c r="B103" s="121">
        <v>43738</v>
      </c>
      <c r="C103" s="15">
        <v>1.876133E-2</v>
      </c>
      <c r="D103" s="3">
        <v>3.3500000000000002E-2</v>
      </c>
      <c r="E103" s="3">
        <v>9.9000000000000008E-3</v>
      </c>
      <c r="F103" s="3">
        <v>3.7000000000000002E-3</v>
      </c>
    </row>
    <row r="104" spans="2:6">
      <c r="B104" s="121">
        <v>43769</v>
      </c>
      <c r="C104" s="15">
        <v>2.1526159999999999E-2</v>
      </c>
      <c r="D104" s="3">
        <v>1.17E-2</v>
      </c>
      <c r="E104" s="3">
        <v>-2.3E-3</v>
      </c>
      <c r="F104" s="3">
        <v>1.72E-2</v>
      </c>
    </row>
    <row r="105" spans="2:6">
      <c r="B105" s="121">
        <v>43798</v>
      </c>
      <c r="C105" s="15">
        <v>3.6012389999999998E-2</v>
      </c>
      <c r="D105" s="3">
        <v>3.3700000000000001E-2</v>
      </c>
      <c r="E105" s="3">
        <v>1.3899999999999999E-2</v>
      </c>
      <c r="F105" s="3">
        <v>3.4200000000000001E-2</v>
      </c>
    </row>
    <row r="106" spans="2:6">
      <c r="B106" s="121">
        <v>43830</v>
      </c>
      <c r="C106" s="15">
        <v>2.9829930000000001E-2</v>
      </c>
      <c r="D106" s="3">
        <v>1.77E-2</v>
      </c>
      <c r="E106" s="3">
        <v>1.7600000000000001E-2</v>
      </c>
      <c r="F106" s="3">
        <v>2.8799999999999999E-2</v>
      </c>
    </row>
    <row r="107" spans="2:6">
      <c r="B107" s="121">
        <v>43861</v>
      </c>
      <c r="C107" s="15">
        <v>-3.5107869999999998E-6</v>
      </c>
      <c r="D107" s="3">
        <v>-1.54E-2</v>
      </c>
      <c r="E107" s="3">
        <v>2.35E-2</v>
      </c>
      <c r="F107" s="3">
        <v>2.2599999999999999E-2</v>
      </c>
    </row>
    <row r="108" spans="2:6">
      <c r="B108" s="121">
        <v>43889</v>
      </c>
      <c r="C108" s="15">
        <v>-8.1871920000000001E-2</v>
      </c>
      <c r="D108" s="3">
        <v>-9.8500000000000004E-2</v>
      </c>
      <c r="E108" s="3">
        <v>-8.7400000000000005E-2</v>
      </c>
      <c r="F108" s="3">
        <v>-6.8000000000000005E-2</v>
      </c>
    </row>
    <row r="109" spans="2:6">
      <c r="B109" s="121">
        <v>43921</v>
      </c>
      <c r="C109" s="15">
        <v>-0.1220136</v>
      </c>
      <c r="D109" s="3">
        <v>-0.1807</v>
      </c>
      <c r="E109" s="3">
        <v>-0.1134</v>
      </c>
      <c r="F109" s="3">
        <v>-0.10299999999999999</v>
      </c>
    </row>
    <row r="110" spans="2:6">
      <c r="B110" s="121">
        <v>43951</v>
      </c>
      <c r="C110" s="15">
        <v>0.1290713</v>
      </c>
      <c r="D110" s="3">
        <v>0.1168</v>
      </c>
      <c r="E110" s="3">
        <v>9.3700000000000006E-2</v>
      </c>
      <c r="F110" s="3">
        <v>0.14249999999999999</v>
      </c>
    </row>
    <row r="111" spans="2:6">
      <c r="B111" s="121">
        <v>43980</v>
      </c>
      <c r="C111" s="15">
        <v>4.7650700000000004E-2</v>
      </c>
      <c r="D111" s="3">
        <v>5.67E-2</v>
      </c>
      <c r="E111" s="3">
        <v>4.3200000000000002E-2</v>
      </c>
      <c r="F111" s="3">
        <v>5.96E-2</v>
      </c>
    </row>
    <row r="112" spans="2:6">
      <c r="B112" s="121">
        <v>44012</v>
      </c>
      <c r="C112" s="15">
        <v>2.0550330000000002E-2</v>
      </c>
      <c r="D112" s="3">
        <v>6.4999999999999997E-3</v>
      </c>
      <c r="E112" s="3">
        <v>-1.12E-2</v>
      </c>
      <c r="F112" s="3">
        <v>4.0800000000000003E-2</v>
      </c>
    </row>
    <row r="113" spans="2:6">
      <c r="B113" s="121">
        <v>44043</v>
      </c>
      <c r="C113" s="15">
        <v>5.6910260000000004E-2</v>
      </c>
      <c r="D113" s="3">
        <v>5.0599999999999999E-2</v>
      </c>
      <c r="E113" s="3">
        <v>4.5699999999999998E-2</v>
      </c>
      <c r="F113" s="3">
        <v>7.1300000000000002E-2</v>
      </c>
    </row>
    <row r="114" spans="2:6">
      <c r="B114" s="121">
        <v>44074</v>
      </c>
      <c r="C114" s="15">
        <v>7.2067790000000007E-2</v>
      </c>
      <c r="D114" s="3">
        <v>3.4700000000000002E-2</v>
      </c>
      <c r="E114" s="3">
        <v>2.7300000000000001E-2</v>
      </c>
      <c r="F114" s="3">
        <v>9.4399999999999998E-2</v>
      </c>
    </row>
    <row r="115" spans="2:6">
      <c r="B115" s="121">
        <v>44104</v>
      </c>
      <c r="C115" s="15">
        <v>-3.8159949999999998E-2</v>
      </c>
      <c r="D115" s="3">
        <v>-2.29E-2</v>
      </c>
      <c r="E115" s="3">
        <v>-1.67E-2</v>
      </c>
      <c r="F115" s="3">
        <v>-4.7800000000000002E-2</v>
      </c>
    </row>
    <row r="116" spans="2:6">
      <c r="B116" s="121">
        <v>44134</v>
      </c>
      <c r="C116" s="15">
        <v>-2.6434309999999999E-2</v>
      </c>
      <c r="D116" s="3">
        <v>2E-3</v>
      </c>
      <c r="E116" s="3">
        <v>-3.2500000000000001E-2</v>
      </c>
      <c r="F116" s="3">
        <v>-2.7699999999999999E-2</v>
      </c>
    </row>
    <row r="117" spans="2:6">
      <c r="B117" s="121">
        <v>44165</v>
      </c>
      <c r="C117" s="15">
        <v>0.1094039</v>
      </c>
      <c r="D117" s="3">
        <v>0.11269999999999999</v>
      </c>
      <c r="E117" s="3">
        <v>8.09E-2</v>
      </c>
      <c r="F117" s="3">
        <v>9.5100000000000004E-2</v>
      </c>
    </row>
    <row r="118" spans="2:6">
      <c r="B118" s="121">
        <v>44196</v>
      </c>
      <c r="C118" s="15">
        <v>3.8139760000000002E-2</v>
      </c>
      <c r="D118" s="3">
        <v>4.1599999999999998E-2</v>
      </c>
      <c r="E118" s="3">
        <v>2.3E-2</v>
      </c>
      <c r="F118" s="3">
        <v>3.9899999999999998E-2</v>
      </c>
    </row>
    <row r="119" spans="2:6">
      <c r="B119" s="121">
        <v>44225</v>
      </c>
      <c r="C119" s="15">
        <v>-1.0084539999999999E-2</v>
      </c>
      <c r="D119" s="3">
        <v>-8.8999999999999999E-3</v>
      </c>
      <c r="E119" s="3">
        <v>-2.7300000000000001E-2</v>
      </c>
      <c r="F119" s="3">
        <v>-4.8999999999999998E-3</v>
      </c>
    </row>
    <row r="120" spans="2:6">
      <c r="B120" s="121">
        <v>44253</v>
      </c>
      <c r="C120" s="15">
        <v>2.6095420000000001E-2</v>
      </c>
      <c r="D120" s="3">
        <v>4.7899999999999998E-2</v>
      </c>
      <c r="E120" s="3">
        <v>-3.8E-3</v>
      </c>
      <c r="F120" s="3">
        <v>-8.9999999999999998E-4</v>
      </c>
    </row>
    <row r="121" spans="2:6">
      <c r="B121" s="121">
        <v>44286</v>
      </c>
      <c r="C121" s="15">
        <v>4.3359550000000004E-2</v>
      </c>
      <c r="D121" s="3">
        <v>6.93E-2</v>
      </c>
      <c r="E121" s="3">
        <v>5.6000000000000001E-2</v>
      </c>
      <c r="F121" s="3">
        <v>2.7699999999999999E-2</v>
      </c>
    </row>
    <row r="122" spans="2:6">
      <c r="B122" s="121">
        <v>44316</v>
      </c>
      <c r="C122" s="15">
        <v>5.3950539999999998E-2</v>
      </c>
      <c r="D122" s="3">
        <v>4.4699999999999997E-2</v>
      </c>
      <c r="E122" s="3">
        <v>3.9899999999999998E-2</v>
      </c>
      <c r="F122" s="3">
        <v>6.83E-2</v>
      </c>
    </row>
    <row r="123" spans="2:6">
      <c r="B123" s="121">
        <v>44344</v>
      </c>
      <c r="C123" s="15">
        <v>6.2032470000000003E-3</v>
      </c>
      <c r="D123" s="3">
        <v>1.3599999999999999E-2</v>
      </c>
      <c r="E123" s="3">
        <v>8.8000000000000005E-3</v>
      </c>
      <c r="F123" s="3">
        <v>-8.8999999999999999E-3</v>
      </c>
    </row>
    <row r="124" spans="2:6">
      <c r="B124" s="121">
        <v>44377</v>
      </c>
      <c r="C124" s="15">
        <v>2.3724100000000001E-2</v>
      </c>
      <c r="D124" s="3">
        <v>-7.4999999999999997E-3</v>
      </c>
      <c r="E124" s="3">
        <v>1.7100000000000001E-2</v>
      </c>
      <c r="F124" s="3">
        <v>5.62E-2</v>
      </c>
    </row>
    <row r="125" spans="2:6">
      <c r="B125" s="121">
        <v>44407</v>
      </c>
      <c r="C125" s="15">
        <v>2.3104550000000001E-2</v>
      </c>
      <c r="D125" s="3">
        <v>2.23E-2</v>
      </c>
      <c r="E125" s="3">
        <v>3.5499999999999997E-2</v>
      </c>
      <c r="F125" s="3">
        <v>3.78E-2</v>
      </c>
    </row>
    <row r="126" spans="2:6">
      <c r="B126" s="121">
        <v>44439</v>
      </c>
      <c r="C126" s="15">
        <v>3.0597269999999999E-2</v>
      </c>
      <c r="D126" s="3">
        <v>2.35E-2</v>
      </c>
      <c r="E126" s="3">
        <v>1.8800000000000001E-2</v>
      </c>
      <c r="F126" s="3">
        <v>4.1200000000000001E-2</v>
      </c>
    </row>
    <row r="127" spans="2:6">
      <c r="B127" s="121">
        <v>44469</v>
      </c>
      <c r="C127" s="15">
        <v>-4.6244510000000003E-2</v>
      </c>
      <c r="D127" s="3">
        <v>-4.7100000000000003E-2</v>
      </c>
      <c r="E127" s="3">
        <v>-4.9799999999999997E-2</v>
      </c>
      <c r="F127" s="3">
        <v>-5.8099999999999999E-2</v>
      </c>
    </row>
    <row r="128" spans="2:6">
      <c r="B128" s="121">
        <v>44498</v>
      </c>
      <c r="C128" s="15">
        <v>7.0509680000000005E-2</v>
      </c>
      <c r="D128" s="3">
        <v>5.2600000000000001E-2</v>
      </c>
      <c r="E128" s="3">
        <v>5.5100000000000003E-2</v>
      </c>
      <c r="F128" s="3">
        <v>9.11E-2</v>
      </c>
    </row>
    <row r="129" spans="1:12">
      <c r="B129" s="121">
        <v>44530</v>
      </c>
      <c r="C129" s="15">
        <v>-7.2559970000000001E-3</v>
      </c>
      <c r="D129" s="3">
        <v>-1.8599999999999998E-2</v>
      </c>
      <c r="E129" s="3">
        <v>-2.0500000000000001E-2</v>
      </c>
      <c r="F129" s="3">
        <v>1.34E-2</v>
      </c>
    </row>
    <row r="130" spans="1:12">
      <c r="B130" s="121">
        <v>44561</v>
      </c>
      <c r="C130" s="15">
        <v>4.3521219999999999E-2</v>
      </c>
      <c r="D130" s="3">
        <v>7.4399999999999994E-2</v>
      </c>
      <c r="E130" s="3">
        <v>6.83E-2</v>
      </c>
      <c r="F130" s="3">
        <v>2.5000000000000001E-2</v>
      </c>
    </row>
    <row r="133" spans="1:12">
      <c r="A133" s="6" t="s">
        <v>1304</v>
      </c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 t="s">
        <v>27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H1206"/>
  <sheetViews>
    <sheetView showGridLines="0" topLeftCell="B1" zoomScale="107" workbookViewId="0">
      <selection activeCell="B1" sqref="B1"/>
    </sheetView>
  </sheetViews>
  <sheetFormatPr defaultColWidth="8.81640625" defaultRowHeight="14.5"/>
  <cols>
    <col min="1" max="1" width="13" hidden="1" customWidth="1"/>
    <col min="2" max="2" width="16.81640625" customWidth="1"/>
    <col min="3" max="3" width="18.453125" customWidth="1"/>
    <col min="4" max="4" width="35.453125" customWidth="1"/>
    <col min="5" max="5" width="13" customWidth="1"/>
    <col min="8" max="8" width="11.1796875" customWidth="1"/>
  </cols>
  <sheetData>
    <row r="1" spans="1:8" ht="21">
      <c r="B1" s="28" t="s">
        <v>1302</v>
      </c>
      <c r="C1" s="136"/>
      <c r="D1" s="136"/>
      <c r="E1" s="136"/>
      <c r="F1" s="136"/>
      <c r="G1" s="136"/>
      <c r="H1" s="136"/>
    </row>
    <row r="3" spans="1:8">
      <c r="A3" t="s">
        <v>0</v>
      </c>
      <c r="B3" s="194" t="s">
        <v>1</v>
      </c>
      <c r="C3" s="194" t="s">
        <v>2</v>
      </c>
      <c r="D3" s="4" t="s">
        <v>3</v>
      </c>
      <c r="E3" s="194" t="s">
        <v>4</v>
      </c>
      <c r="G3" s="183" t="s">
        <v>1273</v>
      </c>
      <c r="H3" t="s">
        <v>1274</v>
      </c>
    </row>
    <row r="4" spans="1:8">
      <c r="A4">
        <v>12490</v>
      </c>
      <c r="B4" s="120">
        <v>40939</v>
      </c>
      <c r="C4" s="193" t="s">
        <v>5</v>
      </c>
      <c r="D4" s="2" t="s">
        <v>6</v>
      </c>
      <c r="E4" s="15">
        <v>4.7422237694263458E-2</v>
      </c>
    </row>
    <row r="5" spans="1:8">
      <c r="A5">
        <v>12490</v>
      </c>
      <c r="B5" s="120">
        <v>40968</v>
      </c>
      <c r="C5" s="193" t="s">
        <v>5</v>
      </c>
      <c r="D5" s="2" t="s">
        <v>6</v>
      </c>
      <c r="E5" s="15">
        <v>2.5337431579828262E-2</v>
      </c>
    </row>
    <row r="6" spans="1:8">
      <c r="A6">
        <v>12490</v>
      </c>
      <c r="B6" s="120">
        <v>40998</v>
      </c>
      <c r="C6" s="193" t="s">
        <v>5</v>
      </c>
      <c r="D6" s="2" t="s">
        <v>6</v>
      </c>
      <c r="E6" s="15">
        <v>6.0590650886297226E-2</v>
      </c>
    </row>
    <row r="7" spans="1:8">
      <c r="A7">
        <v>12490</v>
      </c>
      <c r="B7" s="120">
        <v>41029</v>
      </c>
      <c r="C7" s="193" t="s">
        <v>5</v>
      </c>
      <c r="D7" s="2" t="s">
        <v>6</v>
      </c>
      <c r="E7" s="15">
        <v>-7.5245248153805733E-3</v>
      </c>
    </row>
    <row r="8" spans="1:8">
      <c r="A8">
        <v>12490</v>
      </c>
      <c r="B8" s="120">
        <v>41060</v>
      </c>
      <c r="C8" s="193" t="s">
        <v>5</v>
      </c>
      <c r="D8" s="2" t="s">
        <v>6</v>
      </c>
      <c r="E8" s="15">
        <v>-6.4371295273303986E-2</v>
      </c>
    </row>
    <row r="9" spans="1:8">
      <c r="A9">
        <v>12490</v>
      </c>
      <c r="B9" s="120">
        <v>41089</v>
      </c>
      <c r="C9" s="193" t="s">
        <v>5</v>
      </c>
      <c r="D9" s="2" t="s">
        <v>6</v>
      </c>
      <c r="E9" s="15">
        <v>1.3893250375986099E-2</v>
      </c>
    </row>
    <row r="10" spans="1:8">
      <c r="A10">
        <v>12490</v>
      </c>
      <c r="B10" s="120">
        <v>41121</v>
      </c>
      <c r="C10" s="193" t="s">
        <v>5</v>
      </c>
      <c r="D10" s="2" t="s">
        <v>6</v>
      </c>
      <c r="E10" s="15">
        <v>2.0451676100492477E-3</v>
      </c>
    </row>
    <row r="11" spans="1:8">
      <c r="A11">
        <v>12490</v>
      </c>
      <c r="B11" s="120">
        <v>41152</v>
      </c>
      <c r="C11" s="193" t="s">
        <v>5</v>
      </c>
      <c r="D11" s="2" t="s">
        <v>6</v>
      </c>
      <c r="E11" s="15">
        <v>-1.4286641962826252E-3</v>
      </c>
    </row>
    <row r="12" spans="1:8">
      <c r="A12">
        <v>12490</v>
      </c>
      <c r="B12" s="120">
        <v>41180</v>
      </c>
      <c r="C12" s="193" t="s">
        <v>5</v>
      </c>
      <c r="D12" s="2" t="s">
        <v>6</v>
      </c>
      <c r="E12" s="15">
        <v>6.4665079116821289E-2</v>
      </c>
    </row>
    <row r="13" spans="1:8">
      <c r="A13">
        <v>12490</v>
      </c>
      <c r="B13" s="120">
        <v>41213</v>
      </c>
      <c r="C13" s="193" t="s">
        <v>5</v>
      </c>
      <c r="D13" s="2" t="s">
        <v>6</v>
      </c>
      <c r="E13" s="15">
        <v>-6.2280058860778809E-2</v>
      </c>
    </row>
    <row r="14" spans="1:8">
      <c r="A14">
        <v>12490</v>
      </c>
      <c r="B14" s="120">
        <v>41243</v>
      </c>
      <c r="C14" s="193" t="s">
        <v>5</v>
      </c>
      <c r="D14" s="2" t="s">
        <v>6</v>
      </c>
      <c r="E14" s="15">
        <v>-1.8557505682110786E-2</v>
      </c>
    </row>
    <row r="15" spans="1:8">
      <c r="A15">
        <v>12490</v>
      </c>
      <c r="B15" s="120">
        <v>41274</v>
      </c>
      <c r="C15" s="193" t="s">
        <v>5</v>
      </c>
      <c r="D15" s="2" t="s">
        <v>6</v>
      </c>
      <c r="E15" s="15">
        <v>7.7865822240710258E-3</v>
      </c>
    </row>
    <row r="16" spans="1:8">
      <c r="A16">
        <v>12490</v>
      </c>
      <c r="B16" s="120">
        <v>41305</v>
      </c>
      <c r="C16" s="193" t="s">
        <v>5</v>
      </c>
      <c r="D16" s="2" t="s">
        <v>6</v>
      </c>
      <c r="E16" s="15">
        <v>6.0140978544950485E-2</v>
      </c>
    </row>
    <row r="17" spans="1:5">
      <c r="A17">
        <v>12490</v>
      </c>
      <c r="B17" s="120">
        <v>41333</v>
      </c>
      <c r="C17" s="193" t="s">
        <v>5</v>
      </c>
      <c r="D17" s="2" t="s">
        <v>6</v>
      </c>
      <c r="E17" s="15">
        <v>-6.8449568934738636E-3</v>
      </c>
    </row>
    <row r="18" spans="1:5">
      <c r="A18">
        <v>12490</v>
      </c>
      <c r="B18" s="120">
        <v>41361</v>
      </c>
      <c r="C18" s="193" t="s">
        <v>5</v>
      </c>
      <c r="D18" s="2" t="s">
        <v>6</v>
      </c>
      <c r="E18" s="15">
        <v>6.209232285618782E-2</v>
      </c>
    </row>
    <row r="19" spans="1:5">
      <c r="A19">
        <v>12490</v>
      </c>
      <c r="B19" s="120">
        <v>41394</v>
      </c>
      <c r="C19" s="193" t="s">
        <v>5</v>
      </c>
      <c r="D19" s="2" t="s">
        <v>6</v>
      </c>
      <c r="E19" s="15">
        <v>-5.0445426255464554E-2</v>
      </c>
    </row>
    <row r="20" spans="1:5">
      <c r="A20">
        <v>12490</v>
      </c>
      <c r="B20" s="120">
        <v>41425</v>
      </c>
      <c r="C20" s="193" t="s">
        <v>5</v>
      </c>
      <c r="D20" s="2" t="s">
        <v>6</v>
      </c>
      <c r="E20" s="15">
        <v>3.1746871769428253E-2</v>
      </c>
    </row>
    <row r="21" spans="1:5">
      <c r="A21">
        <v>12490</v>
      </c>
      <c r="B21" s="120">
        <v>41453</v>
      </c>
      <c r="C21" s="193" t="s">
        <v>5</v>
      </c>
      <c r="D21" s="2" t="s">
        <v>6</v>
      </c>
      <c r="E21" s="15">
        <v>-8.1290274858474731E-2</v>
      </c>
    </row>
    <row r="22" spans="1:5">
      <c r="A22">
        <v>12490</v>
      </c>
      <c r="B22" s="120">
        <v>41486</v>
      </c>
      <c r="C22" s="193" t="s">
        <v>5</v>
      </c>
      <c r="D22" s="2" t="s">
        <v>6</v>
      </c>
      <c r="E22" s="15">
        <v>2.0564034581184387E-2</v>
      </c>
    </row>
    <row r="23" spans="1:5">
      <c r="A23">
        <v>12490</v>
      </c>
      <c r="B23" s="120">
        <v>41516</v>
      </c>
      <c r="C23" s="193" t="s">
        <v>5</v>
      </c>
      <c r="D23" s="2" t="s">
        <v>6</v>
      </c>
      <c r="E23" s="15">
        <v>-6.0602899640798569E-2</v>
      </c>
    </row>
    <row r="24" spans="1:5">
      <c r="A24">
        <v>12490</v>
      </c>
      <c r="B24" s="120">
        <v>41547</v>
      </c>
      <c r="C24" s="193" t="s">
        <v>5</v>
      </c>
      <c r="D24" s="2" t="s">
        <v>6</v>
      </c>
      <c r="E24" s="15">
        <v>1.5965262427926064E-2</v>
      </c>
    </row>
    <row r="25" spans="1:5">
      <c r="A25">
        <v>12490</v>
      </c>
      <c r="B25" s="120">
        <v>41578</v>
      </c>
      <c r="C25" s="193" t="s">
        <v>5</v>
      </c>
      <c r="D25" s="2" t="s">
        <v>6</v>
      </c>
      <c r="E25" s="15">
        <v>-3.2238829880952835E-2</v>
      </c>
    </row>
    <row r="26" spans="1:5">
      <c r="A26">
        <v>12490</v>
      </c>
      <c r="B26" s="120">
        <v>41607</v>
      </c>
      <c r="C26" s="193" t="s">
        <v>5</v>
      </c>
      <c r="D26" s="2" t="s">
        <v>6</v>
      </c>
      <c r="E26" s="15">
        <v>7.923586294054985E-3</v>
      </c>
    </row>
    <row r="27" spans="1:5">
      <c r="A27">
        <v>12490</v>
      </c>
      <c r="B27" s="120">
        <v>41639</v>
      </c>
      <c r="C27" s="193" t="s">
        <v>5</v>
      </c>
      <c r="D27" s="2" t="s">
        <v>6</v>
      </c>
      <c r="E27" s="15">
        <v>4.3911483138799667E-2</v>
      </c>
    </row>
    <row r="28" spans="1:5">
      <c r="A28">
        <v>12490</v>
      </c>
      <c r="B28" s="120">
        <v>41670</v>
      </c>
      <c r="C28" s="193" t="s">
        <v>5</v>
      </c>
      <c r="D28" s="2" t="s">
        <v>6</v>
      </c>
      <c r="E28" s="15">
        <v>-5.8058399707078934E-2</v>
      </c>
    </row>
    <row r="29" spans="1:5">
      <c r="A29">
        <v>12490</v>
      </c>
      <c r="B29" s="120">
        <v>41698</v>
      </c>
      <c r="C29" s="193" t="s">
        <v>5</v>
      </c>
      <c r="D29" s="2" t="s">
        <v>6</v>
      </c>
      <c r="E29" s="15">
        <v>5.3429961204528809E-2</v>
      </c>
    </row>
    <row r="30" spans="1:5">
      <c r="A30">
        <v>12490</v>
      </c>
      <c r="B30" s="120">
        <v>41729</v>
      </c>
      <c r="C30" s="193" t="s">
        <v>5</v>
      </c>
      <c r="D30" s="2" t="s">
        <v>6</v>
      </c>
      <c r="E30" s="15">
        <v>3.953128308057785E-2</v>
      </c>
    </row>
    <row r="31" spans="1:5">
      <c r="A31">
        <v>12490</v>
      </c>
      <c r="B31" s="120">
        <v>41759</v>
      </c>
      <c r="C31" s="193" t="s">
        <v>5</v>
      </c>
      <c r="D31" s="2" t="s">
        <v>6</v>
      </c>
      <c r="E31" s="15">
        <v>2.0676376298069954E-2</v>
      </c>
    </row>
    <row r="32" spans="1:5">
      <c r="A32">
        <v>12490</v>
      </c>
      <c r="B32" s="120">
        <v>41789</v>
      </c>
      <c r="C32" s="193" t="s">
        <v>5</v>
      </c>
      <c r="D32" s="2" t="s">
        <v>6</v>
      </c>
      <c r="E32" s="15">
        <v>-5.6039091199636459E-2</v>
      </c>
    </row>
    <row r="33" spans="1:5">
      <c r="A33">
        <v>12490</v>
      </c>
      <c r="B33" s="120">
        <v>41820</v>
      </c>
      <c r="C33" s="193" t="s">
        <v>5</v>
      </c>
      <c r="D33" s="2" t="s">
        <v>6</v>
      </c>
      <c r="E33" s="15">
        <v>-1.676066592335701E-2</v>
      </c>
    </row>
    <row r="34" spans="1:5">
      <c r="A34">
        <v>12490</v>
      </c>
      <c r="B34" s="120">
        <v>41851</v>
      </c>
      <c r="C34" s="193" t="s">
        <v>5</v>
      </c>
      <c r="D34" s="2" t="s">
        <v>6</v>
      </c>
      <c r="E34" s="15">
        <v>5.7372946292161942E-2</v>
      </c>
    </row>
    <row r="35" spans="1:5">
      <c r="A35">
        <v>12490</v>
      </c>
      <c r="B35" s="120">
        <v>41880</v>
      </c>
      <c r="C35" s="193" t="s">
        <v>5</v>
      </c>
      <c r="D35" s="2" t="s">
        <v>6</v>
      </c>
      <c r="E35" s="15">
        <v>9.0259555727243423E-3</v>
      </c>
    </row>
    <row r="36" spans="1:5">
      <c r="A36">
        <v>12490</v>
      </c>
      <c r="B36" s="120">
        <v>41912</v>
      </c>
      <c r="C36" s="193" t="s">
        <v>5</v>
      </c>
      <c r="D36" s="2" t="s">
        <v>6</v>
      </c>
      <c r="E36" s="15">
        <v>-1.2844519689679146E-2</v>
      </c>
    </row>
    <row r="37" spans="1:5">
      <c r="A37">
        <v>12490</v>
      </c>
      <c r="B37" s="120">
        <v>41943</v>
      </c>
      <c r="C37" s="193" t="s">
        <v>5</v>
      </c>
      <c r="D37" s="2" t="s">
        <v>6</v>
      </c>
      <c r="E37" s="15">
        <v>-0.1339620053768158</v>
      </c>
    </row>
    <row r="38" spans="1:5">
      <c r="A38">
        <v>12490</v>
      </c>
      <c r="B38" s="120">
        <v>41971</v>
      </c>
      <c r="C38" s="193" t="s">
        <v>5</v>
      </c>
      <c r="D38" s="2" t="s">
        <v>6</v>
      </c>
      <c r="E38" s="15">
        <v>-6.873453501611948E-3</v>
      </c>
    </row>
    <row r="39" spans="1:5">
      <c r="A39">
        <v>12490</v>
      </c>
      <c r="B39" s="120">
        <v>42004</v>
      </c>
      <c r="C39" s="193" t="s">
        <v>5</v>
      </c>
      <c r="D39" s="2" t="s">
        <v>6</v>
      </c>
      <c r="E39" s="15">
        <v>-1.0667791590094566E-2</v>
      </c>
    </row>
    <row r="40" spans="1:5">
      <c r="A40">
        <v>12490</v>
      </c>
      <c r="B40" s="120">
        <v>42034</v>
      </c>
      <c r="C40" s="193" t="s">
        <v>5</v>
      </c>
      <c r="D40" s="2" t="s">
        <v>6</v>
      </c>
      <c r="E40" s="15">
        <v>-4.4440317898988724E-2</v>
      </c>
    </row>
    <row r="41" spans="1:5">
      <c r="A41">
        <v>12490</v>
      </c>
      <c r="B41" s="120">
        <v>42062</v>
      </c>
      <c r="C41" s="193" t="s">
        <v>5</v>
      </c>
      <c r="D41" s="2" t="s">
        <v>6</v>
      </c>
      <c r="E41" s="15">
        <v>6.3466213643550873E-2</v>
      </c>
    </row>
    <row r="42" spans="1:5">
      <c r="A42">
        <v>12490</v>
      </c>
      <c r="B42" s="120">
        <v>42094</v>
      </c>
      <c r="C42" s="193" t="s">
        <v>5</v>
      </c>
      <c r="D42" s="2" t="s">
        <v>6</v>
      </c>
      <c r="E42" s="15">
        <v>-8.8921971619129181E-3</v>
      </c>
    </row>
    <row r="43" spans="1:5">
      <c r="A43">
        <v>12490</v>
      </c>
      <c r="B43" s="120">
        <v>42124</v>
      </c>
      <c r="C43" s="193" t="s">
        <v>5</v>
      </c>
      <c r="D43" s="2" t="s">
        <v>6</v>
      </c>
      <c r="E43" s="15">
        <v>6.7227371037006378E-2</v>
      </c>
    </row>
    <row r="44" spans="1:5">
      <c r="A44">
        <v>12490</v>
      </c>
      <c r="B44" s="120">
        <v>42153</v>
      </c>
      <c r="C44" s="193" t="s">
        <v>5</v>
      </c>
      <c r="D44" s="2" t="s">
        <v>6</v>
      </c>
      <c r="E44" s="15">
        <v>-1.9849345553666353E-3</v>
      </c>
    </row>
    <row r="45" spans="1:5">
      <c r="A45">
        <v>12490</v>
      </c>
      <c r="B45" s="120">
        <v>42185</v>
      </c>
      <c r="C45" s="193" t="s">
        <v>5</v>
      </c>
      <c r="D45" s="2" t="s">
        <v>6</v>
      </c>
      <c r="E45" s="15">
        <v>-4.1202418506145477E-2</v>
      </c>
    </row>
    <row r="46" spans="1:5">
      <c r="A46">
        <v>12490</v>
      </c>
      <c r="B46" s="120">
        <v>42216</v>
      </c>
      <c r="C46" s="193" t="s">
        <v>5</v>
      </c>
      <c r="D46" s="2" t="s">
        <v>6</v>
      </c>
      <c r="E46" s="15">
        <v>-4.1190097108483315E-3</v>
      </c>
    </row>
    <row r="47" spans="1:5">
      <c r="A47">
        <v>12490</v>
      </c>
      <c r="B47" s="120">
        <v>42247</v>
      </c>
      <c r="C47" s="193" t="s">
        <v>5</v>
      </c>
      <c r="D47" s="2" t="s">
        <v>6</v>
      </c>
      <c r="E47" s="15">
        <v>-7.9017259180545807E-2</v>
      </c>
    </row>
    <row r="48" spans="1:5">
      <c r="A48">
        <v>12490</v>
      </c>
      <c r="B48" s="120">
        <v>42277</v>
      </c>
      <c r="C48" s="193" t="s">
        <v>5</v>
      </c>
      <c r="D48" s="2" t="s">
        <v>6</v>
      </c>
      <c r="E48" s="15">
        <v>-1.9744392484426498E-2</v>
      </c>
    </row>
    <row r="49" spans="1:5">
      <c r="A49">
        <v>12490</v>
      </c>
      <c r="B49" s="120">
        <v>42307</v>
      </c>
      <c r="C49" s="193" t="s">
        <v>5</v>
      </c>
      <c r="D49" s="2" t="s">
        <v>6</v>
      </c>
      <c r="E49" s="15">
        <v>-3.3731114119291306E-2</v>
      </c>
    </row>
    <row r="50" spans="1:5">
      <c r="A50">
        <v>12490</v>
      </c>
      <c r="B50" s="120">
        <v>42338</v>
      </c>
      <c r="C50" s="193" t="s">
        <v>5</v>
      </c>
      <c r="D50" s="2" t="s">
        <v>6</v>
      </c>
      <c r="E50" s="15">
        <v>4.5687914825975895E-3</v>
      </c>
    </row>
    <row r="51" spans="1:5">
      <c r="A51">
        <v>12490</v>
      </c>
      <c r="B51" s="120">
        <v>42369</v>
      </c>
      <c r="C51" s="193" t="s">
        <v>5</v>
      </c>
      <c r="D51" s="2" t="s">
        <v>6</v>
      </c>
      <c r="E51" s="15">
        <v>-1.2910651974380016E-2</v>
      </c>
    </row>
    <row r="52" spans="1:5">
      <c r="A52">
        <v>12490</v>
      </c>
      <c r="B52" s="120">
        <v>42398</v>
      </c>
      <c r="C52" s="193" t="s">
        <v>5</v>
      </c>
      <c r="D52" s="2" t="s">
        <v>6</v>
      </c>
      <c r="E52" s="15">
        <v>-9.3227691948413849E-2</v>
      </c>
    </row>
    <row r="53" spans="1:5">
      <c r="A53">
        <v>12490</v>
      </c>
      <c r="B53" s="120">
        <v>42429</v>
      </c>
      <c r="C53" s="193" t="s">
        <v>5</v>
      </c>
      <c r="D53" s="2" t="s">
        <v>6</v>
      </c>
      <c r="E53" s="15">
        <v>6.0421489179134369E-2</v>
      </c>
    </row>
    <row r="54" spans="1:5">
      <c r="A54">
        <v>12490</v>
      </c>
      <c r="B54" s="120">
        <v>42460</v>
      </c>
      <c r="C54" s="193" t="s">
        <v>5</v>
      </c>
      <c r="D54" s="2" t="s">
        <v>6</v>
      </c>
      <c r="E54" s="15">
        <v>0.15584215521812439</v>
      </c>
    </row>
    <row r="55" spans="1:5">
      <c r="A55">
        <v>12490</v>
      </c>
      <c r="B55" s="120">
        <v>42489</v>
      </c>
      <c r="C55" s="193" t="s">
        <v>5</v>
      </c>
      <c r="D55" s="2" t="s">
        <v>6</v>
      </c>
      <c r="E55" s="15">
        <v>-3.6381609737873077E-2</v>
      </c>
    </row>
    <row r="56" spans="1:5">
      <c r="A56">
        <v>12490</v>
      </c>
      <c r="B56" s="120">
        <v>42521</v>
      </c>
      <c r="C56" s="193" t="s">
        <v>5</v>
      </c>
      <c r="D56" s="2" t="s">
        <v>6</v>
      </c>
      <c r="E56" s="15">
        <v>6.3039623200893402E-2</v>
      </c>
    </row>
    <row r="57" spans="1:5">
      <c r="A57">
        <v>12490</v>
      </c>
      <c r="B57" s="120">
        <v>42551</v>
      </c>
      <c r="C57" s="193" t="s">
        <v>5</v>
      </c>
      <c r="D57" s="2" t="s">
        <v>6</v>
      </c>
      <c r="E57" s="15">
        <v>-1.2748840264976025E-2</v>
      </c>
    </row>
    <row r="58" spans="1:5">
      <c r="A58">
        <v>12490</v>
      </c>
      <c r="B58" s="120">
        <v>42580</v>
      </c>
      <c r="C58" s="193" t="s">
        <v>5</v>
      </c>
      <c r="D58" s="2" t="s">
        <v>6</v>
      </c>
      <c r="E58" s="15">
        <v>5.824216827750206E-2</v>
      </c>
    </row>
    <row r="59" spans="1:5">
      <c r="A59">
        <v>12490</v>
      </c>
      <c r="B59" s="120">
        <v>42613</v>
      </c>
      <c r="C59" s="193" t="s">
        <v>5</v>
      </c>
      <c r="D59" s="2" t="s">
        <v>6</v>
      </c>
      <c r="E59" s="15">
        <v>-2.1167367231100798E-3</v>
      </c>
    </row>
    <row r="60" spans="1:5">
      <c r="A60">
        <v>12490</v>
      </c>
      <c r="B60" s="120">
        <v>42643</v>
      </c>
      <c r="C60" s="193" t="s">
        <v>5</v>
      </c>
      <c r="D60" s="2" t="s">
        <v>6</v>
      </c>
      <c r="E60" s="15">
        <v>-1.8881406867876649E-4</v>
      </c>
    </row>
    <row r="61" spans="1:5">
      <c r="A61">
        <v>12490</v>
      </c>
      <c r="B61" s="120">
        <v>42674</v>
      </c>
      <c r="C61" s="193" t="s">
        <v>5</v>
      </c>
      <c r="D61" s="2" t="s">
        <v>6</v>
      </c>
      <c r="E61" s="15">
        <v>-3.2483495771884918E-2</v>
      </c>
    </row>
    <row r="62" spans="1:5">
      <c r="A62">
        <v>12490</v>
      </c>
      <c r="B62" s="120">
        <v>42704</v>
      </c>
      <c r="C62" s="193" t="s">
        <v>5</v>
      </c>
      <c r="D62" s="2" t="s">
        <v>6</v>
      </c>
      <c r="E62" s="15">
        <v>6.4610570669174194E-2</v>
      </c>
    </row>
    <row r="63" spans="1:5">
      <c r="A63">
        <v>12490</v>
      </c>
      <c r="B63" s="120">
        <v>42734</v>
      </c>
      <c r="C63" s="193" t="s">
        <v>5</v>
      </c>
      <c r="D63" s="2" t="s">
        <v>6</v>
      </c>
      <c r="E63" s="15">
        <v>2.3240070790052414E-2</v>
      </c>
    </row>
    <row r="64" spans="1:5">
      <c r="A64">
        <v>12490</v>
      </c>
      <c r="B64" s="120">
        <v>42766</v>
      </c>
      <c r="C64" s="193" t="s">
        <v>5</v>
      </c>
      <c r="D64" s="2" t="s">
        <v>6</v>
      </c>
      <c r="E64" s="15">
        <v>5.1388628780841827E-2</v>
      </c>
    </row>
    <row r="65" spans="1:5">
      <c r="A65">
        <v>12490</v>
      </c>
      <c r="B65" s="120">
        <v>42794</v>
      </c>
      <c r="C65" s="193" t="s">
        <v>5</v>
      </c>
      <c r="D65" s="2" t="s">
        <v>6</v>
      </c>
      <c r="E65" s="15">
        <v>3.8391031324863434E-2</v>
      </c>
    </row>
    <row r="66" spans="1:5">
      <c r="A66">
        <v>12490</v>
      </c>
      <c r="B66" s="120">
        <v>42825</v>
      </c>
      <c r="C66" s="193" t="s">
        <v>5</v>
      </c>
      <c r="D66" s="2" t="s">
        <v>6</v>
      </c>
      <c r="E66" s="15">
        <v>-3.1587187200784683E-2</v>
      </c>
    </row>
    <row r="67" spans="1:5">
      <c r="A67">
        <v>12490</v>
      </c>
      <c r="B67" s="120">
        <v>42853</v>
      </c>
      <c r="C67" s="193" t="s">
        <v>5</v>
      </c>
      <c r="D67" s="2" t="s">
        <v>6</v>
      </c>
      <c r="E67" s="15">
        <v>-7.9533740878105164E-2</v>
      </c>
    </row>
    <row r="68" spans="1:5">
      <c r="A68">
        <v>12490</v>
      </c>
      <c r="B68" s="120">
        <v>42886</v>
      </c>
      <c r="C68" s="193" t="s">
        <v>5</v>
      </c>
      <c r="D68" s="2" t="s">
        <v>6</v>
      </c>
      <c r="E68" s="15">
        <v>-3.8430273532867432E-2</v>
      </c>
    </row>
    <row r="69" spans="1:5">
      <c r="A69">
        <v>12490</v>
      </c>
      <c r="B69" s="120">
        <v>42916</v>
      </c>
      <c r="C69" s="193" t="s">
        <v>5</v>
      </c>
      <c r="D69" s="2" t="s">
        <v>6</v>
      </c>
      <c r="E69" s="15">
        <v>7.8621301800012589E-3</v>
      </c>
    </row>
    <row r="70" spans="1:5">
      <c r="A70">
        <v>12490</v>
      </c>
      <c r="B70" s="120">
        <v>42947</v>
      </c>
      <c r="C70" s="193" t="s">
        <v>5</v>
      </c>
      <c r="D70" s="2" t="s">
        <v>6</v>
      </c>
      <c r="E70" s="15">
        <v>-5.9546276926994324E-2</v>
      </c>
    </row>
    <row r="71" spans="1:5">
      <c r="A71">
        <v>12490</v>
      </c>
      <c r="B71" s="120">
        <v>42978</v>
      </c>
      <c r="C71" s="193" t="s">
        <v>5</v>
      </c>
      <c r="D71" s="2" t="s">
        <v>6</v>
      </c>
      <c r="E71" s="15">
        <v>-9.6771545941010118E-4</v>
      </c>
    </row>
    <row r="72" spans="1:5">
      <c r="A72">
        <v>12490</v>
      </c>
      <c r="B72" s="120">
        <v>43007</v>
      </c>
      <c r="C72" s="193" t="s">
        <v>5</v>
      </c>
      <c r="D72" s="2" t="s">
        <v>6</v>
      </c>
      <c r="E72" s="15">
        <v>1.4332679100334644E-2</v>
      </c>
    </row>
    <row r="73" spans="1:5">
      <c r="A73">
        <v>12490</v>
      </c>
      <c r="B73" s="120">
        <v>43039</v>
      </c>
      <c r="C73" s="193" t="s">
        <v>5</v>
      </c>
      <c r="D73" s="2" t="s">
        <v>6</v>
      </c>
      <c r="E73" s="15">
        <v>6.1896853148937225E-2</v>
      </c>
    </row>
    <row r="74" spans="1:5">
      <c r="A74">
        <v>12490</v>
      </c>
      <c r="B74" s="120">
        <v>43069</v>
      </c>
      <c r="C74" s="193" t="s">
        <v>5</v>
      </c>
      <c r="D74" s="2" t="s">
        <v>6</v>
      </c>
      <c r="E74" s="15">
        <v>9.1523025184869766E-3</v>
      </c>
    </row>
    <row r="75" spans="1:5">
      <c r="A75">
        <v>12490</v>
      </c>
      <c r="B75" s="120">
        <v>43098</v>
      </c>
      <c r="C75" s="193" t="s">
        <v>5</v>
      </c>
      <c r="D75" s="2" t="s">
        <v>6</v>
      </c>
      <c r="E75" s="15">
        <v>-3.5721443127840757E-3</v>
      </c>
    </row>
    <row r="76" spans="1:5">
      <c r="A76">
        <v>12490</v>
      </c>
      <c r="B76" s="120">
        <v>43131</v>
      </c>
      <c r="C76" s="193" t="s">
        <v>5</v>
      </c>
      <c r="D76" s="2" t="s">
        <v>6</v>
      </c>
      <c r="E76" s="15">
        <v>6.7005597054958344E-2</v>
      </c>
    </row>
    <row r="77" spans="1:5">
      <c r="A77">
        <v>12490</v>
      </c>
      <c r="B77" s="120">
        <v>43159</v>
      </c>
      <c r="C77" s="193" t="s">
        <v>5</v>
      </c>
      <c r="D77" s="2" t="s">
        <v>6</v>
      </c>
      <c r="E77" s="15">
        <v>-3.8912616670131683E-2</v>
      </c>
    </row>
    <row r="78" spans="1:5">
      <c r="A78">
        <v>12490</v>
      </c>
      <c r="B78" s="120">
        <v>43188</v>
      </c>
      <c r="C78" s="193" t="s">
        <v>5</v>
      </c>
      <c r="D78" s="2" t="s">
        <v>6</v>
      </c>
      <c r="E78" s="15">
        <v>-1.5401457436382771E-2</v>
      </c>
    </row>
    <row r="79" spans="1:5">
      <c r="A79">
        <v>12490</v>
      </c>
      <c r="B79" s="120">
        <v>43220</v>
      </c>
      <c r="C79" s="193" t="s">
        <v>5</v>
      </c>
      <c r="D79" s="2" t="s">
        <v>6</v>
      </c>
      <c r="E79" s="15">
        <v>-5.5204238742589951E-2</v>
      </c>
    </row>
    <row r="80" spans="1:5">
      <c r="A80">
        <v>12490</v>
      </c>
      <c r="B80" s="120">
        <v>43251</v>
      </c>
      <c r="C80" s="193" t="s">
        <v>5</v>
      </c>
      <c r="D80" s="2" t="s">
        <v>6</v>
      </c>
      <c r="E80" s="15">
        <v>-1.4348847791552544E-2</v>
      </c>
    </row>
    <row r="81" spans="1:5">
      <c r="A81">
        <v>12490</v>
      </c>
      <c r="B81" s="120">
        <v>43280</v>
      </c>
      <c r="C81" s="193" t="s">
        <v>5</v>
      </c>
      <c r="D81" s="2" t="s">
        <v>6</v>
      </c>
      <c r="E81" s="15">
        <v>-1.1393395252525806E-2</v>
      </c>
    </row>
    <row r="82" spans="1:5">
      <c r="A82">
        <v>12490</v>
      </c>
      <c r="B82" s="120">
        <v>43312</v>
      </c>
      <c r="C82" s="193" t="s">
        <v>5</v>
      </c>
      <c r="D82" s="2" t="s">
        <v>6</v>
      </c>
      <c r="E82" s="15">
        <v>3.7437334656715393E-2</v>
      </c>
    </row>
    <row r="83" spans="1:5">
      <c r="A83">
        <v>12490</v>
      </c>
      <c r="B83" s="120">
        <v>43343</v>
      </c>
      <c r="C83" s="193" t="s">
        <v>5</v>
      </c>
      <c r="D83" s="2" t="s">
        <v>6</v>
      </c>
      <c r="E83" s="15">
        <v>2.152765728533268E-2</v>
      </c>
    </row>
    <row r="84" spans="1:5">
      <c r="A84">
        <v>12490</v>
      </c>
      <c r="B84" s="120">
        <v>43371</v>
      </c>
      <c r="C84" s="193" t="s">
        <v>5</v>
      </c>
      <c r="D84" s="2" t="s">
        <v>6</v>
      </c>
      <c r="E84" s="15">
        <v>3.2291173934936523E-2</v>
      </c>
    </row>
    <row r="85" spans="1:5">
      <c r="A85">
        <v>12490</v>
      </c>
      <c r="B85" s="120">
        <v>43404</v>
      </c>
      <c r="C85" s="193" t="s">
        <v>5</v>
      </c>
      <c r="D85" s="2" t="s">
        <v>6</v>
      </c>
      <c r="E85" s="15">
        <v>-0.23662459850311279</v>
      </c>
    </row>
    <row r="86" spans="1:5">
      <c r="A86">
        <v>12490</v>
      </c>
      <c r="B86" s="120">
        <v>43434</v>
      </c>
      <c r="C86" s="193" t="s">
        <v>5</v>
      </c>
      <c r="D86" s="2" t="s">
        <v>6</v>
      </c>
      <c r="E86" s="15">
        <v>9.0184494853019714E-2</v>
      </c>
    </row>
    <row r="87" spans="1:5">
      <c r="A87">
        <v>12490</v>
      </c>
      <c r="B87" s="120">
        <v>43465</v>
      </c>
      <c r="C87" s="193" t="s">
        <v>5</v>
      </c>
      <c r="D87" s="2" t="s">
        <v>6</v>
      </c>
      <c r="E87" s="15">
        <v>-8.5298128426074982E-2</v>
      </c>
    </row>
    <row r="88" spans="1:5">
      <c r="A88">
        <v>12490</v>
      </c>
      <c r="B88" s="120">
        <v>43496</v>
      </c>
      <c r="C88" s="193" t="s">
        <v>5</v>
      </c>
      <c r="D88" s="2" t="s">
        <v>6</v>
      </c>
      <c r="E88" s="15">
        <v>0.1825459748506546</v>
      </c>
    </row>
    <row r="89" spans="1:5">
      <c r="A89">
        <v>12490</v>
      </c>
      <c r="B89" s="120">
        <v>43524</v>
      </c>
      <c r="C89" s="193" t="s">
        <v>5</v>
      </c>
      <c r="D89" s="2" t="s">
        <v>6</v>
      </c>
      <c r="E89" s="15">
        <v>3.9279919117689133E-2</v>
      </c>
    </row>
    <row r="90" spans="1:5">
      <c r="A90">
        <v>12490</v>
      </c>
      <c r="B90" s="120">
        <v>43553</v>
      </c>
      <c r="C90" s="193" t="s">
        <v>5</v>
      </c>
      <c r="D90" s="2" t="s">
        <v>6</v>
      </c>
      <c r="E90" s="15">
        <v>2.1501492708921432E-2</v>
      </c>
    </row>
    <row r="91" spans="1:5">
      <c r="A91">
        <v>12490</v>
      </c>
      <c r="B91" s="120">
        <v>43585</v>
      </c>
      <c r="C91" s="193" t="s">
        <v>5</v>
      </c>
      <c r="D91" s="2" t="s">
        <v>6</v>
      </c>
      <c r="E91" s="15">
        <v>-5.8823656290769577E-3</v>
      </c>
    </row>
    <row r="92" spans="1:5">
      <c r="A92">
        <v>12490</v>
      </c>
      <c r="B92" s="120">
        <v>43616</v>
      </c>
      <c r="C92" s="193" t="s">
        <v>5</v>
      </c>
      <c r="D92" s="2" t="s">
        <v>6</v>
      </c>
      <c r="E92" s="15">
        <v>-8.3125442266464233E-2</v>
      </c>
    </row>
    <row r="93" spans="1:5">
      <c r="A93">
        <v>12490</v>
      </c>
      <c r="B93" s="120">
        <v>43644</v>
      </c>
      <c r="C93" s="193" t="s">
        <v>5</v>
      </c>
      <c r="D93" s="2" t="s">
        <v>6</v>
      </c>
      <c r="E93" s="15">
        <v>8.5912249982357025E-2</v>
      </c>
    </row>
    <row r="94" spans="1:5">
      <c r="A94">
        <v>12490</v>
      </c>
      <c r="B94" s="120">
        <v>43677</v>
      </c>
      <c r="C94" s="193" t="s">
        <v>5</v>
      </c>
      <c r="D94" s="2" t="s">
        <v>6</v>
      </c>
      <c r="E94" s="15">
        <v>7.4981957674026489E-2</v>
      </c>
    </row>
    <row r="95" spans="1:5">
      <c r="A95">
        <v>12490</v>
      </c>
      <c r="B95" s="120">
        <v>43707</v>
      </c>
      <c r="C95" s="193" t="s">
        <v>5</v>
      </c>
      <c r="D95" s="2" t="s">
        <v>6</v>
      </c>
      <c r="E95" s="15">
        <v>-7.4811160564422607E-2</v>
      </c>
    </row>
    <row r="96" spans="1:5">
      <c r="A96">
        <v>12490</v>
      </c>
      <c r="B96" s="120">
        <v>43738</v>
      </c>
      <c r="C96" s="193" t="s">
        <v>5</v>
      </c>
      <c r="D96" s="2" t="s">
        <v>6</v>
      </c>
      <c r="E96" s="15">
        <v>7.2972767055034637E-2</v>
      </c>
    </row>
    <row r="97" spans="1:5">
      <c r="A97">
        <v>12490</v>
      </c>
      <c r="B97" s="120">
        <v>43769</v>
      </c>
      <c r="C97" s="193" t="s">
        <v>5</v>
      </c>
      <c r="D97" s="2" t="s">
        <v>6</v>
      </c>
      <c r="E97" s="15">
        <v>-8.0387860536575317E-2</v>
      </c>
    </row>
    <row r="98" spans="1:5">
      <c r="A98">
        <v>12490</v>
      </c>
      <c r="B98" s="120">
        <v>43798</v>
      </c>
      <c r="C98" s="193" t="s">
        <v>5</v>
      </c>
      <c r="D98" s="2" t="s">
        <v>6</v>
      </c>
      <c r="E98" s="15">
        <v>1.7497953027486801E-2</v>
      </c>
    </row>
    <row r="99" spans="1:5">
      <c r="A99">
        <v>12490</v>
      </c>
      <c r="B99" s="120">
        <v>43830</v>
      </c>
      <c r="C99" s="193" t="s">
        <v>5</v>
      </c>
      <c r="D99" s="2" t="s">
        <v>6</v>
      </c>
      <c r="E99" s="15">
        <v>-3.0494881793856621E-3</v>
      </c>
    </row>
    <row r="100" spans="1:5">
      <c r="A100">
        <v>12490</v>
      </c>
      <c r="B100" s="120">
        <v>43861</v>
      </c>
      <c r="C100" s="193" t="s">
        <v>5</v>
      </c>
      <c r="D100" s="2" t="s">
        <v>6</v>
      </c>
      <c r="E100" s="15">
        <v>7.2291873395442963E-2</v>
      </c>
    </row>
    <row r="101" spans="1:5">
      <c r="A101">
        <v>12490</v>
      </c>
      <c r="B101" s="120">
        <v>43889</v>
      </c>
      <c r="C101" s="193" t="s">
        <v>5</v>
      </c>
      <c r="D101" s="2" t="s">
        <v>6</v>
      </c>
      <c r="E101" s="15">
        <v>-8.3211593329906464E-2</v>
      </c>
    </row>
    <row r="102" spans="1:5">
      <c r="A102">
        <v>12490</v>
      </c>
      <c r="B102" s="120">
        <v>43921</v>
      </c>
      <c r="C102" s="193" t="s">
        <v>5</v>
      </c>
      <c r="D102" s="2" t="s">
        <v>6</v>
      </c>
      <c r="E102" s="15">
        <v>-0.14767572283744812</v>
      </c>
    </row>
    <row r="103" spans="1:5">
      <c r="A103">
        <v>12490</v>
      </c>
      <c r="B103" s="120">
        <v>43951</v>
      </c>
      <c r="C103" s="193" t="s">
        <v>5</v>
      </c>
      <c r="D103" s="2" t="s">
        <v>6</v>
      </c>
      <c r="E103" s="15">
        <v>0.13188494741916656</v>
      </c>
    </row>
    <row r="104" spans="1:5">
      <c r="A104">
        <v>12490</v>
      </c>
      <c r="B104" s="120">
        <v>43980</v>
      </c>
      <c r="C104" s="193" t="s">
        <v>5</v>
      </c>
      <c r="D104" s="2" t="s">
        <v>6</v>
      </c>
      <c r="E104" s="15">
        <v>7.7254218049347401E-3</v>
      </c>
    </row>
    <row r="105" spans="1:5">
      <c r="A105">
        <v>12490</v>
      </c>
      <c r="B105" s="120">
        <v>44012</v>
      </c>
      <c r="C105" s="193" t="s">
        <v>5</v>
      </c>
      <c r="D105" s="2" t="s">
        <v>6</v>
      </c>
      <c r="E105" s="15">
        <v>-3.3066492527723312E-2</v>
      </c>
    </row>
    <row r="106" spans="1:5">
      <c r="A106">
        <v>12490</v>
      </c>
      <c r="B106" s="120">
        <v>44043</v>
      </c>
      <c r="C106" s="193" t="s">
        <v>5</v>
      </c>
      <c r="D106" s="2" t="s">
        <v>6</v>
      </c>
      <c r="E106" s="15">
        <v>1.7968086525797844E-2</v>
      </c>
    </row>
    <row r="107" spans="1:5">
      <c r="A107">
        <v>12490</v>
      </c>
      <c r="B107" s="120">
        <v>44074</v>
      </c>
      <c r="C107" s="193" t="s">
        <v>5</v>
      </c>
      <c r="D107" s="2" t="s">
        <v>6</v>
      </c>
      <c r="E107" s="15">
        <v>1.6268057748675346E-2</v>
      </c>
    </row>
    <row r="108" spans="1:5">
      <c r="A108">
        <v>12490</v>
      </c>
      <c r="B108" s="120">
        <v>44104</v>
      </c>
      <c r="C108" s="193" t="s">
        <v>5</v>
      </c>
      <c r="D108" s="2" t="s">
        <v>6</v>
      </c>
      <c r="E108" s="15">
        <v>-1.3299808837473392E-2</v>
      </c>
    </row>
    <row r="109" spans="1:5">
      <c r="A109">
        <v>12490</v>
      </c>
      <c r="B109" s="120">
        <v>44134</v>
      </c>
      <c r="C109" s="193" t="s">
        <v>5</v>
      </c>
      <c r="D109" s="2" t="s">
        <v>6</v>
      </c>
      <c r="E109" s="15">
        <v>-8.2271672785282135E-2</v>
      </c>
    </row>
    <row r="110" spans="1:5">
      <c r="A110">
        <v>12490</v>
      </c>
      <c r="B110" s="120">
        <v>44165</v>
      </c>
      <c r="C110" s="193" t="s">
        <v>5</v>
      </c>
      <c r="D110" s="2" t="s">
        <v>6</v>
      </c>
      <c r="E110" s="15">
        <v>0.12081311643123627</v>
      </c>
    </row>
    <row r="111" spans="1:5">
      <c r="A111">
        <v>12490</v>
      </c>
      <c r="B111" s="120">
        <v>44196</v>
      </c>
      <c r="C111" s="193" t="s">
        <v>5</v>
      </c>
      <c r="D111" s="2" t="s">
        <v>6</v>
      </c>
      <c r="E111" s="15">
        <v>1.9106222316622734E-2</v>
      </c>
    </row>
    <row r="112" spans="1:5">
      <c r="A112">
        <v>12490</v>
      </c>
      <c r="B112" s="120">
        <v>44225</v>
      </c>
      <c r="C112" s="193" t="s">
        <v>5</v>
      </c>
      <c r="D112" s="2" t="s">
        <v>6</v>
      </c>
      <c r="E112" s="15">
        <v>-5.3781352937221527E-2</v>
      </c>
    </row>
    <row r="113" spans="1:5">
      <c r="A113">
        <v>12490</v>
      </c>
      <c r="B113" s="120">
        <v>44253</v>
      </c>
      <c r="C113" s="193" t="s">
        <v>5</v>
      </c>
      <c r="D113" s="2" t="s">
        <v>6</v>
      </c>
      <c r="E113" s="15">
        <v>1.217361818999052E-2</v>
      </c>
    </row>
    <row r="114" spans="1:5">
      <c r="A114">
        <v>12490</v>
      </c>
      <c r="B114" s="120">
        <v>44286</v>
      </c>
      <c r="C114" s="193" t="s">
        <v>5</v>
      </c>
      <c r="D114" s="2" t="s">
        <v>6</v>
      </c>
      <c r="E114" s="15">
        <v>0.12049099802970886</v>
      </c>
    </row>
    <row r="115" spans="1:5">
      <c r="A115">
        <v>12490</v>
      </c>
      <c r="B115" s="120">
        <v>44316</v>
      </c>
      <c r="C115" s="193" t="s">
        <v>5</v>
      </c>
      <c r="D115" s="2" t="s">
        <v>6</v>
      </c>
      <c r="E115" s="15">
        <v>6.4685657620429993E-2</v>
      </c>
    </row>
    <row r="116" spans="1:5">
      <c r="A116">
        <v>12490</v>
      </c>
      <c r="B116" s="120">
        <v>44344</v>
      </c>
      <c r="C116" s="193" t="s">
        <v>5</v>
      </c>
      <c r="D116" s="2" t="s">
        <v>6</v>
      </c>
      <c r="E116" s="15">
        <v>2.466873824596405E-2</v>
      </c>
    </row>
    <row r="117" spans="1:5">
      <c r="A117">
        <v>12490</v>
      </c>
      <c r="B117" s="120">
        <v>44377</v>
      </c>
      <c r="C117" s="193" t="s">
        <v>5</v>
      </c>
      <c r="D117" s="2" t="s">
        <v>6</v>
      </c>
      <c r="E117" s="15">
        <v>1.9827401265501976E-2</v>
      </c>
    </row>
    <row r="118" spans="1:5">
      <c r="A118">
        <v>12490</v>
      </c>
      <c r="B118" s="120">
        <v>44407</v>
      </c>
      <c r="C118" s="193" t="s">
        <v>5</v>
      </c>
      <c r="D118" s="2" t="s">
        <v>6</v>
      </c>
      <c r="E118" s="15">
        <v>-3.8406368345022202E-2</v>
      </c>
    </row>
    <row r="119" spans="1:5">
      <c r="A119">
        <v>12490</v>
      </c>
      <c r="B119" s="120">
        <v>44439</v>
      </c>
      <c r="C119" s="193" t="s">
        <v>5</v>
      </c>
      <c r="D119" s="2" t="s">
        <v>6</v>
      </c>
      <c r="E119" s="15">
        <v>7.2360211052000523E-3</v>
      </c>
    </row>
    <row r="120" spans="1:5">
      <c r="A120">
        <v>12490</v>
      </c>
      <c r="B120" s="120">
        <v>44469</v>
      </c>
      <c r="C120" s="193" t="s">
        <v>5</v>
      </c>
      <c r="D120" s="2" t="s">
        <v>6</v>
      </c>
      <c r="E120" s="15">
        <v>-1.0047054849565029E-2</v>
      </c>
    </row>
    <row r="121" spans="1:5">
      <c r="A121">
        <v>12490</v>
      </c>
      <c r="B121" s="120">
        <v>44498</v>
      </c>
      <c r="C121" s="193" t="s">
        <v>5</v>
      </c>
      <c r="D121" s="2" t="s">
        <v>6</v>
      </c>
      <c r="E121" s="15">
        <v>-9.954649955034256E-2</v>
      </c>
    </row>
    <row r="122" spans="1:5">
      <c r="A122">
        <v>12490</v>
      </c>
      <c r="B122" s="120">
        <v>44530</v>
      </c>
      <c r="C122" s="193" t="s">
        <v>5</v>
      </c>
      <c r="D122" s="2" t="s">
        <v>6</v>
      </c>
      <c r="E122" s="15">
        <v>-9.4014173373579979E-3</v>
      </c>
    </row>
    <row r="123" spans="1:5">
      <c r="A123">
        <v>12490</v>
      </c>
      <c r="B123" s="120">
        <v>44561</v>
      </c>
      <c r="C123" s="193" t="s">
        <v>5</v>
      </c>
      <c r="D123" s="2" t="s">
        <v>6</v>
      </c>
      <c r="E123" s="15">
        <v>0.14141763746738434</v>
      </c>
    </row>
    <row r="124" spans="1:5">
      <c r="A124">
        <v>14541</v>
      </c>
      <c r="B124" s="120">
        <v>40939</v>
      </c>
      <c r="C124" s="193" t="s">
        <v>7</v>
      </c>
      <c r="D124" s="2" t="s">
        <v>8</v>
      </c>
      <c r="E124" s="15">
        <v>-3.0827056616544724E-2</v>
      </c>
    </row>
    <row r="125" spans="1:5">
      <c r="A125">
        <v>14541</v>
      </c>
      <c r="B125" s="120">
        <v>40968</v>
      </c>
      <c r="C125" s="193" t="s">
        <v>7</v>
      </c>
      <c r="D125" s="2" t="s">
        <v>8</v>
      </c>
      <c r="E125" s="15">
        <v>6.6039562225341797E-2</v>
      </c>
    </row>
    <row r="126" spans="1:5">
      <c r="A126">
        <v>14541</v>
      </c>
      <c r="B126" s="120">
        <v>40998</v>
      </c>
      <c r="C126" s="193" t="s">
        <v>7</v>
      </c>
      <c r="D126" s="2" t="s">
        <v>8</v>
      </c>
      <c r="E126" s="15">
        <v>-1.7503699287772179E-2</v>
      </c>
    </row>
    <row r="127" spans="1:5">
      <c r="A127">
        <v>14541</v>
      </c>
      <c r="B127" s="120">
        <v>41029</v>
      </c>
      <c r="C127" s="193" t="s">
        <v>7</v>
      </c>
      <c r="D127" s="2" t="s">
        <v>8</v>
      </c>
      <c r="E127" s="15">
        <v>-6.0628815554082394E-3</v>
      </c>
    </row>
    <row r="128" spans="1:5">
      <c r="A128">
        <v>14541</v>
      </c>
      <c r="B128" s="120">
        <v>41060</v>
      </c>
      <c r="C128" s="193" t="s">
        <v>7</v>
      </c>
      <c r="D128" s="2" t="s">
        <v>8</v>
      </c>
      <c r="E128" s="15">
        <v>-6.897522509098053E-2</v>
      </c>
    </row>
    <row r="129" spans="1:5">
      <c r="A129">
        <v>14541</v>
      </c>
      <c r="B129" s="120">
        <v>41089</v>
      </c>
      <c r="C129" s="193" t="s">
        <v>7</v>
      </c>
      <c r="D129" s="2" t="s">
        <v>8</v>
      </c>
      <c r="E129" s="15">
        <v>7.3136024177074432E-2</v>
      </c>
    </row>
    <row r="130" spans="1:5">
      <c r="A130">
        <v>14541</v>
      </c>
      <c r="B130" s="120">
        <v>41121</v>
      </c>
      <c r="C130" s="193" t="s">
        <v>7</v>
      </c>
      <c r="D130" s="2" t="s">
        <v>8</v>
      </c>
      <c r="E130" s="15">
        <v>3.8673002272844315E-2</v>
      </c>
    </row>
    <row r="131" spans="1:5">
      <c r="A131">
        <v>14541</v>
      </c>
      <c r="B131" s="120">
        <v>41152</v>
      </c>
      <c r="C131" s="193" t="s">
        <v>7</v>
      </c>
      <c r="D131" s="2" t="s">
        <v>8</v>
      </c>
      <c r="E131" s="15">
        <v>3.175763413310051E-2</v>
      </c>
    </row>
    <row r="132" spans="1:5">
      <c r="A132">
        <v>14541</v>
      </c>
      <c r="B132" s="120">
        <v>41180</v>
      </c>
      <c r="C132" s="193" t="s">
        <v>7</v>
      </c>
      <c r="D132" s="2" t="s">
        <v>8</v>
      </c>
      <c r="E132" s="15">
        <v>3.9229616522789001E-2</v>
      </c>
    </row>
    <row r="133" spans="1:5">
      <c r="A133">
        <v>14541</v>
      </c>
      <c r="B133" s="120">
        <v>41213</v>
      </c>
      <c r="C133" s="193" t="s">
        <v>7</v>
      </c>
      <c r="D133" s="2" t="s">
        <v>8</v>
      </c>
      <c r="E133" s="15">
        <v>-5.4214980453252792E-2</v>
      </c>
    </row>
    <row r="134" spans="1:5">
      <c r="A134">
        <v>14541</v>
      </c>
      <c r="B134" s="120">
        <v>41243</v>
      </c>
      <c r="C134" s="193" t="s">
        <v>7</v>
      </c>
      <c r="D134" s="2" t="s">
        <v>8</v>
      </c>
      <c r="E134" s="15">
        <v>-3.3115696161985397E-2</v>
      </c>
    </row>
    <row r="135" spans="1:5">
      <c r="A135">
        <v>14541</v>
      </c>
      <c r="B135" s="120">
        <v>41274</v>
      </c>
      <c r="C135" s="193" t="s">
        <v>7</v>
      </c>
      <c r="D135" s="2" t="s">
        <v>8</v>
      </c>
      <c r="E135" s="15">
        <v>2.3180970922112465E-2</v>
      </c>
    </row>
    <row r="136" spans="1:5">
      <c r="A136">
        <v>14541</v>
      </c>
      <c r="B136" s="120">
        <v>41305</v>
      </c>
      <c r="C136" s="193" t="s">
        <v>7</v>
      </c>
      <c r="D136" s="2" t="s">
        <v>8</v>
      </c>
      <c r="E136" s="15">
        <v>6.4823396503925323E-2</v>
      </c>
    </row>
    <row r="137" spans="1:5">
      <c r="A137">
        <v>14541</v>
      </c>
      <c r="B137" s="120">
        <v>41333</v>
      </c>
      <c r="C137" s="193" t="s">
        <v>7</v>
      </c>
      <c r="D137" s="2" t="s">
        <v>8</v>
      </c>
      <c r="E137" s="15">
        <v>2.5184541940689087E-2</v>
      </c>
    </row>
    <row r="138" spans="1:5">
      <c r="A138">
        <v>14541</v>
      </c>
      <c r="B138" s="120">
        <v>41361</v>
      </c>
      <c r="C138" s="193" t="s">
        <v>7</v>
      </c>
      <c r="D138" s="2" t="s">
        <v>8</v>
      </c>
      <c r="E138" s="15">
        <v>1.4255212619900703E-2</v>
      </c>
    </row>
    <row r="139" spans="1:5">
      <c r="A139">
        <v>14541</v>
      </c>
      <c r="B139" s="120">
        <v>41394</v>
      </c>
      <c r="C139" s="193" t="s">
        <v>7</v>
      </c>
      <c r="D139" s="2" t="s">
        <v>8</v>
      </c>
      <c r="E139" s="15">
        <v>2.6847353205084801E-2</v>
      </c>
    </row>
    <row r="140" spans="1:5">
      <c r="A140">
        <v>14541</v>
      </c>
      <c r="B140" s="120">
        <v>41425</v>
      </c>
      <c r="C140" s="193" t="s">
        <v>7</v>
      </c>
      <c r="D140" s="2" t="s">
        <v>8</v>
      </c>
      <c r="E140" s="15">
        <v>1.4261108823120594E-2</v>
      </c>
    </row>
    <row r="141" spans="1:5">
      <c r="A141">
        <v>14541</v>
      </c>
      <c r="B141" s="120">
        <v>41453</v>
      </c>
      <c r="C141" s="193" t="s">
        <v>7</v>
      </c>
      <c r="D141" s="2" t="s">
        <v>8</v>
      </c>
      <c r="E141" s="15">
        <v>-3.5926710814237595E-2</v>
      </c>
    </row>
    <row r="142" spans="1:5">
      <c r="A142">
        <v>14541</v>
      </c>
      <c r="B142" s="120">
        <v>41486</v>
      </c>
      <c r="C142" s="193" t="s">
        <v>7</v>
      </c>
      <c r="D142" s="2" t="s">
        <v>8</v>
      </c>
      <c r="E142" s="15">
        <v>6.3799247145652771E-2</v>
      </c>
    </row>
    <row r="143" spans="1:5">
      <c r="A143">
        <v>14541</v>
      </c>
      <c r="B143" s="120">
        <v>41516</v>
      </c>
      <c r="C143" s="193" t="s">
        <v>7</v>
      </c>
      <c r="D143" s="2" t="s">
        <v>8</v>
      </c>
      <c r="E143" s="15">
        <v>-3.5427745431661606E-2</v>
      </c>
    </row>
    <row r="144" spans="1:5">
      <c r="A144">
        <v>14541</v>
      </c>
      <c r="B144" s="120">
        <v>41547</v>
      </c>
      <c r="C144" s="193" t="s">
        <v>7</v>
      </c>
      <c r="D144" s="2" t="s">
        <v>8</v>
      </c>
      <c r="E144" s="15">
        <v>8.8848266750574112E-3</v>
      </c>
    </row>
    <row r="145" spans="1:5">
      <c r="A145">
        <v>14541</v>
      </c>
      <c r="B145" s="120">
        <v>41578</v>
      </c>
      <c r="C145" s="193" t="s">
        <v>7</v>
      </c>
      <c r="D145" s="2" t="s">
        <v>8</v>
      </c>
      <c r="E145" s="15">
        <v>-1.2674904428422451E-2</v>
      </c>
    </row>
    <row r="146" spans="1:5">
      <c r="A146">
        <v>14541</v>
      </c>
      <c r="B146" s="120">
        <v>41607</v>
      </c>
      <c r="C146" s="193" t="s">
        <v>7</v>
      </c>
      <c r="D146" s="2" t="s">
        <v>8</v>
      </c>
      <c r="E146" s="15">
        <v>2.9009697958827019E-2</v>
      </c>
    </row>
    <row r="147" spans="1:5">
      <c r="A147">
        <v>14541</v>
      </c>
      <c r="B147" s="120">
        <v>41639</v>
      </c>
      <c r="C147" s="193" t="s">
        <v>7</v>
      </c>
      <c r="D147" s="2" t="s">
        <v>8</v>
      </c>
      <c r="E147" s="15">
        <v>2.0173154771327972E-2</v>
      </c>
    </row>
    <row r="148" spans="1:5">
      <c r="A148">
        <v>14541</v>
      </c>
      <c r="B148" s="120">
        <v>41670</v>
      </c>
      <c r="C148" s="193" t="s">
        <v>7</v>
      </c>
      <c r="D148" s="2" t="s">
        <v>8</v>
      </c>
      <c r="E148" s="15">
        <v>-0.10631659626960754</v>
      </c>
    </row>
    <row r="149" spans="1:5">
      <c r="A149">
        <v>14541</v>
      </c>
      <c r="B149" s="120">
        <v>41698</v>
      </c>
      <c r="C149" s="193" t="s">
        <v>7</v>
      </c>
      <c r="D149" s="2" t="s">
        <v>8</v>
      </c>
      <c r="E149" s="15">
        <v>4.2103420943021774E-2</v>
      </c>
    </row>
    <row r="150" spans="1:5">
      <c r="A150">
        <v>14541</v>
      </c>
      <c r="B150" s="120">
        <v>41729</v>
      </c>
      <c r="C150" s="193" t="s">
        <v>7</v>
      </c>
      <c r="D150" s="2" t="s">
        <v>8</v>
      </c>
      <c r="E150" s="15">
        <v>3.1041374430060387E-2</v>
      </c>
    </row>
    <row r="151" spans="1:5">
      <c r="A151">
        <v>14541</v>
      </c>
      <c r="B151" s="120">
        <v>41759</v>
      </c>
      <c r="C151" s="193" t="s">
        <v>7</v>
      </c>
      <c r="D151" s="2" t="s">
        <v>8</v>
      </c>
      <c r="E151" s="15">
        <v>5.5588200688362122E-2</v>
      </c>
    </row>
    <row r="152" spans="1:5">
      <c r="A152">
        <v>14541</v>
      </c>
      <c r="B152" s="120">
        <v>41789</v>
      </c>
      <c r="C152" s="193" t="s">
        <v>7</v>
      </c>
      <c r="D152" s="2" t="s">
        <v>8</v>
      </c>
      <c r="E152" s="15">
        <v>-1.3224950060248375E-2</v>
      </c>
    </row>
    <row r="153" spans="1:5">
      <c r="A153">
        <v>14541</v>
      </c>
      <c r="B153" s="120">
        <v>41820</v>
      </c>
      <c r="C153" s="193" t="s">
        <v>7</v>
      </c>
      <c r="D153" s="2" t="s">
        <v>8</v>
      </c>
      <c r="E153" s="15">
        <v>6.3197344541549683E-2</v>
      </c>
    </row>
    <row r="154" spans="1:5">
      <c r="A154">
        <v>14541</v>
      </c>
      <c r="B154" s="120">
        <v>41851</v>
      </c>
      <c r="C154" s="193" t="s">
        <v>7</v>
      </c>
      <c r="D154" s="2" t="s">
        <v>8</v>
      </c>
      <c r="E154" s="15">
        <v>-1.0034450329840183E-2</v>
      </c>
    </row>
    <row r="155" spans="1:5">
      <c r="A155">
        <v>14541</v>
      </c>
      <c r="B155" s="120">
        <v>41880</v>
      </c>
      <c r="C155" s="193" t="s">
        <v>7</v>
      </c>
      <c r="D155" s="2" t="s">
        <v>8</v>
      </c>
      <c r="E155" s="15">
        <v>9.9039888009428978E-3</v>
      </c>
    </row>
    <row r="156" spans="1:5">
      <c r="A156">
        <v>14541</v>
      </c>
      <c r="B156" s="120">
        <v>41912</v>
      </c>
      <c r="C156" s="193" t="s">
        <v>7</v>
      </c>
      <c r="D156" s="2" t="s">
        <v>8</v>
      </c>
      <c r="E156" s="15">
        <v>-7.8254133462905884E-2</v>
      </c>
    </row>
    <row r="157" spans="1:5">
      <c r="A157">
        <v>14541</v>
      </c>
      <c r="B157" s="120">
        <v>41943</v>
      </c>
      <c r="C157" s="193" t="s">
        <v>7</v>
      </c>
      <c r="D157" s="2" t="s">
        <v>8</v>
      </c>
      <c r="E157" s="15">
        <v>5.2798963151872158E-3</v>
      </c>
    </row>
    <row r="158" spans="1:5">
      <c r="A158">
        <v>14541</v>
      </c>
      <c r="B158" s="120">
        <v>41971</v>
      </c>
      <c r="C158" s="193" t="s">
        <v>7</v>
      </c>
      <c r="D158" s="2" t="s">
        <v>8</v>
      </c>
      <c r="E158" s="15">
        <v>-8.3451390266418457E-2</v>
      </c>
    </row>
    <row r="159" spans="1:5">
      <c r="A159">
        <v>14541</v>
      </c>
      <c r="B159" s="120">
        <v>42004</v>
      </c>
      <c r="C159" s="193" t="s">
        <v>7</v>
      </c>
      <c r="D159" s="2" t="s">
        <v>8</v>
      </c>
      <c r="E159" s="15">
        <v>3.040320985019207E-2</v>
      </c>
    </row>
    <row r="160" spans="1:5">
      <c r="A160">
        <v>14541</v>
      </c>
      <c r="B160" s="120">
        <v>42034</v>
      </c>
      <c r="C160" s="193" t="s">
        <v>7</v>
      </c>
      <c r="D160" s="2" t="s">
        <v>8</v>
      </c>
      <c r="E160" s="15">
        <v>-8.6022473871707916E-2</v>
      </c>
    </row>
    <row r="161" spans="1:5">
      <c r="A161">
        <v>14541</v>
      </c>
      <c r="B161" s="120">
        <v>42062</v>
      </c>
      <c r="C161" s="193" t="s">
        <v>7</v>
      </c>
      <c r="D161" s="2" t="s">
        <v>8</v>
      </c>
      <c r="E161" s="15">
        <v>5.0911944359540939E-2</v>
      </c>
    </row>
    <row r="162" spans="1:5">
      <c r="A162">
        <v>14541</v>
      </c>
      <c r="B162" s="120">
        <v>42094</v>
      </c>
      <c r="C162" s="193" t="s">
        <v>7</v>
      </c>
      <c r="D162" s="2" t="s">
        <v>8</v>
      </c>
      <c r="E162" s="15">
        <v>-1.5935478731989861E-2</v>
      </c>
    </row>
    <row r="163" spans="1:5">
      <c r="A163">
        <v>14541</v>
      </c>
      <c r="B163" s="120">
        <v>42124</v>
      </c>
      <c r="C163" s="193" t="s">
        <v>7</v>
      </c>
      <c r="D163" s="2" t="s">
        <v>8</v>
      </c>
      <c r="E163" s="15">
        <v>5.7915735989809036E-2</v>
      </c>
    </row>
    <row r="164" spans="1:5">
      <c r="A164">
        <v>14541</v>
      </c>
      <c r="B164" s="120">
        <v>42153</v>
      </c>
      <c r="C164" s="193" t="s">
        <v>7</v>
      </c>
      <c r="D164" s="2" t="s">
        <v>8</v>
      </c>
      <c r="E164" s="15">
        <v>-6.2938928604125977E-2</v>
      </c>
    </row>
    <row r="165" spans="1:5">
      <c r="A165">
        <v>14541</v>
      </c>
      <c r="B165" s="120">
        <v>42185</v>
      </c>
      <c r="C165" s="193" t="s">
        <v>7</v>
      </c>
      <c r="D165" s="2" t="s">
        <v>8</v>
      </c>
      <c r="E165" s="15">
        <v>-6.3398048281669617E-2</v>
      </c>
    </row>
    <row r="166" spans="1:5">
      <c r="A166">
        <v>14541</v>
      </c>
      <c r="B166" s="120">
        <v>42216</v>
      </c>
      <c r="C166" s="193" t="s">
        <v>7</v>
      </c>
      <c r="D166" s="2" t="s">
        <v>8</v>
      </c>
      <c r="E166" s="15">
        <v>-8.2823649048805237E-2</v>
      </c>
    </row>
    <row r="167" spans="1:5">
      <c r="A167">
        <v>14541</v>
      </c>
      <c r="B167" s="120">
        <v>42247</v>
      </c>
      <c r="C167" s="193" t="s">
        <v>7</v>
      </c>
      <c r="D167" s="2" t="s">
        <v>8</v>
      </c>
      <c r="E167" s="15">
        <v>-7.2558827698230743E-2</v>
      </c>
    </row>
    <row r="168" spans="1:5">
      <c r="A168">
        <v>14541</v>
      </c>
      <c r="B168" s="120">
        <v>42277</v>
      </c>
      <c r="C168" s="193" t="s">
        <v>7</v>
      </c>
      <c r="D168" s="2" t="s">
        <v>8</v>
      </c>
      <c r="E168" s="15">
        <v>-2.6052607223391533E-2</v>
      </c>
    </row>
    <row r="169" spans="1:5">
      <c r="A169">
        <v>14541</v>
      </c>
      <c r="B169" s="120">
        <v>42307</v>
      </c>
      <c r="C169" s="193" t="s">
        <v>7</v>
      </c>
      <c r="D169" s="2" t="s">
        <v>8</v>
      </c>
      <c r="E169" s="15">
        <v>0.15212982892990112</v>
      </c>
    </row>
    <row r="170" spans="1:5">
      <c r="A170">
        <v>14541</v>
      </c>
      <c r="B170" s="120">
        <v>42338</v>
      </c>
      <c r="C170" s="193" t="s">
        <v>7</v>
      </c>
      <c r="D170" s="2" t="s">
        <v>8</v>
      </c>
      <c r="E170" s="15">
        <v>1.661534421145916E-2</v>
      </c>
    </row>
    <row r="171" spans="1:5">
      <c r="A171">
        <v>14541</v>
      </c>
      <c r="B171" s="120">
        <v>42369</v>
      </c>
      <c r="C171" s="193" t="s">
        <v>7</v>
      </c>
      <c r="D171" s="2" t="s">
        <v>8</v>
      </c>
      <c r="E171" s="15">
        <v>-1.4892691746354103E-2</v>
      </c>
    </row>
    <row r="172" spans="1:5">
      <c r="A172">
        <v>14541</v>
      </c>
      <c r="B172" s="120">
        <v>42398</v>
      </c>
      <c r="C172" s="193" t="s">
        <v>7</v>
      </c>
      <c r="D172" s="2" t="s">
        <v>8</v>
      </c>
      <c r="E172" s="15">
        <v>-3.8794998079538345E-2</v>
      </c>
    </row>
    <row r="173" spans="1:5">
      <c r="A173">
        <v>14541</v>
      </c>
      <c r="B173" s="120">
        <v>42429</v>
      </c>
      <c r="C173" s="193" t="s">
        <v>7</v>
      </c>
      <c r="D173" s="2" t="s">
        <v>8</v>
      </c>
      <c r="E173" s="15">
        <v>-2.2666806355118752E-2</v>
      </c>
    </row>
    <row r="174" spans="1:5">
      <c r="A174">
        <v>14541</v>
      </c>
      <c r="B174" s="120">
        <v>42460</v>
      </c>
      <c r="C174" s="193" t="s">
        <v>7</v>
      </c>
      <c r="D174" s="2" t="s">
        <v>8</v>
      </c>
      <c r="E174" s="15">
        <v>0.14333651959896088</v>
      </c>
    </row>
    <row r="175" spans="1:5">
      <c r="A175">
        <v>14541</v>
      </c>
      <c r="B175" s="120">
        <v>42489</v>
      </c>
      <c r="C175" s="193" t="s">
        <v>7</v>
      </c>
      <c r="D175" s="2" t="s">
        <v>8</v>
      </c>
      <c r="E175" s="15">
        <v>7.106916606426239E-2</v>
      </c>
    </row>
    <row r="176" spans="1:5">
      <c r="A176">
        <v>14541</v>
      </c>
      <c r="B176" s="120">
        <v>42521</v>
      </c>
      <c r="C176" s="193" t="s">
        <v>7</v>
      </c>
      <c r="D176" s="2" t="s">
        <v>8</v>
      </c>
      <c r="E176" s="15">
        <v>-1.0765340412035584E-3</v>
      </c>
    </row>
    <row r="177" spans="1:5">
      <c r="A177">
        <v>14541</v>
      </c>
      <c r="B177" s="120">
        <v>42551</v>
      </c>
      <c r="C177" s="193" t="s">
        <v>7</v>
      </c>
      <c r="D177" s="2" t="s">
        <v>8</v>
      </c>
      <c r="E177" s="15">
        <v>3.7920810282230377E-2</v>
      </c>
    </row>
    <row r="178" spans="1:5">
      <c r="A178">
        <v>14541</v>
      </c>
      <c r="B178" s="120">
        <v>42580</v>
      </c>
      <c r="C178" s="193" t="s">
        <v>7</v>
      </c>
      <c r="D178" s="2" t="s">
        <v>8</v>
      </c>
      <c r="E178" s="15">
        <v>-2.2417232394218445E-2</v>
      </c>
    </row>
    <row r="179" spans="1:5">
      <c r="A179">
        <v>14541</v>
      </c>
      <c r="B179" s="120">
        <v>42613</v>
      </c>
      <c r="C179" s="193" t="s">
        <v>7</v>
      </c>
      <c r="D179" s="2" t="s">
        <v>8</v>
      </c>
      <c r="E179" s="15">
        <v>-8.0991555005311966E-3</v>
      </c>
    </row>
    <row r="180" spans="1:5">
      <c r="A180">
        <v>14541</v>
      </c>
      <c r="B180" s="120">
        <v>42643</v>
      </c>
      <c r="C180" s="193" t="s">
        <v>7</v>
      </c>
      <c r="D180" s="2" t="s">
        <v>8</v>
      </c>
      <c r="E180" s="15">
        <v>2.326502650976181E-2</v>
      </c>
    </row>
    <row r="181" spans="1:5">
      <c r="A181">
        <v>14541</v>
      </c>
      <c r="B181" s="120">
        <v>42674</v>
      </c>
      <c r="C181" s="193" t="s">
        <v>7</v>
      </c>
      <c r="D181" s="2" t="s">
        <v>8</v>
      </c>
      <c r="E181" s="15">
        <v>1.7780818045139313E-2</v>
      </c>
    </row>
    <row r="182" spans="1:5">
      <c r="A182">
        <v>14541</v>
      </c>
      <c r="B182" s="120">
        <v>42704</v>
      </c>
      <c r="C182" s="193" t="s">
        <v>7</v>
      </c>
      <c r="D182" s="2" t="s">
        <v>8</v>
      </c>
      <c r="E182" s="15">
        <v>7.5322173535823822E-2</v>
      </c>
    </row>
    <row r="183" spans="1:5">
      <c r="A183">
        <v>14541</v>
      </c>
      <c r="B183" s="120">
        <v>42734</v>
      </c>
      <c r="C183" s="193" t="s">
        <v>7</v>
      </c>
      <c r="D183" s="2" t="s">
        <v>8</v>
      </c>
      <c r="E183" s="15">
        <v>5.5037643760442734E-2</v>
      </c>
    </row>
    <row r="184" spans="1:5">
      <c r="A184">
        <v>14541</v>
      </c>
      <c r="B184" s="120">
        <v>42766</v>
      </c>
      <c r="C184" s="193" t="s">
        <v>7</v>
      </c>
      <c r="D184" s="2" t="s">
        <v>8</v>
      </c>
      <c r="E184" s="15">
        <v>-5.3950712084770203E-2</v>
      </c>
    </row>
    <row r="185" spans="1:5">
      <c r="A185">
        <v>14541</v>
      </c>
      <c r="B185" s="120">
        <v>42794</v>
      </c>
      <c r="C185" s="193" t="s">
        <v>7</v>
      </c>
      <c r="D185" s="2" t="s">
        <v>8</v>
      </c>
      <c r="E185" s="15">
        <v>2.0026955753564835E-2</v>
      </c>
    </row>
    <row r="186" spans="1:5">
      <c r="A186">
        <v>14541</v>
      </c>
      <c r="B186" s="120">
        <v>42825</v>
      </c>
      <c r="C186" s="193" t="s">
        <v>7</v>
      </c>
      <c r="D186" s="2" t="s">
        <v>8</v>
      </c>
      <c r="E186" s="15">
        <v>-4.5599974691867828E-2</v>
      </c>
    </row>
    <row r="187" spans="1:5">
      <c r="A187">
        <v>14541</v>
      </c>
      <c r="B187" s="120">
        <v>42853</v>
      </c>
      <c r="C187" s="193" t="s">
        <v>7</v>
      </c>
      <c r="D187" s="2" t="s">
        <v>8</v>
      </c>
      <c r="E187" s="15">
        <v>-6.2401583418250084E-3</v>
      </c>
    </row>
    <row r="188" spans="1:5">
      <c r="A188">
        <v>14541</v>
      </c>
      <c r="B188" s="120">
        <v>42886</v>
      </c>
      <c r="C188" s="193" t="s">
        <v>7</v>
      </c>
      <c r="D188" s="2" t="s">
        <v>8</v>
      </c>
      <c r="E188" s="15">
        <v>-2.0056173205375671E-2</v>
      </c>
    </row>
    <row r="189" spans="1:5">
      <c r="A189">
        <v>14541</v>
      </c>
      <c r="B189" s="120">
        <v>42916</v>
      </c>
      <c r="C189" s="193" t="s">
        <v>7</v>
      </c>
      <c r="D189" s="2" t="s">
        <v>8</v>
      </c>
      <c r="E189" s="15">
        <v>8.2141328603029251E-3</v>
      </c>
    </row>
    <row r="190" spans="1:5">
      <c r="A190">
        <v>14541</v>
      </c>
      <c r="B190" s="120">
        <v>42947</v>
      </c>
      <c r="C190" s="193" t="s">
        <v>7</v>
      </c>
      <c r="D190" s="2" t="s">
        <v>8</v>
      </c>
      <c r="E190" s="15">
        <v>4.6582963317632675E-2</v>
      </c>
    </row>
    <row r="191" spans="1:5">
      <c r="A191">
        <v>14541</v>
      </c>
      <c r="B191" s="120">
        <v>42978</v>
      </c>
      <c r="C191" s="193" t="s">
        <v>7</v>
      </c>
      <c r="D191" s="2" t="s">
        <v>8</v>
      </c>
      <c r="E191" s="15">
        <v>-4.4875871390104294E-3</v>
      </c>
    </row>
    <row r="192" spans="1:5">
      <c r="A192">
        <v>14541</v>
      </c>
      <c r="B192" s="120">
        <v>43007</v>
      </c>
      <c r="C192" s="193" t="s">
        <v>7</v>
      </c>
      <c r="D192" s="2" t="s">
        <v>8</v>
      </c>
      <c r="E192" s="15">
        <v>9.1804467141628265E-2</v>
      </c>
    </row>
    <row r="193" spans="1:5">
      <c r="A193">
        <v>14541</v>
      </c>
      <c r="B193" s="120">
        <v>43039</v>
      </c>
      <c r="C193" s="193" t="s">
        <v>7</v>
      </c>
      <c r="D193" s="2" t="s">
        <v>8</v>
      </c>
      <c r="E193" s="15">
        <v>-1.3702132739126682E-2</v>
      </c>
    </row>
    <row r="194" spans="1:5">
      <c r="A194">
        <v>14541</v>
      </c>
      <c r="B194" s="120">
        <v>43069</v>
      </c>
      <c r="C194" s="193" t="s">
        <v>7</v>
      </c>
      <c r="D194" s="2" t="s">
        <v>8</v>
      </c>
      <c r="E194" s="15">
        <v>3.6068674176931381E-2</v>
      </c>
    </row>
    <row r="195" spans="1:5">
      <c r="A195">
        <v>14541</v>
      </c>
      <c r="B195" s="120">
        <v>43098</v>
      </c>
      <c r="C195" s="193" t="s">
        <v>7</v>
      </c>
      <c r="D195" s="2" t="s">
        <v>8</v>
      </c>
      <c r="E195" s="15">
        <v>5.2105259150266647E-2</v>
      </c>
    </row>
    <row r="196" spans="1:5">
      <c r="A196">
        <v>14541</v>
      </c>
      <c r="B196" s="120">
        <v>43131</v>
      </c>
      <c r="C196" s="193" t="s">
        <v>7</v>
      </c>
      <c r="D196" s="2" t="s">
        <v>8</v>
      </c>
      <c r="E196" s="15">
        <v>1.2780256802216172E-3</v>
      </c>
    </row>
    <row r="197" spans="1:5">
      <c r="A197">
        <v>14541</v>
      </c>
      <c r="B197" s="120">
        <v>43159</v>
      </c>
      <c r="C197" s="193" t="s">
        <v>7</v>
      </c>
      <c r="D197" s="2" t="s">
        <v>8</v>
      </c>
      <c r="E197" s="15">
        <v>-9.8205029964447021E-2</v>
      </c>
    </row>
    <row r="198" spans="1:5">
      <c r="A198">
        <v>14541</v>
      </c>
      <c r="B198" s="120">
        <v>43188</v>
      </c>
      <c r="C198" s="193" t="s">
        <v>7</v>
      </c>
      <c r="D198" s="2" t="s">
        <v>8</v>
      </c>
      <c r="E198" s="15">
        <v>1.8942127004265785E-2</v>
      </c>
    </row>
    <row r="199" spans="1:5">
      <c r="A199">
        <v>14541</v>
      </c>
      <c r="B199" s="120">
        <v>43220</v>
      </c>
      <c r="C199" s="193" t="s">
        <v>7</v>
      </c>
      <c r="D199" s="2" t="s">
        <v>8</v>
      </c>
      <c r="E199" s="15">
        <v>9.7071200609207153E-2</v>
      </c>
    </row>
    <row r="200" spans="1:5">
      <c r="A200">
        <v>14541</v>
      </c>
      <c r="B200" s="120">
        <v>43251</v>
      </c>
      <c r="C200" s="193" t="s">
        <v>7</v>
      </c>
      <c r="D200" s="2" t="s">
        <v>8</v>
      </c>
      <c r="E200" s="15">
        <v>2.4778391234576702E-3</v>
      </c>
    </row>
    <row r="201" spans="1:5">
      <c r="A201">
        <v>14541</v>
      </c>
      <c r="B201" s="120">
        <v>43280</v>
      </c>
      <c r="C201" s="193" t="s">
        <v>7</v>
      </c>
      <c r="D201" s="2" t="s">
        <v>8</v>
      </c>
      <c r="E201" s="15">
        <v>1.7135938629508018E-2</v>
      </c>
    </row>
    <row r="202" spans="1:5">
      <c r="A202">
        <v>14541</v>
      </c>
      <c r="B202" s="120">
        <v>43312</v>
      </c>
      <c r="C202" s="193" t="s">
        <v>7</v>
      </c>
      <c r="D202" s="2" t="s">
        <v>8</v>
      </c>
      <c r="E202" s="15">
        <v>-1.2655514292418957E-3</v>
      </c>
    </row>
    <row r="203" spans="1:5">
      <c r="A203">
        <v>14541</v>
      </c>
      <c r="B203" s="120">
        <v>43343</v>
      </c>
      <c r="C203" s="193" t="s">
        <v>7</v>
      </c>
      <c r="D203" s="2" t="s">
        <v>8</v>
      </c>
      <c r="E203" s="15">
        <v>-5.298168957233429E-2</v>
      </c>
    </row>
    <row r="204" spans="1:5">
      <c r="A204">
        <v>14541</v>
      </c>
      <c r="B204" s="120">
        <v>43371</v>
      </c>
      <c r="C204" s="193" t="s">
        <v>7</v>
      </c>
      <c r="D204" s="2" t="s">
        <v>8</v>
      </c>
      <c r="E204" s="15">
        <v>3.2247170805931091E-2</v>
      </c>
    </row>
    <row r="205" spans="1:5">
      <c r="A205">
        <v>14541</v>
      </c>
      <c r="B205" s="120">
        <v>43404</v>
      </c>
      <c r="C205" s="193" t="s">
        <v>7</v>
      </c>
      <c r="D205" s="2" t="s">
        <v>8</v>
      </c>
      <c r="E205" s="15">
        <v>-8.6931608617305756E-2</v>
      </c>
    </row>
    <row r="206" spans="1:5">
      <c r="A206">
        <v>14541</v>
      </c>
      <c r="B206" s="120">
        <v>43434</v>
      </c>
      <c r="C206" s="193" t="s">
        <v>7</v>
      </c>
      <c r="D206" s="2" t="s">
        <v>8</v>
      </c>
      <c r="E206" s="15">
        <v>7.5324684381484985E-2</v>
      </c>
    </row>
    <row r="207" spans="1:5">
      <c r="A207">
        <v>14541</v>
      </c>
      <c r="B207" s="120">
        <v>43465</v>
      </c>
      <c r="C207" s="193" t="s">
        <v>7</v>
      </c>
      <c r="D207" s="2" t="s">
        <v>8</v>
      </c>
      <c r="E207" s="15">
        <v>-8.5337154567241669E-2</v>
      </c>
    </row>
    <row r="208" spans="1:5">
      <c r="A208">
        <v>14541</v>
      </c>
      <c r="B208" s="120">
        <v>43496</v>
      </c>
      <c r="C208" s="193" t="s">
        <v>7</v>
      </c>
      <c r="D208" s="2" t="s">
        <v>8</v>
      </c>
      <c r="E208" s="15">
        <v>5.3865250200033188E-2</v>
      </c>
    </row>
    <row r="209" spans="1:5">
      <c r="A209">
        <v>14541</v>
      </c>
      <c r="B209" s="120">
        <v>43524</v>
      </c>
      <c r="C209" s="193" t="s">
        <v>7</v>
      </c>
      <c r="D209" s="2" t="s">
        <v>8</v>
      </c>
      <c r="E209" s="15">
        <v>5.3379852324724197E-2</v>
      </c>
    </row>
    <row r="210" spans="1:5">
      <c r="A210">
        <v>14541</v>
      </c>
      <c r="B210" s="120">
        <v>43553</v>
      </c>
      <c r="C210" s="193" t="s">
        <v>7</v>
      </c>
      <c r="D210" s="2" t="s">
        <v>8</v>
      </c>
      <c r="E210" s="15">
        <v>3.0105356127023697E-2</v>
      </c>
    </row>
    <row r="211" spans="1:5">
      <c r="A211">
        <v>14541</v>
      </c>
      <c r="B211" s="120">
        <v>43585</v>
      </c>
      <c r="C211" s="193" t="s">
        <v>7</v>
      </c>
      <c r="D211" s="2" t="s">
        <v>8</v>
      </c>
      <c r="E211" s="15">
        <v>-2.5328809395432472E-2</v>
      </c>
    </row>
    <row r="212" spans="1:5">
      <c r="A212">
        <v>14541</v>
      </c>
      <c r="B212" s="120">
        <v>43616</v>
      </c>
      <c r="C212" s="193" t="s">
        <v>7</v>
      </c>
      <c r="D212" s="2" t="s">
        <v>8</v>
      </c>
      <c r="E212" s="15">
        <v>-4.1812419891357422E-2</v>
      </c>
    </row>
    <row r="213" spans="1:5">
      <c r="A213">
        <v>14541</v>
      </c>
      <c r="B213" s="120">
        <v>43644</v>
      </c>
      <c r="C213" s="193" t="s">
        <v>7</v>
      </c>
      <c r="D213" s="2" t="s">
        <v>8</v>
      </c>
      <c r="E213" s="15">
        <v>9.3017160892486572E-2</v>
      </c>
    </row>
    <row r="214" spans="1:5">
      <c r="A214">
        <v>14541</v>
      </c>
      <c r="B214" s="120">
        <v>43677</v>
      </c>
      <c r="C214" s="193" t="s">
        <v>7</v>
      </c>
      <c r="D214" s="2" t="s">
        <v>8</v>
      </c>
      <c r="E214" s="15">
        <v>-1.0687896050512791E-2</v>
      </c>
    </row>
    <row r="215" spans="1:5">
      <c r="A215">
        <v>14541</v>
      </c>
      <c r="B215" s="120">
        <v>43707</v>
      </c>
      <c r="C215" s="193" t="s">
        <v>7</v>
      </c>
      <c r="D215" s="2" t="s">
        <v>8</v>
      </c>
      <c r="E215" s="15">
        <v>-3.4115824848413467E-2</v>
      </c>
    </row>
    <row r="216" spans="1:5">
      <c r="A216">
        <v>14541</v>
      </c>
      <c r="B216" s="120">
        <v>43738</v>
      </c>
      <c r="C216" s="193" t="s">
        <v>7</v>
      </c>
      <c r="D216" s="2" t="s">
        <v>8</v>
      </c>
      <c r="E216" s="15">
        <v>7.4753416702151299E-3</v>
      </c>
    </row>
    <row r="217" spans="1:5">
      <c r="A217">
        <v>14541</v>
      </c>
      <c r="B217" s="120">
        <v>43769</v>
      </c>
      <c r="C217" s="193" t="s">
        <v>7</v>
      </c>
      <c r="D217" s="2" t="s">
        <v>8</v>
      </c>
      <c r="E217" s="15">
        <v>-2.0741982385516167E-2</v>
      </c>
    </row>
    <row r="218" spans="1:5">
      <c r="A218">
        <v>14541</v>
      </c>
      <c r="B218" s="120">
        <v>43798</v>
      </c>
      <c r="C218" s="193" t="s">
        <v>7</v>
      </c>
      <c r="D218" s="2" t="s">
        <v>8</v>
      </c>
      <c r="E218" s="15">
        <v>1.8770432099699974E-2</v>
      </c>
    </row>
    <row r="219" spans="1:5">
      <c r="A219">
        <v>14541</v>
      </c>
      <c r="B219" s="120">
        <v>43830</v>
      </c>
      <c r="C219" s="193" t="s">
        <v>7</v>
      </c>
      <c r="D219" s="2" t="s">
        <v>8</v>
      </c>
      <c r="E219" s="15">
        <v>2.8856867924332619E-2</v>
      </c>
    </row>
    <row r="220" spans="1:5">
      <c r="A220">
        <v>14541</v>
      </c>
      <c r="B220" s="120">
        <v>43861</v>
      </c>
      <c r="C220" s="193" t="s">
        <v>7</v>
      </c>
      <c r="D220" s="2" t="s">
        <v>8</v>
      </c>
      <c r="E220" s="15">
        <v>-0.11094517260789871</v>
      </c>
    </row>
    <row r="221" spans="1:5">
      <c r="A221">
        <v>14541</v>
      </c>
      <c r="B221" s="120">
        <v>43889</v>
      </c>
      <c r="C221" s="193" t="s">
        <v>7</v>
      </c>
      <c r="D221" s="2" t="s">
        <v>8</v>
      </c>
      <c r="E221" s="15">
        <v>-0.11676314473152161</v>
      </c>
    </row>
    <row r="222" spans="1:5">
      <c r="A222">
        <v>14541</v>
      </c>
      <c r="B222" s="120">
        <v>43921</v>
      </c>
      <c r="C222" s="193" t="s">
        <v>7</v>
      </c>
      <c r="D222" s="2" t="s">
        <v>8</v>
      </c>
      <c r="E222" s="15">
        <v>-0.22369828820228577</v>
      </c>
    </row>
    <row r="223" spans="1:5">
      <c r="A223">
        <v>14541</v>
      </c>
      <c r="B223" s="120">
        <v>43951</v>
      </c>
      <c r="C223" s="193" t="s">
        <v>7</v>
      </c>
      <c r="D223" s="2" t="s">
        <v>8</v>
      </c>
      <c r="E223" s="15">
        <v>0.26966604590415955</v>
      </c>
    </row>
    <row r="224" spans="1:5">
      <c r="A224">
        <v>14541</v>
      </c>
      <c r="B224" s="120">
        <v>43980</v>
      </c>
      <c r="C224" s="193" t="s">
        <v>7</v>
      </c>
      <c r="D224" s="2" t="s">
        <v>8</v>
      </c>
      <c r="E224" s="15">
        <v>1.07608363032341E-2</v>
      </c>
    </row>
    <row r="225" spans="1:5">
      <c r="A225">
        <v>14541</v>
      </c>
      <c r="B225" s="120">
        <v>44012</v>
      </c>
      <c r="C225" s="193" t="s">
        <v>7</v>
      </c>
      <c r="D225" s="2" t="s">
        <v>8</v>
      </c>
      <c r="E225" s="15">
        <v>-2.693559043109417E-2</v>
      </c>
    </row>
    <row r="226" spans="1:5">
      <c r="A226">
        <v>14541</v>
      </c>
      <c r="B226" s="120">
        <v>44043</v>
      </c>
      <c r="C226" s="193" t="s">
        <v>7</v>
      </c>
      <c r="D226" s="2" t="s">
        <v>8</v>
      </c>
      <c r="E226" s="15">
        <v>-5.9285003691911697E-2</v>
      </c>
    </row>
    <row r="227" spans="1:5">
      <c r="A227">
        <v>14541</v>
      </c>
      <c r="B227" s="120">
        <v>44074</v>
      </c>
      <c r="C227" s="193" t="s">
        <v>7</v>
      </c>
      <c r="D227" s="2" t="s">
        <v>8</v>
      </c>
      <c r="E227" s="15">
        <v>1.5248960815370083E-2</v>
      </c>
    </row>
    <row r="228" spans="1:5">
      <c r="A228">
        <v>14541</v>
      </c>
      <c r="B228" s="120">
        <v>44104</v>
      </c>
      <c r="C228" s="193" t="s">
        <v>7</v>
      </c>
      <c r="D228" s="2" t="s">
        <v>8</v>
      </c>
      <c r="E228" s="15">
        <v>-0.14214226603507996</v>
      </c>
    </row>
    <row r="229" spans="1:5">
      <c r="A229">
        <v>14541</v>
      </c>
      <c r="B229" s="120">
        <v>44134</v>
      </c>
      <c r="C229" s="193" t="s">
        <v>7</v>
      </c>
      <c r="D229" s="2" t="s">
        <v>8</v>
      </c>
      <c r="E229" s="15">
        <v>-3.4722223877906799E-2</v>
      </c>
    </row>
    <row r="230" spans="1:5">
      <c r="A230">
        <v>14541</v>
      </c>
      <c r="B230" s="120">
        <v>44165</v>
      </c>
      <c r="C230" s="193" t="s">
        <v>7</v>
      </c>
      <c r="D230" s="2" t="s">
        <v>8</v>
      </c>
      <c r="E230" s="15">
        <v>0.27294963598251343</v>
      </c>
    </row>
    <row r="231" spans="1:5">
      <c r="A231">
        <v>14541</v>
      </c>
      <c r="B231" s="120">
        <v>44196</v>
      </c>
      <c r="C231" s="193" t="s">
        <v>7</v>
      </c>
      <c r="D231" s="2" t="s">
        <v>8</v>
      </c>
      <c r="E231" s="15">
        <v>-3.1314559280872345E-2</v>
      </c>
    </row>
    <row r="232" spans="1:5">
      <c r="A232">
        <v>14541</v>
      </c>
      <c r="B232" s="120">
        <v>44225</v>
      </c>
      <c r="C232" s="193" t="s">
        <v>7</v>
      </c>
      <c r="D232" s="2" t="s">
        <v>8</v>
      </c>
      <c r="E232" s="15">
        <v>8.8809952139854431E-3</v>
      </c>
    </row>
    <row r="233" spans="1:5">
      <c r="A233">
        <v>14541</v>
      </c>
      <c r="B233" s="120">
        <v>44253</v>
      </c>
      <c r="C233" s="193" t="s">
        <v>7</v>
      </c>
      <c r="D233" s="2" t="s">
        <v>8</v>
      </c>
      <c r="E233" s="15">
        <v>0.1888498067855835</v>
      </c>
    </row>
    <row r="234" spans="1:5">
      <c r="A234">
        <v>14541</v>
      </c>
      <c r="B234" s="120">
        <v>44286</v>
      </c>
      <c r="C234" s="193" t="s">
        <v>7</v>
      </c>
      <c r="D234" s="2" t="s">
        <v>8</v>
      </c>
      <c r="E234" s="15">
        <v>4.7900009900331497E-2</v>
      </c>
    </row>
    <row r="235" spans="1:5">
      <c r="A235">
        <v>14541</v>
      </c>
      <c r="B235" s="120">
        <v>44316</v>
      </c>
      <c r="C235" s="193" t="s">
        <v>7</v>
      </c>
      <c r="D235" s="2" t="s">
        <v>8</v>
      </c>
      <c r="E235" s="15">
        <v>-1.6413791105151176E-2</v>
      </c>
    </row>
    <row r="236" spans="1:5">
      <c r="A236">
        <v>14541</v>
      </c>
      <c r="B236" s="120">
        <v>44344</v>
      </c>
      <c r="C236" s="193" t="s">
        <v>7</v>
      </c>
      <c r="D236" s="2" t="s">
        <v>8</v>
      </c>
      <c r="E236" s="15">
        <v>1.9986428320407867E-2</v>
      </c>
    </row>
    <row r="237" spans="1:5">
      <c r="A237">
        <v>14541</v>
      </c>
      <c r="B237" s="120">
        <v>44377</v>
      </c>
      <c r="C237" s="193" t="s">
        <v>7</v>
      </c>
      <c r="D237" s="2" t="s">
        <v>8</v>
      </c>
      <c r="E237" s="15">
        <v>9.1530680656433105E-3</v>
      </c>
    </row>
    <row r="238" spans="1:5">
      <c r="A238">
        <v>14541</v>
      </c>
      <c r="B238" s="120">
        <v>44407</v>
      </c>
      <c r="C238" s="193" t="s">
        <v>7</v>
      </c>
      <c r="D238" s="2" t="s">
        <v>8</v>
      </c>
      <c r="E238" s="15">
        <v>-2.797403372824192E-2</v>
      </c>
    </row>
    <row r="239" spans="1:5">
      <c r="A239">
        <v>14541</v>
      </c>
      <c r="B239" s="120">
        <v>44439</v>
      </c>
      <c r="C239" s="193" t="s">
        <v>7</v>
      </c>
      <c r="D239" s="2" t="s">
        <v>8</v>
      </c>
      <c r="E239" s="15">
        <v>-3.6342214792966843E-2</v>
      </c>
    </row>
    <row r="240" spans="1:5">
      <c r="A240">
        <v>14541</v>
      </c>
      <c r="B240" s="120">
        <v>44469</v>
      </c>
      <c r="C240" s="193" t="s">
        <v>7</v>
      </c>
      <c r="D240" s="2" t="s">
        <v>8</v>
      </c>
      <c r="E240" s="15">
        <v>4.836210235953331E-2</v>
      </c>
    </row>
    <row r="241" spans="1:5">
      <c r="A241">
        <v>14541</v>
      </c>
      <c r="B241" s="120">
        <v>44498</v>
      </c>
      <c r="C241" s="193" t="s">
        <v>7</v>
      </c>
      <c r="D241" s="2" t="s">
        <v>8</v>
      </c>
      <c r="E241" s="15">
        <v>0.12853623926639557</v>
      </c>
    </row>
    <row r="242" spans="1:5">
      <c r="A242">
        <v>14541</v>
      </c>
      <c r="B242" s="120">
        <v>44530</v>
      </c>
      <c r="C242" s="193" t="s">
        <v>7</v>
      </c>
      <c r="D242" s="2" t="s">
        <v>8</v>
      </c>
      <c r="E242" s="15">
        <v>-2.445585560053587E-3</v>
      </c>
    </row>
    <row r="243" spans="1:5">
      <c r="A243">
        <v>14541</v>
      </c>
      <c r="B243" s="120">
        <v>44561</v>
      </c>
      <c r="C243" s="193" t="s">
        <v>7</v>
      </c>
      <c r="D243" s="2" t="s">
        <v>8</v>
      </c>
      <c r="E243" s="15">
        <v>3.9691641926765442E-2</v>
      </c>
    </row>
    <row r="244" spans="1:5">
      <c r="A244">
        <v>18411</v>
      </c>
      <c r="B244" s="120">
        <v>40939</v>
      </c>
      <c r="C244" s="193" t="s">
        <v>9</v>
      </c>
      <c r="D244" s="2" t="s">
        <v>10</v>
      </c>
      <c r="E244" s="15">
        <v>-1.5770135447382927E-2</v>
      </c>
    </row>
    <row r="245" spans="1:5">
      <c r="A245">
        <v>18411</v>
      </c>
      <c r="B245" s="120">
        <v>40968</v>
      </c>
      <c r="C245" s="193" t="s">
        <v>9</v>
      </c>
      <c r="D245" s="2" t="s">
        <v>10</v>
      </c>
      <c r="E245" s="15">
        <v>-1.9699357450008392E-2</v>
      </c>
    </row>
    <row r="246" spans="1:5">
      <c r="A246">
        <v>18411</v>
      </c>
      <c r="B246" s="120">
        <v>40998</v>
      </c>
      <c r="C246" s="193" t="s">
        <v>9</v>
      </c>
      <c r="D246" s="2" t="s">
        <v>10</v>
      </c>
      <c r="E246" s="15">
        <v>1.6745908185839653E-2</v>
      </c>
    </row>
    <row r="247" spans="1:5">
      <c r="A247">
        <v>18411</v>
      </c>
      <c r="B247" s="120">
        <v>41029</v>
      </c>
      <c r="C247" s="193" t="s">
        <v>9</v>
      </c>
      <c r="D247" s="2" t="s">
        <v>10</v>
      </c>
      <c r="E247" s="15">
        <v>2.2479375824332237E-2</v>
      </c>
    </row>
    <row r="248" spans="1:5">
      <c r="A248">
        <v>18411</v>
      </c>
      <c r="B248" s="120">
        <v>41060</v>
      </c>
      <c r="C248" s="193" t="s">
        <v>9</v>
      </c>
      <c r="D248" s="2" t="s">
        <v>10</v>
      </c>
      <c r="E248" s="15">
        <v>1.0013087652623653E-2</v>
      </c>
    </row>
    <row r="249" spans="1:5">
      <c r="A249">
        <v>18411</v>
      </c>
      <c r="B249" s="120">
        <v>41089</v>
      </c>
      <c r="C249" s="193" t="s">
        <v>9</v>
      </c>
      <c r="D249" s="2" t="s">
        <v>10</v>
      </c>
      <c r="E249" s="15">
        <v>8.4948679432272911E-3</v>
      </c>
    </row>
    <row r="250" spans="1:5">
      <c r="A250">
        <v>18411</v>
      </c>
      <c r="B250" s="120">
        <v>41121</v>
      </c>
      <c r="C250" s="193" t="s">
        <v>9</v>
      </c>
      <c r="D250" s="2" t="s">
        <v>10</v>
      </c>
      <c r="E250" s="15">
        <v>3.9956852793693542E-2</v>
      </c>
    </row>
    <row r="251" spans="1:5">
      <c r="A251">
        <v>18411</v>
      </c>
      <c r="B251" s="120">
        <v>41152</v>
      </c>
      <c r="C251" s="193" t="s">
        <v>9</v>
      </c>
      <c r="D251" s="2" t="s">
        <v>10</v>
      </c>
      <c r="E251" s="15">
        <v>-4.8390436917543411E-2</v>
      </c>
    </row>
    <row r="252" spans="1:5">
      <c r="A252">
        <v>18411</v>
      </c>
      <c r="B252" s="120">
        <v>41180</v>
      </c>
      <c r="C252" s="193" t="s">
        <v>9</v>
      </c>
      <c r="D252" s="2" t="s">
        <v>10</v>
      </c>
      <c r="E252" s="15">
        <v>1.6765901818871498E-2</v>
      </c>
    </row>
    <row r="253" spans="1:5">
      <c r="A253">
        <v>18411</v>
      </c>
      <c r="B253" s="120">
        <v>41213</v>
      </c>
      <c r="C253" s="193" t="s">
        <v>9</v>
      </c>
      <c r="D253" s="2" t="s">
        <v>10</v>
      </c>
      <c r="E253" s="15">
        <v>1.6272509470582008E-2</v>
      </c>
    </row>
    <row r="254" spans="1:5">
      <c r="A254">
        <v>18411</v>
      </c>
      <c r="B254" s="120">
        <v>41243</v>
      </c>
      <c r="C254" s="193" t="s">
        <v>9</v>
      </c>
      <c r="D254" s="2" t="s">
        <v>10</v>
      </c>
      <c r="E254" s="15">
        <v>-5.9777986258268356E-2</v>
      </c>
    </row>
    <row r="255" spans="1:5">
      <c r="A255">
        <v>18411</v>
      </c>
      <c r="B255" s="120">
        <v>41274</v>
      </c>
      <c r="C255" s="193" t="s">
        <v>9</v>
      </c>
      <c r="D255" s="2" t="s">
        <v>10</v>
      </c>
      <c r="E255" s="15">
        <v>-1.6991915181279182E-2</v>
      </c>
    </row>
    <row r="256" spans="1:5">
      <c r="A256">
        <v>18411</v>
      </c>
      <c r="B256" s="120">
        <v>41305</v>
      </c>
      <c r="C256" s="193" t="s">
        <v>9</v>
      </c>
      <c r="D256" s="2" t="s">
        <v>10</v>
      </c>
      <c r="E256" s="15">
        <v>4.4615700840950012E-2</v>
      </c>
    </row>
    <row r="257" spans="1:5">
      <c r="A257">
        <v>18411</v>
      </c>
      <c r="B257" s="120">
        <v>41333</v>
      </c>
      <c r="C257" s="193" t="s">
        <v>9</v>
      </c>
      <c r="D257" s="2" t="s">
        <v>10</v>
      </c>
      <c r="E257" s="15">
        <v>1.7635062336921692E-2</v>
      </c>
    </row>
    <row r="258" spans="1:5">
      <c r="A258">
        <v>18411</v>
      </c>
      <c r="B258" s="120">
        <v>41361</v>
      </c>
      <c r="C258" s="193" t="s">
        <v>9</v>
      </c>
      <c r="D258" s="2" t="s">
        <v>10</v>
      </c>
      <c r="E258" s="15">
        <v>4.2435012757778168E-2</v>
      </c>
    </row>
    <row r="259" spans="1:5">
      <c r="A259">
        <v>18411</v>
      </c>
      <c r="B259" s="120">
        <v>41394</v>
      </c>
      <c r="C259" s="193" t="s">
        <v>9</v>
      </c>
      <c r="D259" s="2" t="s">
        <v>10</v>
      </c>
      <c r="E259" s="15">
        <v>2.7919894084334373E-2</v>
      </c>
    </row>
    <row r="260" spans="1:5">
      <c r="A260">
        <v>18411</v>
      </c>
      <c r="B260" s="120">
        <v>41425</v>
      </c>
      <c r="C260" s="193" t="s">
        <v>9</v>
      </c>
      <c r="D260" s="2" t="s">
        <v>10</v>
      </c>
      <c r="E260" s="15">
        <v>-7.9255610704421997E-2</v>
      </c>
    </row>
    <row r="261" spans="1:5">
      <c r="A261">
        <v>18411</v>
      </c>
      <c r="B261" s="120">
        <v>41453</v>
      </c>
      <c r="C261" s="193" t="s">
        <v>9</v>
      </c>
      <c r="D261" s="2" t="s">
        <v>10</v>
      </c>
      <c r="E261" s="15">
        <v>5.2391691133379936E-3</v>
      </c>
    </row>
    <row r="262" spans="1:5">
      <c r="A262">
        <v>18411</v>
      </c>
      <c r="B262" s="120">
        <v>41486</v>
      </c>
      <c r="C262" s="193" t="s">
        <v>9</v>
      </c>
      <c r="D262" s="2" t="s">
        <v>10</v>
      </c>
      <c r="E262" s="15">
        <v>1.6088807955384254E-2</v>
      </c>
    </row>
    <row r="263" spans="1:5">
      <c r="A263">
        <v>18411</v>
      </c>
      <c r="B263" s="120">
        <v>41516</v>
      </c>
      <c r="C263" s="193" t="s">
        <v>9</v>
      </c>
      <c r="D263" s="2" t="s">
        <v>10</v>
      </c>
      <c r="E263" s="15">
        <v>-6.0492891818284988E-2</v>
      </c>
    </row>
    <row r="264" spans="1:5">
      <c r="A264">
        <v>18411</v>
      </c>
      <c r="B264" s="120">
        <v>41547</v>
      </c>
      <c r="C264" s="193" t="s">
        <v>9</v>
      </c>
      <c r="D264" s="2" t="s">
        <v>10</v>
      </c>
      <c r="E264" s="15">
        <v>-1.0571807622909546E-2</v>
      </c>
    </row>
    <row r="265" spans="1:5">
      <c r="A265">
        <v>18411</v>
      </c>
      <c r="B265" s="120">
        <v>41578</v>
      </c>
      <c r="C265" s="193" t="s">
        <v>9</v>
      </c>
      <c r="D265" s="2" t="s">
        <v>10</v>
      </c>
      <c r="E265" s="15">
        <v>5.7673514820635319E-3</v>
      </c>
    </row>
    <row r="266" spans="1:5">
      <c r="A266">
        <v>18411</v>
      </c>
      <c r="B266" s="120">
        <v>41607</v>
      </c>
      <c r="C266" s="193" t="s">
        <v>9</v>
      </c>
      <c r="D266" s="2" t="s">
        <v>10</v>
      </c>
      <c r="E266" s="15">
        <v>-6.8442625924944878E-3</v>
      </c>
    </row>
    <row r="267" spans="1:5">
      <c r="A267">
        <v>18411</v>
      </c>
      <c r="B267" s="120">
        <v>41639</v>
      </c>
      <c r="C267" s="193" t="s">
        <v>9</v>
      </c>
      <c r="D267" s="2" t="s">
        <v>10</v>
      </c>
      <c r="E267" s="15">
        <v>1.1813919059932232E-2</v>
      </c>
    </row>
    <row r="268" spans="1:5">
      <c r="A268">
        <v>18411</v>
      </c>
      <c r="B268" s="120">
        <v>41670</v>
      </c>
      <c r="C268" s="193" t="s">
        <v>9</v>
      </c>
      <c r="D268" s="2" t="s">
        <v>10</v>
      </c>
      <c r="E268" s="15">
        <v>1.5507201664149761E-2</v>
      </c>
    </row>
    <row r="269" spans="1:5">
      <c r="A269">
        <v>18411</v>
      </c>
      <c r="B269" s="120">
        <v>41698</v>
      </c>
      <c r="C269" s="193" t="s">
        <v>9</v>
      </c>
      <c r="D269" s="2" t="s">
        <v>10</v>
      </c>
      <c r="E269" s="15">
        <v>2.6915537193417549E-2</v>
      </c>
    </row>
    <row r="270" spans="1:5">
      <c r="A270">
        <v>18411</v>
      </c>
      <c r="B270" s="120">
        <v>41729</v>
      </c>
      <c r="C270" s="193" t="s">
        <v>9</v>
      </c>
      <c r="D270" s="2" t="s">
        <v>10</v>
      </c>
      <c r="E270" s="15">
        <v>3.7544280290603638E-2</v>
      </c>
    </row>
    <row r="271" spans="1:5">
      <c r="A271">
        <v>18411</v>
      </c>
      <c r="B271" s="120">
        <v>41759</v>
      </c>
      <c r="C271" s="193" t="s">
        <v>9</v>
      </c>
      <c r="D271" s="2" t="s">
        <v>10</v>
      </c>
      <c r="E271" s="15">
        <v>4.3013274669647217E-2</v>
      </c>
    </row>
    <row r="272" spans="1:5">
      <c r="A272">
        <v>18411</v>
      </c>
      <c r="B272" s="120">
        <v>41789</v>
      </c>
      <c r="C272" s="193" t="s">
        <v>9</v>
      </c>
      <c r="D272" s="2" t="s">
        <v>10</v>
      </c>
      <c r="E272" s="15">
        <v>-3.3275213092565536E-2</v>
      </c>
    </row>
    <row r="273" spans="1:5">
      <c r="A273">
        <v>18411</v>
      </c>
      <c r="B273" s="120">
        <v>41820</v>
      </c>
      <c r="C273" s="193" t="s">
        <v>9</v>
      </c>
      <c r="D273" s="2" t="s">
        <v>10</v>
      </c>
      <c r="E273" s="15">
        <v>3.6546420305967331E-2</v>
      </c>
    </row>
    <row r="274" spans="1:5">
      <c r="A274">
        <v>18411</v>
      </c>
      <c r="B274" s="120">
        <v>41851</v>
      </c>
      <c r="C274" s="193" t="s">
        <v>9</v>
      </c>
      <c r="D274" s="2" t="s">
        <v>10</v>
      </c>
      <c r="E274" s="15">
        <v>-3.4486562013626099E-2</v>
      </c>
    </row>
    <row r="275" spans="1:5">
      <c r="A275">
        <v>18411</v>
      </c>
      <c r="B275" s="120">
        <v>41880</v>
      </c>
      <c r="C275" s="193" t="s">
        <v>9</v>
      </c>
      <c r="D275" s="2" t="s">
        <v>10</v>
      </c>
      <c r="E275" s="15">
        <v>2.564103901386261E-2</v>
      </c>
    </row>
    <row r="276" spans="1:5">
      <c r="A276">
        <v>18411</v>
      </c>
      <c r="B276" s="120">
        <v>41912</v>
      </c>
      <c r="C276" s="193" t="s">
        <v>9</v>
      </c>
      <c r="D276" s="2" t="s">
        <v>10</v>
      </c>
      <c r="E276" s="15">
        <v>-1.689189113676548E-2</v>
      </c>
    </row>
    <row r="277" spans="1:5">
      <c r="A277">
        <v>18411</v>
      </c>
      <c r="B277" s="120">
        <v>41943</v>
      </c>
      <c r="C277" s="193" t="s">
        <v>9</v>
      </c>
      <c r="D277" s="2" t="s">
        <v>10</v>
      </c>
      <c r="E277" s="15">
        <v>7.411222904920578E-2</v>
      </c>
    </row>
    <row r="278" spans="1:5">
      <c r="A278">
        <v>18411</v>
      </c>
      <c r="B278" s="120">
        <v>41971</v>
      </c>
      <c r="C278" s="193" t="s">
        <v>9</v>
      </c>
      <c r="D278" s="2" t="s">
        <v>10</v>
      </c>
      <c r="E278" s="15">
        <v>2.3080235347151756E-2</v>
      </c>
    </row>
    <row r="279" spans="1:5">
      <c r="A279">
        <v>18411</v>
      </c>
      <c r="B279" s="120">
        <v>42004</v>
      </c>
      <c r="C279" s="193" t="s">
        <v>9</v>
      </c>
      <c r="D279" s="2" t="s">
        <v>10</v>
      </c>
      <c r="E279" s="15">
        <v>3.5420626401901245E-2</v>
      </c>
    </row>
    <row r="280" spans="1:5">
      <c r="A280">
        <v>18411</v>
      </c>
      <c r="B280" s="120">
        <v>42034</v>
      </c>
      <c r="C280" s="193" t="s">
        <v>9</v>
      </c>
      <c r="D280" s="2" t="s">
        <v>10</v>
      </c>
      <c r="E280" s="15">
        <v>3.2783560454845428E-2</v>
      </c>
    </row>
    <row r="281" spans="1:5">
      <c r="A281">
        <v>18411</v>
      </c>
      <c r="B281" s="120">
        <v>42062</v>
      </c>
      <c r="C281" s="193" t="s">
        <v>9</v>
      </c>
      <c r="D281" s="2" t="s">
        <v>10</v>
      </c>
      <c r="E281" s="15">
        <v>-8.6849376559257507E-2</v>
      </c>
    </row>
    <row r="282" spans="1:5">
      <c r="A282">
        <v>18411</v>
      </c>
      <c r="B282" s="120">
        <v>42094</v>
      </c>
      <c r="C282" s="193" t="s">
        <v>9</v>
      </c>
      <c r="D282" s="2" t="s">
        <v>10</v>
      </c>
      <c r="E282" s="15">
        <v>-3.2976679503917694E-2</v>
      </c>
    </row>
    <row r="283" spans="1:5">
      <c r="A283">
        <v>18411</v>
      </c>
      <c r="B283" s="120">
        <v>42124</v>
      </c>
      <c r="C283" s="193" t="s">
        <v>9</v>
      </c>
      <c r="D283" s="2" t="s">
        <v>10</v>
      </c>
      <c r="E283" s="15">
        <v>4.5168152428232133E-4</v>
      </c>
    </row>
    <row r="284" spans="1:5">
      <c r="A284">
        <v>18411</v>
      </c>
      <c r="B284" s="120">
        <v>42153</v>
      </c>
      <c r="C284" s="193" t="s">
        <v>9</v>
      </c>
      <c r="D284" s="2" t="s">
        <v>10</v>
      </c>
      <c r="E284" s="15">
        <v>-1.5237154439091682E-3</v>
      </c>
    </row>
    <row r="285" spans="1:5">
      <c r="A285">
        <v>18411</v>
      </c>
      <c r="B285" s="120">
        <v>42185</v>
      </c>
      <c r="C285" s="193" t="s">
        <v>9</v>
      </c>
      <c r="D285" s="2" t="s">
        <v>10</v>
      </c>
      <c r="E285" s="15">
        <v>-4.0970407426357269E-2</v>
      </c>
    </row>
    <row r="286" spans="1:5">
      <c r="A286">
        <v>18411</v>
      </c>
      <c r="B286" s="120">
        <v>42216</v>
      </c>
      <c r="C286" s="193" t="s">
        <v>9</v>
      </c>
      <c r="D286" s="2" t="s">
        <v>10</v>
      </c>
      <c r="E286" s="15">
        <v>6.7541718482971191E-2</v>
      </c>
    </row>
    <row r="287" spans="1:5">
      <c r="A287">
        <v>18411</v>
      </c>
      <c r="B287" s="120">
        <v>42247</v>
      </c>
      <c r="C287" s="193" t="s">
        <v>9</v>
      </c>
      <c r="D287" s="2" t="s">
        <v>10</v>
      </c>
      <c r="E287" s="15">
        <v>-1.7382062971591949E-2</v>
      </c>
    </row>
    <row r="288" spans="1:5">
      <c r="A288">
        <v>18411</v>
      </c>
      <c r="B288" s="120">
        <v>42277</v>
      </c>
      <c r="C288" s="193" t="s">
        <v>9</v>
      </c>
      <c r="D288" s="2" t="s">
        <v>10</v>
      </c>
      <c r="E288" s="15">
        <v>2.9716676101088524E-2</v>
      </c>
    </row>
    <row r="289" spans="1:5">
      <c r="A289">
        <v>18411</v>
      </c>
      <c r="B289" s="120">
        <v>42307</v>
      </c>
      <c r="C289" s="193" t="s">
        <v>9</v>
      </c>
      <c r="D289" s="2" t="s">
        <v>10</v>
      </c>
      <c r="E289" s="15">
        <v>8.9484946802258492E-3</v>
      </c>
    </row>
    <row r="290" spans="1:5">
      <c r="A290">
        <v>18411</v>
      </c>
      <c r="B290" s="120">
        <v>42338</v>
      </c>
      <c r="C290" s="193" t="s">
        <v>9</v>
      </c>
      <c r="D290" s="2" t="s">
        <v>10</v>
      </c>
      <c r="E290" s="15">
        <v>-3.8797207525931299E-4</v>
      </c>
    </row>
    <row r="291" spans="1:5">
      <c r="A291">
        <v>18411</v>
      </c>
      <c r="B291" s="120">
        <v>42369</v>
      </c>
      <c r="C291" s="193" t="s">
        <v>9</v>
      </c>
      <c r="D291" s="2" t="s">
        <v>10</v>
      </c>
      <c r="E291" s="15">
        <v>5.0516389310359955E-2</v>
      </c>
    </row>
    <row r="292" spans="1:5">
      <c r="A292">
        <v>18411</v>
      </c>
      <c r="B292" s="120">
        <v>42398</v>
      </c>
      <c r="C292" s="193" t="s">
        <v>9</v>
      </c>
      <c r="D292" s="2" t="s">
        <v>10</v>
      </c>
      <c r="E292" s="15">
        <v>4.5522488653659821E-2</v>
      </c>
    </row>
    <row r="293" spans="1:5">
      <c r="A293">
        <v>18411</v>
      </c>
      <c r="B293" s="120">
        <v>42429</v>
      </c>
      <c r="C293" s="193" t="s">
        <v>9</v>
      </c>
      <c r="D293" s="2" t="s">
        <v>10</v>
      </c>
      <c r="E293" s="15">
        <v>-4.0371594950556755E-3</v>
      </c>
    </row>
    <row r="294" spans="1:5">
      <c r="A294">
        <v>18411</v>
      </c>
      <c r="B294" s="120">
        <v>42460</v>
      </c>
      <c r="C294" s="193" t="s">
        <v>9</v>
      </c>
      <c r="D294" s="2" t="s">
        <v>10</v>
      </c>
      <c r="E294" s="15">
        <v>7.3682010173797607E-2</v>
      </c>
    </row>
    <row r="295" spans="1:5">
      <c r="A295">
        <v>18411</v>
      </c>
      <c r="B295" s="120">
        <v>42489</v>
      </c>
      <c r="C295" s="193" t="s">
        <v>9</v>
      </c>
      <c r="D295" s="2" t="s">
        <v>10</v>
      </c>
      <c r="E295" s="15">
        <v>-3.1509783118963242E-2</v>
      </c>
    </row>
    <row r="296" spans="1:5">
      <c r="A296">
        <v>18411</v>
      </c>
      <c r="B296" s="120">
        <v>42521</v>
      </c>
      <c r="C296" s="193" t="s">
        <v>9</v>
      </c>
      <c r="D296" s="2" t="s">
        <v>10</v>
      </c>
      <c r="E296" s="15">
        <v>-1.9960049539804459E-3</v>
      </c>
    </row>
    <row r="297" spans="1:5">
      <c r="A297">
        <v>18411</v>
      </c>
      <c r="B297" s="120">
        <v>42551</v>
      </c>
      <c r="C297" s="193" t="s">
        <v>9</v>
      </c>
      <c r="D297" s="2" t="s">
        <v>10</v>
      </c>
      <c r="E297" s="15">
        <v>8.4749244153499603E-2</v>
      </c>
    </row>
    <row r="298" spans="1:5">
      <c r="A298">
        <v>18411</v>
      </c>
      <c r="B298" s="120">
        <v>42580</v>
      </c>
      <c r="C298" s="193" t="s">
        <v>9</v>
      </c>
      <c r="D298" s="2" t="s">
        <v>10</v>
      </c>
      <c r="E298" s="15">
        <v>-2.4240363854914904E-3</v>
      </c>
    </row>
    <row r="299" spans="1:5">
      <c r="A299">
        <v>18411</v>
      </c>
      <c r="B299" s="120">
        <v>42613</v>
      </c>
      <c r="C299" s="193" t="s">
        <v>9</v>
      </c>
      <c r="D299" s="2" t="s">
        <v>10</v>
      </c>
      <c r="E299" s="15">
        <v>-3.0093424022197723E-2</v>
      </c>
    </row>
    <row r="300" spans="1:5">
      <c r="A300">
        <v>18411</v>
      </c>
      <c r="B300" s="120">
        <v>42643</v>
      </c>
      <c r="C300" s="193" t="s">
        <v>9</v>
      </c>
      <c r="D300" s="2" t="s">
        <v>10</v>
      </c>
      <c r="E300" s="15">
        <v>-5.845040432177484E-4</v>
      </c>
    </row>
    <row r="301" spans="1:5">
      <c r="A301">
        <v>18411</v>
      </c>
      <c r="B301" s="120">
        <v>42674</v>
      </c>
      <c r="C301" s="193" t="s">
        <v>9</v>
      </c>
      <c r="D301" s="2" t="s">
        <v>10</v>
      </c>
      <c r="E301" s="15">
        <v>5.263166967779398E-3</v>
      </c>
    </row>
    <row r="302" spans="1:5">
      <c r="A302">
        <v>18411</v>
      </c>
      <c r="B302" s="120">
        <v>42704</v>
      </c>
      <c r="C302" s="193" t="s">
        <v>9</v>
      </c>
      <c r="D302" s="2" t="s">
        <v>10</v>
      </c>
      <c r="E302" s="15">
        <v>-8.124879002571106E-2</v>
      </c>
    </row>
    <row r="303" spans="1:5">
      <c r="A303">
        <v>18411</v>
      </c>
      <c r="B303" s="120">
        <v>42734</v>
      </c>
      <c r="C303" s="193" t="s">
        <v>9</v>
      </c>
      <c r="D303" s="2" t="s">
        <v>10</v>
      </c>
      <c r="E303" s="15">
        <v>5.0619371235370636E-2</v>
      </c>
    </row>
    <row r="304" spans="1:5">
      <c r="A304">
        <v>18411</v>
      </c>
      <c r="B304" s="120">
        <v>42766</v>
      </c>
      <c r="C304" s="193" t="s">
        <v>9</v>
      </c>
      <c r="D304" s="2" t="s">
        <v>10</v>
      </c>
      <c r="E304" s="15">
        <v>4.8790746368467808E-3</v>
      </c>
    </row>
    <row r="305" spans="1:5">
      <c r="A305">
        <v>18411</v>
      </c>
      <c r="B305" s="120">
        <v>42794</v>
      </c>
      <c r="C305" s="193" t="s">
        <v>9</v>
      </c>
      <c r="D305" s="2" t="s">
        <v>10</v>
      </c>
      <c r="E305" s="15">
        <v>3.9449714124202728E-2</v>
      </c>
    </row>
    <row r="306" spans="1:5">
      <c r="A306">
        <v>18411</v>
      </c>
      <c r="B306" s="120">
        <v>42825</v>
      </c>
      <c r="C306" s="193" t="s">
        <v>9</v>
      </c>
      <c r="D306" s="2" t="s">
        <v>10</v>
      </c>
      <c r="E306" s="15">
        <v>-2.0464401692152023E-2</v>
      </c>
    </row>
    <row r="307" spans="1:5">
      <c r="A307">
        <v>18411</v>
      </c>
      <c r="B307" s="120">
        <v>42853</v>
      </c>
      <c r="C307" s="193" t="s">
        <v>9</v>
      </c>
      <c r="D307" s="2" t="s">
        <v>10</v>
      </c>
      <c r="E307" s="15">
        <v>4.0177698247134686E-4</v>
      </c>
    </row>
    <row r="308" spans="1:5">
      <c r="A308">
        <v>18411</v>
      </c>
      <c r="B308" s="120">
        <v>42886</v>
      </c>
      <c r="C308" s="193" t="s">
        <v>9</v>
      </c>
      <c r="D308" s="2" t="s">
        <v>10</v>
      </c>
      <c r="E308" s="15">
        <v>2.7911674231290817E-2</v>
      </c>
    </row>
    <row r="309" spans="1:5">
      <c r="A309">
        <v>18411</v>
      </c>
      <c r="B309" s="120">
        <v>42916</v>
      </c>
      <c r="C309" s="193" t="s">
        <v>9</v>
      </c>
      <c r="D309" s="2" t="s">
        <v>10</v>
      </c>
      <c r="E309" s="15">
        <v>-5.3941898047924042E-2</v>
      </c>
    </row>
    <row r="310" spans="1:5">
      <c r="A310">
        <v>18411</v>
      </c>
      <c r="B310" s="120">
        <v>42947</v>
      </c>
      <c r="C310" s="193" t="s">
        <v>9</v>
      </c>
      <c r="D310" s="2" t="s">
        <v>10</v>
      </c>
      <c r="E310" s="15">
        <v>1.0442613856866956E-3</v>
      </c>
    </row>
    <row r="311" spans="1:5">
      <c r="A311">
        <v>18411</v>
      </c>
      <c r="B311" s="120">
        <v>42978</v>
      </c>
      <c r="C311" s="193" t="s">
        <v>9</v>
      </c>
      <c r="D311" s="2" t="s">
        <v>10</v>
      </c>
      <c r="E311" s="15">
        <v>1.898597925901413E-2</v>
      </c>
    </row>
    <row r="312" spans="1:5">
      <c r="A312">
        <v>18411</v>
      </c>
      <c r="B312" s="120">
        <v>43007</v>
      </c>
      <c r="C312" s="193" t="s">
        <v>9</v>
      </c>
      <c r="D312" s="2" t="s">
        <v>10</v>
      </c>
      <c r="E312" s="15">
        <v>1.8234586343169212E-2</v>
      </c>
    </row>
    <row r="313" spans="1:5">
      <c r="A313">
        <v>18411</v>
      </c>
      <c r="B313" s="120">
        <v>43039</v>
      </c>
      <c r="C313" s="193" t="s">
        <v>9</v>
      </c>
      <c r="D313" s="2" t="s">
        <v>10</v>
      </c>
      <c r="E313" s="15">
        <v>6.2271092087030411E-2</v>
      </c>
    </row>
    <row r="314" spans="1:5">
      <c r="A314">
        <v>18411</v>
      </c>
      <c r="B314" s="120">
        <v>43069</v>
      </c>
      <c r="C314" s="193" t="s">
        <v>9</v>
      </c>
      <c r="D314" s="2" t="s">
        <v>10</v>
      </c>
      <c r="E314" s="15">
        <v>-8.0459769815206528E-3</v>
      </c>
    </row>
    <row r="315" spans="1:5">
      <c r="A315">
        <v>18411</v>
      </c>
      <c r="B315" s="120">
        <v>43098</v>
      </c>
      <c r="C315" s="193" t="s">
        <v>9</v>
      </c>
      <c r="D315" s="2" t="s">
        <v>10</v>
      </c>
      <c r="E315" s="15">
        <v>-6.0742199420928955E-2</v>
      </c>
    </row>
    <row r="316" spans="1:5">
      <c r="A316">
        <v>18411</v>
      </c>
      <c r="B316" s="120">
        <v>43131</v>
      </c>
      <c r="C316" s="193" t="s">
        <v>9</v>
      </c>
      <c r="D316" s="2" t="s">
        <v>10</v>
      </c>
      <c r="E316" s="15">
        <v>-6.1967134475708008E-2</v>
      </c>
    </row>
    <row r="317" spans="1:5">
      <c r="A317">
        <v>18411</v>
      </c>
      <c r="B317" s="120">
        <v>43159</v>
      </c>
      <c r="C317" s="193" t="s">
        <v>9</v>
      </c>
      <c r="D317" s="2" t="s">
        <v>10</v>
      </c>
      <c r="E317" s="15">
        <v>-3.2586991786956787E-2</v>
      </c>
    </row>
    <row r="318" spans="1:5">
      <c r="A318">
        <v>18411</v>
      </c>
      <c r="B318" s="120">
        <v>43188</v>
      </c>
      <c r="C318" s="193" t="s">
        <v>9</v>
      </c>
      <c r="D318" s="2" t="s">
        <v>10</v>
      </c>
      <c r="E318" s="15">
        <v>3.7157416343688965E-2</v>
      </c>
    </row>
    <row r="319" spans="1:5">
      <c r="A319">
        <v>18411</v>
      </c>
      <c r="B319" s="120">
        <v>43220</v>
      </c>
      <c r="C319" s="193" t="s">
        <v>9</v>
      </c>
      <c r="D319" s="2" t="s">
        <v>10</v>
      </c>
      <c r="E319" s="15">
        <v>3.2691426575183868E-2</v>
      </c>
    </row>
    <row r="320" spans="1:5">
      <c r="A320">
        <v>18411</v>
      </c>
      <c r="B320" s="120">
        <v>43251</v>
      </c>
      <c r="C320" s="193" t="s">
        <v>9</v>
      </c>
      <c r="D320" s="2" t="s">
        <v>10</v>
      </c>
      <c r="E320" s="15">
        <v>-1.3443135656416416E-2</v>
      </c>
    </row>
    <row r="321" spans="1:5">
      <c r="A321">
        <v>18411</v>
      </c>
      <c r="B321" s="120">
        <v>43280</v>
      </c>
      <c r="C321" s="193" t="s">
        <v>9</v>
      </c>
      <c r="D321" s="2" t="s">
        <v>10</v>
      </c>
      <c r="E321" s="15">
        <v>3.1403113156557083E-2</v>
      </c>
    </row>
    <row r="322" spans="1:5">
      <c r="A322">
        <v>18411</v>
      </c>
      <c r="B322" s="120">
        <v>43312</v>
      </c>
      <c r="C322" s="193" t="s">
        <v>9</v>
      </c>
      <c r="D322" s="2" t="s">
        <v>10</v>
      </c>
      <c r="E322" s="15">
        <v>4.9449298530817032E-2</v>
      </c>
    </row>
    <row r="323" spans="1:5">
      <c r="A323">
        <v>18411</v>
      </c>
      <c r="B323" s="120">
        <v>43343</v>
      </c>
      <c r="C323" s="193" t="s">
        <v>9</v>
      </c>
      <c r="D323" s="2" t="s">
        <v>10</v>
      </c>
      <c r="E323" s="15">
        <v>-8.6831271648406982E-2</v>
      </c>
    </row>
    <row r="324" spans="1:5">
      <c r="A324">
        <v>18411</v>
      </c>
      <c r="B324" s="120">
        <v>43371</v>
      </c>
      <c r="C324" s="193" t="s">
        <v>9</v>
      </c>
      <c r="D324" s="2" t="s">
        <v>10</v>
      </c>
      <c r="E324" s="15">
        <v>-4.111473448574543E-3</v>
      </c>
    </row>
    <row r="325" spans="1:5">
      <c r="A325">
        <v>18411</v>
      </c>
      <c r="B325" s="120">
        <v>43404</v>
      </c>
      <c r="C325" s="193" t="s">
        <v>9</v>
      </c>
      <c r="D325" s="2" t="s">
        <v>10</v>
      </c>
      <c r="E325" s="15">
        <v>3.2798174768686295E-2</v>
      </c>
    </row>
    <row r="326" spans="1:5">
      <c r="A326">
        <v>18411</v>
      </c>
      <c r="B326" s="120">
        <v>43434</v>
      </c>
      <c r="C326" s="193" t="s">
        <v>9</v>
      </c>
      <c r="D326" s="2" t="s">
        <v>10</v>
      </c>
      <c r="E326" s="15">
        <v>6.4401581883430481E-2</v>
      </c>
    </row>
    <row r="327" spans="1:5">
      <c r="A327">
        <v>18411</v>
      </c>
      <c r="B327" s="120">
        <v>43465</v>
      </c>
      <c r="C327" s="193" t="s">
        <v>9</v>
      </c>
      <c r="D327" s="2" t="s">
        <v>10</v>
      </c>
      <c r="E327" s="15">
        <v>-7.2047404944896698E-2</v>
      </c>
    </row>
    <row r="328" spans="1:5">
      <c r="A328">
        <v>18411</v>
      </c>
      <c r="B328" s="120">
        <v>43496</v>
      </c>
      <c r="C328" s="193" t="s">
        <v>9</v>
      </c>
      <c r="D328" s="2" t="s">
        <v>10</v>
      </c>
      <c r="E328" s="15">
        <v>0.10655739158391953</v>
      </c>
    </row>
    <row r="329" spans="1:5">
      <c r="A329">
        <v>18411</v>
      </c>
      <c r="B329" s="120">
        <v>43524</v>
      </c>
      <c r="C329" s="193" t="s">
        <v>9</v>
      </c>
      <c r="D329" s="2" t="s">
        <v>10</v>
      </c>
      <c r="E329" s="15">
        <v>3.477366641163826E-2</v>
      </c>
    </row>
    <row r="330" spans="1:5">
      <c r="A330">
        <v>18411</v>
      </c>
      <c r="B330" s="120">
        <v>43553</v>
      </c>
      <c r="C330" s="193" t="s">
        <v>9</v>
      </c>
      <c r="D330" s="2" t="s">
        <v>10</v>
      </c>
      <c r="E330" s="15">
        <v>4.0048334747552872E-2</v>
      </c>
    </row>
    <row r="331" spans="1:5">
      <c r="A331">
        <v>18411</v>
      </c>
      <c r="B331" s="120">
        <v>43585</v>
      </c>
      <c r="C331" s="193" t="s">
        <v>9</v>
      </c>
      <c r="D331" s="2" t="s">
        <v>10</v>
      </c>
      <c r="E331" s="15">
        <v>2.9798779636621475E-2</v>
      </c>
    </row>
    <row r="332" spans="1:5">
      <c r="A332">
        <v>18411</v>
      </c>
      <c r="B332" s="120">
        <v>43616</v>
      </c>
      <c r="C332" s="193" t="s">
        <v>9</v>
      </c>
      <c r="D332" s="2" t="s">
        <v>10</v>
      </c>
      <c r="E332" s="15">
        <v>1.6910912469029427E-2</v>
      </c>
    </row>
    <row r="333" spans="1:5">
      <c r="A333">
        <v>18411</v>
      </c>
      <c r="B333" s="120">
        <v>43644</v>
      </c>
      <c r="C333" s="193" t="s">
        <v>9</v>
      </c>
      <c r="D333" s="2" t="s">
        <v>10</v>
      </c>
      <c r="E333" s="15">
        <v>3.3271003514528275E-2</v>
      </c>
    </row>
    <row r="334" spans="1:5">
      <c r="A334">
        <v>18411</v>
      </c>
      <c r="B334" s="120">
        <v>43677</v>
      </c>
      <c r="C334" s="193" t="s">
        <v>9</v>
      </c>
      <c r="D334" s="2" t="s">
        <v>10</v>
      </c>
      <c r="E334" s="15">
        <v>1.6642583534121513E-2</v>
      </c>
    </row>
    <row r="335" spans="1:5">
      <c r="A335">
        <v>18411</v>
      </c>
      <c r="B335" s="120">
        <v>43707</v>
      </c>
      <c r="C335" s="193" t="s">
        <v>9</v>
      </c>
      <c r="D335" s="2" t="s">
        <v>10</v>
      </c>
      <c r="E335" s="15">
        <v>4.7686789184808731E-2</v>
      </c>
    </row>
    <row r="336" spans="1:5">
      <c r="A336">
        <v>18411</v>
      </c>
      <c r="B336" s="120">
        <v>43738</v>
      </c>
      <c r="C336" s="193" t="s">
        <v>9</v>
      </c>
      <c r="D336" s="2" t="s">
        <v>10</v>
      </c>
      <c r="E336" s="15">
        <v>6.0247205197811127E-2</v>
      </c>
    </row>
    <row r="337" spans="1:5">
      <c r="A337">
        <v>18411</v>
      </c>
      <c r="B337" s="120">
        <v>43769</v>
      </c>
      <c r="C337" s="193" t="s">
        <v>9</v>
      </c>
      <c r="D337" s="2" t="s">
        <v>10</v>
      </c>
      <c r="E337" s="15">
        <v>1.4408279210329056E-2</v>
      </c>
    </row>
    <row r="338" spans="1:5">
      <c r="A338">
        <v>18411</v>
      </c>
      <c r="B338" s="120">
        <v>43798</v>
      </c>
      <c r="C338" s="193" t="s">
        <v>9</v>
      </c>
      <c r="D338" s="2" t="s">
        <v>10</v>
      </c>
      <c r="E338" s="15">
        <v>-7.9792796168476343E-4</v>
      </c>
    </row>
    <row r="339" spans="1:5">
      <c r="A339">
        <v>18411</v>
      </c>
      <c r="B339" s="120">
        <v>43830</v>
      </c>
      <c r="C339" s="193" t="s">
        <v>9</v>
      </c>
      <c r="D339" s="2" t="s">
        <v>10</v>
      </c>
      <c r="E339" s="15">
        <v>2.7585078030824661E-2</v>
      </c>
    </row>
    <row r="340" spans="1:5">
      <c r="A340">
        <v>18411</v>
      </c>
      <c r="B340" s="120">
        <v>43861</v>
      </c>
      <c r="C340" s="193" t="s">
        <v>9</v>
      </c>
      <c r="D340" s="2" t="s">
        <v>10</v>
      </c>
      <c r="E340" s="15">
        <v>0.10518054664134979</v>
      </c>
    </row>
    <row r="341" spans="1:5">
      <c r="A341">
        <v>18411</v>
      </c>
      <c r="B341" s="120">
        <v>43889</v>
      </c>
      <c r="C341" s="193" t="s">
        <v>9</v>
      </c>
      <c r="D341" s="2" t="s">
        <v>10</v>
      </c>
      <c r="E341" s="15">
        <v>-0.13380682468414307</v>
      </c>
    </row>
    <row r="342" spans="1:5">
      <c r="A342">
        <v>18411</v>
      </c>
      <c r="B342" s="120">
        <v>43921</v>
      </c>
      <c r="C342" s="193" t="s">
        <v>9</v>
      </c>
      <c r="D342" s="2" t="s">
        <v>10</v>
      </c>
      <c r="E342" s="15">
        <v>-0.10304839909076691</v>
      </c>
    </row>
    <row r="343" spans="1:5">
      <c r="A343">
        <v>18411</v>
      </c>
      <c r="B343" s="120">
        <v>43951</v>
      </c>
      <c r="C343" s="193" t="s">
        <v>9</v>
      </c>
      <c r="D343" s="2" t="s">
        <v>10</v>
      </c>
      <c r="E343" s="15">
        <v>4.7838941216468811E-2</v>
      </c>
    </row>
    <row r="344" spans="1:5">
      <c r="A344">
        <v>18411</v>
      </c>
      <c r="B344" s="120">
        <v>43980</v>
      </c>
      <c r="C344" s="193" t="s">
        <v>9</v>
      </c>
      <c r="D344" s="2" t="s">
        <v>10</v>
      </c>
      <c r="E344" s="15">
        <v>1.727481372654438E-2</v>
      </c>
    </row>
    <row r="345" spans="1:5">
      <c r="A345">
        <v>18411</v>
      </c>
      <c r="B345" s="120">
        <v>44012</v>
      </c>
      <c r="C345" s="193" t="s">
        <v>9</v>
      </c>
      <c r="D345" s="2" t="s">
        <v>10</v>
      </c>
      <c r="E345" s="15">
        <v>-9.1466642916202545E-2</v>
      </c>
    </row>
    <row r="346" spans="1:5">
      <c r="A346">
        <v>18411</v>
      </c>
      <c r="B346" s="120">
        <v>44043</v>
      </c>
      <c r="C346" s="193" t="s">
        <v>9</v>
      </c>
      <c r="D346" s="2" t="s">
        <v>10</v>
      </c>
      <c r="E346" s="15">
        <v>5.3230516612529755E-2</v>
      </c>
    </row>
    <row r="347" spans="1:5">
      <c r="A347">
        <v>18411</v>
      </c>
      <c r="B347" s="120">
        <v>44074</v>
      </c>
      <c r="C347" s="193" t="s">
        <v>9</v>
      </c>
      <c r="D347" s="2" t="s">
        <v>10</v>
      </c>
      <c r="E347" s="15">
        <v>-3.2777886837720871E-2</v>
      </c>
    </row>
    <row r="348" spans="1:5">
      <c r="A348">
        <v>18411</v>
      </c>
      <c r="B348" s="120">
        <v>44104</v>
      </c>
      <c r="C348" s="193" t="s">
        <v>9</v>
      </c>
      <c r="D348" s="2" t="s">
        <v>10</v>
      </c>
      <c r="E348" s="15">
        <v>3.9095457643270493E-2</v>
      </c>
    </row>
    <row r="349" spans="1:5">
      <c r="A349">
        <v>18411</v>
      </c>
      <c r="B349" s="120">
        <v>44134</v>
      </c>
      <c r="C349" s="193" t="s">
        <v>9</v>
      </c>
      <c r="D349" s="2" t="s">
        <v>10</v>
      </c>
      <c r="E349" s="15">
        <v>5.957210436463356E-2</v>
      </c>
    </row>
    <row r="350" spans="1:5">
      <c r="A350">
        <v>18411</v>
      </c>
      <c r="B350" s="120">
        <v>44165</v>
      </c>
      <c r="C350" s="193" t="s">
        <v>9</v>
      </c>
      <c r="D350" s="2" t="s">
        <v>10</v>
      </c>
      <c r="E350" s="15">
        <v>5.2915539592504501E-2</v>
      </c>
    </row>
    <row r="351" spans="1:5">
      <c r="A351">
        <v>18411</v>
      </c>
      <c r="B351" s="120">
        <v>44196</v>
      </c>
      <c r="C351" s="193" t="s">
        <v>9</v>
      </c>
      <c r="D351" s="2" t="s">
        <v>10</v>
      </c>
      <c r="E351" s="15">
        <v>2.6399362832307816E-2</v>
      </c>
    </row>
    <row r="352" spans="1:5">
      <c r="A352">
        <v>18411</v>
      </c>
      <c r="B352" s="120">
        <v>44225</v>
      </c>
      <c r="C352" s="193" t="s">
        <v>9</v>
      </c>
      <c r="D352" s="2" t="s">
        <v>10</v>
      </c>
      <c r="E352" s="15">
        <v>-4.085955023765564E-2</v>
      </c>
    </row>
    <row r="353" spans="1:5">
      <c r="A353">
        <v>18411</v>
      </c>
      <c r="B353" s="120">
        <v>44253</v>
      </c>
      <c r="C353" s="193" t="s">
        <v>9</v>
      </c>
      <c r="D353" s="2" t="s">
        <v>10</v>
      </c>
      <c r="E353" s="15">
        <v>-2.6476528495550156E-2</v>
      </c>
    </row>
    <row r="354" spans="1:5">
      <c r="A354">
        <v>18411</v>
      </c>
      <c r="B354" s="120">
        <v>44286</v>
      </c>
      <c r="C354" s="193" t="s">
        <v>9</v>
      </c>
      <c r="D354" s="2" t="s">
        <v>10</v>
      </c>
      <c r="E354" s="15">
        <v>9.5909707248210907E-2</v>
      </c>
    </row>
    <row r="355" spans="1:5">
      <c r="A355">
        <v>18411</v>
      </c>
      <c r="B355" s="120">
        <v>44316</v>
      </c>
      <c r="C355" s="193" t="s">
        <v>9</v>
      </c>
      <c r="D355" s="2" t="s">
        <v>10</v>
      </c>
      <c r="E355" s="15">
        <v>6.4510911703109741E-2</v>
      </c>
    </row>
    <row r="356" spans="1:5">
      <c r="A356">
        <v>18411</v>
      </c>
      <c r="B356" s="120">
        <v>44344</v>
      </c>
      <c r="C356" s="193" t="s">
        <v>9</v>
      </c>
      <c r="D356" s="2" t="s">
        <v>10</v>
      </c>
      <c r="E356" s="15">
        <v>-2.4029016494750977E-2</v>
      </c>
    </row>
    <row r="357" spans="1:5">
      <c r="A357">
        <v>18411</v>
      </c>
      <c r="B357" s="120">
        <v>44377</v>
      </c>
      <c r="C357" s="193" t="s">
        <v>9</v>
      </c>
      <c r="D357" s="2" t="s">
        <v>10</v>
      </c>
      <c r="E357" s="15">
        <v>-5.3347934037446976E-2</v>
      </c>
    </row>
    <row r="358" spans="1:5">
      <c r="A358">
        <v>18411</v>
      </c>
      <c r="B358" s="120">
        <v>44407</v>
      </c>
      <c r="C358" s="193" t="s">
        <v>9</v>
      </c>
      <c r="D358" s="2" t="s">
        <v>10</v>
      </c>
      <c r="E358" s="15">
        <v>5.5528022348880768E-2</v>
      </c>
    </row>
    <row r="359" spans="1:5">
      <c r="A359">
        <v>18411</v>
      </c>
      <c r="B359" s="120">
        <v>44439</v>
      </c>
      <c r="C359" s="193" t="s">
        <v>9</v>
      </c>
      <c r="D359" s="2" t="s">
        <v>10</v>
      </c>
      <c r="E359" s="15">
        <v>3.9455212652683258E-2</v>
      </c>
    </row>
    <row r="360" spans="1:5">
      <c r="A360">
        <v>18411</v>
      </c>
      <c r="B360" s="120">
        <v>44469</v>
      </c>
      <c r="C360" s="193" t="s">
        <v>9</v>
      </c>
      <c r="D360" s="2" t="s">
        <v>10</v>
      </c>
      <c r="E360" s="15">
        <v>-5.7203739881515503E-2</v>
      </c>
    </row>
    <row r="361" spans="1:5">
      <c r="A361">
        <v>18411</v>
      </c>
      <c r="B361" s="120">
        <v>44498</v>
      </c>
      <c r="C361" s="193" t="s">
        <v>9</v>
      </c>
      <c r="D361" s="2" t="s">
        <v>10</v>
      </c>
      <c r="E361" s="15">
        <v>5.6478693149983883E-3</v>
      </c>
    </row>
    <row r="362" spans="1:5">
      <c r="A362">
        <v>18411</v>
      </c>
      <c r="B362" s="120">
        <v>44530</v>
      </c>
      <c r="C362" s="193" t="s">
        <v>9</v>
      </c>
      <c r="D362" s="2" t="s">
        <v>10</v>
      </c>
      <c r="E362" s="15">
        <v>-8.985898457467556E-3</v>
      </c>
    </row>
    <row r="363" spans="1:5">
      <c r="A363">
        <v>18411</v>
      </c>
      <c r="B363" s="120">
        <v>44561</v>
      </c>
      <c r="C363" s="193" t="s">
        <v>9</v>
      </c>
      <c r="D363" s="2" t="s">
        <v>10</v>
      </c>
      <c r="E363" s="15">
        <v>0.12242231518030167</v>
      </c>
    </row>
    <row r="364" spans="1:5">
      <c r="A364">
        <v>22592</v>
      </c>
      <c r="B364" s="120">
        <v>40939</v>
      </c>
      <c r="C364" s="193" t="s">
        <v>11</v>
      </c>
      <c r="D364" s="2" t="s">
        <v>12</v>
      </c>
      <c r="E364" s="15">
        <v>6.0932282358407974E-2</v>
      </c>
    </row>
    <row r="365" spans="1:5">
      <c r="A365">
        <v>22592</v>
      </c>
      <c r="B365" s="120">
        <v>40968</v>
      </c>
      <c r="C365" s="193" t="s">
        <v>11</v>
      </c>
      <c r="D365" s="2" t="s">
        <v>12</v>
      </c>
      <c r="E365" s="15">
        <v>1.7068382352590561E-2</v>
      </c>
    </row>
    <row r="366" spans="1:5">
      <c r="A366">
        <v>22592</v>
      </c>
      <c r="B366" s="120">
        <v>40998</v>
      </c>
      <c r="C366" s="193" t="s">
        <v>11</v>
      </c>
      <c r="D366" s="2" t="s">
        <v>12</v>
      </c>
      <c r="E366" s="15">
        <v>1.8379002809524536E-2</v>
      </c>
    </row>
    <row r="367" spans="1:5">
      <c r="A367">
        <v>22592</v>
      </c>
      <c r="B367" s="120">
        <v>41029</v>
      </c>
      <c r="C367" s="193" t="s">
        <v>11</v>
      </c>
      <c r="D367" s="2" t="s">
        <v>12</v>
      </c>
      <c r="E367" s="15">
        <v>1.6814429545775056E-3</v>
      </c>
    </row>
    <row r="368" spans="1:5">
      <c r="A368">
        <v>22592</v>
      </c>
      <c r="B368" s="120">
        <v>41060</v>
      </c>
      <c r="C368" s="193" t="s">
        <v>11</v>
      </c>
      <c r="D368" s="2" t="s">
        <v>12</v>
      </c>
      <c r="E368" s="15">
        <v>-4.8791371285915375E-2</v>
      </c>
    </row>
    <row r="369" spans="1:5">
      <c r="A369">
        <v>22592</v>
      </c>
      <c r="B369" s="120">
        <v>41089</v>
      </c>
      <c r="C369" s="193" t="s">
        <v>11</v>
      </c>
      <c r="D369" s="2" t="s">
        <v>12</v>
      </c>
      <c r="E369" s="15">
        <v>6.1485540121793747E-2</v>
      </c>
    </row>
    <row r="370" spans="1:5">
      <c r="A370">
        <v>22592</v>
      </c>
      <c r="B370" s="120">
        <v>41121</v>
      </c>
      <c r="C370" s="193" t="s">
        <v>11</v>
      </c>
      <c r="D370" s="2" t="s">
        <v>12</v>
      </c>
      <c r="E370" s="15">
        <v>1.8192019313573837E-2</v>
      </c>
    </row>
    <row r="371" spans="1:5">
      <c r="A371">
        <v>22592</v>
      </c>
      <c r="B371" s="120">
        <v>41152</v>
      </c>
      <c r="C371" s="193" t="s">
        <v>11</v>
      </c>
      <c r="D371" s="2" t="s">
        <v>12</v>
      </c>
      <c r="E371" s="15">
        <v>2.1484106779098511E-2</v>
      </c>
    </row>
    <row r="372" spans="1:5">
      <c r="A372">
        <v>22592</v>
      </c>
      <c r="B372" s="120">
        <v>41180</v>
      </c>
      <c r="C372" s="193" t="s">
        <v>11</v>
      </c>
      <c r="D372" s="2" t="s">
        <v>12</v>
      </c>
      <c r="E372" s="15">
        <v>-1.9438478630036116E-3</v>
      </c>
    </row>
    <row r="373" spans="1:5">
      <c r="A373">
        <v>22592</v>
      </c>
      <c r="B373" s="120">
        <v>41213</v>
      </c>
      <c r="C373" s="193" t="s">
        <v>11</v>
      </c>
      <c r="D373" s="2" t="s">
        <v>12</v>
      </c>
      <c r="E373" s="15">
        <v>-5.2153211086988449E-2</v>
      </c>
    </row>
    <row r="374" spans="1:5">
      <c r="A374">
        <v>22592</v>
      </c>
      <c r="B374" s="120">
        <v>41243</v>
      </c>
      <c r="C374" s="193" t="s">
        <v>11</v>
      </c>
      <c r="D374" s="2" t="s">
        <v>12</v>
      </c>
      <c r="E374" s="15">
        <v>4.4977150857448578E-2</v>
      </c>
    </row>
    <row r="375" spans="1:5">
      <c r="A375">
        <v>22592</v>
      </c>
      <c r="B375" s="120">
        <v>41274</v>
      </c>
      <c r="C375" s="193" t="s">
        <v>11</v>
      </c>
      <c r="D375" s="2" t="s">
        <v>12</v>
      </c>
      <c r="E375" s="15">
        <v>2.0890615880489349E-2</v>
      </c>
    </row>
    <row r="376" spans="1:5">
      <c r="A376">
        <v>22592</v>
      </c>
      <c r="B376" s="120">
        <v>41305</v>
      </c>
      <c r="C376" s="193" t="s">
        <v>11</v>
      </c>
      <c r="D376" s="2" t="s">
        <v>12</v>
      </c>
      <c r="E376" s="15">
        <v>8.2929506897926331E-2</v>
      </c>
    </row>
    <row r="377" spans="1:5">
      <c r="A377">
        <v>22592</v>
      </c>
      <c r="B377" s="120">
        <v>41333</v>
      </c>
      <c r="C377" s="193" t="s">
        <v>11</v>
      </c>
      <c r="D377" s="2" t="s">
        <v>12</v>
      </c>
      <c r="E377" s="15">
        <v>4.0626522153615952E-2</v>
      </c>
    </row>
    <row r="378" spans="1:5">
      <c r="A378">
        <v>22592</v>
      </c>
      <c r="B378" s="120">
        <v>41361</v>
      </c>
      <c r="C378" s="193" t="s">
        <v>11</v>
      </c>
      <c r="D378" s="2" t="s">
        <v>12</v>
      </c>
      <c r="E378" s="15">
        <v>2.2211514413356781E-2</v>
      </c>
    </row>
    <row r="379" spans="1:5">
      <c r="A379">
        <v>22592</v>
      </c>
      <c r="B379" s="120">
        <v>41394</v>
      </c>
      <c r="C379" s="193" t="s">
        <v>11</v>
      </c>
      <c r="D379" s="2" t="s">
        <v>12</v>
      </c>
      <c r="E379" s="15">
        <v>-1.5050310641527176E-2</v>
      </c>
    </row>
    <row r="380" spans="1:5">
      <c r="A380">
        <v>22592</v>
      </c>
      <c r="B380" s="120">
        <v>41425</v>
      </c>
      <c r="C380" s="193" t="s">
        <v>11</v>
      </c>
      <c r="D380" s="2" t="s">
        <v>12</v>
      </c>
      <c r="E380" s="15">
        <v>5.9163380414247513E-2</v>
      </c>
    </row>
    <row r="381" spans="1:5">
      <c r="A381">
        <v>22592</v>
      </c>
      <c r="B381" s="120">
        <v>41453</v>
      </c>
      <c r="C381" s="193" t="s">
        <v>11</v>
      </c>
      <c r="D381" s="2" t="s">
        <v>12</v>
      </c>
      <c r="E381" s="15">
        <v>-8.3431415259838104E-3</v>
      </c>
    </row>
    <row r="382" spans="1:5">
      <c r="A382">
        <v>22592</v>
      </c>
      <c r="B382" s="120">
        <v>41486</v>
      </c>
      <c r="C382" s="193" t="s">
        <v>11</v>
      </c>
      <c r="D382" s="2" t="s">
        <v>12</v>
      </c>
      <c r="E382" s="15">
        <v>7.3891192674636841E-2</v>
      </c>
    </row>
    <row r="383" spans="1:5">
      <c r="A383">
        <v>22592</v>
      </c>
      <c r="B383" s="120">
        <v>41516</v>
      </c>
      <c r="C383" s="193" t="s">
        <v>11</v>
      </c>
      <c r="D383" s="2" t="s">
        <v>12</v>
      </c>
      <c r="E383" s="15">
        <v>-2.7378000319004059E-2</v>
      </c>
    </row>
    <row r="384" spans="1:5">
      <c r="A384">
        <v>22592</v>
      </c>
      <c r="B384" s="120">
        <v>41547</v>
      </c>
      <c r="C384" s="193" t="s">
        <v>11</v>
      </c>
      <c r="D384" s="2" t="s">
        <v>12</v>
      </c>
      <c r="E384" s="15">
        <v>5.1329474896192551E-2</v>
      </c>
    </row>
    <row r="385" spans="1:5">
      <c r="A385">
        <v>22592</v>
      </c>
      <c r="B385" s="120">
        <v>41578</v>
      </c>
      <c r="C385" s="193" t="s">
        <v>11</v>
      </c>
      <c r="D385" s="2" t="s">
        <v>12</v>
      </c>
      <c r="E385" s="15">
        <v>5.3931787610054016E-2</v>
      </c>
    </row>
    <row r="386" spans="1:5">
      <c r="A386">
        <v>22592</v>
      </c>
      <c r="B386" s="120">
        <v>41607</v>
      </c>
      <c r="C386" s="193" t="s">
        <v>11</v>
      </c>
      <c r="D386" s="2" t="s">
        <v>12</v>
      </c>
      <c r="E386" s="15">
        <v>6.5911769866943359E-2</v>
      </c>
    </row>
    <row r="387" spans="1:5">
      <c r="A387">
        <v>22592</v>
      </c>
      <c r="B387" s="120">
        <v>41639</v>
      </c>
      <c r="C387" s="193" t="s">
        <v>11</v>
      </c>
      <c r="D387" s="2" t="s">
        <v>12</v>
      </c>
      <c r="E387" s="15">
        <v>5.0483152270317078E-2</v>
      </c>
    </row>
    <row r="388" spans="1:5">
      <c r="A388">
        <v>22592</v>
      </c>
      <c r="B388" s="120">
        <v>41670</v>
      </c>
      <c r="C388" s="193" t="s">
        <v>11</v>
      </c>
      <c r="D388" s="2" t="s">
        <v>12</v>
      </c>
      <c r="E388" s="15">
        <v>-8.5989288985729218E-2</v>
      </c>
    </row>
    <row r="389" spans="1:5">
      <c r="A389">
        <v>22592</v>
      </c>
      <c r="B389" s="120">
        <v>41698</v>
      </c>
      <c r="C389" s="193" t="s">
        <v>11</v>
      </c>
      <c r="D389" s="2" t="s">
        <v>12</v>
      </c>
      <c r="E389" s="15">
        <v>5.7687755674123764E-2</v>
      </c>
    </row>
    <row r="390" spans="1:5">
      <c r="A390">
        <v>22592</v>
      </c>
      <c r="B390" s="120">
        <v>41729</v>
      </c>
      <c r="C390" s="193" t="s">
        <v>11</v>
      </c>
      <c r="D390" s="2" t="s">
        <v>12</v>
      </c>
      <c r="E390" s="15">
        <v>6.9027533754706383E-3</v>
      </c>
    </row>
    <row r="391" spans="1:5">
      <c r="A391">
        <v>22592</v>
      </c>
      <c r="B391" s="120">
        <v>41759</v>
      </c>
      <c r="C391" s="193" t="s">
        <v>11</v>
      </c>
      <c r="D391" s="2" t="s">
        <v>12</v>
      </c>
      <c r="E391" s="15">
        <v>2.5283742696046829E-2</v>
      </c>
    </row>
    <row r="392" spans="1:5">
      <c r="A392">
        <v>22592</v>
      </c>
      <c r="B392" s="120">
        <v>41789</v>
      </c>
      <c r="C392" s="193" t="s">
        <v>11</v>
      </c>
      <c r="D392" s="2" t="s">
        <v>12</v>
      </c>
      <c r="E392" s="15">
        <v>3.102312795817852E-2</v>
      </c>
    </row>
    <row r="393" spans="1:5">
      <c r="A393">
        <v>22592</v>
      </c>
      <c r="B393" s="120">
        <v>41820</v>
      </c>
      <c r="C393" s="193" t="s">
        <v>11</v>
      </c>
      <c r="D393" s="2" t="s">
        <v>12</v>
      </c>
      <c r="E393" s="15">
        <v>4.8404238186776638E-3</v>
      </c>
    </row>
    <row r="394" spans="1:5">
      <c r="A394">
        <v>22592</v>
      </c>
      <c r="B394" s="120">
        <v>41851</v>
      </c>
      <c r="C394" s="193" t="s">
        <v>11</v>
      </c>
      <c r="D394" s="2" t="s">
        <v>12</v>
      </c>
      <c r="E394" s="15">
        <v>-1.6406074166297913E-2</v>
      </c>
    </row>
    <row r="395" spans="1:5">
      <c r="A395">
        <v>22592</v>
      </c>
      <c r="B395" s="120">
        <v>41880</v>
      </c>
      <c r="C395" s="193" t="s">
        <v>11</v>
      </c>
      <c r="D395" s="2" t="s">
        <v>12</v>
      </c>
      <c r="E395" s="15">
        <v>2.8142526745796204E-2</v>
      </c>
    </row>
    <row r="396" spans="1:5">
      <c r="A396">
        <v>22592</v>
      </c>
      <c r="B396" s="120">
        <v>41912</v>
      </c>
      <c r="C396" s="193" t="s">
        <v>11</v>
      </c>
      <c r="D396" s="2" t="s">
        <v>12</v>
      </c>
      <c r="E396" s="15">
        <v>-1.6111161559820175E-2</v>
      </c>
    </row>
    <row r="397" spans="1:5">
      <c r="A397">
        <v>22592</v>
      </c>
      <c r="B397" s="120">
        <v>41943</v>
      </c>
      <c r="C397" s="193" t="s">
        <v>11</v>
      </c>
      <c r="D397" s="2" t="s">
        <v>12</v>
      </c>
      <c r="E397" s="15">
        <v>8.533322811126709E-2</v>
      </c>
    </row>
    <row r="398" spans="1:5">
      <c r="A398">
        <v>22592</v>
      </c>
      <c r="B398" s="120">
        <v>41971</v>
      </c>
      <c r="C398" s="193" t="s">
        <v>11</v>
      </c>
      <c r="D398" s="2" t="s">
        <v>12</v>
      </c>
      <c r="E398" s="15">
        <v>4.6660542488098145E-2</v>
      </c>
    </row>
    <row r="399" spans="1:5">
      <c r="A399">
        <v>22592</v>
      </c>
      <c r="B399" s="120">
        <v>42004</v>
      </c>
      <c r="C399" s="193" t="s">
        <v>11</v>
      </c>
      <c r="D399" s="2" t="s">
        <v>12</v>
      </c>
      <c r="E399" s="15">
        <v>2.6422707363963127E-2</v>
      </c>
    </row>
    <row r="400" spans="1:5">
      <c r="A400">
        <v>22592</v>
      </c>
      <c r="B400" s="120">
        <v>42034</v>
      </c>
      <c r="C400" s="193" t="s">
        <v>11</v>
      </c>
      <c r="D400" s="2" t="s">
        <v>12</v>
      </c>
      <c r="E400" s="15">
        <v>-1.2293112464249134E-2</v>
      </c>
    </row>
    <row r="401" spans="1:5">
      <c r="A401">
        <v>22592</v>
      </c>
      <c r="B401" s="120">
        <v>42062</v>
      </c>
      <c r="C401" s="193" t="s">
        <v>11</v>
      </c>
      <c r="D401" s="2" t="s">
        <v>12</v>
      </c>
      <c r="E401" s="15">
        <v>4.5440483838319778E-2</v>
      </c>
    </row>
    <row r="402" spans="1:5">
      <c r="A402">
        <v>22592</v>
      </c>
      <c r="B402" s="120">
        <v>42094</v>
      </c>
      <c r="C402" s="193" t="s">
        <v>11</v>
      </c>
      <c r="D402" s="2" t="s">
        <v>12</v>
      </c>
      <c r="E402" s="15">
        <v>-2.1938908845186234E-2</v>
      </c>
    </row>
    <row r="403" spans="1:5">
      <c r="A403">
        <v>22592</v>
      </c>
      <c r="B403" s="120">
        <v>42124</v>
      </c>
      <c r="C403" s="193" t="s">
        <v>11</v>
      </c>
      <c r="D403" s="2" t="s">
        <v>12</v>
      </c>
      <c r="E403" s="15">
        <v>-5.1894500851631165E-2</v>
      </c>
    </row>
    <row r="404" spans="1:5">
      <c r="A404">
        <v>22592</v>
      </c>
      <c r="B404" s="120">
        <v>42153</v>
      </c>
      <c r="C404" s="193" t="s">
        <v>11</v>
      </c>
      <c r="D404" s="2" t="s">
        <v>12</v>
      </c>
      <c r="E404" s="15">
        <v>2.3754730820655823E-2</v>
      </c>
    </row>
    <row r="405" spans="1:5">
      <c r="A405">
        <v>22592</v>
      </c>
      <c r="B405" s="120">
        <v>42185</v>
      </c>
      <c r="C405" s="193" t="s">
        <v>11</v>
      </c>
      <c r="D405" s="2" t="s">
        <v>12</v>
      </c>
      <c r="E405" s="15">
        <v>-3.0047766864299774E-2</v>
      </c>
    </row>
    <row r="406" spans="1:5">
      <c r="A406">
        <v>22592</v>
      </c>
      <c r="B406" s="120">
        <v>42216</v>
      </c>
      <c r="C406" s="193" t="s">
        <v>11</v>
      </c>
      <c r="D406" s="2" t="s">
        <v>12</v>
      </c>
      <c r="E406" s="15">
        <v>-1.9183451309800148E-2</v>
      </c>
    </row>
    <row r="407" spans="1:5">
      <c r="A407">
        <v>22592</v>
      </c>
      <c r="B407" s="120">
        <v>42247</v>
      </c>
      <c r="C407" s="193" t="s">
        <v>11</v>
      </c>
      <c r="D407" s="2" t="s">
        <v>12</v>
      </c>
      <c r="E407" s="15">
        <v>-5.4017424583435059E-2</v>
      </c>
    </row>
    <row r="408" spans="1:5">
      <c r="A408">
        <v>22592</v>
      </c>
      <c r="B408" s="120">
        <v>42277</v>
      </c>
      <c r="C408" s="193" t="s">
        <v>11</v>
      </c>
      <c r="D408" s="2" t="s">
        <v>12</v>
      </c>
      <c r="E408" s="15">
        <v>-2.6030330918729305E-3</v>
      </c>
    </row>
    <row r="409" spans="1:5">
      <c r="A409">
        <v>22592</v>
      </c>
      <c r="B409" s="120">
        <v>42307</v>
      </c>
      <c r="C409" s="193" t="s">
        <v>11</v>
      </c>
      <c r="D409" s="2" t="s">
        <v>12</v>
      </c>
      <c r="E409" s="15">
        <v>0.10890880972146988</v>
      </c>
    </row>
    <row r="410" spans="1:5">
      <c r="A410">
        <v>22592</v>
      </c>
      <c r="B410" s="120">
        <v>42338</v>
      </c>
      <c r="C410" s="193" t="s">
        <v>11</v>
      </c>
      <c r="D410" s="2" t="s">
        <v>12</v>
      </c>
      <c r="E410" s="15">
        <v>2.5125315878540277E-3</v>
      </c>
    </row>
    <row r="411" spans="1:5">
      <c r="A411">
        <v>22592</v>
      </c>
      <c r="B411" s="120">
        <v>42369</v>
      </c>
      <c r="C411" s="193" t="s">
        <v>11</v>
      </c>
      <c r="D411" s="2" t="s">
        <v>12</v>
      </c>
      <c r="E411" s="15">
        <v>-3.7935893982648849E-2</v>
      </c>
    </row>
    <row r="412" spans="1:5">
      <c r="A412">
        <v>22592</v>
      </c>
      <c r="B412" s="120">
        <v>42398</v>
      </c>
      <c r="C412" s="193" t="s">
        <v>11</v>
      </c>
      <c r="D412" s="2" t="s">
        <v>12</v>
      </c>
      <c r="E412" s="15">
        <v>2.3898074869066477E-3</v>
      </c>
    </row>
    <row r="413" spans="1:5">
      <c r="A413">
        <v>22592</v>
      </c>
      <c r="B413" s="120">
        <v>42429</v>
      </c>
      <c r="C413" s="193" t="s">
        <v>11</v>
      </c>
      <c r="D413" s="2" t="s">
        <v>12</v>
      </c>
      <c r="E413" s="15">
        <v>4.6225134283304214E-2</v>
      </c>
    </row>
    <row r="414" spans="1:5">
      <c r="A414">
        <v>22592</v>
      </c>
      <c r="B414" s="120">
        <v>42460</v>
      </c>
      <c r="C414" s="193" t="s">
        <v>11</v>
      </c>
      <c r="D414" s="2" t="s">
        <v>12</v>
      </c>
      <c r="E414" s="15">
        <v>6.2217187136411667E-2</v>
      </c>
    </row>
    <row r="415" spans="1:5">
      <c r="A415">
        <v>22592</v>
      </c>
      <c r="B415" s="120">
        <v>42489</v>
      </c>
      <c r="C415" s="193" t="s">
        <v>11</v>
      </c>
      <c r="D415" s="2" t="s">
        <v>12</v>
      </c>
      <c r="E415" s="15">
        <v>4.500990267843008E-3</v>
      </c>
    </row>
    <row r="416" spans="1:5">
      <c r="A416">
        <v>22592</v>
      </c>
      <c r="B416" s="120">
        <v>42521</v>
      </c>
      <c r="C416" s="193" t="s">
        <v>11</v>
      </c>
      <c r="D416" s="2" t="s">
        <v>12</v>
      </c>
      <c r="E416" s="15">
        <v>1.2247595004737377E-2</v>
      </c>
    </row>
    <row r="417" spans="1:5">
      <c r="A417">
        <v>22592</v>
      </c>
      <c r="B417" s="120">
        <v>42551</v>
      </c>
      <c r="C417" s="193" t="s">
        <v>11</v>
      </c>
      <c r="D417" s="2" t="s">
        <v>12</v>
      </c>
      <c r="E417" s="15">
        <v>4.0399163961410522E-2</v>
      </c>
    </row>
    <row r="418" spans="1:5">
      <c r="A418">
        <v>22592</v>
      </c>
      <c r="B418" s="120">
        <v>42580</v>
      </c>
      <c r="C418" s="193" t="s">
        <v>11</v>
      </c>
      <c r="D418" s="2" t="s">
        <v>12</v>
      </c>
      <c r="E418" s="15">
        <v>1.8501630052924156E-2</v>
      </c>
    </row>
    <row r="419" spans="1:5">
      <c r="A419">
        <v>22592</v>
      </c>
      <c r="B419" s="120">
        <v>42613</v>
      </c>
      <c r="C419" s="193" t="s">
        <v>11</v>
      </c>
      <c r="D419" s="2" t="s">
        <v>12</v>
      </c>
      <c r="E419" s="15">
        <v>1.115723792463541E-2</v>
      </c>
    </row>
    <row r="420" spans="1:5">
      <c r="A420">
        <v>22592</v>
      </c>
      <c r="B420" s="120">
        <v>42643</v>
      </c>
      <c r="C420" s="193" t="s">
        <v>11</v>
      </c>
      <c r="D420" s="2" t="s">
        <v>12</v>
      </c>
      <c r="E420" s="15">
        <v>-1.6793180257081985E-2</v>
      </c>
    </row>
    <row r="421" spans="1:5">
      <c r="A421">
        <v>22592</v>
      </c>
      <c r="B421" s="120">
        <v>42674</v>
      </c>
      <c r="C421" s="193" t="s">
        <v>11</v>
      </c>
      <c r="D421" s="2" t="s">
        <v>12</v>
      </c>
      <c r="E421" s="15">
        <v>-6.2021180987358093E-2</v>
      </c>
    </row>
    <row r="422" spans="1:5">
      <c r="A422">
        <v>22592</v>
      </c>
      <c r="B422" s="120">
        <v>42704</v>
      </c>
      <c r="C422" s="193" t="s">
        <v>11</v>
      </c>
      <c r="D422" s="2" t="s">
        <v>12</v>
      </c>
      <c r="E422" s="15">
        <v>4.5674543827772141E-2</v>
      </c>
    </row>
    <row r="423" spans="1:5">
      <c r="A423">
        <v>22592</v>
      </c>
      <c r="B423" s="120">
        <v>42734</v>
      </c>
      <c r="C423" s="193" t="s">
        <v>11</v>
      </c>
      <c r="D423" s="2" t="s">
        <v>12</v>
      </c>
      <c r="E423" s="15">
        <v>3.9769429713487625E-2</v>
      </c>
    </row>
    <row r="424" spans="1:5">
      <c r="A424">
        <v>22592</v>
      </c>
      <c r="B424" s="120">
        <v>42766</v>
      </c>
      <c r="C424" s="193" t="s">
        <v>11</v>
      </c>
      <c r="D424" s="2" t="s">
        <v>12</v>
      </c>
      <c r="E424" s="15">
        <v>-2.1000167354941368E-2</v>
      </c>
    </row>
    <row r="425" spans="1:5">
      <c r="A425">
        <v>22592</v>
      </c>
      <c r="B425" s="120">
        <v>42794</v>
      </c>
      <c r="C425" s="193" t="s">
        <v>11</v>
      </c>
      <c r="D425" s="2" t="s">
        <v>12</v>
      </c>
      <c r="E425" s="15">
        <v>7.2674743831157684E-2</v>
      </c>
    </row>
    <row r="426" spans="1:5">
      <c r="A426">
        <v>22592</v>
      </c>
      <c r="B426" s="120">
        <v>42825</v>
      </c>
      <c r="C426" s="193" t="s">
        <v>11</v>
      </c>
      <c r="D426" s="2" t="s">
        <v>12</v>
      </c>
      <c r="E426" s="15">
        <v>2.6723882183432579E-2</v>
      </c>
    </row>
    <row r="427" spans="1:5">
      <c r="A427">
        <v>22592</v>
      </c>
      <c r="B427" s="120">
        <v>42853</v>
      </c>
      <c r="C427" s="193" t="s">
        <v>11</v>
      </c>
      <c r="D427" s="2" t="s">
        <v>12</v>
      </c>
      <c r="E427" s="15">
        <v>2.3519573733210564E-2</v>
      </c>
    </row>
    <row r="428" spans="1:5">
      <c r="A428">
        <v>22592</v>
      </c>
      <c r="B428" s="120">
        <v>42886</v>
      </c>
      <c r="C428" s="193" t="s">
        <v>11</v>
      </c>
      <c r="D428" s="2" t="s">
        <v>12</v>
      </c>
      <c r="E428" s="15">
        <v>5.0119999796152115E-2</v>
      </c>
    </row>
    <row r="429" spans="1:5">
      <c r="A429">
        <v>22592</v>
      </c>
      <c r="B429" s="120">
        <v>42916</v>
      </c>
      <c r="C429" s="193" t="s">
        <v>11</v>
      </c>
      <c r="D429" s="2" t="s">
        <v>12</v>
      </c>
      <c r="E429" s="15">
        <v>1.8193384632468224E-2</v>
      </c>
    </row>
    <row r="430" spans="1:5">
      <c r="A430">
        <v>22592</v>
      </c>
      <c r="B430" s="120">
        <v>42947</v>
      </c>
      <c r="C430" s="193" t="s">
        <v>11</v>
      </c>
      <c r="D430" s="2" t="s">
        <v>12</v>
      </c>
      <c r="E430" s="15">
        <v>-3.3719219267368317E-2</v>
      </c>
    </row>
    <row r="431" spans="1:5">
      <c r="A431">
        <v>22592</v>
      </c>
      <c r="B431" s="120">
        <v>42978</v>
      </c>
      <c r="C431" s="193" t="s">
        <v>11</v>
      </c>
      <c r="D431" s="2" t="s">
        <v>12</v>
      </c>
      <c r="E431" s="15">
        <v>2.1499274298548698E-2</v>
      </c>
    </row>
    <row r="432" spans="1:5">
      <c r="A432">
        <v>22592</v>
      </c>
      <c r="B432" s="120">
        <v>43007</v>
      </c>
      <c r="C432" s="193" t="s">
        <v>11</v>
      </c>
      <c r="D432" s="2" t="s">
        <v>12</v>
      </c>
      <c r="E432" s="15">
        <v>2.731003426015377E-2</v>
      </c>
    </row>
    <row r="433" spans="1:5">
      <c r="A433">
        <v>22592</v>
      </c>
      <c r="B433" s="120">
        <v>43039</v>
      </c>
      <c r="C433" s="193" t="s">
        <v>11</v>
      </c>
      <c r="D433" s="2" t="s">
        <v>12</v>
      </c>
      <c r="E433" s="15">
        <v>9.6665121614933014E-2</v>
      </c>
    </row>
    <row r="434" spans="1:5">
      <c r="A434">
        <v>22592</v>
      </c>
      <c r="B434" s="120">
        <v>43069</v>
      </c>
      <c r="C434" s="193" t="s">
        <v>11</v>
      </c>
      <c r="D434" s="2" t="s">
        <v>12</v>
      </c>
      <c r="E434" s="15">
        <v>6.1362337321043015E-2</v>
      </c>
    </row>
    <row r="435" spans="1:5">
      <c r="A435">
        <v>22592</v>
      </c>
      <c r="B435" s="120">
        <v>43098</v>
      </c>
      <c r="C435" s="193" t="s">
        <v>11</v>
      </c>
      <c r="D435" s="2" t="s">
        <v>12</v>
      </c>
      <c r="E435" s="15">
        <v>-3.1956914812326431E-2</v>
      </c>
    </row>
    <row r="436" spans="1:5">
      <c r="A436">
        <v>22592</v>
      </c>
      <c r="B436" s="120">
        <v>43131</v>
      </c>
      <c r="C436" s="193" t="s">
        <v>11</v>
      </c>
      <c r="D436" s="2" t="s">
        <v>12</v>
      </c>
      <c r="E436" s="15">
        <v>6.428179144859314E-2</v>
      </c>
    </row>
    <row r="437" spans="1:5">
      <c r="A437">
        <v>22592</v>
      </c>
      <c r="B437" s="120">
        <v>43159</v>
      </c>
      <c r="C437" s="193" t="s">
        <v>11</v>
      </c>
      <c r="D437" s="2" t="s">
        <v>12</v>
      </c>
      <c r="E437" s="15">
        <v>-5.4411198943853378E-2</v>
      </c>
    </row>
    <row r="438" spans="1:5">
      <c r="A438">
        <v>22592</v>
      </c>
      <c r="B438" s="120">
        <v>43188</v>
      </c>
      <c r="C438" s="193" t="s">
        <v>11</v>
      </c>
      <c r="D438" s="2" t="s">
        <v>12</v>
      </c>
      <c r="E438" s="15">
        <v>-6.7895166575908661E-2</v>
      </c>
    </row>
    <row r="439" spans="1:5">
      <c r="A439">
        <v>22592</v>
      </c>
      <c r="B439" s="120">
        <v>43220</v>
      </c>
      <c r="C439" s="193" t="s">
        <v>11</v>
      </c>
      <c r="D439" s="2" t="s">
        <v>12</v>
      </c>
      <c r="E439" s="15">
        <v>-0.11447706073522568</v>
      </c>
    </row>
    <row r="440" spans="1:5">
      <c r="A440">
        <v>22592</v>
      </c>
      <c r="B440" s="120">
        <v>43251</v>
      </c>
      <c r="C440" s="193" t="s">
        <v>11</v>
      </c>
      <c r="D440" s="2" t="s">
        <v>12</v>
      </c>
      <c r="E440" s="15">
        <v>2.1606031805276871E-2</v>
      </c>
    </row>
    <row r="441" spans="1:5">
      <c r="A441">
        <v>22592</v>
      </c>
      <c r="B441" s="120">
        <v>43280</v>
      </c>
      <c r="C441" s="193" t="s">
        <v>11</v>
      </c>
      <c r="D441" s="2" t="s">
        <v>12</v>
      </c>
      <c r="E441" s="15">
        <v>-2.5857856962829828E-3</v>
      </c>
    </row>
    <row r="442" spans="1:5">
      <c r="A442">
        <v>22592</v>
      </c>
      <c r="B442" s="120">
        <v>43312</v>
      </c>
      <c r="C442" s="193" t="s">
        <v>11</v>
      </c>
      <c r="D442" s="2" t="s">
        <v>12</v>
      </c>
      <c r="E442" s="15">
        <v>7.9300560057163239E-2</v>
      </c>
    </row>
    <row r="443" spans="1:5">
      <c r="A443">
        <v>22592</v>
      </c>
      <c r="B443" s="120">
        <v>43343</v>
      </c>
      <c r="C443" s="193" t="s">
        <v>11</v>
      </c>
      <c r="D443" s="2" t="s">
        <v>12</v>
      </c>
      <c r="E443" s="15">
        <v>-1.8843791622202843E-4</v>
      </c>
    </row>
    <row r="444" spans="1:5">
      <c r="A444">
        <v>22592</v>
      </c>
      <c r="B444" s="120">
        <v>43371</v>
      </c>
      <c r="C444" s="193" t="s">
        <v>11</v>
      </c>
      <c r="D444" s="2" t="s">
        <v>12</v>
      </c>
      <c r="E444" s="15">
        <v>-9.9559768568724394E-4</v>
      </c>
    </row>
    <row r="445" spans="1:5">
      <c r="A445">
        <v>22592</v>
      </c>
      <c r="B445" s="120">
        <v>43404</v>
      </c>
      <c r="C445" s="193" t="s">
        <v>11</v>
      </c>
      <c r="D445" s="2" t="s">
        <v>12</v>
      </c>
      <c r="E445" s="15">
        <v>-9.7052879631519318E-2</v>
      </c>
    </row>
    <row r="446" spans="1:5">
      <c r="A446">
        <v>22592</v>
      </c>
      <c r="B446" s="120">
        <v>43434</v>
      </c>
      <c r="C446" s="193" t="s">
        <v>11</v>
      </c>
      <c r="D446" s="2" t="s">
        <v>12</v>
      </c>
      <c r="E446" s="15">
        <v>9.9968485534191132E-2</v>
      </c>
    </row>
    <row r="447" spans="1:5">
      <c r="A447">
        <v>22592</v>
      </c>
      <c r="B447" s="120">
        <v>43465</v>
      </c>
      <c r="C447" s="193" t="s">
        <v>11</v>
      </c>
      <c r="D447" s="2" t="s">
        <v>12</v>
      </c>
      <c r="E447" s="15">
        <v>-8.3589866757392883E-2</v>
      </c>
    </row>
    <row r="448" spans="1:5">
      <c r="A448">
        <v>22592</v>
      </c>
      <c r="B448" s="120">
        <v>43496</v>
      </c>
      <c r="C448" s="193" t="s">
        <v>11</v>
      </c>
      <c r="D448" s="2" t="s">
        <v>12</v>
      </c>
      <c r="E448" s="15">
        <v>5.1222894340753555E-2</v>
      </c>
    </row>
    <row r="449" spans="1:5">
      <c r="A449">
        <v>22592</v>
      </c>
      <c r="B449" s="120">
        <v>43524</v>
      </c>
      <c r="C449" s="193" t="s">
        <v>11</v>
      </c>
      <c r="D449" s="2" t="s">
        <v>12</v>
      </c>
      <c r="E449" s="15">
        <v>4.2586103081703186E-2</v>
      </c>
    </row>
    <row r="450" spans="1:5">
      <c r="A450">
        <v>22592</v>
      </c>
      <c r="B450" s="120">
        <v>43553</v>
      </c>
      <c r="C450" s="193" t="s">
        <v>11</v>
      </c>
      <c r="D450" s="2" t="s">
        <v>12</v>
      </c>
      <c r="E450" s="15">
        <v>1.8805119907483459E-3</v>
      </c>
    </row>
    <row r="451" spans="1:5">
      <c r="A451">
        <v>22592</v>
      </c>
      <c r="B451" s="120">
        <v>43585</v>
      </c>
      <c r="C451" s="193" t="s">
        <v>11</v>
      </c>
      <c r="D451" s="2" t="s">
        <v>12</v>
      </c>
      <c r="E451" s="15">
        <v>-8.7929561734199524E-2</v>
      </c>
    </row>
    <row r="452" spans="1:5">
      <c r="A452">
        <v>22592</v>
      </c>
      <c r="B452" s="120">
        <v>43616</v>
      </c>
      <c r="C452" s="193" t="s">
        <v>11</v>
      </c>
      <c r="D452" s="2" t="s">
        <v>12</v>
      </c>
      <c r="E452" s="15">
        <v>-0.14943799376487732</v>
      </c>
    </row>
    <row r="453" spans="1:5">
      <c r="A453">
        <v>22592</v>
      </c>
      <c r="B453" s="120">
        <v>43644</v>
      </c>
      <c r="C453" s="193" t="s">
        <v>11</v>
      </c>
      <c r="D453" s="2" t="s">
        <v>12</v>
      </c>
      <c r="E453" s="15">
        <v>8.5070401430130005E-2</v>
      </c>
    </row>
    <row r="454" spans="1:5">
      <c r="A454">
        <v>22592</v>
      </c>
      <c r="B454" s="120">
        <v>43677</v>
      </c>
      <c r="C454" s="193" t="s">
        <v>11</v>
      </c>
      <c r="D454" s="2" t="s">
        <v>12</v>
      </c>
      <c r="E454" s="15">
        <v>7.9612601548433304E-3</v>
      </c>
    </row>
    <row r="455" spans="1:5">
      <c r="A455">
        <v>22592</v>
      </c>
      <c r="B455" s="120">
        <v>43707</v>
      </c>
      <c r="C455" s="193" t="s">
        <v>11</v>
      </c>
      <c r="D455" s="2" t="s">
        <v>12</v>
      </c>
      <c r="E455" s="15">
        <v>-6.6163003444671631E-2</v>
      </c>
    </row>
    <row r="456" spans="1:5">
      <c r="A456">
        <v>22592</v>
      </c>
      <c r="B456" s="120">
        <v>43738</v>
      </c>
      <c r="C456" s="193" t="s">
        <v>11</v>
      </c>
      <c r="D456" s="2" t="s">
        <v>12</v>
      </c>
      <c r="E456" s="15">
        <v>1.6571806743741035E-2</v>
      </c>
    </row>
    <row r="457" spans="1:5">
      <c r="A457">
        <v>22592</v>
      </c>
      <c r="B457" s="120">
        <v>43769</v>
      </c>
      <c r="C457" s="193" t="s">
        <v>11</v>
      </c>
      <c r="D457" s="2" t="s">
        <v>12</v>
      </c>
      <c r="E457" s="15">
        <v>3.5888785496354103E-3</v>
      </c>
    </row>
    <row r="458" spans="1:5">
      <c r="A458">
        <v>22592</v>
      </c>
      <c r="B458" s="120">
        <v>43798</v>
      </c>
      <c r="C458" s="193" t="s">
        <v>11</v>
      </c>
      <c r="D458" s="2" t="s">
        <v>12</v>
      </c>
      <c r="E458" s="15">
        <v>3.7699244916439056E-2</v>
      </c>
    </row>
    <row r="459" spans="1:5">
      <c r="A459">
        <v>22592</v>
      </c>
      <c r="B459" s="120">
        <v>43830</v>
      </c>
      <c r="C459" s="193" t="s">
        <v>11</v>
      </c>
      <c r="D459" s="2" t="s">
        <v>12</v>
      </c>
      <c r="E459" s="15">
        <v>3.9170604199171066E-2</v>
      </c>
    </row>
    <row r="460" spans="1:5">
      <c r="A460">
        <v>22592</v>
      </c>
      <c r="B460" s="120">
        <v>43861</v>
      </c>
      <c r="C460" s="193" t="s">
        <v>11</v>
      </c>
      <c r="D460" s="2" t="s">
        <v>12</v>
      </c>
      <c r="E460" s="15">
        <v>-0.10066882520914078</v>
      </c>
    </row>
    <row r="461" spans="1:5">
      <c r="A461">
        <v>22592</v>
      </c>
      <c r="B461" s="120">
        <v>43889</v>
      </c>
      <c r="C461" s="193" t="s">
        <v>11</v>
      </c>
      <c r="D461" s="2" t="s">
        <v>12</v>
      </c>
      <c r="E461" s="15">
        <v>-5.0107132643461227E-2</v>
      </c>
    </row>
    <row r="462" spans="1:5">
      <c r="A462">
        <v>22592</v>
      </c>
      <c r="B462" s="120">
        <v>43921</v>
      </c>
      <c r="C462" s="193" t="s">
        <v>11</v>
      </c>
      <c r="D462" s="2" t="s">
        <v>12</v>
      </c>
      <c r="E462" s="15">
        <v>-8.5298918187618256E-2</v>
      </c>
    </row>
    <row r="463" spans="1:5">
      <c r="A463">
        <v>22592</v>
      </c>
      <c r="B463" s="120">
        <v>43951</v>
      </c>
      <c r="C463" s="193" t="s">
        <v>11</v>
      </c>
      <c r="D463" s="2" t="s">
        <v>12</v>
      </c>
      <c r="E463" s="15">
        <v>0.11288553476333618</v>
      </c>
    </row>
    <row r="464" spans="1:5">
      <c r="A464">
        <v>22592</v>
      </c>
      <c r="B464" s="120">
        <v>43980</v>
      </c>
      <c r="C464" s="193" t="s">
        <v>11</v>
      </c>
      <c r="D464" s="2" t="s">
        <v>12</v>
      </c>
      <c r="E464" s="15">
        <v>3.9428673684597015E-2</v>
      </c>
    </row>
    <row r="465" spans="1:5">
      <c r="A465">
        <v>22592</v>
      </c>
      <c r="B465" s="120">
        <v>44012</v>
      </c>
      <c r="C465" s="193" t="s">
        <v>11</v>
      </c>
      <c r="D465" s="2" t="s">
        <v>12</v>
      </c>
      <c r="E465" s="15">
        <v>-2.8764826711267233E-3</v>
      </c>
    </row>
    <row r="466" spans="1:5">
      <c r="A466">
        <v>22592</v>
      </c>
      <c r="B466" s="120">
        <v>44043</v>
      </c>
      <c r="C466" s="193" t="s">
        <v>11</v>
      </c>
      <c r="D466" s="2" t="s">
        <v>12</v>
      </c>
      <c r="E466" s="15">
        <v>-3.5386908799409866E-2</v>
      </c>
    </row>
    <row r="467" spans="1:5">
      <c r="A467">
        <v>22592</v>
      </c>
      <c r="B467" s="120">
        <v>44074</v>
      </c>
      <c r="C467" s="193" t="s">
        <v>11</v>
      </c>
      <c r="D467" s="2" t="s">
        <v>12</v>
      </c>
      <c r="E467" s="15">
        <v>9.3174740672111511E-2</v>
      </c>
    </row>
    <row r="468" spans="1:5">
      <c r="A468">
        <v>22592</v>
      </c>
      <c r="B468" s="120">
        <v>44104</v>
      </c>
      <c r="C468" s="193" t="s">
        <v>11</v>
      </c>
      <c r="D468" s="2" t="s">
        <v>12</v>
      </c>
      <c r="E468" s="15">
        <v>-1.7421245574951172E-2</v>
      </c>
    </row>
    <row r="469" spans="1:5">
      <c r="A469">
        <v>22592</v>
      </c>
      <c r="B469" s="120">
        <v>44134</v>
      </c>
      <c r="C469" s="193" t="s">
        <v>11</v>
      </c>
      <c r="D469" s="2" t="s">
        <v>12</v>
      </c>
      <c r="E469" s="15">
        <v>-1.3733672676607966E-3</v>
      </c>
    </row>
    <row r="470" spans="1:5">
      <c r="A470">
        <v>22592</v>
      </c>
      <c r="B470" s="120">
        <v>44165</v>
      </c>
      <c r="C470" s="193" t="s">
        <v>11</v>
      </c>
      <c r="D470" s="2" t="s">
        <v>12</v>
      </c>
      <c r="E470" s="15">
        <v>8.9022181928157806E-2</v>
      </c>
    </row>
    <row r="471" spans="1:5">
      <c r="A471">
        <v>22592</v>
      </c>
      <c r="B471" s="120">
        <v>44196</v>
      </c>
      <c r="C471" s="193" t="s">
        <v>11</v>
      </c>
      <c r="D471" s="2" t="s">
        <v>12</v>
      </c>
      <c r="E471" s="15">
        <v>1.1926113627851009E-2</v>
      </c>
    </row>
    <row r="472" spans="1:5">
      <c r="A472">
        <v>22592</v>
      </c>
      <c r="B472" s="120">
        <v>44225</v>
      </c>
      <c r="C472" s="193" t="s">
        <v>11</v>
      </c>
      <c r="D472" s="2" t="s">
        <v>12</v>
      </c>
      <c r="E472" s="15">
        <v>4.9774609506130219E-3</v>
      </c>
    </row>
    <row r="473" spans="1:5">
      <c r="A473">
        <v>22592</v>
      </c>
      <c r="B473" s="120">
        <v>44253</v>
      </c>
      <c r="C473" s="193" t="s">
        <v>11</v>
      </c>
      <c r="D473" s="2" t="s">
        <v>12</v>
      </c>
      <c r="E473" s="15">
        <v>5.009643267840147E-3</v>
      </c>
    </row>
    <row r="474" spans="1:5">
      <c r="A474">
        <v>22592</v>
      </c>
      <c r="B474" s="120">
        <v>44286</v>
      </c>
      <c r="C474" s="193" t="s">
        <v>11</v>
      </c>
      <c r="D474" s="2" t="s">
        <v>12</v>
      </c>
      <c r="E474" s="15">
        <v>0.10065118223428726</v>
      </c>
    </row>
    <row r="475" spans="1:5">
      <c r="A475">
        <v>22592</v>
      </c>
      <c r="B475" s="120">
        <v>44316</v>
      </c>
      <c r="C475" s="193" t="s">
        <v>11</v>
      </c>
      <c r="D475" s="2" t="s">
        <v>12</v>
      </c>
      <c r="E475" s="15">
        <v>2.3147223517298698E-2</v>
      </c>
    </row>
    <row r="476" spans="1:5">
      <c r="A476">
        <v>22592</v>
      </c>
      <c r="B476" s="120">
        <v>44344</v>
      </c>
      <c r="C476" s="193" t="s">
        <v>11</v>
      </c>
      <c r="D476" s="2" t="s">
        <v>12</v>
      </c>
      <c r="E476" s="15">
        <v>3.7435293197631836E-2</v>
      </c>
    </row>
    <row r="477" spans="1:5">
      <c r="A477">
        <v>22592</v>
      </c>
      <c r="B477" s="120">
        <v>44377</v>
      </c>
      <c r="C477" s="193" t="s">
        <v>11</v>
      </c>
      <c r="D477" s="2" t="s">
        <v>12</v>
      </c>
      <c r="E477" s="15">
        <v>-2.1719802170991898E-2</v>
      </c>
    </row>
    <row r="478" spans="1:5">
      <c r="A478">
        <v>22592</v>
      </c>
      <c r="B478" s="120">
        <v>44407</v>
      </c>
      <c r="C478" s="193" t="s">
        <v>11</v>
      </c>
      <c r="D478" s="2" t="s">
        <v>12</v>
      </c>
      <c r="E478" s="15">
        <v>-3.4738075919449329E-3</v>
      </c>
    </row>
    <row r="479" spans="1:5">
      <c r="A479">
        <v>22592</v>
      </c>
      <c r="B479" s="120">
        <v>44439</v>
      </c>
      <c r="C479" s="193" t="s">
        <v>11</v>
      </c>
      <c r="D479" s="2" t="s">
        <v>12</v>
      </c>
      <c r="E479" s="15">
        <v>-8.6894864216446877E-3</v>
      </c>
    </row>
    <row r="480" spans="1:5">
      <c r="A480">
        <v>22592</v>
      </c>
      <c r="B480" s="120">
        <v>44469</v>
      </c>
      <c r="C480" s="193" t="s">
        <v>11</v>
      </c>
      <c r="D480" s="2" t="s">
        <v>12</v>
      </c>
      <c r="E480" s="15">
        <v>-9.9209234118461609E-2</v>
      </c>
    </row>
    <row r="481" spans="1:5">
      <c r="A481">
        <v>22592</v>
      </c>
      <c r="B481" s="120">
        <v>44498</v>
      </c>
      <c r="C481" s="193" t="s">
        <v>11</v>
      </c>
      <c r="D481" s="2" t="s">
        <v>12</v>
      </c>
      <c r="E481" s="15">
        <v>1.8583938479423523E-2</v>
      </c>
    </row>
    <row r="482" spans="1:5">
      <c r="A482">
        <v>22592</v>
      </c>
      <c r="B482" s="120">
        <v>44530</v>
      </c>
      <c r="C482" s="193" t="s">
        <v>11</v>
      </c>
      <c r="D482" s="2" t="s">
        <v>12</v>
      </c>
      <c r="E482" s="15">
        <v>-4.0071632713079453E-2</v>
      </c>
    </row>
    <row r="483" spans="1:5">
      <c r="A483">
        <v>22592</v>
      </c>
      <c r="B483" s="120">
        <v>44561</v>
      </c>
      <c r="C483" s="193" t="s">
        <v>11</v>
      </c>
      <c r="D483" s="2" t="s">
        <v>12</v>
      </c>
      <c r="E483" s="15">
        <v>4.4636625796556473E-2</v>
      </c>
    </row>
    <row r="484" spans="1:5">
      <c r="A484">
        <v>59328</v>
      </c>
      <c r="B484" s="120">
        <v>40939</v>
      </c>
      <c r="C484" s="193" t="s">
        <v>13</v>
      </c>
      <c r="D484" s="2" t="s">
        <v>14</v>
      </c>
      <c r="E484" s="15">
        <v>8.9484542608261108E-2</v>
      </c>
    </row>
    <row r="485" spans="1:5">
      <c r="A485">
        <v>59328</v>
      </c>
      <c r="B485" s="120">
        <v>40968</v>
      </c>
      <c r="C485" s="193" t="s">
        <v>13</v>
      </c>
      <c r="D485" s="2" t="s">
        <v>14</v>
      </c>
      <c r="E485" s="15">
        <v>2.5359541177749634E-2</v>
      </c>
    </row>
    <row r="486" spans="1:5">
      <c r="A486">
        <v>59328</v>
      </c>
      <c r="B486" s="120">
        <v>40998</v>
      </c>
      <c r="C486" s="193" t="s">
        <v>13</v>
      </c>
      <c r="D486" s="2" t="s">
        <v>14</v>
      </c>
      <c r="E486" s="15">
        <v>4.5944966375827789E-2</v>
      </c>
    </row>
    <row r="487" spans="1:5">
      <c r="A487">
        <v>59328</v>
      </c>
      <c r="B487" s="120">
        <v>41029</v>
      </c>
      <c r="C487" s="193" t="s">
        <v>13</v>
      </c>
      <c r="D487" s="2" t="s">
        <v>14</v>
      </c>
      <c r="E487" s="15">
        <v>9.9591212347149849E-3</v>
      </c>
    </row>
    <row r="488" spans="1:5">
      <c r="A488">
        <v>59328</v>
      </c>
      <c r="B488" s="120">
        <v>41060</v>
      </c>
      <c r="C488" s="193" t="s">
        <v>13</v>
      </c>
      <c r="D488" s="2" t="s">
        <v>14</v>
      </c>
      <c r="E488" s="15">
        <v>-8.2584969699382782E-2</v>
      </c>
    </row>
    <row r="489" spans="1:5">
      <c r="A489">
        <v>59328</v>
      </c>
      <c r="B489" s="120">
        <v>41089</v>
      </c>
      <c r="C489" s="193" t="s">
        <v>13</v>
      </c>
      <c r="D489" s="2" t="s">
        <v>14</v>
      </c>
      <c r="E489" s="15">
        <v>3.1346727162599564E-2</v>
      </c>
    </row>
    <row r="490" spans="1:5">
      <c r="A490">
        <v>59328</v>
      </c>
      <c r="B490" s="120">
        <v>41121</v>
      </c>
      <c r="C490" s="193" t="s">
        <v>13</v>
      </c>
      <c r="D490" s="2" t="s">
        <v>14</v>
      </c>
      <c r="E490" s="15">
        <v>-3.5647235810756683E-2</v>
      </c>
    </row>
    <row r="491" spans="1:5">
      <c r="A491">
        <v>59328</v>
      </c>
      <c r="B491" s="120">
        <v>41152</v>
      </c>
      <c r="C491" s="193" t="s">
        <v>13</v>
      </c>
      <c r="D491" s="2" t="s">
        <v>14</v>
      </c>
      <c r="E491" s="15">
        <v>-2.5097308680415154E-2</v>
      </c>
    </row>
    <row r="492" spans="1:5">
      <c r="A492">
        <v>59328</v>
      </c>
      <c r="B492" s="120">
        <v>41180</v>
      </c>
      <c r="C492" s="193" t="s">
        <v>13</v>
      </c>
      <c r="D492" s="2" t="s">
        <v>14</v>
      </c>
      <c r="E492" s="15">
        <v>-8.7595619261264801E-2</v>
      </c>
    </row>
    <row r="493" spans="1:5">
      <c r="A493">
        <v>59328</v>
      </c>
      <c r="B493" s="120">
        <v>41213</v>
      </c>
      <c r="C493" s="193" t="s">
        <v>13</v>
      </c>
      <c r="D493" s="2" t="s">
        <v>14</v>
      </c>
      <c r="E493" s="15">
        <v>-4.5243941247463226E-2</v>
      </c>
    </row>
    <row r="494" spans="1:5">
      <c r="A494">
        <v>59328</v>
      </c>
      <c r="B494" s="120">
        <v>41243</v>
      </c>
      <c r="C494" s="193" t="s">
        <v>13</v>
      </c>
      <c r="D494" s="2" t="s">
        <v>14</v>
      </c>
      <c r="E494" s="15">
        <v>-8.506697416305542E-2</v>
      </c>
    </row>
    <row r="495" spans="1:5">
      <c r="A495">
        <v>59328</v>
      </c>
      <c r="B495" s="120">
        <v>41274</v>
      </c>
      <c r="C495" s="193" t="s">
        <v>13</v>
      </c>
      <c r="D495" s="2" t="s">
        <v>14</v>
      </c>
      <c r="E495" s="15">
        <v>5.3922835737466812E-2</v>
      </c>
    </row>
    <row r="496" spans="1:5">
      <c r="A496">
        <v>59328</v>
      </c>
      <c r="B496" s="120">
        <v>41305</v>
      </c>
      <c r="C496" s="193" t="s">
        <v>13</v>
      </c>
      <c r="D496" s="2" t="s">
        <v>14</v>
      </c>
      <c r="E496" s="15">
        <v>2.0368577912449837E-2</v>
      </c>
    </row>
    <row r="497" spans="1:5">
      <c r="A497">
        <v>59328</v>
      </c>
      <c r="B497" s="120">
        <v>41333</v>
      </c>
      <c r="C497" s="193" t="s">
        <v>13</v>
      </c>
      <c r="D497" s="2" t="s">
        <v>14</v>
      </c>
      <c r="E497" s="15">
        <v>3.0892698559910059E-3</v>
      </c>
    </row>
    <row r="498" spans="1:5">
      <c r="A498">
        <v>59328</v>
      </c>
      <c r="B498" s="120">
        <v>41361</v>
      </c>
      <c r="C498" s="193" t="s">
        <v>13</v>
      </c>
      <c r="D498" s="2" t="s">
        <v>14</v>
      </c>
      <c r="E498" s="15">
        <v>4.5737545937299728E-2</v>
      </c>
    </row>
    <row r="499" spans="1:5">
      <c r="A499">
        <v>59328</v>
      </c>
      <c r="B499" s="120">
        <v>41394</v>
      </c>
      <c r="C499" s="193" t="s">
        <v>13</v>
      </c>
      <c r="D499" s="2" t="s">
        <v>14</v>
      </c>
      <c r="E499" s="15">
        <v>9.6862912178039551E-2</v>
      </c>
    </row>
    <row r="500" spans="1:5">
      <c r="A500">
        <v>59328</v>
      </c>
      <c r="B500" s="120">
        <v>41425</v>
      </c>
      <c r="C500" s="193" t="s">
        <v>13</v>
      </c>
      <c r="D500" s="2" t="s">
        <v>14</v>
      </c>
      <c r="E500" s="15">
        <v>2.3173272609710693E-2</v>
      </c>
    </row>
    <row r="501" spans="1:5">
      <c r="A501">
        <v>59328</v>
      </c>
      <c r="B501" s="120">
        <v>41453</v>
      </c>
      <c r="C501" s="193" t="s">
        <v>13</v>
      </c>
      <c r="D501" s="2" t="s">
        <v>14</v>
      </c>
      <c r="E501" s="15">
        <v>-2.0593551453202963E-3</v>
      </c>
    </row>
    <row r="502" spans="1:5">
      <c r="A502">
        <v>59328</v>
      </c>
      <c r="B502" s="120">
        <v>41486</v>
      </c>
      <c r="C502" s="193" t="s">
        <v>13</v>
      </c>
      <c r="D502" s="2" t="s">
        <v>14</v>
      </c>
      <c r="E502" s="15">
        <v>-3.6937698721885681E-2</v>
      </c>
    </row>
    <row r="503" spans="1:5">
      <c r="A503">
        <v>59328</v>
      </c>
      <c r="B503" s="120">
        <v>41516</v>
      </c>
      <c r="C503" s="193" t="s">
        <v>13</v>
      </c>
      <c r="D503" s="2" t="s">
        <v>14</v>
      </c>
      <c r="E503" s="15">
        <v>-4.8425093293190002E-2</v>
      </c>
    </row>
    <row r="504" spans="1:5">
      <c r="A504">
        <v>59328</v>
      </c>
      <c r="B504" s="120">
        <v>41547</v>
      </c>
      <c r="C504" s="193" t="s">
        <v>13</v>
      </c>
      <c r="D504" s="2" t="s">
        <v>14</v>
      </c>
      <c r="E504" s="15">
        <v>4.2811647057533264E-2</v>
      </c>
    </row>
    <row r="505" spans="1:5">
      <c r="A505">
        <v>59328</v>
      </c>
      <c r="B505" s="120">
        <v>41578</v>
      </c>
      <c r="C505" s="193" t="s">
        <v>13</v>
      </c>
      <c r="D505" s="2" t="s">
        <v>14</v>
      </c>
      <c r="E505" s="15">
        <v>6.7579939961433411E-2</v>
      </c>
    </row>
    <row r="506" spans="1:5">
      <c r="A506">
        <v>59328</v>
      </c>
      <c r="B506" s="120">
        <v>41607</v>
      </c>
      <c r="C506" s="193" t="s">
        <v>13</v>
      </c>
      <c r="D506" s="2" t="s">
        <v>14</v>
      </c>
      <c r="E506" s="15">
        <v>-1.655084453523159E-2</v>
      </c>
    </row>
    <row r="507" spans="1:5">
      <c r="A507">
        <v>59328</v>
      </c>
      <c r="B507" s="120">
        <v>41639</v>
      </c>
      <c r="C507" s="193" t="s">
        <v>13</v>
      </c>
      <c r="D507" s="2" t="s">
        <v>14</v>
      </c>
      <c r="E507" s="15">
        <v>8.8716432452201843E-2</v>
      </c>
    </row>
    <row r="508" spans="1:5">
      <c r="A508">
        <v>59328</v>
      </c>
      <c r="B508" s="120">
        <v>41670</v>
      </c>
      <c r="C508" s="193" t="s">
        <v>13</v>
      </c>
      <c r="D508" s="2" t="s">
        <v>14</v>
      </c>
      <c r="E508" s="15">
        <v>-5.4517395794391632E-2</v>
      </c>
    </row>
    <row r="509" spans="1:5">
      <c r="A509">
        <v>59328</v>
      </c>
      <c r="B509" s="120">
        <v>41698</v>
      </c>
      <c r="C509" s="193" t="s">
        <v>13</v>
      </c>
      <c r="D509" s="2" t="s">
        <v>14</v>
      </c>
      <c r="E509" s="15">
        <v>1.8133630976080894E-2</v>
      </c>
    </row>
    <row r="510" spans="1:5">
      <c r="A510">
        <v>59328</v>
      </c>
      <c r="B510" s="120">
        <v>41729</v>
      </c>
      <c r="C510" s="193" t="s">
        <v>13</v>
      </c>
      <c r="D510" s="2" t="s">
        <v>14</v>
      </c>
      <c r="E510" s="15">
        <v>4.2568616569042206E-2</v>
      </c>
    </row>
    <row r="511" spans="1:5">
      <c r="A511">
        <v>59328</v>
      </c>
      <c r="B511" s="120">
        <v>41759</v>
      </c>
      <c r="C511" s="193" t="s">
        <v>13</v>
      </c>
      <c r="D511" s="2" t="s">
        <v>14</v>
      </c>
      <c r="E511" s="15">
        <v>3.3935125917196274E-2</v>
      </c>
    </row>
    <row r="512" spans="1:5">
      <c r="A512">
        <v>59328</v>
      </c>
      <c r="B512" s="120">
        <v>41789</v>
      </c>
      <c r="C512" s="193" t="s">
        <v>13</v>
      </c>
      <c r="D512" s="2" t="s">
        <v>14</v>
      </c>
      <c r="E512" s="15">
        <v>3.2034438103437424E-2</v>
      </c>
    </row>
    <row r="513" spans="1:5">
      <c r="A513">
        <v>59328</v>
      </c>
      <c r="B513" s="120">
        <v>41820</v>
      </c>
      <c r="C513" s="193" t="s">
        <v>13</v>
      </c>
      <c r="D513" s="2" t="s">
        <v>14</v>
      </c>
      <c r="E513" s="15">
        <v>0.13103953003883362</v>
      </c>
    </row>
    <row r="514" spans="1:5">
      <c r="A514">
        <v>59328</v>
      </c>
      <c r="B514" s="120">
        <v>41851</v>
      </c>
      <c r="C514" s="193" t="s">
        <v>13</v>
      </c>
      <c r="D514" s="2" t="s">
        <v>14</v>
      </c>
      <c r="E514" s="15">
        <v>9.6763744950294495E-2</v>
      </c>
    </row>
    <row r="515" spans="1:5">
      <c r="A515">
        <v>59328</v>
      </c>
      <c r="B515" s="120">
        <v>41880</v>
      </c>
      <c r="C515" s="193" t="s">
        <v>13</v>
      </c>
      <c r="D515" s="2" t="s">
        <v>14</v>
      </c>
      <c r="E515" s="15">
        <v>3.7031538784503937E-2</v>
      </c>
    </row>
    <row r="516" spans="1:5">
      <c r="A516">
        <v>59328</v>
      </c>
      <c r="B516" s="120">
        <v>41912</v>
      </c>
      <c r="C516" s="193" t="s">
        <v>13</v>
      </c>
      <c r="D516" s="2" t="s">
        <v>14</v>
      </c>
      <c r="E516" s="15">
        <v>-2.8636448550969362E-3</v>
      </c>
    </row>
    <row r="517" spans="1:5">
      <c r="A517">
        <v>59328</v>
      </c>
      <c r="B517" s="120">
        <v>41943</v>
      </c>
      <c r="C517" s="193" t="s">
        <v>13</v>
      </c>
      <c r="D517" s="2" t="s">
        <v>14</v>
      </c>
      <c r="E517" s="15">
        <v>-2.326253242790699E-2</v>
      </c>
    </row>
    <row r="518" spans="1:5">
      <c r="A518">
        <v>59328</v>
      </c>
      <c r="B518" s="120">
        <v>41971</v>
      </c>
      <c r="C518" s="193" t="s">
        <v>13</v>
      </c>
      <c r="D518" s="2" t="s">
        <v>14</v>
      </c>
      <c r="E518" s="15">
        <v>0.10188185423612595</v>
      </c>
    </row>
    <row r="519" spans="1:5">
      <c r="A519">
        <v>59328</v>
      </c>
      <c r="B519" s="120">
        <v>42004</v>
      </c>
      <c r="C519" s="193" t="s">
        <v>13</v>
      </c>
      <c r="D519" s="2" t="s">
        <v>14</v>
      </c>
      <c r="E519" s="15">
        <v>-2.5771787390112877E-2</v>
      </c>
    </row>
    <row r="520" spans="1:5">
      <c r="A520">
        <v>59328</v>
      </c>
      <c r="B520" s="120">
        <v>42034</v>
      </c>
      <c r="C520" s="193" t="s">
        <v>13</v>
      </c>
      <c r="D520" s="2" t="s">
        <v>14</v>
      </c>
      <c r="E520" s="15">
        <v>-8.955635130405426E-2</v>
      </c>
    </row>
    <row r="521" spans="1:5">
      <c r="A521">
        <v>59328</v>
      </c>
      <c r="B521" s="120">
        <v>42062</v>
      </c>
      <c r="C521" s="193" t="s">
        <v>13</v>
      </c>
      <c r="D521" s="2" t="s">
        <v>14</v>
      </c>
      <c r="E521" s="15">
        <v>1.3619826175272465E-2</v>
      </c>
    </row>
    <row r="522" spans="1:5">
      <c r="A522">
        <v>59328</v>
      </c>
      <c r="B522" s="120">
        <v>42094</v>
      </c>
      <c r="C522" s="193" t="s">
        <v>13</v>
      </c>
      <c r="D522" s="2" t="s">
        <v>14</v>
      </c>
      <c r="E522" s="15">
        <v>-5.9548858553171158E-2</v>
      </c>
    </row>
    <row r="523" spans="1:5">
      <c r="A523">
        <v>59328</v>
      </c>
      <c r="B523" s="120">
        <v>42124</v>
      </c>
      <c r="C523" s="193" t="s">
        <v>13</v>
      </c>
      <c r="D523" s="2" t="s">
        <v>14</v>
      </c>
      <c r="E523" s="15">
        <v>4.0933761745691299E-2</v>
      </c>
    </row>
    <row r="524" spans="1:5">
      <c r="A524">
        <v>59328</v>
      </c>
      <c r="B524" s="120">
        <v>42153</v>
      </c>
      <c r="C524" s="193" t="s">
        <v>13</v>
      </c>
      <c r="D524" s="2" t="s">
        <v>14</v>
      </c>
      <c r="E524" s="15">
        <v>6.605222076177597E-2</v>
      </c>
    </row>
    <row r="525" spans="1:5">
      <c r="A525">
        <v>59328</v>
      </c>
      <c r="B525" s="120">
        <v>42185</v>
      </c>
      <c r="C525" s="193" t="s">
        <v>13</v>
      </c>
      <c r="D525" s="2" t="s">
        <v>14</v>
      </c>
      <c r="E525" s="15">
        <v>-0.11738242208957672</v>
      </c>
    </row>
    <row r="526" spans="1:5">
      <c r="A526">
        <v>59328</v>
      </c>
      <c r="B526" s="120">
        <v>42216</v>
      </c>
      <c r="C526" s="193" t="s">
        <v>13</v>
      </c>
      <c r="D526" s="2" t="s">
        <v>14</v>
      </c>
      <c r="E526" s="15">
        <v>-4.8167027533054352E-2</v>
      </c>
    </row>
    <row r="527" spans="1:5">
      <c r="A527">
        <v>59328</v>
      </c>
      <c r="B527" s="120">
        <v>42247</v>
      </c>
      <c r="C527" s="193" t="s">
        <v>13</v>
      </c>
      <c r="D527" s="2" t="s">
        <v>14</v>
      </c>
      <c r="E527" s="15">
        <v>-5.8721881359815598E-3</v>
      </c>
    </row>
    <row r="528" spans="1:5">
      <c r="A528">
        <v>59328</v>
      </c>
      <c r="B528" s="120">
        <v>42277</v>
      </c>
      <c r="C528" s="193" t="s">
        <v>13</v>
      </c>
      <c r="D528" s="2" t="s">
        <v>14</v>
      </c>
      <c r="E528" s="15">
        <v>5.606161430478096E-2</v>
      </c>
    </row>
    <row r="529" spans="1:5">
      <c r="A529">
        <v>59328</v>
      </c>
      <c r="B529" s="120">
        <v>42307</v>
      </c>
      <c r="C529" s="193" t="s">
        <v>13</v>
      </c>
      <c r="D529" s="2" t="s">
        <v>14</v>
      </c>
      <c r="E529" s="15">
        <v>0.12342406064271927</v>
      </c>
    </row>
    <row r="530" spans="1:5">
      <c r="A530">
        <v>59328</v>
      </c>
      <c r="B530" s="120">
        <v>42338</v>
      </c>
      <c r="C530" s="193" t="s">
        <v>13</v>
      </c>
      <c r="D530" s="2" t="s">
        <v>14</v>
      </c>
      <c r="E530" s="15">
        <v>3.396337479352951E-2</v>
      </c>
    </row>
    <row r="531" spans="1:5">
      <c r="A531">
        <v>59328</v>
      </c>
      <c r="B531" s="120">
        <v>42369</v>
      </c>
      <c r="C531" s="193" t="s">
        <v>13</v>
      </c>
      <c r="D531" s="2" t="s">
        <v>14</v>
      </c>
      <c r="E531" s="15">
        <v>-9.2033268883824348E-3</v>
      </c>
    </row>
    <row r="532" spans="1:5">
      <c r="A532">
        <v>59328</v>
      </c>
      <c r="B532" s="120">
        <v>42398</v>
      </c>
      <c r="C532" s="193" t="s">
        <v>13</v>
      </c>
      <c r="D532" s="2" t="s">
        <v>14</v>
      </c>
      <c r="E532" s="15">
        <v>-9.9564589560031891E-2</v>
      </c>
    </row>
    <row r="533" spans="1:5">
      <c r="A533">
        <v>59328</v>
      </c>
      <c r="B533" s="120">
        <v>42429</v>
      </c>
      <c r="C533" s="193" t="s">
        <v>13</v>
      </c>
      <c r="D533" s="2" t="s">
        <v>14</v>
      </c>
      <c r="E533" s="15">
        <v>-3.7717610597610474E-2</v>
      </c>
    </row>
    <row r="534" spans="1:5">
      <c r="A534">
        <v>59328</v>
      </c>
      <c r="B534" s="120">
        <v>42460</v>
      </c>
      <c r="C534" s="193" t="s">
        <v>13</v>
      </c>
      <c r="D534" s="2" t="s">
        <v>14</v>
      </c>
      <c r="E534" s="15">
        <v>9.3274697661399841E-2</v>
      </c>
    </row>
    <row r="535" spans="1:5">
      <c r="A535">
        <v>59328</v>
      </c>
      <c r="B535" s="120">
        <v>42489</v>
      </c>
      <c r="C535" s="193" t="s">
        <v>13</v>
      </c>
      <c r="D535" s="2" t="s">
        <v>14</v>
      </c>
      <c r="E535" s="15">
        <v>-6.3987568020820618E-2</v>
      </c>
    </row>
    <row r="536" spans="1:5">
      <c r="A536">
        <v>59328</v>
      </c>
      <c r="B536" s="120">
        <v>42521</v>
      </c>
      <c r="C536" s="193" t="s">
        <v>13</v>
      </c>
      <c r="D536" s="2" t="s">
        <v>14</v>
      </c>
      <c r="E536" s="15">
        <v>5.1849387586116791E-2</v>
      </c>
    </row>
    <row r="537" spans="1:5">
      <c r="A537">
        <v>59328</v>
      </c>
      <c r="B537" s="120">
        <v>42551</v>
      </c>
      <c r="C537" s="193" t="s">
        <v>13</v>
      </c>
      <c r="D537" s="2" t="s">
        <v>14</v>
      </c>
      <c r="E537" s="15">
        <v>3.8303229957818985E-2</v>
      </c>
    </row>
    <row r="538" spans="1:5">
      <c r="A538">
        <v>59328</v>
      </c>
      <c r="B538" s="120">
        <v>42580</v>
      </c>
      <c r="C538" s="193" t="s">
        <v>13</v>
      </c>
      <c r="D538" s="2" t="s">
        <v>14</v>
      </c>
      <c r="E538" s="15">
        <v>6.2804922461509705E-2</v>
      </c>
    </row>
    <row r="539" spans="1:5">
      <c r="A539">
        <v>59328</v>
      </c>
      <c r="B539" s="120">
        <v>42613</v>
      </c>
      <c r="C539" s="193" t="s">
        <v>13</v>
      </c>
      <c r="D539" s="2" t="s">
        <v>14</v>
      </c>
      <c r="E539" s="15">
        <v>3.7005126476287842E-2</v>
      </c>
    </row>
    <row r="540" spans="1:5">
      <c r="A540">
        <v>59328</v>
      </c>
      <c r="B540" s="120">
        <v>42643</v>
      </c>
      <c r="C540" s="193" t="s">
        <v>13</v>
      </c>
      <c r="D540" s="2" t="s">
        <v>14</v>
      </c>
      <c r="E540" s="15">
        <v>5.1825039088726044E-2</v>
      </c>
    </row>
    <row r="541" spans="1:5">
      <c r="A541">
        <v>59328</v>
      </c>
      <c r="B541" s="120">
        <v>42674</v>
      </c>
      <c r="C541" s="193" t="s">
        <v>13</v>
      </c>
      <c r="D541" s="2" t="s">
        <v>14</v>
      </c>
      <c r="E541" s="15">
        <v>-7.6291419565677643E-2</v>
      </c>
    </row>
    <row r="542" spans="1:5">
      <c r="A542">
        <v>59328</v>
      </c>
      <c r="B542" s="120">
        <v>42704</v>
      </c>
      <c r="C542" s="193" t="s">
        <v>13</v>
      </c>
      <c r="D542" s="2" t="s">
        <v>14</v>
      </c>
      <c r="E542" s="15">
        <v>2.5810676161199808E-3</v>
      </c>
    </row>
    <row r="543" spans="1:5">
      <c r="A543">
        <v>59328</v>
      </c>
      <c r="B543" s="120">
        <v>42734</v>
      </c>
      <c r="C543" s="193" t="s">
        <v>13</v>
      </c>
      <c r="D543" s="2" t="s">
        <v>14</v>
      </c>
      <c r="E543" s="15">
        <v>4.5244947075843811E-2</v>
      </c>
    </row>
    <row r="544" spans="1:5">
      <c r="A544">
        <v>59328</v>
      </c>
      <c r="B544" s="120">
        <v>42766</v>
      </c>
      <c r="C544" s="193" t="s">
        <v>13</v>
      </c>
      <c r="D544" s="2" t="s">
        <v>14</v>
      </c>
      <c r="E544" s="15">
        <v>1.51640260592103E-2</v>
      </c>
    </row>
    <row r="545" spans="1:5">
      <c r="A545">
        <v>59328</v>
      </c>
      <c r="B545" s="120">
        <v>42794</v>
      </c>
      <c r="C545" s="193" t="s">
        <v>13</v>
      </c>
      <c r="D545" s="2" t="s">
        <v>14</v>
      </c>
      <c r="E545" s="15">
        <v>-9.7772665321826935E-3</v>
      </c>
    </row>
    <row r="546" spans="1:5">
      <c r="A546">
        <v>59328</v>
      </c>
      <c r="B546" s="120">
        <v>42825</v>
      </c>
      <c r="C546" s="193" t="s">
        <v>13</v>
      </c>
      <c r="D546" s="2" t="s">
        <v>14</v>
      </c>
      <c r="E546" s="15">
        <v>-3.5911896266043186E-3</v>
      </c>
    </row>
    <row r="547" spans="1:5">
      <c r="A547">
        <v>59328</v>
      </c>
      <c r="B547" s="120">
        <v>42853</v>
      </c>
      <c r="C547" s="193" t="s">
        <v>13</v>
      </c>
      <c r="D547" s="2" t="s">
        <v>14</v>
      </c>
      <c r="E547" s="15">
        <v>2.2179603110998869E-3</v>
      </c>
    </row>
    <row r="548" spans="1:5">
      <c r="A548">
        <v>59328</v>
      </c>
      <c r="B548" s="120">
        <v>42886</v>
      </c>
      <c r="C548" s="193" t="s">
        <v>13</v>
      </c>
      <c r="D548" s="2" t="s">
        <v>14</v>
      </c>
      <c r="E548" s="15">
        <v>6.4315097406506538E-3</v>
      </c>
    </row>
    <row r="549" spans="1:5">
      <c r="A549">
        <v>59328</v>
      </c>
      <c r="B549" s="120">
        <v>42916</v>
      </c>
      <c r="C549" s="193" t="s">
        <v>13</v>
      </c>
      <c r="D549" s="2" t="s">
        <v>14</v>
      </c>
      <c r="E549" s="15">
        <v>-6.5632760524749756E-2</v>
      </c>
    </row>
    <row r="550" spans="1:5">
      <c r="A550">
        <v>59328</v>
      </c>
      <c r="B550" s="120">
        <v>42947</v>
      </c>
      <c r="C550" s="193" t="s">
        <v>13</v>
      </c>
      <c r="D550" s="2" t="s">
        <v>14</v>
      </c>
      <c r="E550" s="15">
        <v>5.1274433732032776E-2</v>
      </c>
    </row>
    <row r="551" spans="1:5">
      <c r="A551">
        <v>59328</v>
      </c>
      <c r="B551" s="120">
        <v>42978</v>
      </c>
      <c r="C551" s="193" t="s">
        <v>13</v>
      </c>
      <c r="D551" s="2" t="s">
        <v>14</v>
      </c>
      <c r="E551" s="15">
        <v>-3.5946296993643045E-3</v>
      </c>
    </row>
    <row r="552" spans="1:5">
      <c r="A552">
        <v>59328</v>
      </c>
      <c r="B552" s="120">
        <v>43007</v>
      </c>
      <c r="C552" s="193" t="s">
        <v>13</v>
      </c>
      <c r="D552" s="2" t="s">
        <v>14</v>
      </c>
      <c r="E552" s="15">
        <v>8.5828408598899841E-2</v>
      </c>
    </row>
    <row r="553" spans="1:5">
      <c r="A553">
        <v>59328</v>
      </c>
      <c r="B553" s="120">
        <v>43039</v>
      </c>
      <c r="C553" s="193" t="s">
        <v>13</v>
      </c>
      <c r="D553" s="2" t="s">
        <v>14</v>
      </c>
      <c r="E553" s="15">
        <v>0.19459033012390137</v>
      </c>
    </row>
    <row r="554" spans="1:5">
      <c r="A554">
        <v>59328</v>
      </c>
      <c r="B554" s="120">
        <v>43069</v>
      </c>
      <c r="C554" s="193" t="s">
        <v>13</v>
      </c>
      <c r="D554" s="2" t="s">
        <v>14</v>
      </c>
      <c r="E554" s="15">
        <v>-8.2985600456595421E-3</v>
      </c>
    </row>
    <row r="555" spans="1:5">
      <c r="A555">
        <v>59328</v>
      </c>
      <c r="B555" s="120">
        <v>43098</v>
      </c>
      <c r="C555" s="193" t="s">
        <v>13</v>
      </c>
      <c r="D555" s="2" t="s">
        <v>14</v>
      </c>
      <c r="E555" s="15">
        <v>2.9437994584441185E-2</v>
      </c>
    </row>
    <row r="556" spans="1:5">
      <c r="A556">
        <v>59328</v>
      </c>
      <c r="B556" s="120">
        <v>43131</v>
      </c>
      <c r="C556" s="193" t="s">
        <v>13</v>
      </c>
      <c r="D556" s="2" t="s">
        <v>14</v>
      </c>
      <c r="E556" s="15">
        <v>4.2894270271062851E-2</v>
      </c>
    </row>
    <row r="557" spans="1:5">
      <c r="A557">
        <v>59328</v>
      </c>
      <c r="B557" s="120">
        <v>43159</v>
      </c>
      <c r="C557" s="193" t="s">
        <v>13</v>
      </c>
      <c r="D557" s="2" t="s">
        <v>14</v>
      </c>
      <c r="E557" s="15">
        <v>3.0120514333248138E-2</v>
      </c>
    </row>
    <row r="558" spans="1:5">
      <c r="A558">
        <v>59328</v>
      </c>
      <c r="B558" s="120">
        <v>43188</v>
      </c>
      <c r="C558" s="193" t="s">
        <v>13</v>
      </c>
      <c r="D558" s="2" t="s">
        <v>14</v>
      </c>
      <c r="E558" s="15">
        <v>5.6603789329528809E-2</v>
      </c>
    </row>
    <row r="559" spans="1:5">
      <c r="A559">
        <v>59328</v>
      </c>
      <c r="B559" s="120">
        <v>43220</v>
      </c>
      <c r="C559" s="193" t="s">
        <v>13</v>
      </c>
      <c r="D559" s="2" t="s">
        <v>14</v>
      </c>
      <c r="E559" s="15">
        <v>-8.8326204568147659E-3</v>
      </c>
    </row>
    <row r="560" spans="1:5">
      <c r="A560">
        <v>59328</v>
      </c>
      <c r="B560" s="120">
        <v>43251</v>
      </c>
      <c r="C560" s="193" t="s">
        <v>13</v>
      </c>
      <c r="D560" s="2" t="s">
        <v>14</v>
      </c>
      <c r="E560" s="15">
        <v>7.5164705514907837E-2</v>
      </c>
    </row>
    <row r="561" spans="1:5">
      <c r="A561">
        <v>59328</v>
      </c>
      <c r="B561" s="120">
        <v>43280</v>
      </c>
      <c r="C561" s="193" t="s">
        <v>13</v>
      </c>
      <c r="D561" s="2" t="s">
        <v>14</v>
      </c>
      <c r="E561" s="15">
        <v>-9.9456548690795898E-2</v>
      </c>
    </row>
    <row r="562" spans="1:5">
      <c r="A562">
        <v>59328</v>
      </c>
      <c r="B562" s="120">
        <v>43312</v>
      </c>
      <c r="C562" s="193" t="s">
        <v>13</v>
      </c>
      <c r="D562" s="2" t="s">
        <v>14</v>
      </c>
      <c r="E562" s="15">
        <v>-3.2387863844633102E-2</v>
      </c>
    </row>
    <row r="563" spans="1:5">
      <c r="A563">
        <v>59328</v>
      </c>
      <c r="B563" s="120">
        <v>43343</v>
      </c>
      <c r="C563" s="193" t="s">
        <v>13</v>
      </c>
      <c r="D563" s="2" t="s">
        <v>14</v>
      </c>
      <c r="E563" s="15">
        <v>1.3097751885652542E-2</v>
      </c>
    </row>
    <row r="564" spans="1:5">
      <c r="A564">
        <v>59328</v>
      </c>
      <c r="B564" s="120">
        <v>43371</v>
      </c>
      <c r="C564" s="193" t="s">
        <v>13</v>
      </c>
      <c r="D564" s="2" t="s">
        <v>14</v>
      </c>
      <c r="E564" s="15">
        <v>-2.3539116606116295E-2</v>
      </c>
    </row>
    <row r="565" spans="1:5">
      <c r="A565">
        <v>59328</v>
      </c>
      <c r="B565" s="120">
        <v>43404</v>
      </c>
      <c r="C565" s="193" t="s">
        <v>13</v>
      </c>
      <c r="D565" s="2" t="s">
        <v>14</v>
      </c>
      <c r="E565" s="15">
        <v>-8.6699053645133972E-3</v>
      </c>
    </row>
    <row r="566" spans="1:5">
      <c r="A566">
        <v>59328</v>
      </c>
      <c r="B566" s="120">
        <v>43434</v>
      </c>
      <c r="C566" s="193" t="s">
        <v>13</v>
      </c>
      <c r="D566" s="2" t="s">
        <v>14</v>
      </c>
      <c r="E566" s="15">
        <v>5.8233793824911118E-2</v>
      </c>
    </row>
    <row r="567" spans="1:5">
      <c r="A567">
        <v>59328</v>
      </c>
      <c r="B567" s="120">
        <v>43465</v>
      </c>
      <c r="C567" s="193" t="s">
        <v>13</v>
      </c>
      <c r="D567" s="2" t="s">
        <v>14</v>
      </c>
      <c r="E567" s="15">
        <v>-4.8266090452671051E-2</v>
      </c>
    </row>
    <row r="568" spans="1:5">
      <c r="A568">
        <v>59328</v>
      </c>
      <c r="B568" s="120">
        <v>43496</v>
      </c>
      <c r="C568" s="193" t="s">
        <v>13</v>
      </c>
      <c r="D568" s="2" t="s">
        <v>14</v>
      </c>
      <c r="E568" s="15">
        <v>4.0485537610948086E-3</v>
      </c>
    </row>
    <row r="569" spans="1:5">
      <c r="A569">
        <v>59328</v>
      </c>
      <c r="B569" s="120">
        <v>43524</v>
      </c>
      <c r="C569" s="193" t="s">
        <v>13</v>
      </c>
      <c r="D569" s="2" t="s">
        <v>14</v>
      </c>
      <c r="E569" s="15">
        <v>0.1306239515542984</v>
      </c>
    </row>
    <row r="570" spans="1:5">
      <c r="A570">
        <v>59328</v>
      </c>
      <c r="B570" s="120">
        <v>43553</v>
      </c>
      <c r="C570" s="193" t="s">
        <v>13</v>
      </c>
      <c r="D570" s="2" t="s">
        <v>14</v>
      </c>
      <c r="E570" s="15">
        <v>1.3972841203212738E-2</v>
      </c>
    </row>
    <row r="571" spans="1:5">
      <c r="A571">
        <v>59328</v>
      </c>
      <c r="B571" s="120">
        <v>43585</v>
      </c>
      <c r="C571" s="193" t="s">
        <v>13</v>
      </c>
      <c r="D571" s="2" t="s">
        <v>14</v>
      </c>
      <c r="E571" s="15">
        <v>-4.9534447491168976E-2</v>
      </c>
    </row>
    <row r="572" spans="1:5">
      <c r="A572">
        <v>59328</v>
      </c>
      <c r="B572" s="120">
        <v>43616</v>
      </c>
      <c r="C572" s="193" t="s">
        <v>13</v>
      </c>
      <c r="D572" s="2" t="s">
        <v>14</v>
      </c>
      <c r="E572" s="15">
        <v>-0.13097570836544037</v>
      </c>
    </row>
    <row r="573" spans="1:5">
      <c r="A573">
        <v>59328</v>
      </c>
      <c r="B573" s="120">
        <v>43644</v>
      </c>
      <c r="C573" s="193" t="s">
        <v>13</v>
      </c>
      <c r="D573" s="2" t="s">
        <v>14</v>
      </c>
      <c r="E573" s="15">
        <v>8.6966350674629211E-2</v>
      </c>
    </row>
    <row r="574" spans="1:5">
      <c r="A574">
        <v>59328</v>
      </c>
      <c r="B574" s="120">
        <v>43677</v>
      </c>
      <c r="C574" s="193" t="s">
        <v>13</v>
      </c>
      <c r="D574" s="2" t="s">
        <v>14</v>
      </c>
      <c r="E574" s="15">
        <v>5.5984966456890106E-2</v>
      </c>
    </row>
    <row r="575" spans="1:5">
      <c r="A575">
        <v>59328</v>
      </c>
      <c r="B575" s="120">
        <v>43707</v>
      </c>
      <c r="C575" s="193" t="s">
        <v>13</v>
      </c>
      <c r="D575" s="2" t="s">
        <v>14</v>
      </c>
      <c r="E575" s="15">
        <v>-5.5885251611471176E-2</v>
      </c>
    </row>
    <row r="576" spans="1:5">
      <c r="A576">
        <v>59328</v>
      </c>
      <c r="B576" s="120">
        <v>43738</v>
      </c>
      <c r="C576" s="193" t="s">
        <v>13</v>
      </c>
      <c r="D576" s="2" t="s">
        <v>14</v>
      </c>
      <c r="E576" s="15">
        <v>8.6901478469371796E-2</v>
      </c>
    </row>
    <row r="577" spans="1:5">
      <c r="A577">
        <v>59328</v>
      </c>
      <c r="B577" s="120">
        <v>43769</v>
      </c>
      <c r="C577" s="193" t="s">
        <v>13</v>
      </c>
      <c r="D577" s="2" t="s">
        <v>14</v>
      </c>
      <c r="E577" s="15">
        <v>9.7030855715274811E-2</v>
      </c>
    </row>
    <row r="578" spans="1:5">
      <c r="A578">
        <v>59328</v>
      </c>
      <c r="B578" s="120">
        <v>43798</v>
      </c>
      <c r="C578" s="193" t="s">
        <v>13</v>
      </c>
      <c r="D578" s="2" t="s">
        <v>14</v>
      </c>
      <c r="E578" s="15">
        <v>3.2460648566484451E-2</v>
      </c>
    </row>
    <row r="579" spans="1:5">
      <c r="A579">
        <v>59328</v>
      </c>
      <c r="B579" s="120">
        <v>43830</v>
      </c>
      <c r="C579" s="193" t="s">
        <v>13</v>
      </c>
      <c r="D579" s="2" t="s">
        <v>14</v>
      </c>
      <c r="E579" s="15">
        <v>3.1007738783955574E-2</v>
      </c>
    </row>
    <row r="580" spans="1:5">
      <c r="A580">
        <v>59328</v>
      </c>
      <c r="B580" s="120">
        <v>43861</v>
      </c>
      <c r="C580" s="193" t="s">
        <v>13</v>
      </c>
      <c r="D580" s="2" t="s">
        <v>14</v>
      </c>
      <c r="E580" s="15">
        <v>6.8170458078384399E-2</v>
      </c>
    </row>
    <row r="581" spans="1:5">
      <c r="A581">
        <v>59328</v>
      </c>
      <c r="B581" s="120">
        <v>43889</v>
      </c>
      <c r="C581" s="193" t="s">
        <v>13</v>
      </c>
      <c r="D581" s="2" t="s">
        <v>14</v>
      </c>
      <c r="E581" s="15">
        <v>-0.12638823688030243</v>
      </c>
    </row>
    <row r="582" spans="1:5">
      <c r="A582">
        <v>59328</v>
      </c>
      <c r="B582" s="120">
        <v>43921</v>
      </c>
      <c r="C582" s="193" t="s">
        <v>13</v>
      </c>
      <c r="D582" s="2" t="s">
        <v>14</v>
      </c>
      <c r="E582" s="15">
        <v>-2.521616593003273E-2</v>
      </c>
    </row>
    <row r="583" spans="1:5">
      <c r="A583">
        <v>59328</v>
      </c>
      <c r="B583" s="120">
        <v>43951</v>
      </c>
      <c r="C583" s="193" t="s">
        <v>13</v>
      </c>
      <c r="D583" s="2" t="s">
        <v>14</v>
      </c>
      <c r="E583" s="15">
        <v>0.10827791690826416</v>
      </c>
    </row>
    <row r="584" spans="1:5">
      <c r="A584">
        <v>59328</v>
      </c>
      <c r="B584" s="120">
        <v>43980</v>
      </c>
      <c r="C584" s="193" t="s">
        <v>13</v>
      </c>
      <c r="D584" s="2" t="s">
        <v>14</v>
      </c>
      <c r="E584" s="15">
        <v>5.4684907197952271E-2</v>
      </c>
    </row>
    <row r="585" spans="1:5">
      <c r="A585">
        <v>59328</v>
      </c>
      <c r="B585" s="120">
        <v>44012</v>
      </c>
      <c r="C585" s="193" t="s">
        <v>13</v>
      </c>
      <c r="D585" s="2" t="s">
        <v>14</v>
      </c>
      <c r="E585" s="15">
        <v>-4.9261059612035751E-2</v>
      </c>
    </row>
    <row r="586" spans="1:5">
      <c r="A586">
        <v>59328</v>
      </c>
      <c r="B586" s="120">
        <v>44043</v>
      </c>
      <c r="C586" s="193" t="s">
        <v>13</v>
      </c>
      <c r="D586" s="2" t="s">
        <v>14</v>
      </c>
      <c r="E586" s="15">
        <v>-0.20223970711231232</v>
      </c>
    </row>
    <row r="587" spans="1:5">
      <c r="A587">
        <v>59328</v>
      </c>
      <c r="B587" s="120">
        <v>44074</v>
      </c>
      <c r="C587" s="193" t="s">
        <v>13</v>
      </c>
      <c r="D587" s="2" t="s">
        <v>14</v>
      </c>
      <c r="E587" s="15">
        <v>7.4376732110977173E-2</v>
      </c>
    </row>
    <row r="588" spans="1:5">
      <c r="A588">
        <v>59328</v>
      </c>
      <c r="B588" s="120">
        <v>44104</v>
      </c>
      <c r="C588" s="193" t="s">
        <v>13</v>
      </c>
      <c r="D588" s="2" t="s">
        <v>14</v>
      </c>
      <c r="E588" s="15">
        <v>1.6290441155433655E-2</v>
      </c>
    </row>
    <row r="589" spans="1:5">
      <c r="A589">
        <v>59328</v>
      </c>
      <c r="B589" s="120">
        <v>44134</v>
      </c>
      <c r="C589" s="193" t="s">
        <v>13</v>
      </c>
      <c r="D589" s="2" t="s">
        <v>14</v>
      </c>
      <c r="E589" s="15">
        <v>-0.14484357833862305</v>
      </c>
    </row>
    <row r="590" spans="1:5">
      <c r="A590">
        <v>59328</v>
      </c>
      <c r="B590" s="120">
        <v>44165</v>
      </c>
      <c r="C590" s="193" t="s">
        <v>13</v>
      </c>
      <c r="D590" s="2" t="s">
        <v>14</v>
      </c>
      <c r="E590" s="15">
        <v>9.9367655813694E-2</v>
      </c>
    </row>
    <row r="591" spans="1:5">
      <c r="A591">
        <v>59328</v>
      </c>
      <c r="B591" s="120">
        <v>44196</v>
      </c>
      <c r="C591" s="193" t="s">
        <v>13</v>
      </c>
      <c r="D591" s="2" t="s">
        <v>14</v>
      </c>
      <c r="E591" s="15">
        <v>3.0403334647417068E-2</v>
      </c>
    </row>
    <row r="592" spans="1:5">
      <c r="A592">
        <v>59328</v>
      </c>
      <c r="B592" s="120">
        <v>44225</v>
      </c>
      <c r="C592" s="193" t="s">
        <v>13</v>
      </c>
      <c r="D592" s="2" t="s">
        <v>14</v>
      </c>
      <c r="E592" s="15">
        <v>0.11421113461256027</v>
      </c>
    </row>
    <row r="593" spans="1:5">
      <c r="A593">
        <v>59328</v>
      </c>
      <c r="B593" s="120">
        <v>44253</v>
      </c>
      <c r="C593" s="193" t="s">
        <v>13</v>
      </c>
      <c r="D593" s="2" t="s">
        <v>14</v>
      </c>
      <c r="E593" s="15">
        <v>0.1011979952454567</v>
      </c>
    </row>
    <row r="594" spans="1:5">
      <c r="A594">
        <v>59328</v>
      </c>
      <c r="B594" s="120">
        <v>44286</v>
      </c>
      <c r="C594" s="193" t="s">
        <v>13</v>
      </c>
      <c r="D594" s="2" t="s">
        <v>14</v>
      </c>
      <c r="E594" s="15">
        <v>5.2977975457906723E-2</v>
      </c>
    </row>
    <row r="595" spans="1:5">
      <c r="A595">
        <v>59328</v>
      </c>
      <c r="B595" s="120">
        <v>44316</v>
      </c>
      <c r="C595" s="193" t="s">
        <v>13</v>
      </c>
      <c r="D595" s="2" t="s">
        <v>14</v>
      </c>
      <c r="E595" s="15">
        <v>-0.10109376907348633</v>
      </c>
    </row>
    <row r="596" spans="1:5">
      <c r="A596">
        <v>59328</v>
      </c>
      <c r="B596" s="120">
        <v>44344</v>
      </c>
      <c r="C596" s="193" t="s">
        <v>13</v>
      </c>
      <c r="D596" s="2" t="s">
        <v>14</v>
      </c>
      <c r="E596" s="15">
        <v>-1.0863870847970247E-3</v>
      </c>
    </row>
    <row r="597" spans="1:5">
      <c r="A597">
        <v>59328</v>
      </c>
      <c r="B597" s="120">
        <v>44377</v>
      </c>
      <c r="C597" s="193" t="s">
        <v>13</v>
      </c>
      <c r="D597" s="2" t="s">
        <v>14</v>
      </c>
      <c r="E597" s="15">
        <v>-1.7156854271888733E-2</v>
      </c>
    </row>
    <row r="598" spans="1:5">
      <c r="A598">
        <v>59328</v>
      </c>
      <c r="B598" s="120">
        <v>44407</v>
      </c>
      <c r="C598" s="193" t="s">
        <v>13</v>
      </c>
      <c r="D598" s="2" t="s">
        <v>14</v>
      </c>
      <c r="E598" s="15">
        <v>-4.3106488883495331E-2</v>
      </c>
    </row>
    <row r="599" spans="1:5">
      <c r="A599">
        <v>59328</v>
      </c>
      <c r="B599" s="120">
        <v>44439</v>
      </c>
      <c r="C599" s="193" t="s">
        <v>13</v>
      </c>
      <c r="D599" s="2" t="s">
        <v>14</v>
      </c>
      <c r="E599" s="15">
        <v>1.2797842733561993E-2</v>
      </c>
    </row>
    <row r="600" spans="1:5">
      <c r="A600">
        <v>59328</v>
      </c>
      <c r="B600" s="120">
        <v>44469</v>
      </c>
      <c r="C600" s="193" t="s">
        <v>13</v>
      </c>
      <c r="D600" s="2" t="s">
        <v>14</v>
      </c>
      <c r="E600" s="15">
        <v>-1.4428460039198399E-2</v>
      </c>
    </row>
    <row r="601" spans="1:5">
      <c r="A601">
        <v>59328</v>
      </c>
      <c r="B601" s="120">
        <v>44498</v>
      </c>
      <c r="C601" s="193" t="s">
        <v>13</v>
      </c>
      <c r="D601" s="2" t="s">
        <v>14</v>
      </c>
      <c r="E601" s="15">
        <v>-8.0330312252044678E-2</v>
      </c>
    </row>
    <row r="602" spans="1:5">
      <c r="A602">
        <v>59328</v>
      </c>
      <c r="B602" s="120">
        <v>44530</v>
      </c>
      <c r="C602" s="193" t="s">
        <v>13</v>
      </c>
      <c r="D602" s="2" t="s">
        <v>14</v>
      </c>
      <c r="E602" s="15">
        <v>1.1173484846949577E-2</v>
      </c>
    </row>
    <row r="603" spans="1:5">
      <c r="A603">
        <v>59328</v>
      </c>
      <c r="B603" s="120">
        <v>44561</v>
      </c>
      <c r="C603" s="193" t="s">
        <v>13</v>
      </c>
      <c r="D603" s="2" t="s">
        <v>14</v>
      </c>
      <c r="E603" s="15">
        <v>4.6747952699661255E-2</v>
      </c>
    </row>
    <row r="604" spans="1:5">
      <c r="A604">
        <v>64936</v>
      </c>
      <c r="B604" s="120">
        <v>40939</v>
      </c>
      <c r="C604" s="193" t="s">
        <v>15</v>
      </c>
      <c r="D604" s="2" t="s">
        <v>16</v>
      </c>
      <c r="E604" s="15">
        <v>-5.7272057980298996E-2</v>
      </c>
    </row>
    <row r="605" spans="1:5">
      <c r="A605">
        <v>64936</v>
      </c>
      <c r="B605" s="120">
        <v>40968</v>
      </c>
      <c r="C605" s="193" t="s">
        <v>15</v>
      </c>
      <c r="D605" s="2" t="s">
        <v>16</v>
      </c>
      <c r="E605" s="15">
        <v>1.9134696573019028E-2</v>
      </c>
    </row>
    <row r="606" spans="1:5">
      <c r="A606">
        <v>64936</v>
      </c>
      <c r="B606" s="120">
        <v>40998</v>
      </c>
      <c r="C606" s="193" t="s">
        <v>15</v>
      </c>
      <c r="D606" s="2" t="s">
        <v>16</v>
      </c>
      <c r="E606" s="15">
        <v>1.4662132598459721E-2</v>
      </c>
    </row>
    <row r="607" spans="1:5">
      <c r="A607">
        <v>64936</v>
      </c>
      <c r="B607" s="120">
        <v>41029</v>
      </c>
      <c r="C607" s="193" t="s">
        <v>15</v>
      </c>
      <c r="D607" s="2" t="s">
        <v>16</v>
      </c>
      <c r="E607" s="15">
        <v>1.9136879593133926E-2</v>
      </c>
    </row>
    <row r="608" spans="1:5">
      <c r="A608">
        <v>64936</v>
      </c>
      <c r="B608" s="120">
        <v>41060</v>
      </c>
      <c r="C608" s="193" t="s">
        <v>15</v>
      </c>
      <c r="D608" s="2" t="s">
        <v>16</v>
      </c>
      <c r="E608" s="15">
        <v>7.6164538040757179E-3</v>
      </c>
    </row>
    <row r="609" spans="1:5">
      <c r="A609">
        <v>64936</v>
      </c>
      <c r="B609" s="120">
        <v>41089</v>
      </c>
      <c r="C609" s="193" t="s">
        <v>15</v>
      </c>
      <c r="D609" s="2" t="s">
        <v>16</v>
      </c>
      <c r="E609" s="15">
        <v>3.7264667451381683E-2</v>
      </c>
    </row>
    <row r="610" spans="1:5">
      <c r="A610">
        <v>64936</v>
      </c>
      <c r="B610" s="120">
        <v>41121</v>
      </c>
      <c r="C610" s="193" t="s">
        <v>15</v>
      </c>
      <c r="D610" s="2" t="s">
        <v>16</v>
      </c>
      <c r="E610" s="15">
        <v>5.7407659478485584E-3</v>
      </c>
    </row>
    <row r="611" spans="1:5">
      <c r="A611">
        <v>64936</v>
      </c>
      <c r="B611" s="120">
        <v>41152</v>
      </c>
      <c r="C611" s="193" t="s">
        <v>15</v>
      </c>
      <c r="D611" s="2" t="s">
        <v>16</v>
      </c>
      <c r="E611" s="15">
        <v>-2.3982726037502289E-2</v>
      </c>
    </row>
    <row r="612" spans="1:5">
      <c r="A612">
        <v>64936</v>
      </c>
      <c r="B612" s="120">
        <v>41180</v>
      </c>
      <c r="C612" s="193" t="s">
        <v>15</v>
      </c>
      <c r="D612" s="2" t="s">
        <v>16</v>
      </c>
      <c r="E612" s="15">
        <v>8.7652262300252914E-3</v>
      </c>
    </row>
    <row r="613" spans="1:5">
      <c r="A613">
        <v>64936</v>
      </c>
      <c r="B613" s="120">
        <v>41213</v>
      </c>
      <c r="C613" s="193" t="s">
        <v>15</v>
      </c>
      <c r="D613" s="2" t="s">
        <v>16</v>
      </c>
      <c r="E613" s="15">
        <v>-3.0222865752875805E-3</v>
      </c>
    </row>
    <row r="614" spans="1:5">
      <c r="A614">
        <v>64936</v>
      </c>
      <c r="B614" s="120">
        <v>41243</v>
      </c>
      <c r="C614" s="193" t="s">
        <v>15</v>
      </c>
      <c r="D614" s="2" t="s">
        <v>16</v>
      </c>
      <c r="E614" s="15">
        <v>-2.1646423265337944E-2</v>
      </c>
    </row>
    <row r="615" spans="1:5">
      <c r="A615">
        <v>64936</v>
      </c>
      <c r="B615" s="120">
        <v>41274</v>
      </c>
      <c r="C615" s="193" t="s">
        <v>15</v>
      </c>
      <c r="D615" s="2" t="s">
        <v>16</v>
      </c>
      <c r="E615" s="15">
        <v>1.3500266708433628E-2</v>
      </c>
    </row>
    <row r="616" spans="1:5">
      <c r="A616">
        <v>64936</v>
      </c>
      <c r="B616" s="120">
        <v>41305</v>
      </c>
      <c r="C616" s="193" t="s">
        <v>15</v>
      </c>
      <c r="D616" s="2" t="s">
        <v>16</v>
      </c>
      <c r="E616" s="15">
        <v>4.4594623148441315E-2</v>
      </c>
    </row>
    <row r="617" spans="1:5">
      <c r="A617">
        <v>64936</v>
      </c>
      <c r="B617" s="120">
        <v>41333</v>
      </c>
      <c r="C617" s="193" t="s">
        <v>15</v>
      </c>
      <c r="D617" s="2" t="s">
        <v>16</v>
      </c>
      <c r="E617" s="15">
        <v>4.5324329286813736E-2</v>
      </c>
    </row>
    <row r="618" spans="1:5">
      <c r="A618">
        <v>64936</v>
      </c>
      <c r="B618" s="120">
        <v>41361</v>
      </c>
      <c r="C618" s="193" t="s">
        <v>15</v>
      </c>
      <c r="D618" s="2" t="s">
        <v>16</v>
      </c>
      <c r="E618" s="15">
        <v>3.8928575813770294E-2</v>
      </c>
    </row>
    <row r="619" spans="1:5">
      <c r="A619">
        <v>64936</v>
      </c>
      <c r="B619" s="120">
        <v>41394</v>
      </c>
      <c r="C619" s="193" t="s">
        <v>15</v>
      </c>
      <c r="D619" s="2" t="s">
        <v>16</v>
      </c>
      <c r="E619" s="15">
        <v>6.0158129781484604E-2</v>
      </c>
    </row>
    <row r="620" spans="1:5">
      <c r="A620">
        <v>64936</v>
      </c>
      <c r="B620" s="120">
        <v>41425</v>
      </c>
      <c r="C620" s="193" t="s">
        <v>15</v>
      </c>
      <c r="D620" s="2" t="s">
        <v>16</v>
      </c>
      <c r="E620" s="15">
        <v>-8.317122608423233E-2</v>
      </c>
    </row>
    <row r="621" spans="1:5">
      <c r="A621">
        <v>64936</v>
      </c>
      <c r="B621" s="120">
        <v>41453</v>
      </c>
      <c r="C621" s="193" t="s">
        <v>15</v>
      </c>
      <c r="D621" s="2" t="s">
        <v>16</v>
      </c>
      <c r="E621" s="15">
        <v>1.4721494168043137E-2</v>
      </c>
    </row>
    <row r="622" spans="1:5">
      <c r="A622">
        <v>64936</v>
      </c>
      <c r="B622" s="120">
        <v>41486</v>
      </c>
      <c r="C622" s="193" t="s">
        <v>15</v>
      </c>
      <c r="D622" s="2" t="s">
        <v>16</v>
      </c>
      <c r="E622" s="15">
        <v>4.3822627514600754E-2</v>
      </c>
    </row>
    <row r="623" spans="1:5">
      <c r="A623">
        <v>64936</v>
      </c>
      <c r="B623" s="120">
        <v>41516</v>
      </c>
      <c r="C623" s="193" t="s">
        <v>15</v>
      </c>
      <c r="D623" s="2" t="s">
        <v>16</v>
      </c>
      <c r="E623" s="15">
        <v>-1.6186188906431198E-2</v>
      </c>
    </row>
    <row r="624" spans="1:5">
      <c r="A624">
        <v>64936</v>
      </c>
      <c r="B624" s="120">
        <v>41547</v>
      </c>
      <c r="C624" s="193" t="s">
        <v>15</v>
      </c>
      <c r="D624" s="2" t="s">
        <v>16</v>
      </c>
      <c r="E624" s="15">
        <v>8.041989803314209E-2</v>
      </c>
    </row>
    <row r="625" spans="1:5">
      <c r="A625">
        <v>64936</v>
      </c>
      <c r="B625" s="120">
        <v>41578</v>
      </c>
      <c r="C625" s="193" t="s">
        <v>15</v>
      </c>
      <c r="D625" s="2" t="s">
        <v>16</v>
      </c>
      <c r="E625" s="15">
        <v>2.0326511934399605E-2</v>
      </c>
    </row>
    <row r="626" spans="1:5">
      <c r="A626">
        <v>64936</v>
      </c>
      <c r="B626" s="120">
        <v>41607</v>
      </c>
      <c r="C626" s="193" t="s">
        <v>15</v>
      </c>
      <c r="D626" s="2" t="s">
        <v>16</v>
      </c>
      <c r="E626" s="15">
        <v>1.8196135759353638E-2</v>
      </c>
    </row>
    <row r="627" spans="1:5">
      <c r="A627">
        <v>64936</v>
      </c>
      <c r="B627" s="120">
        <v>41639</v>
      </c>
      <c r="C627" s="193" t="s">
        <v>15</v>
      </c>
      <c r="D627" s="2" t="s">
        <v>16</v>
      </c>
      <c r="E627" s="15">
        <v>5.2765174768865108E-3</v>
      </c>
    </row>
    <row r="628" spans="1:5">
      <c r="A628">
        <v>64936</v>
      </c>
      <c r="B628" s="120">
        <v>41670</v>
      </c>
      <c r="C628" s="193" t="s">
        <v>15</v>
      </c>
      <c r="D628" s="2" t="s">
        <v>16</v>
      </c>
      <c r="E628" s="15">
        <v>4.9775872379541397E-2</v>
      </c>
    </row>
    <row r="629" spans="1:5">
      <c r="A629">
        <v>64936</v>
      </c>
      <c r="B629" s="120">
        <v>41698</v>
      </c>
      <c r="C629" s="193" t="s">
        <v>15</v>
      </c>
      <c r="D629" s="2" t="s">
        <v>16</v>
      </c>
      <c r="E629" s="15">
        <v>3.0775994062423706E-2</v>
      </c>
    </row>
    <row r="630" spans="1:5">
      <c r="A630">
        <v>64936</v>
      </c>
      <c r="B630" s="120">
        <v>41729</v>
      </c>
      <c r="C630" s="193" t="s">
        <v>15</v>
      </c>
      <c r="D630" s="2" t="s">
        <v>16</v>
      </c>
      <c r="E630" s="15">
        <v>2.2910609841346741E-2</v>
      </c>
    </row>
    <row r="631" spans="1:5">
      <c r="A631">
        <v>64936</v>
      </c>
      <c r="B631" s="120">
        <v>41759</v>
      </c>
      <c r="C631" s="193" t="s">
        <v>15</v>
      </c>
      <c r="D631" s="2" t="s">
        <v>16</v>
      </c>
      <c r="E631" s="15">
        <v>2.1834105253219604E-2</v>
      </c>
    </row>
    <row r="632" spans="1:5">
      <c r="A632">
        <v>64936</v>
      </c>
      <c r="B632" s="120">
        <v>41789</v>
      </c>
      <c r="C632" s="193" t="s">
        <v>15</v>
      </c>
      <c r="D632" s="2" t="s">
        <v>16</v>
      </c>
      <c r="E632" s="15">
        <v>-4.1080806404352188E-2</v>
      </c>
    </row>
    <row r="633" spans="1:5">
      <c r="A633">
        <v>64936</v>
      </c>
      <c r="B633" s="120">
        <v>41820</v>
      </c>
      <c r="C633" s="193" t="s">
        <v>15</v>
      </c>
      <c r="D633" s="2" t="s">
        <v>16</v>
      </c>
      <c r="E633" s="15">
        <v>3.7122935056686401E-2</v>
      </c>
    </row>
    <row r="634" spans="1:5">
      <c r="A634">
        <v>64936</v>
      </c>
      <c r="B634" s="120">
        <v>41851</v>
      </c>
      <c r="C634" s="193" t="s">
        <v>15</v>
      </c>
      <c r="D634" s="2" t="s">
        <v>16</v>
      </c>
      <c r="E634" s="15">
        <v>-5.4250523447990417E-2</v>
      </c>
    </row>
    <row r="635" spans="1:5">
      <c r="A635">
        <v>64936</v>
      </c>
      <c r="B635" s="120">
        <v>41880</v>
      </c>
      <c r="C635" s="193" t="s">
        <v>15</v>
      </c>
      <c r="D635" s="2" t="s">
        <v>16</v>
      </c>
      <c r="E635" s="15">
        <v>4.7013629227876663E-2</v>
      </c>
    </row>
    <row r="636" spans="1:5">
      <c r="A636">
        <v>64936</v>
      </c>
      <c r="B636" s="120">
        <v>41912</v>
      </c>
      <c r="C636" s="193" t="s">
        <v>15</v>
      </c>
      <c r="D636" s="2" t="s">
        <v>16</v>
      </c>
      <c r="E636" s="15">
        <v>-1.6092350706458092E-2</v>
      </c>
    </row>
    <row r="637" spans="1:5">
      <c r="A637">
        <v>64936</v>
      </c>
      <c r="B637" s="120">
        <v>41943</v>
      </c>
      <c r="C637" s="193" t="s">
        <v>15</v>
      </c>
      <c r="D637" s="2" t="s">
        <v>16</v>
      </c>
      <c r="E637" s="15">
        <v>3.198736160993576E-2</v>
      </c>
    </row>
    <row r="638" spans="1:5">
      <c r="A638">
        <v>64936</v>
      </c>
      <c r="B638" s="120">
        <v>41971</v>
      </c>
      <c r="C638" s="193" t="s">
        <v>15</v>
      </c>
      <c r="D638" s="2" t="s">
        <v>16</v>
      </c>
      <c r="E638" s="15">
        <v>2.5946702808141708E-2</v>
      </c>
    </row>
    <row r="639" spans="1:5">
      <c r="A639">
        <v>64936</v>
      </c>
      <c r="B639" s="120">
        <v>42004</v>
      </c>
      <c r="C639" s="193" t="s">
        <v>15</v>
      </c>
      <c r="D639" s="2" t="s">
        <v>16</v>
      </c>
      <c r="E639" s="15">
        <v>5.9958625584840775E-2</v>
      </c>
    </row>
    <row r="640" spans="1:5">
      <c r="A640">
        <v>64936</v>
      </c>
      <c r="B640" s="120">
        <v>42034</v>
      </c>
      <c r="C640" s="193" t="s">
        <v>15</v>
      </c>
      <c r="D640" s="2" t="s">
        <v>16</v>
      </c>
      <c r="E640" s="15">
        <v>-1.3006679364480078E-4</v>
      </c>
    </row>
    <row r="641" spans="1:5">
      <c r="A641">
        <v>64936</v>
      </c>
      <c r="B641" s="120">
        <v>42062</v>
      </c>
      <c r="C641" s="193" t="s">
        <v>15</v>
      </c>
      <c r="D641" s="2" t="s">
        <v>16</v>
      </c>
      <c r="E641" s="15">
        <v>-5.4005764424800873E-2</v>
      </c>
    </row>
    <row r="642" spans="1:5">
      <c r="A642">
        <v>64936</v>
      </c>
      <c r="B642" s="120">
        <v>42094</v>
      </c>
      <c r="C642" s="193" t="s">
        <v>15</v>
      </c>
      <c r="D642" s="2" t="s">
        <v>16</v>
      </c>
      <c r="E642" s="15">
        <v>-1.6923202201724052E-2</v>
      </c>
    </row>
    <row r="643" spans="1:5">
      <c r="A643">
        <v>64936</v>
      </c>
      <c r="B643" s="120">
        <v>42124</v>
      </c>
      <c r="C643" s="193" t="s">
        <v>15</v>
      </c>
      <c r="D643" s="2" t="s">
        <v>16</v>
      </c>
      <c r="E643" s="15">
        <v>1.1429342441260815E-2</v>
      </c>
    </row>
    <row r="644" spans="1:5">
      <c r="A644">
        <v>64936</v>
      </c>
      <c r="B644" s="120">
        <v>42153</v>
      </c>
      <c r="C644" s="193" t="s">
        <v>15</v>
      </c>
      <c r="D644" s="2" t="s">
        <v>16</v>
      </c>
      <c r="E644" s="15">
        <v>-7.1498840115964413E-3</v>
      </c>
    </row>
    <row r="645" spans="1:5">
      <c r="A645">
        <v>64936</v>
      </c>
      <c r="B645" s="120">
        <v>42185</v>
      </c>
      <c r="C645" s="193" t="s">
        <v>15</v>
      </c>
      <c r="D645" s="2" t="s">
        <v>16</v>
      </c>
      <c r="E645" s="15">
        <v>-5.1758281886577606E-2</v>
      </c>
    </row>
    <row r="646" spans="1:5">
      <c r="A646">
        <v>64936</v>
      </c>
      <c r="B646" s="120">
        <v>42216</v>
      </c>
      <c r="C646" s="193" t="s">
        <v>15</v>
      </c>
      <c r="D646" s="2" t="s">
        <v>16</v>
      </c>
      <c r="E646" s="15">
        <v>7.222960889339447E-2</v>
      </c>
    </row>
    <row r="647" spans="1:5">
      <c r="A647">
        <v>64936</v>
      </c>
      <c r="B647" s="120">
        <v>42247</v>
      </c>
      <c r="C647" s="193" t="s">
        <v>15</v>
      </c>
      <c r="D647" s="2" t="s">
        <v>16</v>
      </c>
      <c r="E647" s="15">
        <v>-1.816592738032341E-2</v>
      </c>
    </row>
    <row r="648" spans="1:5">
      <c r="A648">
        <v>64936</v>
      </c>
      <c r="B648" s="120">
        <v>42277</v>
      </c>
      <c r="C648" s="193" t="s">
        <v>15</v>
      </c>
      <c r="D648" s="2" t="s">
        <v>16</v>
      </c>
      <c r="E648" s="15">
        <v>9.0322187170386314E-3</v>
      </c>
    </row>
    <row r="649" spans="1:5">
      <c r="A649">
        <v>64936</v>
      </c>
      <c r="B649" s="120">
        <v>42307</v>
      </c>
      <c r="C649" s="193" t="s">
        <v>15</v>
      </c>
      <c r="D649" s="2" t="s">
        <v>16</v>
      </c>
      <c r="E649" s="15">
        <v>1.4919054694473743E-2</v>
      </c>
    </row>
    <row r="650" spans="1:5">
      <c r="A650">
        <v>64936</v>
      </c>
      <c r="B650" s="120">
        <v>42338</v>
      </c>
      <c r="C650" s="193" t="s">
        <v>15</v>
      </c>
      <c r="D650" s="2" t="s">
        <v>16</v>
      </c>
      <c r="E650" s="15">
        <v>-4.777400940656662E-2</v>
      </c>
    </row>
    <row r="651" spans="1:5">
      <c r="A651">
        <v>64936</v>
      </c>
      <c r="B651" s="120">
        <v>42369</v>
      </c>
      <c r="C651" s="193" t="s">
        <v>15</v>
      </c>
      <c r="D651" s="2" t="s">
        <v>16</v>
      </c>
      <c r="E651" s="15">
        <v>4.0076687000691891E-3</v>
      </c>
    </row>
    <row r="652" spans="1:5">
      <c r="A652">
        <v>64936</v>
      </c>
      <c r="B652" s="120">
        <v>42398</v>
      </c>
      <c r="C652" s="193" t="s">
        <v>15</v>
      </c>
      <c r="D652" s="2" t="s">
        <v>16</v>
      </c>
      <c r="E652" s="15">
        <v>6.6972188651561737E-2</v>
      </c>
    </row>
    <row r="653" spans="1:5">
      <c r="A653">
        <v>64936</v>
      </c>
      <c r="B653" s="120">
        <v>42429</v>
      </c>
      <c r="C653" s="193" t="s">
        <v>15</v>
      </c>
      <c r="D653" s="2" t="s">
        <v>16</v>
      </c>
      <c r="E653" s="15">
        <v>-3.1176390126347542E-2</v>
      </c>
    </row>
    <row r="654" spans="1:5">
      <c r="A654">
        <v>64936</v>
      </c>
      <c r="B654" s="120">
        <v>42460</v>
      </c>
      <c r="C654" s="193" t="s">
        <v>15</v>
      </c>
      <c r="D654" s="2" t="s">
        <v>16</v>
      </c>
      <c r="E654" s="15">
        <v>8.4382221102714539E-2</v>
      </c>
    </row>
    <row r="655" spans="1:5">
      <c r="A655">
        <v>64936</v>
      </c>
      <c r="B655" s="120">
        <v>42489</v>
      </c>
      <c r="C655" s="193" t="s">
        <v>15</v>
      </c>
      <c r="D655" s="2" t="s">
        <v>16</v>
      </c>
      <c r="E655" s="15">
        <v>-4.8588942736387253E-2</v>
      </c>
    </row>
    <row r="656" spans="1:5">
      <c r="A656">
        <v>64936</v>
      </c>
      <c r="B656" s="120">
        <v>42521</v>
      </c>
      <c r="C656" s="193" t="s">
        <v>15</v>
      </c>
      <c r="D656" s="2" t="s">
        <v>16</v>
      </c>
      <c r="E656" s="15">
        <v>1.0913652367889881E-2</v>
      </c>
    </row>
    <row r="657" spans="1:5">
      <c r="A657">
        <v>64936</v>
      </c>
      <c r="B657" s="120">
        <v>42551</v>
      </c>
      <c r="C657" s="193" t="s">
        <v>15</v>
      </c>
      <c r="D657" s="2" t="s">
        <v>16</v>
      </c>
      <c r="E657" s="15">
        <v>8.8304504752159119E-2</v>
      </c>
    </row>
    <row r="658" spans="1:5">
      <c r="A658">
        <v>64936</v>
      </c>
      <c r="B658" s="120">
        <v>42580</v>
      </c>
      <c r="C658" s="193" t="s">
        <v>15</v>
      </c>
      <c r="D658" s="2" t="s">
        <v>16</v>
      </c>
      <c r="E658" s="15">
        <v>1.1548355687409639E-3</v>
      </c>
    </row>
    <row r="659" spans="1:5">
      <c r="A659">
        <v>64936</v>
      </c>
      <c r="B659" s="120">
        <v>42613</v>
      </c>
      <c r="C659" s="193" t="s">
        <v>15</v>
      </c>
      <c r="D659" s="2" t="s">
        <v>16</v>
      </c>
      <c r="E659" s="15">
        <v>-4.0502347052097321E-2</v>
      </c>
    </row>
    <row r="660" spans="1:5">
      <c r="A660">
        <v>64936</v>
      </c>
      <c r="B660" s="120">
        <v>42643</v>
      </c>
      <c r="C660" s="193" t="s">
        <v>15</v>
      </c>
      <c r="D660" s="2" t="s">
        <v>16</v>
      </c>
      <c r="E660" s="15">
        <v>1.4831846347078681E-3</v>
      </c>
    </row>
    <row r="661" spans="1:5">
      <c r="A661">
        <v>64936</v>
      </c>
      <c r="B661" s="120">
        <v>42674</v>
      </c>
      <c r="C661" s="193" t="s">
        <v>15</v>
      </c>
      <c r="D661" s="2" t="s">
        <v>16</v>
      </c>
      <c r="E661" s="15">
        <v>1.2521884404122829E-2</v>
      </c>
    </row>
    <row r="662" spans="1:5">
      <c r="A662">
        <v>64936</v>
      </c>
      <c r="B662" s="120">
        <v>42704</v>
      </c>
      <c r="C662" s="193" t="s">
        <v>15</v>
      </c>
      <c r="D662" s="2" t="s">
        <v>16</v>
      </c>
      <c r="E662" s="15">
        <v>-1.6090374439954758E-2</v>
      </c>
    </row>
    <row r="663" spans="1:5">
      <c r="A663">
        <v>64936</v>
      </c>
      <c r="B663" s="120">
        <v>42734</v>
      </c>
      <c r="C663" s="193" t="s">
        <v>15</v>
      </c>
      <c r="D663" s="2" t="s">
        <v>16</v>
      </c>
      <c r="E663" s="15">
        <v>4.5026544481515884E-2</v>
      </c>
    </row>
    <row r="664" spans="1:5">
      <c r="A664">
        <v>64936</v>
      </c>
      <c r="B664" s="120">
        <v>42766</v>
      </c>
      <c r="C664" s="193" t="s">
        <v>15</v>
      </c>
      <c r="D664" s="2" t="s">
        <v>16</v>
      </c>
      <c r="E664" s="15">
        <v>-4.0474939160048962E-3</v>
      </c>
    </row>
    <row r="665" spans="1:5">
      <c r="A665">
        <v>64936</v>
      </c>
      <c r="B665" s="120">
        <v>42794</v>
      </c>
      <c r="C665" s="193" t="s">
        <v>15</v>
      </c>
      <c r="D665" s="2" t="s">
        <v>16</v>
      </c>
      <c r="E665" s="15">
        <v>1.7829058691859245E-2</v>
      </c>
    </row>
    <row r="666" spans="1:5">
      <c r="A666">
        <v>64936</v>
      </c>
      <c r="B666" s="120">
        <v>42825</v>
      </c>
      <c r="C666" s="193" t="s">
        <v>15</v>
      </c>
      <c r="D666" s="2" t="s">
        <v>16</v>
      </c>
      <c r="E666" s="15">
        <v>8.8227754458785057E-3</v>
      </c>
    </row>
    <row r="667" spans="1:5">
      <c r="A667">
        <v>64936</v>
      </c>
      <c r="B667" s="120">
        <v>42853</v>
      </c>
      <c r="C667" s="193" t="s">
        <v>15</v>
      </c>
      <c r="D667" s="2" t="s">
        <v>16</v>
      </c>
      <c r="E667" s="15">
        <v>-1.8048136262223125E-3</v>
      </c>
    </row>
    <row r="668" spans="1:5">
      <c r="A668">
        <v>64936</v>
      </c>
      <c r="B668" s="120">
        <v>42886</v>
      </c>
      <c r="C668" s="193" t="s">
        <v>15</v>
      </c>
      <c r="D668" s="2" t="s">
        <v>17</v>
      </c>
      <c r="E668" s="15">
        <v>5.288643017411232E-2</v>
      </c>
    </row>
    <row r="669" spans="1:5">
      <c r="A669">
        <v>64936</v>
      </c>
      <c r="B669" s="120">
        <v>42916</v>
      </c>
      <c r="C669" s="193" t="s">
        <v>15</v>
      </c>
      <c r="D669" s="2" t="s">
        <v>17</v>
      </c>
      <c r="E669" s="15">
        <v>-5.1256649196147919E-2</v>
      </c>
    </row>
    <row r="670" spans="1:5">
      <c r="A670">
        <v>64936</v>
      </c>
      <c r="B670" s="120">
        <v>42947</v>
      </c>
      <c r="C670" s="193" t="s">
        <v>15</v>
      </c>
      <c r="D670" s="2" t="s">
        <v>17</v>
      </c>
      <c r="E670" s="15">
        <v>7.1773859672248363E-3</v>
      </c>
    </row>
    <row r="671" spans="1:5">
      <c r="A671">
        <v>64936</v>
      </c>
      <c r="B671" s="120">
        <v>42978</v>
      </c>
      <c r="C671" s="193" t="s">
        <v>15</v>
      </c>
      <c r="D671" s="2" t="s">
        <v>17</v>
      </c>
      <c r="E671" s="15">
        <v>3.038347139954567E-2</v>
      </c>
    </row>
    <row r="672" spans="1:5">
      <c r="A672">
        <v>64936</v>
      </c>
      <c r="B672" s="120">
        <v>43007</v>
      </c>
      <c r="C672" s="193" t="s">
        <v>15</v>
      </c>
      <c r="D672" s="2" t="s">
        <v>17</v>
      </c>
      <c r="E672" s="15">
        <v>-2.3359101265668869E-2</v>
      </c>
    </row>
    <row r="673" spans="1:5">
      <c r="A673">
        <v>64936</v>
      </c>
      <c r="B673" s="120">
        <v>43039</v>
      </c>
      <c r="C673" s="193" t="s">
        <v>15</v>
      </c>
      <c r="D673" s="2" t="s">
        <v>17</v>
      </c>
      <c r="E673" s="15">
        <v>5.4725062102079391E-2</v>
      </c>
    </row>
    <row r="674" spans="1:5">
      <c r="A674">
        <v>64936</v>
      </c>
      <c r="B674" s="120">
        <v>43069</v>
      </c>
      <c r="C674" s="193" t="s">
        <v>15</v>
      </c>
      <c r="D674" s="2" t="s">
        <v>17</v>
      </c>
      <c r="E674" s="15">
        <v>4.633963480591774E-2</v>
      </c>
    </row>
    <row r="675" spans="1:5">
      <c r="A675">
        <v>64936</v>
      </c>
      <c r="B675" s="120">
        <v>43098</v>
      </c>
      <c r="C675" s="193" t="s">
        <v>15</v>
      </c>
      <c r="D675" s="2" t="s">
        <v>17</v>
      </c>
      <c r="E675" s="15">
        <v>-3.6491140723228455E-2</v>
      </c>
    </row>
    <row r="676" spans="1:5">
      <c r="A676">
        <v>64936</v>
      </c>
      <c r="B676" s="120">
        <v>43131</v>
      </c>
      <c r="C676" s="193" t="s">
        <v>15</v>
      </c>
      <c r="D676" s="2" t="s">
        <v>17</v>
      </c>
      <c r="E676" s="15">
        <v>-5.6994758546352386E-2</v>
      </c>
    </row>
    <row r="677" spans="1:5">
      <c r="A677">
        <v>64936</v>
      </c>
      <c r="B677" s="120">
        <v>43159</v>
      </c>
      <c r="C677" s="193" t="s">
        <v>15</v>
      </c>
      <c r="D677" s="2" t="s">
        <v>17</v>
      </c>
      <c r="E677" s="15">
        <v>-3.1004743650555611E-2</v>
      </c>
    </row>
    <row r="678" spans="1:5">
      <c r="A678">
        <v>64936</v>
      </c>
      <c r="B678" s="120">
        <v>43188</v>
      </c>
      <c r="C678" s="193" t="s">
        <v>15</v>
      </c>
      <c r="D678" s="2" t="s">
        <v>17</v>
      </c>
      <c r="E678" s="15">
        <v>-7.8371800482273102E-2</v>
      </c>
    </row>
    <row r="679" spans="1:5">
      <c r="A679">
        <v>64936</v>
      </c>
      <c r="B679" s="120">
        <v>43220</v>
      </c>
      <c r="C679" s="193" t="s">
        <v>15</v>
      </c>
      <c r="D679" s="2" t="s">
        <v>17</v>
      </c>
      <c r="E679" s="15">
        <v>-1.2902310118079185E-2</v>
      </c>
    </row>
    <row r="680" spans="1:5">
      <c r="A680">
        <v>64936</v>
      </c>
      <c r="B680" s="120">
        <v>43251</v>
      </c>
      <c r="C680" s="193" t="s">
        <v>15</v>
      </c>
      <c r="D680" s="2" t="s">
        <v>17</v>
      </c>
      <c r="E680" s="15">
        <v>-2.3061826825141907E-2</v>
      </c>
    </row>
    <row r="681" spans="1:5">
      <c r="A681">
        <v>64936</v>
      </c>
      <c r="B681" s="120">
        <v>43280</v>
      </c>
      <c r="C681" s="193" t="s">
        <v>15</v>
      </c>
      <c r="D681" s="2" t="s">
        <v>17</v>
      </c>
      <c r="E681" s="15">
        <v>6.2159180641174316E-2</v>
      </c>
    </row>
    <row r="682" spans="1:5">
      <c r="A682">
        <v>64936</v>
      </c>
      <c r="B682" s="120">
        <v>43312</v>
      </c>
      <c r="C682" s="193" t="s">
        <v>15</v>
      </c>
      <c r="D682" s="2" t="s">
        <v>17</v>
      </c>
      <c r="E682" s="15">
        <v>5.1774695515632629E-2</v>
      </c>
    </row>
    <row r="683" spans="1:5">
      <c r="A683">
        <v>64936</v>
      </c>
      <c r="B683" s="120">
        <v>43343</v>
      </c>
      <c r="C683" s="193" t="s">
        <v>15</v>
      </c>
      <c r="D683" s="2" t="s">
        <v>17</v>
      </c>
      <c r="E683" s="15">
        <v>-1.3108387589454651E-2</v>
      </c>
    </row>
    <row r="684" spans="1:5">
      <c r="A684">
        <v>64936</v>
      </c>
      <c r="B684" s="120">
        <v>43371</v>
      </c>
      <c r="C684" s="193" t="s">
        <v>15</v>
      </c>
      <c r="D684" s="2" t="s">
        <v>17</v>
      </c>
      <c r="E684" s="15">
        <v>4.87497728317976E-3</v>
      </c>
    </row>
    <row r="685" spans="1:5">
      <c r="A685">
        <v>64936</v>
      </c>
      <c r="B685" s="120">
        <v>43404</v>
      </c>
      <c r="C685" s="193" t="s">
        <v>15</v>
      </c>
      <c r="D685" s="2" t="s">
        <v>17</v>
      </c>
      <c r="E685" s="15">
        <v>1.6220822930335999E-2</v>
      </c>
    </row>
    <row r="686" spans="1:5">
      <c r="A686">
        <v>64936</v>
      </c>
      <c r="B686" s="120">
        <v>43434</v>
      </c>
      <c r="C686" s="193" t="s">
        <v>15</v>
      </c>
      <c r="D686" s="2" t="s">
        <v>17</v>
      </c>
      <c r="E686" s="15">
        <v>4.3125201016664505E-2</v>
      </c>
    </row>
    <row r="687" spans="1:5">
      <c r="A687">
        <v>64936</v>
      </c>
      <c r="B687" s="120">
        <v>43465</v>
      </c>
      <c r="C687" s="193" t="s">
        <v>15</v>
      </c>
      <c r="D687" s="2" t="s">
        <v>17</v>
      </c>
      <c r="E687" s="15">
        <v>-2.959732711315155E-2</v>
      </c>
    </row>
    <row r="688" spans="1:5">
      <c r="A688">
        <v>64936</v>
      </c>
      <c r="B688" s="120">
        <v>43496</v>
      </c>
      <c r="C688" s="193" t="s">
        <v>15</v>
      </c>
      <c r="D688" s="2" t="s">
        <v>17</v>
      </c>
      <c r="E688" s="15">
        <v>-1.7072506248950958E-2</v>
      </c>
    </row>
    <row r="689" spans="1:5">
      <c r="A689">
        <v>64936</v>
      </c>
      <c r="B689" s="120">
        <v>43524</v>
      </c>
      <c r="C689" s="193" t="s">
        <v>15</v>
      </c>
      <c r="D689" s="2" t="s">
        <v>17</v>
      </c>
      <c r="E689" s="15">
        <v>6.7874409258365631E-2</v>
      </c>
    </row>
    <row r="690" spans="1:5">
      <c r="A690">
        <v>64936</v>
      </c>
      <c r="B690" s="120">
        <v>43553</v>
      </c>
      <c r="C690" s="193" t="s">
        <v>15</v>
      </c>
      <c r="D690" s="2" t="s">
        <v>17</v>
      </c>
      <c r="E690" s="15">
        <v>3.4687642008066177E-2</v>
      </c>
    </row>
    <row r="691" spans="1:5">
      <c r="A691">
        <v>64936</v>
      </c>
      <c r="B691" s="120">
        <v>43585</v>
      </c>
      <c r="C691" s="193" t="s">
        <v>15</v>
      </c>
      <c r="D691" s="2" t="s">
        <v>17</v>
      </c>
      <c r="E691" s="15">
        <v>1.5783969312906265E-2</v>
      </c>
    </row>
    <row r="692" spans="1:5">
      <c r="A692">
        <v>64936</v>
      </c>
      <c r="B692" s="120">
        <v>43616</v>
      </c>
      <c r="C692" s="193" t="s">
        <v>15</v>
      </c>
      <c r="D692" s="2" t="s">
        <v>17</v>
      </c>
      <c r="E692" s="15">
        <v>-3.454478457570076E-2</v>
      </c>
    </row>
    <row r="693" spans="1:5">
      <c r="A693">
        <v>64936</v>
      </c>
      <c r="B693" s="120">
        <v>43644</v>
      </c>
      <c r="C693" s="193" t="s">
        <v>15</v>
      </c>
      <c r="D693" s="2" t="s">
        <v>17</v>
      </c>
      <c r="E693" s="15">
        <v>4.0669053792953491E-2</v>
      </c>
    </row>
    <row r="694" spans="1:5">
      <c r="A694">
        <v>64936</v>
      </c>
      <c r="B694" s="120">
        <v>43677</v>
      </c>
      <c r="C694" s="193" t="s">
        <v>15</v>
      </c>
      <c r="D694" s="2" t="s">
        <v>17</v>
      </c>
      <c r="E694" s="15">
        <v>-3.9187774062156677E-2</v>
      </c>
    </row>
    <row r="695" spans="1:5">
      <c r="A695">
        <v>64936</v>
      </c>
      <c r="B695" s="120">
        <v>43707</v>
      </c>
      <c r="C695" s="193" t="s">
        <v>15</v>
      </c>
      <c r="D695" s="2" t="s">
        <v>17</v>
      </c>
      <c r="E695" s="15">
        <v>4.4958893209695816E-2</v>
      </c>
    </row>
    <row r="696" spans="1:5">
      <c r="A696">
        <v>64936</v>
      </c>
      <c r="B696" s="120">
        <v>43738</v>
      </c>
      <c r="C696" s="193" t="s">
        <v>15</v>
      </c>
      <c r="D696" s="2" t="s">
        <v>17</v>
      </c>
      <c r="E696" s="15">
        <v>5.5745251476764679E-2</v>
      </c>
    </row>
    <row r="697" spans="1:5">
      <c r="A697">
        <v>64936</v>
      </c>
      <c r="B697" s="120">
        <v>43769</v>
      </c>
      <c r="C697" s="193" t="s">
        <v>15</v>
      </c>
      <c r="D697" s="2" t="s">
        <v>17</v>
      </c>
      <c r="E697" s="15">
        <v>1.8632799386978149E-2</v>
      </c>
    </row>
    <row r="698" spans="1:5">
      <c r="A698">
        <v>64936</v>
      </c>
      <c r="B698" s="120">
        <v>43798</v>
      </c>
      <c r="C698" s="193" t="s">
        <v>15</v>
      </c>
      <c r="D698" s="2" t="s">
        <v>17</v>
      </c>
      <c r="E698" s="15">
        <v>6.783737801015377E-3</v>
      </c>
    </row>
    <row r="699" spans="1:5">
      <c r="A699">
        <v>64936</v>
      </c>
      <c r="B699" s="120">
        <v>43830</v>
      </c>
      <c r="C699" s="193" t="s">
        <v>15</v>
      </c>
      <c r="D699" s="2" t="s">
        <v>17</v>
      </c>
      <c r="E699" s="15">
        <v>7.5502237305045128E-3</v>
      </c>
    </row>
    <row r="700" spans="1:5">
      <c r="A700">
        <v>64936</v>
      </c>
      <c r="B700" s="120">
        <v>43861</v>
      </c>
      <c r="C700" s="193" t="s">
        <v>15</v>
      </c>
      <c r="D700" s="2" t="s">
        <v>17</v>
      </c>
      <c r="E700" s="15">
        <v>3.5377930849790573E-2</v>
      </c>
    </row>
    <row r="701" spans="1:5">
      <c r="A701">
        <v>64936</v>
      </c>
      <c r="B701" s="120">
        <v>43889</v>
      </c>
      <c r="C701" s="193" t="s">
        <v>15</v>
      </c>
      <c r="D701" s="2" t="s">
        <v>17</v>
      </c>
      <c r="E701" s="15">
        <v>-7.7317781746387482E-2</v>
      </c>
    </row>
    <row r="702" spans="1:5">
      <c r="A702">
        <v>64936</v>
      </c>
      <c r="B702" s="120">
        <v>43921</v>
      </c>
      <c r="C702" s="193" t="s">
        <v>15</v>
      </c>
      <c r="D702" s="2" t="s">
        <v>17</v>
      </c>
      <c r="E702" s="15">
        <v>-7.6618030667304993E-2</v>
      </c>
    </row>
    <row r="703" spans="1:5">
      <c r="A703">
        <v>64936</v>
      </c>
      <c r="B703" s="120">
        <v>43951</v>
      </c>
      <c r="C703" s="193" t="s">
        <v>15</v>
      </c>
      <c r="D703" s="2" t="s">
        <v>17</v>
      </c>
      <c r="E703" s="15">
        <v>6.8430453538894653E-2</v>
      </c>
    </row>
    <row r="704" spans="1:5">
      <c r="A704">
        <v>64936</v>
      </c>
      <c r="B704" s="120">
        <v>43980</v>
      </c>
      <c r="C704" s="193" t="s">
        <v>15</v>
      </c>
      <c r="D704" s="2" t="s">
        <v>17</v>
      </c>
      <c r="E704" s="15">
        <v>0.10216524451971054</v>
      </c>
    </row>
    <row r="705" spans="1:5">
      <c r="A705">
        <v>64936</v>
      </c>
      <c r="B705" s="120">
        <v>44012</v>
      </c>
      <c r="C705" s="193" t="s">
        <v>15</v>
      </c>
      <c r="D705" s="2" t="s">
        <v>17</v>
      </c>
      <c r="E705" s="15">
        <v>-3.3996019512414932E-2</v>
      </c>
    </row>
    <row r="706" spans="1:5">
      <c r="A706">
        <v>64936</v>
      </c>
      <c r="B706" s="120">
        <v>44043</v>
      </c>
      <c r="C706" s="193" t="s">
        <v>15</v>
      </c>
      <c r="D706" s="2" t="s">
        <v>17</v>
      </c>
      <c r="E706" s="15">
        <v>-1.8477645935490727E-3</v>
      </c>
    </row>
    <row r="707" spans="1:5">
      <c r="A707">
        <v>64936</v>
      </c>
      <c r="B707" s="120">
        <v>44074</v>
      </c>
      <c r="C707" s="193" t="s">
        <v>15</v>
      </c>
      <c r="D707" s="2" t="s">
        <v>17</v>
      </c>
      <c r="E707" s="15">
        <v>-3.1963426619768143E-2</v>
      </c>
    </row>
    <row r="708" spans="1:5">
      <c r="A708">
        <v>64936</v>
      </c>
      <c r="B708" s="120">
        <v>44104</v>
      </c>
      <c r="C708" s="193" t="s">
        <v>15</v>
      </c>
      <c r="D708" s="2" t="s">
        <v>17</v>
      </c>
      <c r="E708" s="15">
        <v>1.8230466172099113E-2</v>
      </c>
    </row>
    <row r="709" spans="1:5">
      <c r="A709">
        <v>64936</v>
      </c>
      <c r="B709" s="120">
        <v>44134</v>
      </c>
      <c r="C709" s="193" t="s">
        <v>15</v>
      </c>
      <c r="D709" s="2" t="s">
        <v>17</v>
      </c>
      <c r="E709" s="15">
        <v>1.7863878980278969E-2</v>
      </c>
    </row>
    <row r="710" spans="1:5">
      <c r="A710">
        <v>64936</v>
      </c>
      <c r="B710" s="120">
        <v>44165</v>
      </c>
      <c r="C710" s="193" t="s">
        <v>15</v>
      </c>
      <c r="D710" s="2" t="s">
        <v>17</v>
      </c>
      <c r="E710" s="15">
        <v>-2.3027116432785988E-2</v>
      </c>
    </row>
    <row r="711" spans="1:5">
      <c r="A711">
        <v>64936</v>
      </c>
      <c r="B711" s="120">
        <v>44196</v>
      </c>
      <c r="C711" s="193" t="s">
        <v>15</v>
      </c>
      <c r="D711" s="2" t="s">
        <v>17</v>
      </c>
      <c r="E711" s="15">
        <v>-3.3889681100845337E-2</v>
      </c>
    </row>
    <row r="712" spans="1:5">
      <c r="A712">
        <v>64936</v>
      </c>
      <c r="B712" s="120">
        <v>44225</v>
      </c>
      <c r="C712" s="193" t="s">
        <v>15</v>
      </c>
      <c r="D712" s="2" t="s">
        <v>17</v>
      </c>
      <c r="E712" s="15">
        <v>-3.0718054622411728E-2</v>
      </c>
    </row>
    <row r="713" spans="1:5">
      <c r="A713">
        <v>64936</v>
      </c>
      <c r="B713" s="120">
        <v>44253</v>
      </c>
      <c r="C713" s="193" t="s">
        <v>15</v>
      </c>
      <c r="D713" s="2" t="s">
        <v>17</v>
      </c>
      <c r="E713" s="15">
        <v>-6.2697209417819977E-2</v>
      </c>
    </row>
    <row r="714" spans="1:5">
      <c r="A714">
        <v>64936</v>
      </c>
      <c r="B714" s="120">
        <v>44286</v>
      </c>
      <c r="C714" s="193" t="s">
        <v>15</v>
      </c>
      <c r="D714" s="2" t="s">
        <v>17</v>
      </c>
      <c r="E714" s="15">
        <v>0.12104800343513489</v>
      </c>
    </row>
    <row r="715" spans="1:5">
      <c r="A715">
        <v>64936</v>
      </c>
      <c r="B715" s="120">
        <v>44316</v>
      </c>
      <c r="C715" s="193" t="s">
        <v>15</v>
      </c>
      <c r="D715" s="2" t="s">
        <v>17</v>
      </c>
      <c r="E715" s="15">
        <v>5.1869437098503113E-2</v>
      </c>
    </row>
    <row r="716" spans="1:5">
      <c r="A716">
        <v>64936</v>
      </c>
      <c r="B716" s="120">
        <v>44344</v>
      </c>
      <c r="C716" s="193" t="s">
        <v>15</v>
      </c>
      <c r="D716" s="2" t="s">
        <v>17</v>
      </c>
      <c r="E716" s="15">
        <v>-4.7058850526809692E-2</v>
      </c>
    </row>
    <row r="717" spans="1:5">
      <c r="A717">
        <v>64936</v>
      </c>
      <c r="B717" s="120">
        <v>44377</v>
      </c>
      <c r="C717" s="193" t="s">
        <v>15</v>
      </c>
      <c r="D717" s="2" t="s">
        <v>17</v>
      </c>
      <c r="E717" s="15">
        <v>-2.5479376316070557E-2</v>
      </c>
    </row>
    <row r="718" spans="1:5">
      <c r="A718">
        <v>64936</v>
      </c>
      <c r="B718" s="120">
        <v>44407</v>
      </c>
      <c r="C718" s="193" t="s">
        <v>15</v>
      </c>
      <c r="D718" s="2" t="s">
        <v>17</v>
      </c>
      <c r="E718" s="15">
        <v>1.7670286819338799E-2</v>
      </c>
    </row>
    <row r="719" spans="1:5">
      <c r="A719">
        <v>64936</v>
      </c>
      <c r="B719" s="120">
        <v>44439</v>
      </c>
      <c r="C719" s="193" t="s">
        <v>15</v>
      </c>
      <c r="D719" s="2" t="s">
        <v>17</v>
      </c>
      <c r="E719" s="15">
        <v>3.9668671786785126E-2</v>
      </c>
    </row>
    <row r="720" spans="1:5">
      <c r="A720">
        <v>64936</v>
      </c>
      <c r="B720" s="120">
        <v>44469</v>
      </c>
      <c r="C720" s="193" t="s">
        <v>15</v>
      </c>
      <c r="D720" s="2" t="s">
        <v>17</v>
      </c>
      <c r="E720" s="15">
        <v>-5.3828366100788116E-2</v>
      </c>
    </row>
    <row r="721" spans="1:5">
      <c r="A721">
        <v>64936</v>
      </c>
      <c r="B721" s="120">
        <v>44498</v>
      </c>
      <c r="C721" s="193" t="s">
        <v>15</v>
      </c>
      <c r="D721" s="2" t="s">
        <v>17</v>
      </c>
      <c r="E721" s="15">
        <v>3.9852146059274673E-2</v>
      </c>
    </row>
    <row r="722" spans="1:5">
      <c r="A722">
        <v>64936</v>
      </c>
      <c r="B722" s="120">
        <v>44530</v>
      </c>
      <c r="C722" s="193" t="s">
        <v>15</v>
      </c>
      <c r="D722" s="2" t="s">
        <v>17</v>
      </c>
      <c r="E722" s="15">
        <v>-6.2294263392686844E-2</v>
      </c>
    </row>
    <row r="723" spans="1:5">
      <c r="A723">
        <v>64936</v>
      </c>
      <c r="B723" s="120">
        <v>44561</v>
      </c>
      <c r="C723" s="193" t="s">
        <v>15</v>
      </c>
      <c r="D723" s="2" t="s">
        <v>17</v>
      </c>
      <c r="E723" s="15">
        <v>0.11221911758184433</v>
      </c>
    </row>
    <row r="724" spans="1:5">
      <c r="A724">
        <v>69032</v>
      </c>
      <c r="B724" s="120">
        <v>40939</v>
      </c>
      <c r="C724" s="193" t="s">
        <v>18</v>
      </c>
      <c r="D724" s="2" t="s">
        <v>19</v>
      </c>
      <c r="E724" s="15">
        <v>0.23595501482486725</v>
      </c>
    </row>
    <row r="725" spans="1:5">
      <c r="A725">
        <v>69032</v>
      </c>
      <c r="B725" s="120">
        <v>40968</v>
      </c>
      <c r="C725" s="193" t="s">
        <v>18</v>
      </c>
      <c r="D725" s="2" t="s">
        <v>19</v>
      </c>
      <c r="E725" s="15">
        <v>-5.8980537578463554E-3</v>
      </c>
    </row>
    <row r="726" spans="1:5">
      <c r="A726">
        <v>69032</v>
      </c>
      <c r="B726" s="120">
        <v>40998</v>
      </c>
      <c r="C726" s="193" t="s">
        <v>18</v>
      </c>
      <c r="D726" s="2" t="s">
        <v>19</v>
      </c>
      <c r="E726" s="15">
        <v>5.933108925819397E-2</v>
      </c>
    </row>
    <row r="727" spans="1:5">
      <c r="A727">
        <v>69032</v>
      </c>
      <c r="B727" s="120">
        <v>41029</v>
      </c>
      <c r="C727" s="193" t="s">
        <v>18</v>
      </c>
      <c r="D727" s="2" t="s">
        <v>19</v>
      </c>
      <c r="E727" s="15">
        <v>-0.11761704832315445</v>
      </c>
    </row>
    <row r="728" spans="1:5">
      <c r="A728">
        <v>69032</v>
      </c>
      <c r="B728" s="120">
        <v>41060</v>
      </c>
      <c r="C728" s="193" t="s">
        <v>18</v>
      </c>
      <c r="D728" s="2" t="s">
        <v>19</v>
      </c>
      <c r="E728" s="15">
        <v>-0.22685189545154572</v>
      </c>
    </row>
    <row r="729" spans="1:5">
      <c r="A729">
        <v>69032</v>
      </c>
      <c r="B729" s="120">
        <v>41089</v>
      </c>
      <c r="C729" s="193" t="s">
        <v>18</v>
      </c>
      <c r="D729" s="2" t="s">
        <v>19</v>
      </c>
      <c r="E729" s="15">
        <v>9.2065908014774323E-2</v>
      </c>
    </row>
    <row r="730" spans="1:5">
      <c r="A730">
        <v>69032</v>
      </c>
      <c r="B730" s="120">
        <v>41121</v>
      </c>
      <c r="C730" s="193" t="s">
        <v>18</v>
      </c>
      <c r="D730" s="2" t="s">
        <v>19</v>
      </c>
      <c r="E730" s="15">
        <v>-6.031530350446701E-2</v>
      </c>
    </row>
    <row r="731" spans="1:5">
      <c r="A731">
        <v>69032</v>
      </c>
      <c r="B731" s="120">
        <v>41152</v>
      </c>
      <c r="C731" s="193" t="s">
        <v>18</v>
      </c>
      <c r="D731" s="2" t="s">
        <v>19</v>
      </c>
      <c r="E731" s="15">
        <v>9.8096646368503571E-2</v>
      </c>
    </row>
    <row r="732" spans="1:5">
      <c r="A732">
        <v>69032</v>
      </c>
      <c r="B732" s="120">
        <v>41180</v>
      </c>
      <c r="C732" s="193" t="s">
        <v>18</v>
      </c>
      <c r="D732" s="2" t="s">
        <v>19</v>
      </c>
      <c r="E732" s="15">
        <v>0.1159999817609787</v>
      </c>
    </row>
    <row r="733" spans="1:5">
      <c r="A733">
        <v>69032</v>
      </c>
      <c r="B733" s="120">
        <v>41213</v>
      </c>
      <c r="C733" s="193" t="s">
        <v>18</v>
      </c>
      <c r="D733" s="2" t="s">
        <v>19</v>
      </c>
      <c r="E733" s="15">
        <v>4.1218601167201996E-2</v>
      </c>
    </row>
    <row r="734" spans="1:5">
      <c r="A734">
        <v>69032</v>
      </c>
      <c r="B734" s="120">
        <v>41243</v>
      </c>
      <c r="C734" s="193" t="s">
        <v>18</v>
      </c>
      <c r="D734" s="2" t="s">
        <v>19</v>
      </c>
      <c r="E734" s="15">
        <v>-2.9343977570533752E-2</v>
      </c>
    </row>
    <row r="735" spans="1:5">
      <c r="A735">
        <v>69032</v>
      </c>
      <c r="B735" s="120">
        <v>41274</v>
      </c>
      <c r="C735" s="193" t="s">
        <v>18</v>
      </c>
      <c r="D735" s="2" t="s">
        <v>19</v>
      </c>
      <c r="E735" s="15">
        <v>0.13337284326553345</v>
      </c>
    </row>
    <row r="736" spans="1:5">
      <c r="A736">
        <v>69032</v>
      </c>
      <c r="B736" s="120">
        <v>41305</v>
      </c>
      <c r="C736" s="193" t="s">
        <v>18</v>
      </c>
      <c r="D736" s="2" t="s">
        <v>19</v>
      </c>
      <c r="E736" s="15">
        <v>0.19508364796638489</v>
      </c>
    </row>
    <row r="737" spans="1:5">
      <c r="A737">
        <v>69032</v>
      </c>
      <c r="B737" s="120">
        <v>41333</v>
      </c>
      <c r="C737" s="193" t="s">
        <v>18</v>
      </c>
      <c r="D737" s="2" t="s">
        <v>19</v>
      </c>
      <c r="E737" s="15">
        <v>-1.0940968990325928E-2</v>
      </c>
    </row>
    <row r="738" spans="1:5">
      <c r="A738">
        <v>69032</v>
      </c>
      <c r="B738" s="120">
        <v>41361</v>
      </c>
      <c r="C738" s="193" t="s">
        <v>18</v>
      </c>
      <c r="D738" s="2" t="s">
        <v>19</v>
      </c>
      <c r="E738" s="15">
        <v>-2.5277148932218552E-2</v>
      </c>
    </row>
    <row r="739" spans="1:5">
      <c r="A739">
        <v>69032</v>
      </c>
      <c r="B739" s="120">
        <v>41394</v>
      </c>
      <c r="C739" s="193" t="s">
        <v>18</v>
      </c>
      <c r="D739" s="2" t="s">
        <v>19</v>
      </c>
      <c r="E739" s="15">
        <v>1.0009102523326874E-2</v>
      </c>
    </row>
    <row r="740" spans="1:5">
      <c r="A740">
        <v>69032</v>
      </c>
      <c r="B740" s="120">
        <v>41425</v>
      </c>
      <c r="C740" s="193" t="s">
        <v>18</v>
      </c>
      <c r="D740" s="2" t="s">
        <v>19</v>
      </c>
      <c r="E740" s="15">
        <v>0.16930022835731506</v>
      </c>
    </row>
    <row r="741" spans="1:5">
      <c r="A741">
        <v>69032</v>
      </c>
      <c r="B741" s="120">
        <v>41453</v>
      </c>
      <c r="C741" s="193" t="s">
        <v>18</v>
      </c>
      <c r="D741" s="2" t="s">
        <v>19</v>
      </c>
      <c r="E741" s="15">
        <v>-5.6756731122732162E-2</v>
      </c>
    </row>
    <row r="742" spans="1:5">
      <c r="A742">
        <v>69032</v>
      </c>
      <c r="B742" s="120">
        <v>41486</v>
      </c>
      <c r="C742" s="193" t="s">
        <v>18</v>
      </c>
      <c r="D742" s="2" t="s">
        <v>19</v>
      </c>
      <c r="E742" s="15">
        <v>0.11584112793207169</v>
      </c>
    </row>
    <row r="743" spans="1:5">
      <c r="A743">
        <v>69032</v>
      </c>
      <c r="B743" s="120">
        <v>41516</v>
      </c>
      <c r="C743" s="193" t="s">
        <v>18</v>
      </c>
      <c r="D743" s="2" t="s">
        <v>19</v>
      </c>
      <c r="E743" s="15">
        <v>-5.328918993473053E-2</v>
      </c>
    </row>
    <row r="744" spans="1:5">
      <c r="A744">
        <v>69032</v>
      </c>
      <c r="B744" s="120">
        <v>41547</v>
      </c>
      <c r="C744" s="193" t="s">
        <v>18</v>
      </c>
      <c r="D744" s="2" t="s">
        <v>19</v>
      </c>
      <c r="E744" s="15">
        <v>4.6195670962333679E-2</v>
      </c>
    </row>
    <row r="745" spans="1:5">
      <c r="A745">
        <v>69032</v>
      </c>
      <c r="B745" s="120">
        <v>41578</v>
      </c>
      <c r="C745" s="193" t="s">
        <v>18</v>
      </c>
      <c r="D745" s="2" t="s">
        <v>19</v>
      </c>
      <c r="E745" s="15">
        <v>6.7903481423854828E-2</v>
      </c>
    </row>
    <row r="746" spans="1:5">
      <c r="A746">
        <v>69032</v>
      </c>
      <c r="B746" s="120">
        <v>41607</v>
      </c>
      <c r="C746" s="193" t="s">
        <v>18</v>
      </c>
      <c r="D746" s="2" t="s">
        <v>19</v>
      </c>
      <c r="E746" s="15">
        <v>8.9453525841236115E-2</v>
      </c>
    </row>
    <row r="747" spans="1:5">
      <c r="A747">
        <v>69032</v>
      </c>
      <c r="B747" s="120">
        <v>41639</v>
      </c>
      <c r="C747" s="193" t="s">
        <v>18</v>
      </c>
      <c r="D747" s="2" t="s">
        <v>19</v>
      </c>
      <c r="E747" s="15">
        <v>1.9169768784195185E-3</v>
      </c>
    </row>
    <row r="748" spans="1:5">
      <c r="A748">
        <v>69032</v>
      </c>
      <c r="B748" s="120">
        <v>41670</v>
      </c>
      <c r="C748" s="193" t="s">
        <v>18</v>
      </c>
      <c r="D748" s="2" t="s">
        <v>19</v>
      </c>
      <c r="E748" s="15">
        <v>-5.739796906709671E-2</v>
      </c>
    </row>
    <row r="749" spans="1:5">
      <c r="A749">
        <v>69032</v>
      </c>
      <c r="B749" s="120">
        <v>41698</v>
      </c>
      <c r="C749" s="193" t="s">
        <v>18</v>
      </c>
      <c r="D749" s="2" t="s">
        <v>19</v>
      </c>
      <c r="E749" s="15">
        <v>4.371396079659462E-2</v>
      </c>
    </row>
    <row r="750" spans="1:5">
      <c r="A750">
        <v>69032</v>
      </c>
      <c r="B750" s="120">
        <v>41729</v>
      </c>
      <c r="C750" s="193" t="s">
        <v>18</v>
      </c>
      <c r="D750" s="2" t="s">
        <v>19</v>
      </c>
      <c r="E750" s="15">
        <v>1.2013014405965805E-2</v>
      </c>
    </row>
    <row r="751" spans="1:5">
      <c r="A751">
        <v>69032</v>
      </c>
      <c r="B751" s="120">
        <v>41759</v>
      </c>
      <c r="C751" s="193" t="s">
        <v>18</v>
      </c>
      <c r="D751" s="2" t="s">
        <v>19</v>
      </c>
      <c r="E751" s="15">
        <v>-4.4914907775819302E-3</v>
      </c>
    </row>
    <row r="752" spans="1:5">
      <c r="A752">
        <v>69032</v>
      </c>
      <c r="B752" s="120">
        <v>41789</v>
      </c>
      <c r="C752" s="193" t="s">
        <v>18</v>
      </c>
      <c r="D752" s="2" t="s">
        <v>19</v>
      </c>
      <c r="E752" s="15">
        <v>-2.2631650790572166E-3</v>
      </c>
    </row>
    <row r="753" spans="1:5">
      <c r="A753">
        <v>69032</v>
      </c>
      <c r="B753" s="120">
        <v>41820</v>
      </c>
      <c r="C753" s="193" t="s">
        <v>18</v>
      </c>
      <c r="D753" s="2" t="s">
        <v>19</v>
      </c>
      <c r="E753" s="15">
        <v>4.7634515911340714E-2</v>
      </c>
    </row>
    <row r="754" spans="1:5">
      <c r="A754">
        <v>69032</v>
      </c>
      <c r="B754" s="120">
        <v>41851</v>
      </c>
      <c r="C754" s="193" t="s">
        <v>18</v>
      </c>
      <c r="D754" s="2" t="s">
        <v>19</v>
      </c>
      <c r="E754" s="15">
        <v>3.4023604821413755E-3</v>
      </c>
    </row>
    <row r="755" spans="1:5">
      <c r="A755">
        <v>69032</v>
      </c>
      <c r="B755" s="120">
        <v>41880</v>
      </c>
      <c r="C755" s="193" t="s">
        <v>18</v>
      </c>
      <c r="D755" s="2" t="s">
        <v>19</v>
      </c>
      <c r="E755" s="15">
        <v>6.091531366109848E-2</v>
      </c>
    </row>
    <row r="756" spans="1:5">
      <c r="A756">
        <v>69032</v>
      </c>
      <c r="B756" s="120">
        <v>41912</v>
      </c>
      <c r="C756" s="193" t="s">
        <v>18</v>
      </c>
      <c r="D756" s="2" t="s">
        <v>19</v>
      </c>
      <c r="E756" s="15">
        <v>7.577916607260704E-3</v>
      </c>
    </row>
    <row r="757" spans="1:5">
      <c r="A757">
        <v>69032</v>
      </c>
      <c r="B757" s="120">
        <v>41943</v>
      </c>
      <c r="C757" s="193" t="s">
        <v>18</v>
      </c>
      <c r="D757" s="2" t="s">
        <v>19</v>
      </c>
      <c r="E757" s="15">
        <v>1.3884902000427246E-2</v>
      </c>
    </row>
    <row r="758" spans="1:5">
      <c r="A758">
        <v>69032</v>
      </c>
      <c r="B758" s="120">
        <v>41971</v>
      </c>
      <c r="C758" s="193" t="s">
        <v>18</v>
      </c>
      <c r="D758" s="2" t="s">
        <v>19</v>
      </c>
      <c r="E758" s="15">
        <v>6.5808165818452835E-3</v>
      </c>
    </row>
    <row r="759" spans="1:5">
      <c r="A759">
        <v>69032</v>
      </c>
      <c r="B759" s="120">
        <v>42004</v>
      </c>
      <c r="C759" s="193" t="s">
        <v>18</v>
      </c>
      <c r="D759" s="2" t="s">
        <v>19</v>
      </c>
      <c r="E759" s="15">
        <v>0.10289934277534485</v>
      </c>
    </row>
    <row r="760" spans="1:5">
      <c r="A760">
        <v>69032</v>
      </c>
      <c r="B760" s="120">
        <v>42034</v>
      </c>
      <c r="C760" s="193" t="s">
        <v>18</v>
      </c>
      <c r="D760" s="2" t="s">
        <v>19</v>
      </c>
      <c r="E760" s="15">
        <v>-0.12603087723255157</v>
      </c>
    </row>
    <row r="761" spans="1:5">
      <c r="A761">
        <v>69032</v>
      </c>
      <c r="B761" s="120">
        <v>42062</v>
      </c>
      <c r="C761" s="193" t="s">
        <v>18</v>
      </c>
      <c r="D761" s="2" t="s">
        <v>19</v>
      </c>
      <c r="E761" s="15">
        <v>5.8562539517879486E-2</v>
      </c>
    </row>
    <row r="762" spans="1:5">
      <c r="A762">
        <v>69032</v>
      </c>
      <c r="B762" s="120">
        <v>42094</v>
      </c>
      <c r="C762" s="193" t="s">
        <v>18</v>
      </c>
      <c r="D762" s="2" t="s">
        <v>19</v>
      </c>
      <c r="E762" s="15">
        <v>-2.7941404841840267E-3</v>
      </c>
    </row>
    <row r="763" spans="1:5">
      <c r="A763">
        <v>69032</v>
      </c>
      <c r="B763" s="120">
        <v>42124</v>
      </c>
      <c r="C763" s="193" t="s">
        <v>18</v>
      </c>
      <c r="D763" s="2" t="s">
        <v>19</v>
      </c>
      <c r="E763" s="15">
        <v>4.959380254149437E-2</v>
      </c>
    </row>
    <row r="764" spans="1:5">
      <c r="A764">
        <v>69032</v>
      </c>
      <c r="B764" s="120">
        <v>42153</v>
      </c>
      <c r="C764" s="193" t="s">
        <v>18</v>
      </c>
      <c r="D764" s="2" t="s">
        <v>19</v>
      </c>
      <c r="E764" s="15">
        <v>2.3854177445173264E-2</v>
      </c>
    </row>
    <row r="765" spans="1:5">
      <c r="A765">
        <v>69032</v>
      </c>
      <c r="B765" s="120">
        <v>42185</v>
      </c>
      <c r="C765" s="193" t="s">
        <v>18</v>
      </c>
      <c r="D765" s="2" t="s">
        <v>19</v>
      </c>
      <c r="E765" s="15">
        <v>1.544503029435873E-2</v>
      </c>
    </row>
    <row r="766" spans="1:5">
      <c r="A766">
        <v>69032</v>
      </c>
      <c r="B766" s="120">
        <v>42216</v>
      </c>
      <c r="C766" s="193" t="s">
        <v>18</v>
      </c>
      <c r="D766" s="2" t="s">
        <v>19</v>
      </c>
      <c r="E766" s="15">
        <v>5.155948456376791E-3</v>
      </c>
    </row>
    <row r="767" spans="1:5">
      <c r="A767">
        <v>69032</v>
      </c>
      <c r="B767" s="120">
        <v>42247</v>
      </c>
      <c r="C767" s="193" t="s">
        <v>18</v>
      </c>
      <c r="D767" s="2" t="s">
        <v>19</v>
      </c>
      <c r="E767" s="15">
        <v>-0.11302778869867325</v>
      </c>
    </row>
    <row r="768" spans="1:5">
      <c r="A768">
        <v>69032</v>
      </c>
      <c r="B768" s="120">
        <v>42277</v>
      </c>
      <c r="C768" s="193" t="s">
        <v>18</v>
      </c>
      <c r="D768" s="2" t="s">
        <v>19</v>
      </c>
      <c r="E768" s="15">
        <v>-8.5631370544433594E-2</v>
      </c>
    </row>
    <row r="769" spans="1:5">
      <c r="A769">
        <v>69032</v>
      </c>
      <c r="B769" s="120">
        <v>42307</v>
      </c>
      <c r="C769" s="193" t="s">
        <v>18</v>
      </c>
      <c r="D769" s="2" t="s">
        <v>19</v>
      </c>
      <c r="E769" s="15">
        <v>5.1428608596324921E-2</v>
      </c>
    </row>
    <row r="770" spans="1:5">
      <c r="A770">
        <v>69032</v>
      </c>
      <c r="B770" s="120">
        <v>42338</v>
      </c>
      <c r="C770" s="193" t="s">
        <v>18</v>
      </c>
      <c r="D770" s="2" t="s">
        <v>19</v>
      </c>
      <c r="E770" s="15">
        <v>4.0339641273021698E-2</v>
      </c>
    </row>
    <row r="771" spans="1:5">
      <c r="A771">
        <v>69032</v>
      </c>
      <c r="B771" s="120">
        <v>42369</v>
      </c>
      <c r="C771" s="193" t="s">
        <v>18</v>
      </c>
      <c r="D771" s="2" t="s">
        <v>19</v>
      </c>
      <c r="E771" s="15">
        <v>-7.2594746947288513E-2</v>
      </c>
    </row>
    <row r="772" spans="1:5">
      <c r="A772">
        <v>69032</v>
      </c>
      <c r="B772" s="120">
        <v>42398</v>
      </c>
      <c r="C772" s="193" t="s">
        <v>18</v>
      </c>
      <c r="D772" s="2" t="s">
        <v>19</v>
      </c>
      <c r="E772" s="15">
        <v>-0.18170388042926788</v>
      </c>
    </row>
    <row r="773" spans="1:5">
      <c r="A773">
        <v>69032</v>
      </c>
      <c r="B773" s="120">
        <v>42429</v>
      </c>
      <c r="C773" s="193" t="s">
        <v>18</v>
      </c>
      <c r="D773" s="2" t="s">
        <v>19</v>
      </c>
      <c r="E773" s="15">
        <v>-4.5594993978738785E-2</v>
      </c>
    </row>
    <row r="774" spans="1:5">
      <c r="A774">
        <v>69032</v>
      </c>
      <c r="B774" s="120">
        <v>42460</v>
      </c>
      <c r="C774" s="193" t="s">
        <v>18</v>
      </c>
      <c r="D774" s="2" t="s">
        <v>19</v>
      </c>
      <c r="E774" s="15">
        <v>1.2550584971904755E-2</v>
      </c>
    </row>
    <row r="775" spans="1:5">
      <c r="A775">
        <v>69032</v>
      </c>
      <c r="B775" s="120">
        <v>42489</v>
      </c>
      <c r="C775" s="193" t="s">
        <v>18</v>
      </c>
      <c r="D775" s="2" t="s">
        <v>19</v>
      </c>
      <c r="E775" s="15">
        <v>8.7964780628681183E-2</v>
      </c>
    </row>
    <row r="776" spans="1:5">
      <c r="A776">
        <v>69032</v>
      </c>
      <c r="B776" s="120">
        <v>42521</v>
      </c>
      <c r="C776" s="193" t="s">
        <v>18</v>
      </c>
      <c r="D776" s="2" t="s">
        <v>19</v>
      </c>
      <c r="E776" s="15">
        <v>1.1456074193120003E-2</v>
      </c>
    </row>
    <row r="777" spans="1:5">
      <c r="A777">
        <v>69032</v>
      </c>
      <c r="B777" s="120">
        <v>42551</v>
      </c>
      <c r="C777" s="193" t="s">
        <v>18</v>
      </c>
      <c r="D777" s="2" t="s">
        <v>19</v>
      </c>
      <c r="E777" s="15">
        <v>-5.0785578787326813E-2</v>
      </c>
    </row>
    <row r="778" spans="1:5">
      <c r="A778">
        <v>69032</v>
      </c>
      <c r="B778" s="120">
        <v>42580</v>
      </c>
      <c r="C778" s="193" t="s">
        <v>18</v>
      </c>
      <c r="D778" s="2" t="s">
        <v>19</v>
      </c>
      <c r="E778" s="15">
        <v>0.1135488823056221</v>
      </c>
    </row>
    <row r="779" spans="1:5">
      <c r="A779">
        <v>69032</v>
      </c>
      <c r="B779" s="120">
        <v>42613</v>
      </c>
      <c r="C779" s="193" t="s">
        <v>18</v>
      </c>
      <c r="D779" s="2" t="s">
        <v>19</v>
      </c>
      <c r="E779" s="15">
        <v>0.11590678244829178</v>
      </c>
    </row>
    <row r="780" spans="1:5">
      <c r="A780">
        <v>69032</v>
      </c>
      <c r="B780" s="120">
        <v>42643</v>
      </c>
      <c r="C780" s="193" t="s">
        <v>18</v>
      </c>
      <c r="D780" s="2" t="s">
        <v>19</v>
      </c>
      <c r="E780" s="15">
        <v>0</v>
      </c>
    </row>
    <row r="781" spans="1:5">
      <c r="A781">
        <v>69032</v>
      </c>
      <c r="B781" s="120">
        <v>42674</v>
      </c>
      <c r="C781" s="193" t="s">
        <v>18</v>
      </c>
      <c r="D781" s="2" t="s">
        <v>19</v>
      </c>
      <c r="E781" s="15">
        <v>5.333743616938591E-2</v>
      </c>
    </row>
    <row r="782" spans="1:5">
      <c r="A782">
        <v>69032</v>
      </c>
      <c r="B782" s="120">
        <v>42704</v>
      </c>
      <c r="C782" s="193" t="s">
        <v>18</v>
      </c>
      <c r="D782" s="2" t="s">
        <v>19</v>
      </c>
      <c r="E782" s="15">
        <v>0.23205246031284332</v>
      </c>
    </row>
    <row r="783" spans="1:5">
      <c r="A783">
        <v>69032</v>
      </c>
      <c r="B783" s="120">
        <v>42734</v>
      </c>
      <c r="C783" s="193" t="s">
        <v>18</v>
      </c>
      <c r="D783" s="2" t="s">
        <v>19</v>
      </c>
      <c r="E783" s="15">
        <v>2.1518360823392868E-2</v>
      </c>
    </row>
    <row r="784" spans="1:5">
      <c r="A784">
        <v>69032</v>
      </c>
      <c r="B784" s="120">
        <v>42766</v>
      </c>
      <c r="C784" s="193" t="s">
        <v>18</v>
      </c>
      <c r="D784" s="2" t="s">
        <v>19</v>
      </c>
      <c r="E784" s="15">
        <v>1.0414240881800652E-2</v>
      </c>
    </row>
    <row r="785" spans="1:5">
      <c r="A785">
        <v>69032</v>
      </c>
      <c r="B785" s="120">
        <v>42794</v>
      </c>
      <c r="C785" s="193" t="s">
        <v>18</v>
      </c>
      <c r="D785" s="2" t="s">
        <v>19</v>
      </c>
      <c r="E785" s="15">
        <v>7.4841052293777466E-2</v>
      </c>
    </row>
    <row r="786" spans="1:5">
      <c r="A786">
        <v>69032</v>
      </c>
      <c r="B786" s="120">
        <v>42825</v>
      </c>
      <c r="C786" s="193" t="s">
        <v>18</v>
      </c>
      <c r="D786" s="2" t="s">
        <v>19</v>
      </c>
      <c r="E786" s="15">
        <v>-6.1966240406036377E-2</v>
      </c>
    </row>
    <row r="787" spans="1:5">
      <c r="A787">
        <v>69032</v>
      </c>
      <c r="B787" s="120">
        <v>42853</v>
      </c>
      <c r="C787" s="193" t="s">
        <v>18</v>
      </c>
      <c r="D787" s="2" t="s">
        <v>19</v>
      </c>
      <c r="E787" s="15">
        <v>1.704012043774128E-2</v>
      </c>
    </row>
    <row r="788" spans="1:5">
      <c r="A788">
        <v>69032</v>
      </c>
      <c r="B788" s="120">
        <v>42886</v>
      </c>
      <c r="C788" s="193" t="s">
        <v>18</v>
      </c>
      <c r="D788" s="2" t="s">
        <v>19</v>
      </c>
      <c r="E788" s="15">
        <v>-3.7583522498607635E-2</v>
      </c>
    </row>
    <row r="789" spans="1:5">
      <c r="A789">
        <v>69032</v>
      </c>
      <c r="B789" s="120">
        <v>42916</v>
      </c>
      <c r="C789" s="193" t="s">
        <v>18</v>
      </c>
      <c r="D789" s="2" t="s">
        <v>19</v>
      </c>
      <c r="E789" s="15">
        <v>6.7561082541942596E-2</v>
      </c>
    </row>
    <row r="790" spans="1:5">
      <c r="A790">
        <v>69032</v>
      </c>
      <c r="B790" s="120">
        <v>42947</v>
      </c>
      <c r="C790" s="193" t="s">
        <v>18</v>
      </c>
      <c r="D790" s="2" t="s">
        <v>19</v>
      </c>
      <c r="E790" s="15">
        <v>5.8123879134654999E-2</v>
      </c>
    </row>
    <row r="791" spans="1:5">
      <c r="A791">
        <v>69032</v>
      </c>
      <c r="B791" s="120">
        <v>42978</v>
      </c>
      <c r="C791" s="193" t="s">
        <v>18</v>
      </c>
      <c r="D791" s="2" t="s">
        <v>19</v>
      </c>
      <c r="E791" s="15">
        <v>-2.9850777238607407E-2</v>
      </c>
    </row>
    <row r="792" spans="1:5">
      <c r="A792">
        <v>69032</v>
      </c>
      <c r="B792" s="120">
        <v>43007</v>
      </c>
      <c r="C792" s="193" t="s">
        <v>18</v>
      </c>
      <c r="D792" s="2" t="s">
        <v>19</v>
      </c>
      <c r="E792" s="15">
        <v>5.8681279420852661E-2</v>
      </c>
    </row>
    <row r="793" spans="1:5">
      <c r="A793">
        <v>69032</v>
      </c>
      <c r="B793" s="120">
        <v>43039</v>
      </c>
      <c r="C793" s="193" t="s">
        <v>18</v>
      </c>
      <c r="D793" s="2" t="s">
        <v>19</v>
      </c>
      <c r="E793" s="15">
        <v>4.3180443346500397E-2</v>
      </c>
    </row>
    <row r="794" spans="1:5">
      <c r="A794">
        <v>69032</v>
      </c>
      <c r="B794" s="120">
        <v>43069</v>
      </c>
      <c r="C794" s="193" t="s">
        <v>18</v>
      </c>
      <c r="D794" s="2" t="s">
        <v>19</v>
      </c>
      <c r="E794" s="15">
        <v>3.2200012356042862E-2</v>
      </c>
    </row>
    <row r="795" spans="1:5">
      <c r="A795">
        <v>69032</v>
      </c>
      <c r="B795" s="120">
        <v>43098</v>
      </c>
      <c r="C795" s="193" t="s">
        <v>18</v>
      </c>
      <c r="D795" s="2" t="s">
        <v>19</v>
      </c>
      <c r="E795" s="15">
        <v>1.6663448885083199E-2</v>
      </c>
    </row>
    <row r="796" spans="1:5">
      <c r="A796">
        <v>69032</v>
      </c>
      <c r="B796" s="120">
        <v>43131</v>
      </c>
      <c r="C796" s="193" t="s">
        <v>18</v>
      </c>
      <c r="D796" s="2" t="s">
        <v>19</v>
      </c>
      <c r="E796" s="15">
        <v>8.252330869436264E-2</v>
      </c>
    </row>
    <row r="797" spans="1:5">
      <c r="A797">
        <v>69032</v>
      </c>
      <c r="B797" s="120">
        <v>43159</v>
      </c>
      <c r="C797" s="193" t="s">
        <v>18</v>
      </c>
      <c r="D797" s="2" t="s">
        <v>19</v>
      </c>
      <c r="E797" s="15">
        <v>-9.3722157180309296E-3</v>
      </c>
    </row>
    <row r="798" spans="1:5">
      <c r="A798">
        <v>69032</v>
      </c>
      <c r="B798" s="120">
        <v>43188</v>
      </c>
      <c r="C798" s="193" t="s">
        <v>18</v>
      </c>
      <c r="D798" s="2" t="s">
        <v>19</v>
      </c>
      <c r="E798" s="15">
        <v>-3.6772605031728745E-2</v>
      </c>
    </row>
    <row r="799" spans="1:5">
      <c r="A799">
        <v>69032</v>
      </c>
      <c r="B799" s="120">
        <v>43220</v>
      </c>
      <c r="C799" s="193" t="s">
        <v>18</v>
      </c>
      <c r="D799" s="2" t="s">
        <v>19</v>
      </c>
      <c r="E799" s="15">
        <v>-3.8732398301362991E-2</v>
      </c>
    </row>
    <row r="800" spans="1:5">
      <c r="A800">
        <v>69032</v>
      </c>
      <c r="B800" s="120">
        <v>43251</v>
      </c>
      <c r="C800" s="193" t="s">
        <v>18</v>
      </c>
      <c r="D800" s="2" t="s">
        <v>19</v>
      </c>
      <c r="E800" s="15">
        <v>-2.8671048581600189E-2</v>
      </c>
    </row>
    <row r="801" spans="1:5">
      <c r="A801">
        <v>69032</v>
      </c>
      <c r="B801" s="120">
        <v>43280</v>
      </c>
      <c r="C801" s="193" t="s">
        <v>18</v>
      </c>
      <c r="D801" s="2" t="s">
        <v>19</v>
      </c>
      <c r="E801" s="15">
        <v>-5.4646946489810944E-2</v>
      </c>
    </row>
    <row r="802" spans="1:5">
      <c r="A802">
        <v>69032</v>
      </c>
      <c r="B802" s="120">
        <v>43312</v>
      </c>
      <c r="C802" s="193" t="s">
        <v>18</v>
      </c>
      <c r="D802" s="2" t="s">
        <v>19</v>
      </c>
      <c r="E802" s="15">
        <v>7.2995774447917938E-2</v>
      </c>
    </row>
    <row r="803" spans="1:5">
      <c r="A803">
        <v>69032</v>
      </c>
      <c r="B803" s="120">
        <v>43343</v>
      </c>
      <c r="C803" s="193" t="s">
        <v>18</v>
      </c>
      <c r="D803" s="2" t="s">
        <v>19</v>
      </c>
      <c r="E803" s="15">
        <v>-3.4216761589050293E-2</v>
      </c>
    </row>
    <row r="804" spans="1:5">
      <c r="A804">
        <v>69032</v>
      </c>
      <c r="B804" s="120">
        <v>43371</v>
      </c>
      <c r="C804" s="193" t="s">
        <v>18</v>
      </c>
      <c r="D804" s="2" t="s">
        <v>19</v>
      </c>
      <c r="E804" s="15">
        <v>-4.6283066272735596E-2</v>
      </c>
    </row>
    <row r="805" spans="1:5">
      <c r="A805">
        <v>69032</v>
      </c>
      <c r="B805" s="120">
        <v>43404</v>
      </c>
      <c r="C805" s="193" t="s">
        <v>18</v>
      </c>
      <c r="D805" s="2" t="s">
        <v>19</v>
      </c>
      <c r="E805" s="15">
        <v>-1.3098557479679585E-2</v>
      </c>
    </row>
    <row r="806" spans="1:5">
      <c r="A806">
        <v>69032</v>
      </c>
      <c r="B806" s="120">
        <v>43434</v>
      </c>
      <c r="C806" s="193" t="s">
        <v>18</v>
      </c>
      <c r="D806" s="2" t="s">
        <v>19</v>
      </c>
      <c r="E806" s="15">
        <v>-2.7814289554953575E-2</v>
      </c>
    </row>
    <row r="807" spans="1:5">
      <c r="A807">
        <v>69032</v>
      </c>
      <c r="B807" s="120">
        <v>43465</v>
      </c>
      <c r="C807" s="193" t="s">
        <v>18</v>
      </c>
      <c r="D807" s="2" t="s">
        <v>19</v>
      </c>
      <c r="E807" s="15">
        <v>-0.1067807599902153</v>
      </c>
    </row>
    <row r="808" spans="1:5">
      <c r="A808">
        <v>69032</v>
      </c>
      <c r="B808" s="120">
        <v>43496</v>
      </c>
      <c r="C808" s="193" t="s">
        <v>18</v>
      </c>
      <c r="D808" s="2" t="s">
        <v>19</v>
      </c>
      <c r="E808" s="15">
        <v>7.4400946497917175E-2</v>
      </c>
    </row>
    <row r="809" spans="1:5">
      <c r="A809">
        <v>69032</v>
      </c>
      <c r="B809" s="120">
        <v>43524</v>
      </c>
      <c r="C809" s="193" t="s">
        <v>18</v>
      </c>
      <c r="D809" s="2" t="s">
        <v>19</v>
      </c>
      <c r="E809" s="15">
        <v>-7.565004751086235E-3</v>
      </c>
    </row>
    <row r="810" spans="1:5">
      <c r="A810">
        <v>69032</v>
      </c>
      <c r="B810" s="120">
        <v>43553</v>
      </c>
      <c r="C810" s="193" t="s">
        <v>18</v>
      </c>
      <c r="D810" s="2" t="s">
        <v>19</v>
      </c>
      <c r="E810" s="15">
        <v>5.2406201139092445E-3</v>
      </c>
    </row>
    <row r="811" spans="1:5">
      <c r="A811">
        <v>69032</v>
      </c>
      <c r="B811" s="120">
        <v>43585</v>
      </c>
      <c r="C811" s="193" t="s">
        <v>18</v>
      </c>
      <c r="D811" s="2" t="s">
        <v>19</v>
      </c>
      <c r="E811" s="15">
        <v>0.15047390758991241</v>
      </c>
    </row>
    <row r="812" spans="1:5">
      <c r="A812">
        <v>69032</v>
      </c>
      <c r="B812" s="120">
        <v>43616</v>
      </c>
      <c r="C812" s="193" t="s">
        <v>18</v>
      </c>
      <c r="D812" s="2" t="s">
        <v>19</v>
      </c>
      <c r="E812" s="15">
        <v>-0.15668396651744843</v>
      </c>
    </row>
    <row r="813" spans="1:5">
      <c r="A813">
        <v>69032</v>
      </c>
      <c r="B813" s="120">
        <v>43644</v>
      </c>
      <c r="C813" s="193" t="s">
        <v>18</v>
      </c>
      <c r="D813" s="2" t="s">
        <v>19</v>
      </c>
      <c r="E813" s="15">
        <v>7.6677389442920685E-2</v>
      </c>
    </row>
    <row r="814" spans="1:5">
      <c r="A814">
        <v>69032</v>
      </c>
      <c r="B814" s="120">
        <v>43677</v>
      </c>
      <c r="C814" s="193" t="s">
        <v>18</v>
      </c>
      <c r="D814" s="2" t="s">
        <v>19</v>
      </c>
      <c r="E814" s="15">
        <v>2.5108421221375465E-2</v>
      </c>
    </row>
    <row r="815" spans="1:5">
      <c r="A815">
        <v>69032</v>
      </c>
      <c r="B815" s="120">
        <v>43707</v>
      </c>
      <c r="C815" s="193" t="s">
        <v>18</v>
      </c>
      <c r="D815" s="2" t="s">
        <v>19</v>
      </c>
      <c r="E815" s="15">
        <v>-6.8895861506462097E-2</v>
      </c>
    </row>
    <row r="816" spans="1:5">
      <c r="A816">
        <v>69032</v>
      </c>
      <c r="B816" s="120">
        <v>43738</v>
      </c>
      <c r="C816" s="193" t="s">
        <v>18</v>
      </c>
      <c r="D816" s="2" t="s">
        <v>19</v>
      </c>
      <c r="E816" s="15">
        <v>2.8440501540899277E-2</v>
      </c>
    </row>
    <row r="817" spans="1:5">
      <c r="A817">
        <v>69032</v>
      </c>
      <c r="B817" s="120">
        <v>43769</v>
      </c>
      <c r="C817" s="193" t="s">
        <v>18</v>
      </c>
      <c r="D817" s="2" t="s">
        <v>19</v>
      </c>
      <c r="E817" s="15">
        <v>8.7415076792240143E-2</v>
      </c>
    </row>
    <row r="818" spans="1:5">
      <c r="A818">
        <v>69032</v>
      </c>
      <c r="B818" s="120">
        <v>43798</v>
      </c>
      <c r="C818" s="193" t="s">
        <v>18</v>
      </c>
      <c r="D818" s="2" t="s">
        <v>19</v>
      </c>
      <c r="E818" s="15">
        <v>7.4484266340732574E-2</v>
      </c>
    </row>
    <row r="819" spans="1:5">
      <c r="A819">
        <v>69032</v>
      </c>
      <c r="B819" s="120">
        <v>43830</v>
      </c>
      <c r="C819" s="193" t="s">
        <v>18</v>
      </c>
      <c r="D819" s="2" t="s">
        <v>19</v>
      </c>
      <c r="E819" s="15">
        <v>3.3144693821668625E-2</v>
      </c>
    </row>
    <row r="820" spans="1:5">
      <c r="A820">
        <v>69032</v>
      </c>
      <c r="B820" s="120">
        <v>43861</v>
      </c>
      <c r="C820" s="193" t="s">
        <v>18</v>
      </c>
      <c r="D820" s="2" t="s">
        <v>19</v>
      </c>
      <c r="E820" s="15">
        <v>2.9147094115614891E-2</v>
      </c>
    </row>
    <row r="821" spans="1:5">
      <c r="A821">
        <v>69032</v>
      </c>
      <c r="B821" s="120">
        <v>43889</v>
      </c>
      <c r="C821" s="193" t="s">
        <v>18</v>
      </c>
      <c r="D821" s="2" t="s">
        <v>19</v>
      </c>
      <c r="E821" s="15">
        <v>-0.13834671676158905</v>
      </c>
    </row>
    <row r="822" spans="1:5">
      <c r="A822">
        <v>69032</v>
      </c>
      <c r="B822" s="120">
        <v>43921</v>
      </c>
      <c r="C822" s="193" t="s">
        <v>18</v>
      </c>
      <c r="D822" s="2" t="s">
        <v>19</v>
      </c>
      <c r="E822" s="15">
        <v>-0.24494779109954834</v>
      </c>
    </row>
    <row r="823" spans="1:5">
      <c r="A823">
        <v>69032</v>
      </c>
      <c r="B823" s="120">
        <v>43951</v>
      </c>
      <c r="C823" s="193" t="s">
        <v>18</v>
      </c>
      <c r="D823" s="2" t="s">
        <v>19</v>
      </c>
      <c r="E823" s="15">
        <v>0.17000000178813934</v>
      </c>
    </row>
    <row r="824" spans="1:5">
      <c r="A824">
        <v>69032</v>
      </c>
      <c r="B824" s="120">
        <v>43980</v>
      </c>
      <c r="C824" s="193" t="s">
        <v>18</v>
      </c>
      <c r="D824" s="2" t="s">
        <v>19</v>
      </c>
      <c r="E824" s="15">
        <v>0.12097388505935669</v>
      </c>
    </row>
    <row r="825" spans="1:5">
      <c r="A825">
        <v>69032</v>
      </c>
      <c r="B825" s="120">
        <v>44012</v>
      </c>
      <c r="C825" s="193" t="s">
        <v>18</v>
      </c>
      <c r="D825" s="2" t="s">
        <v>19</v>
      </c>
      <c r="E825" s="15">
        <v>9.2760145664215088E-2</v>
      </c>
    </row>
    <row r="826" spans="1:5">
      <c r="A826">
        <v>69032</v>
      </c>
      <c r="B826" s="120">
        <v>44043</v>
      </c>
      <c r="C826" s="193" t="s">
        <v>18</v>
      </c>
      <c r="D826" s="2" t="s">
        <v>19</v>
      </c>
      <c r="E826" s="15">
        <v>1.9254695624113083E-2</v>
      </c>
    </row>
    <row r="827" spans="1:5">
      <c r="A827">
        <v>69032</v>
      </c>
      <c r="B827" s="120">
        <v>44074</v>
      </c>
      <c r="C827" s="193" t="s">
        <v>18</v>
      </c>
      <c r="D827" s="2" t="s">
        <v>19</v>
      </c>
      <c r="E827" s="15">
        <v>6.9148875772953033E-2</v>
      </c>
    </row>
    <row r="828" spans="1:5">
      <c r="A828">
        <v>69032</v>
      </c>
      <c r="B828" s="120">
        <v>44104</v>
      </c>
      <c r="C828" s="193" t="s">
        <v>18</v>
      </c>
      <c r="D828" s="2" t="s">
        <v>19</v>
      </c>
      <c r="E828" s="15">
        <v>-7.4818216264247894E-2</v>
      </c>
    </row>
    <row r="829" spans="1:5">
      <c r="A829">
        <v>69032</v>
      </c>
      <c r="B829" s="120">
        <v>44134</v>
      </c>
      <c r="C829" s="193" t="s">
        <v>18</v>
      </c>
      <c r="D829" s="2" t="s">
        <v>19</v>
      </c>
      <c r="E829" s="15">
        <v>3.1024415511637926E-3</v>
      </c>
    </row>
    <row r="830" spans="1:5">
      <c r="A830">
        <v>69032</v>
      </c>
      <c r="B830" s="120">
        <v>44165</v>
      </c>
      <c r="C830" s="193" t="s">
        <v>18</v>
      </c>
      <c r="D830" s="2" t="s">
        <v>19</v>
      </c>
      <c r="E830" s="15">
        <v>0.28411215543746948</v>
      </c>
    </row>
    <row r="831" spans="1:5">
      <c r="A831">
        <v>69032</v>
      </c>
      <c r="B831" s="120">
        <v>44196</v>
      </c>
      <c r="C831" s="193" t="s">
        <v>18</v>
      </c>
      <c r="D831" s="2" t="s">
        <v>19</v>
      </c>
      <c r="E831" s="15">
        <v>0.10836158692836761</v>
      </c>
    </row>
    <row r="832" spans="1:5">
      <c r="A832">
        <v>69032</v>
      </c>
      <c r="B832" s="120">
        <v>44225</v>
      </c>
      <c r="C832" s="193" t="s">
        <v>18</v>
      </c>
      <c r="D832" s="2" t="s">
        <v>19</v>
      </c>
      <c r="E832" s="15">
        <v>-1.6489066183567047E-2</v>
      </c>
    </row>
    <row r="833" spans="1:5">
      <c r="A833">
        <v>69032</v>
      </c>
      <c r="B833" s="120">
        <v>44253</v>
      </c>
      <c r="C833" s="193" t="s">
        <v>18</v>
      </c>
      <c r="D833" s="2" t="s">
        <v>19</v>
      </c>
      <c r="E833" s="15">
        <v>0.14645785093307495</v>
      </c>
    </row>
    <row r="834" spans="1:5">
      <c r="A834">
        <v>69032</v>
      </c>
      <c r="B834" s="120">
        <v>44286</v>
      </c>
      <c r="C834" s="193" t="s">
        <v>18</v>
      </c>
      <c r="D834" s="2" t="s">
        <v>19</v>
      </c>
      <c r="E834" s="15">
        <v>1.0277102701365948E-2</v>
      </c>
    </row>
    <row r="835" spans="1:5">
      <c r="A835">
        <v>69032</v>
      </c>
      <c r="B835" s="120">
        <v>44316</v>
      </c>
      <c r="C835" s="193" t="s">
        <v>18</v>
      </c>
      <c r="D835" s="2" t="s">
        <v>19</v>
      </c>
      <c r="E835" s="15">
        <v>6.747359037399292E-2</v>
      </c>
    </row>
    <row r="836" spans="1:5">
      <c r="A836">
        <v>69032</v>
      </c>
      <c r="B836" s="120">
        <v>44344</v>
      </c>
      <c r="C836" s="193" t="s">
        <v>18</v>
      </c>
      <c r="D836" s="2" t="s">
        <v>19</v>
      </c>
      <c r="E836" s="15">
        <v>0.10175643116235733</v>
      </c>
    </row>
    <row r="837" spans="1:5">
      <c r="A837">
        <v>69032</v>
      </c>
      <c r="B837" s="120">
        <v>44377</v>
      </c>
      <c r="C837" s="193" t="s">
        <v>18</v>
      </c>
      <c r="D837" s="2" t="s">
        <v>19</v>
      </c>
      <c r="E837" s="15">
        <v>8.1363990902900696E-3</v>
      </c>
    </row>
    <row r="838" spans="1:5">
      <c r="A838">
        <v>69032</v>
      </c>
      <c r="B838" s="120">
        <v>44407</v>
      </c>
      <c r="C838" s="193" t="s">
        <v>18</v>
      </c>
      <c r="D838" s="2" t="s">
        <v>19</v>
      </c>
      <c r="E838" s="15">
        <v>5.4422520101070404E-2</v>
      </c>
    </row>
    <row r="839" spans="1:5">
      <c r="A839">
        <v>69032</v>
      </c>
      <c r="B839" s="120">
        <v>44439</v>
      </c>
      <c r="C839" s="193" t="s">
        <v>18</v>
      </c>
      <c r="D839" s="2" t="s">
        <v>19</v>
      </c>
      <c r="E839" s="15">
        <v>8.8039137423038483E-2</v>
      </c>
    </row>
    <row r="840" spans="1:5">
      <c r="A840">
        <v>69032</v>
      </c>
      <c r="B840" s="120">
        <v>44469</v>
      </c>
      <c r="C840" s="193" t="s">
        <v>18</v>
      </c>
      <c r="D840" s="2" t="s">
        <v>19</v>
      </c>
      <c r="E840" s="15">
        <v>-6.8179666996002197E-2</v>
      </c>
    </row>
    <row r="841" spans="1:5">
      <c r="A841">
        <v>69032</v>
      </c>
      <c r="B841" s="120">
        <v>44498</v>
      </c>
      <c r="C841" s="193" t="s">
        <v>18</v>
      </c>
      <c r="D841" s="2" t="s">
        <v>19</v>
      </c>
      <c r="E841" s="15">
        <v>6.3405625522136688E-2</v>
      </c>
    </row>
    <row r="842" spans="1:5">
      <c r="A842">
        <v>69032</v>
      </c>
      <c r="B842" s="120">
        <v>44530</v>
      </c>
      <c r="C842" s="193" t="s">
        <v>18</v>
      </c>
      <c r="D842" s="2" t="s">
        <v>19</v>
      </c>
      <c r="E842" s="15">
        <v>-7.7446967363357544E-2</v>
      </c>
    </row>
    <row r="843" spans="1:5">
      <c r="A843">
        <v>69032</v>
      </c>
      <c r="B843" s="120">
        <v>44561</v>
      </c>
      <c r="C843" s="193" t="s">
        <v>18</v>
      </c>
      <c r="D843" s="2" t="s">
        <v>19</v>
      </c>
      <c r="E843" s="15">
        <v>3.5224679857492447E-2</v>
      </c>
    </row>
    <row r="844" spans="1:5">
      <c r="A844">
        <v>76076</v>
      </c>
      <c r="B844" s="120">
        <v>40939</v>
      </c>
      <c r="C844" s="193" t="s">
        <v>20</v>
      </c>
      <c r="D844" s="2" t="s">
        <v>21</v>
      </c>
      <c r="E844" s="15">
        <v>8.9878350496292114E-2</v>
      </c>
    </row>
    <row r="845" spans="1:5">
      <c r="A845">
        <v>76076</v>
      </c>
      <c r="B845" s="120">
        <v>40968</v>
      </c>
      <c r="C845" s="193" t="s">
        <v>20</v>
      </c>
      <c r="D845" s="2" t="s">
        <v>21</v>
      </c>
      <c r="E845" s="15">
        <v>1.1962264776229858E-2</v>
      </c>
    </row>
    <row r="846" spans="1:5">
      <c r="A846">
        <v>76076</v>
      </c>
      <c r="B846" s="120">
        <v>40998</v>
      </c>
      <c r="C846" s="193" t="s">
        <v>20</v>
      </c>
      <c r="D846" s="2" t="s">
        <v>21</v>
      </c>
      <c r="E846" s="15">
        <v>6.3883326947689056E-2</v>
      </c>
    </row>
    <row r="847" spans="1:5">
      <c r="A847">
        <v>76076</v>
      </c>
      <c r="B847" s="120">
        <v>41029</v>
      </c>
      <c r="C847" s="193" t="s">
        <v>20</v>
      </c>
      <c r="D847" s="2" t="s">
        <v>21</v>
      </c>
      <c r="E847" s="15">
        <v>-4.3262362480163574E-2</v>
      </c>
    </row>
    <row r="848" spans="1:5">
      <c r="A848">
        <v>76076</v>
      </c>
      <c r="B848" s="120">
        <v>41060</v>
      </c>
      <c r="C848" s="193" t="s">
        <v>20</v>
      </c>
      <c r="D848" s="2" t="s">
        <v>21</v>
      </c>
      <c r="E848" s="15">
        <v>-0.18977923691272736</v>
      </c>
    </row>
    <row r="849" spans="1:5">
      <c r="A849">
        <v>76076</v>
      </c>
      <c r="B849" s="120">
        <v>41089</v>
      </c>
      <c r="C849" s="193" t="s">
        <v>20</v>
      </c>
      <c r="D849" s="2" t="s">
        <v>21</v>
      </c>
      <c r="E849" s="15">
        <v>5.1439080387353897E-2</v>
      </c>
    </row>
    <row r="850" spans="1:5">
      <c r="A850">
        <v>76076</v>
      </c>
      <c r="B850" s="120">
        <v>41121</v>
      </c>
      <c r="C850" s="193" t="s">
        <v>20</v>
      </c>
      <c r="D850" s="2" t="s">
        <v>21</v>
      </c>
      <c r="E850" s="15">
        <v>-6.6394887864589691E-2</v>
      </c>
    </row>
    <row r="851" spans="1:5">
      <c r="A851">
        <v>76076</v>
      </c>
      <c r="B851" s="120">
        <v>41152</v>
      </c>
      <c r="C851" s="193" t="s">
        <v>20</v>
      </c>
      <c r="D851" s="2" t="s">
        <v>21</v>
      </c>
      <c r="E851" s="15">
        <v>0.19623824954032898</v>
      </c>
    </row>
    <row r="852" spans="1:5">
      <c r="A852">
        <v>76076</v>
      </c>
      <c r="B852" s="120">
        <v>41180</v>
      </c>
      <c r="C852" s="193" t="s">
        <v>20</v>
      </c>
      <c r="D852" s="2" t="s">
        <v>21</v>
      </c>
      <c r="E852" s="15">
        <v>7.8613153891637921E-4</v>
      </c>
    </row>
    <row r="853" spans="1:5">
      <c r="A853">
        <v>76076</v>
      </c>
      <c r="B853" s="120">
        <v>41213</v>
      </c>
      <c r="C853" s="193" t="s">
        <v>20</v>
      </c>
      <c r="D853" s="2" t="s">
        <v>21</v>
      </c>
      <c r="E853" s="15">
        <v>-9.4789154827594757E-2</v>
      </c>
    </row>
    <row r="854" spans="1:5">
      <c r="A854">
        <v>76076</v>
      </c>
      <c r="B854" s="120">
        <v>41243</v>
      </c>
      <c r="C854" s="193" t="s">
        <v>20</v>
      </c>
      <c r="D854" s="2" t="s">
        <v>21</v>
      </c>
      <c r="E854" s="15">
        <v>0.11111107468605042</v>
      </c>
    </row>
    <row r="855" spans="1:5">
      <c r="A855">
        <v>76076</v>
      </c>
      <c r="B855" s="120">
        <v>41274</v>
      </c>
      <c r="C855" s="193" t="s">
        <v>20</v>
      </c>
      <c r="D855" s="2" t="s">
        <v>21</v>
      </c>
      <c r="E855" s="15">
        <v>3.9101049304008484E-2</v>
      </c>
    </row>
    <row r="856" spans="1:5">
      <c r="A856">
        <v>76076</v>
      </c>
      <c r="B856" s="120">
        <v>41305</v>
      </c>
      <c r="C856" s="193" t="s">
        <v>20</v>
      </c>
      <c r="D856" s="2" t="s">
        <v>21</v>
      </c>
      <c r="E856" s="15">
        <v>4.6851251274347305E-2</v>
      </c>
    </row>
    <row r="857" spans="1:5">
      <c r="A857">
        <v>76076</v>
      </c>
      <c r="B857" s="120">
        <v>41333</v>
      </c>
      <c r="C857" s="193" t="s">
        <v>20</v>
      </c>
      <c r="D857" s="2" t="s">
        <v>21</v>
      </c>
      <c r="E857" s="15">
        <v>1.3855122029781342E-2</v>
      </c>
    </row>
    <row r="858" spans="1:5">
      <c r="A858">
        <v>76076</v>
      </c>
      <c r="B858" s="120">
        <v>41361</v>
      </c>
      <c r="C858" s="193" t="s">
        <v>20</v>
      </c>
      <c r="D858" s="2" t="s">
        <v>21</v>
      </c>
      <c r="E858" s="15">
        <v>1.9180491799488664E-3</v>
      </c>
    </row>
    <row r="859" spans="1:5">
      <c r="A859">
        <v>76076</v>
      </c>
      <c r="B859" s="120">
        <v>41394</v>
      </c>
      <c r="C859" s="193" t="s">
        <v>20</v>
      </c>
      <c r="D859" s="2" t="s">
        <v>21</v>
      </c>
      <c r="E859" s="15">
        <v>9.3323579058051109E-3</v>
      </c>
    </row>
    <row r="860" spans="1:5">
      <c r="A860">
        <v>76076</v>
      </c>
      <c r="B860" s="120">
        <v>41425</v>
      </c>
      <c r="C860" s="193" t="s">
        <v>20</v>
      </c>
      <c r="D860" s="2" t="s">
        <v>21</v>
      </c>
      <c r="E860" s="15">
        <v>0.15272465348243713</v>
      </c>
    </row>
    <row r="861" spans="1:5">
      <c r="A861">
        <v>76076</v>
      </c>
      <c r="B861" s="120">
        <v>41453</v>
      </c>
      <c r="C861" s="193" t="s">
        <v>20</v>
      </c>
      <c r="D861" s="2" t="s">
        <v>21</v>
      </c>
      <c r="E861" s="15">
        <v>9.1229239478707314E-3</v>
      </c>
    </row>
    <row r="862" spans="1:5">
      <c r="A862">
        <v>76076</v>
      </c>
      <c r="B862" s="120">
        <v>41486</v>
      </c>
      <c r="C862" s="193" t="s">
        <v>20</v>
      </c>
      <c r="D862" s="2" t="s">
        <v>21</v>
      </c>
      <c r="E862" s="15">
        <v>5.8557678014039993E-2</v>
      </c>
    </row>
    <row r="863" spans="1:5">
      <c r="A863">
        <v>76076</v>
      </c>
      <c r="B863" s="120">
        <v>41516</v>
      </c>
      <c r="C863" s="193" t="s">
        <v>20</v>
      </c>
      <c r="D863" s="2" t="s">
        <v>21</v>
      </c>
      <c r="E863" s="15">
        <v>-8.909732848405838E-2</v>
      </c>
    </row>
    <row r="864" spans="1:5">
      <c r="A864">
        <v>76076</v>
      </c>
      <c r="B864" s="120">
        <v>41547</v>
      </c>
      <c r="C864" s="193" t="s">
        <v>20</v>
      </c>
      <c r="D864" s="2" t="s">
        <v>21</v>
      </c>
      <c r="E864" s="15">
        <v>5.190917756408453E-3</v>
      </c>
    </row>
    <row r="865" spans="1:5">
      <c r="A865">
        <v>76076</v>
      </c>
      <c r="B865" s="120">
        <v>41578</v>
      </c>
      <c r="C865" s="193" t="s">
        <v>20</v>
      </c>
      <c r="D865" s="2" t="s">
        <v>21</v>
      </c>
      <c r="E865" s="15">
        <v>-2.99176424741745E-2</v>
      </c>
    </row>
    <row r="866" spans="1:5">
      <c r="A866">
        <v>76076</v>
      </c>
      <c r="B866" s="120">
        <v>41607</v>
      </c>
      <c r="C866" s="193" t="s">
        <v>20</v>
      </c>
      <c r="D866" s="2" t="s">
        <v>21</v>
      </c>
      <c r="E866" s="15">
        <v>-5.8067355304956436E-2</v>
      </c>
    </row>
    <row r="867" spans="1:5">
      <c r="A867">
        <v>76076</v>
      </c>
      <c r="B867" s="120">
        <v>41639</v>
      </c>
      <c r="C867" s="193" t="s">
        <v>20</v>
      </c>
      <c r="D867" s="2" t="s">
        <v>21</v>
      </c>
      <c r="E867" s="15">
        <v>5.5529426783323288E-2</v>
      </c>
    </row>
    <row r="868" spans="1:5">
      <c r="A868">
        <v>76076</v>
      </c>
      <c r="B868" s="120">
        <v>41670</v>
      </c>
      <c r="C868" s="193" t="s">
        <v>20</v>
      </c>
      <c r="D868" s="2" t="s">
        <v>21</v>
      </c>
      <c r="E868" s="15">
        <v>-1.560412161052227E-2</v>
      </c>
    </row>
    <row r="869" spans="1:5">
      <c r="A869">
        <v>76076</v>
      </c>
      <c r="B869" s="120">
        <v>41698</v>
      </c>
      <c r="C869" s="193" t="s">
        <v>20</v>
      </c>
      <c r="D869" s="2" t="s">
        <v>21</v>
      </c>
      <c r="E869" s="15">
        <v>-5.0205662846565247E-3</v>
      </c>
    </row>
    <row r="870" spans="1:5">
      <c r="A870">
        <v>76076</v>
      </c>
      <c r="B870" s="120">
        <v>41729</v>
      </c>
      <c r="C870" s="193" t="s">
        <v>20</v>
      </c>
      <c r="D870" s="2" t="s">
        <v>21</v>
      </c>
      <c r="E870" s="15">
        <v>2.8211086988449097E-2</v>
      </c>
    </row>
    <row r="871" spans="1:5">
      <c r="A871">
        <v>76076</v>
      </c>
      <c r="B871" s="120">
        <v>41759</v>
      </c>
      <c r="C871" s="193" t="s">
        <v>20</v>
      </c>
      <c r="D871" s="2" t="s">
        <v>21</v>
      </c>
      <c r="E871" s="15">
        <v>3.9482474327087402E-2</v>
      </c>
    </row>
    <row r="872" spans="1:5">
      <c r="A872">
        <v>76076</v>
      </c>
      <c r="B872" s="120">
        <v>41789</v>
      </c>
      <c r="C872" s="193" t="s">
        <v>20</v>
      </c>
      <c r="D872" s="2" t="s">
        <v>21</v>
      </c>
      <c r="E872" s="15">
        <v>6.533968448638916E-2</v>
      </c>
    </row>
    <row r="873" spans="1:5">
      <c r="A873">
        <v>76076</v>
      </c>
      <c r="B873" s="120">
        <v>41820</v>
      </c>
      <c r="C873" s="193" t="s">
        <v>20</v>
      </c>
      <c r="D873" s="2" t="s">
        <v>21</v>
      </c>
      <c r="E873" s="15">
        <v>9.3419793993234634E-3</v>
      </c>
    </row>
    <row r="874" spans="1:5">
      <c r="A874">
        <v>76076</v>
      </c>
      <c r="B874" s="120">
        <v>41851</v>
      </c>
      <c r="C874" s="193" t="s">
        <v>20</v>
      </c>
      <c r="D874" s="2" t="s">
        <v>21</v>
      </c>
      <c r="E874" s="15">
        <v>2.29375921189785E-2</v>
      </c>
    </row>
    <row r="875" spans="1:5">
      <c r="A875">
        <v>76076</v>
      </c>
      <c r="B875" s="120">
        <v>41880</v>
      </c>
      <c r="C875" s="193" t="s">
        <v>20</v>
      </c>
      <c r="D875" s="2" t="s">
        <v>21</v>
      </c>
      <c r="E875" s="15">
        <v>-9.5124766230583191E-3</v>
      </c>
    </row>
    <row r="876" spans="1:5">
      <c r="A876">
        <v>76076</v>
      </c>
      <c r="B876" s="120">
        <v>41912</v>
      </c>
      <c r="C876" s="193" t="s">
        <v>20</v>
      </c>
      <c r="D876" s="2" t="s">
        <v>21</v>
      </c>
      <c r="E876" s="15">
        <v>1.4805934391915798E-2</v>
      </c>
    </row>
    <row r="877" spans="1:5">
      <c r="A877">
        <v>76076</v>
      </c>
      <c r="B877" s="120">
        <v>41943</v>
      </c>
      <c r="C877" s="193" t="s">
        <v>20</v>
      </c>
      <c r="D877" s="2" t="s">
        <v>21</v>
      </c>
      <c r="E877" s="15">
        <v>-2.7810916304588318E-2</v>
      </c>
    </row>
    <row r="878" spans="1:5">
      <c r="A878">
        <v>76076</v>
      </c>
      <c r="B878" s="120">
        <v>41971</v>
      </c>
      <c r="C878" s="193" t="s">
        <v>20</v>
      </c>
      <c r="D878" s="2" t="s">
        <v>21</v>
      </c>
      <c r="E878" s="15">
        <v>0.1295463889837265</v>
      </c>
    </row>
    <row r="879" spans="1:5">
      <c r="A879">
        <v>76076</v>
      </c>
      <c r="B879" s="120">
        <v>42004</v>
      </c>
      <c r="C879" s="193" t="s">
        <v>20</v>
      </c>
      <c r="D879" s="2" t="s">
        <v>21</v>
      </c>
      <c r="E879" s="15">
        <v>6.3314451836049557E-3</v>
      </c>
    </row>
    <row r="880" spans="1:5">
      <c r="A880">
        <v>76076</v>
      </c>
      <c r="B880" s="120">
        <v>42034</v>
      </c>
      <c r="C880" s="193" t="s">
        <v>20</v>
      </c>
      <c r="D880" s="2" t="s">
        <v>21</v>
      </c>
      <c r="E880" s="15">
        <v>-4.529932513833046E-2</v>
      </c>
    </row>
    <row r="881" spans="1:5">
      <c r="A881">
        <v>76076</v>
      </c>
      <c r="B881" s="120">
        <v>42062</v>
      </c>
      <c r="C881" s="193" t="s">
        <v>20</v>
      </c>
      <c r="D881" s="2" t="s">
        <v>21</v>
      </c>
      <c r="E881" s="15">
        <v>0.11928695440292358</v>
      </c>
    </row>
    <row r="882" spans="1:5">
      <c r="A882">
        <v>76076</v>
      </c>
      <c r="B882" s="120">
        <v>42094</v>
      </c>
      <c r="C882" s="193" t="s">
        <v>20</v>
      </c>
      <c r="D882" s="2" t="s">
        <v>21</v>
      </c>
      <c r="E882" s="15">
        <v>-6.0149122029542923E-2</v>
      </c>
    </row>
    <row r="883" spans="1:5">
      <c r="A883">
        <v>76076</v>
      </c>
      <c r="B883" s="120">
        <v>42124</v>
      </c>
      <c r="C883" s="193" t="s">
        <v>20</v>
      </c>
      <c r="D883" s="2" t="s">
        <v>21</v>
      </c>
      <c r="E883" s="15">
        <v>4.7411456704139709E-2</v>
      </c>
    </row>
    <row r="884" spans="1:5">
      <c r="A884">
        <v>76076</v>
      </c>
      <c r="B884" s="120">
        <v>42153</v>
      </c>
      <c r="C884" s="193" t="s">
        <v>20</v>
      </c>
      <c r="D884" s="2" t="s">
        <v>21</v>
      </c>
      <c r="E884" s="15">
        <v>1.6649307683110237E-2</v>
      </c>
    </row>
    <row r="885" spans="1:5">
      <c r="A885">
        <v>76076</v>
      </c>
      <c r="B885" s="120">
        <v>42185</v>
      </c>
      <c r="C885" s="193" t="s">
        <v>20</v>
      </c>
      <c r="D885" s="2" t="s">
        <v>21</v>
      </c>
      <c r="E885" s="15">
        <v>-6.3118405640125275E-2</v>
      </c>
    </row>
    <row r="886" spans="1:5">
      <c r="A886">
        <v>76076</v>
      </c>
      <c r="B886" s="120">
        <v>42216</v>
      </c>
      <c r="C886" s="193" t="s">
        <v>20</v>
      </c>
      <c r="D886" s="2" t="s">
        <v>21</v>
      </c>
      <c r="E886" s="15">
        <v>4.2607467621564865E-2</v>
      </c>
    </row>
    <row r="887" spans="1:5">
      <c r="A887">
        <v>76076</v>
      </c>
      <c r="B887" s="120">
        <v>42247</v>
      </c>
      <c r="C887" s="193" t="s">
        <v>20</v>
      </c>
      <c r="D887" s="2" t="s">
        <v>21</v>
      </c>
      <c r="E887" s="15">
        <v>-8.9373715221881866E-2</v>
      </c>
    </row>
    <row r="888" spans="1:5">
      <c r="A888">
        <v>76076</v>
      </c>
      <c r="B888" s="120">
        <v>42277</v>
      </c>
      <c r="C888" s="193" t="s">
        <v>20</v>
      </c>
      <c r="D888" s="2" t="s">
        <v>21</v>
      </c>
      <c r="E888" s="15">
        <v>1.4296786859631538E-2</v>
      </c>
    </row>
    <row r="889" spans="1:5">
      <c r="A889">
        <v>76076</v>
      </c>
      <c r="B889" s="120">
        <v>42307</v>
      </c>
      <c r="C889" s="193" t="s">
        <v>20</v>
      </c>
      <c r="D889" s="2" t="s">
        <v>21</v>
      </c>
      <c r="E889" s="15">
        <v>0.10704763233661652</v>
      </c>
    </row>
    <row r="890" spans="1:5">
      <c r="A890">
        <v>76076</v>
      </c>
      <c r="B890" s="120">
        <v>42338</v>
      </c>
      <c r="C890" s="193" t="s">
        <v>20</v>
      </c>
      <c r="D890" s="2" t="s">
        <v>21</v>
      </c>
      <c r="E890" s="15">
        <v>-5.5459283292293549E-2</v>
      </c>
    </row>
    <row r="891" spans="1:5">
      <c r="A891">
        <v>76076</v>
      </c>
      <c r="B891" s="120">
        <v>42369</v>
      </c>
      <c r="C891" s="193" t="s">
        <v>20</v>
      </c>
      <c r="D891" s="2" t="s">
        <v>21</v>
      </c>
      <c r="E891" s="15">
        <v>-3.4862132743000984E-3</v>
      </c>
    </row>
    <row r="892" spans="1:5">
      <c r="A892">
        <v>76076</v>
      </c>
      <c r="B892" s="120">
        <v>42398</v>
      </c>
      <c r="C892" s="193" t="s">
        <v>20</v>
      </c>
      <c r="D892" s="2" t="s">
        <v>21</v>
      </c>
      <c r="E892" s="15">
        <v>-0.11618485301733017</v>
      </c>
    </row>
    <row r="893" spans="1:5">
      <c r="A893">
        <v>76076</v>
      </c>
      <c r="B893" s="120">
        <v>42429</v>
      </c>
      <c r="C893" s="193" t="s">
        <v>20</v>
      </c>
      <c r="D893" s="2" t="s">
        <v>21</v>
      </c>
      <c r="E893" s="15">
        <v>0.10046234726905823</v>
      </c>
    </row>
    <row r="894" spans="1:5">
      <c r="A894">
        <v>76076</v>
      </c>
      <c r="B894" s="120">
        <v>42460</v>
      </c>
      <c r="C894" s="193" t="s">
        <v>20</v>
      </c>
      <c r="D894" s="2" t="s">
        <v>21</v>
      </c>
      <c r="E894" s="15">
        <v>8.7471313774585724E-2</v>
      </c>
    </row>
    <row r="895" spans="1:5">
      <c r="A895">
        <v>76076</v>
      </c>
      <c r="B895" s="120">
        <v>42489</v>
      </c>
      <c r="C895" s="193" t="s">
        <v>20</v>
      </c>
      <c r="D895" s="2" t="s">
        <v>21</v>
      </c>
      <c r="E895" s="15">
        <v>-2.5289762765169144E-2</v>
      </c>
    </row>
    <row r="896" spans="1:5">
      <c r="A896">
        <v>76076</v>
      </c>
      <c r="B896" s="120">
        <v>42521</v>
      </c>
      <c r="C896" s="193" t="s">
        <v>20</v>
      </c>
      <c r="D896" s="2" t="s">
        <v>21</v>
      </c>
      <c r="E896" s="15">
        <v>5.6747891008853912E-2</v>
      </c>
    </row>
    <row r="897" spans="1:5">
      <c r="A897">
        <v>76076</v>
      </c>
      <c r="B897" s="120">
        <v>42551</v>
      </c>
      <c r="C897" s="193" t="s">
        <v>20</v>
      </c>
      <c r="D897" s="2" t="s">
        <v>21</v>
      </c>
      <c r="E897" s="15">
        <v>-1.2392382137477398E-2</v>
      </c>
    </row>
    <row r="898" spans="1:5">
      <c r="A898">
        <v>76076</v>
      </c>
      <c r="B898" s="120">
        <v>42580</v>
      </c>
      <c r="C898" s="193" t="s">
        <v>20</v>
      </c>
      <c r="D898" s="2" t="s">
        <v>21</v>
      </c>
      <c r="E898" s="15">
        <v>7.3196239769458771E-2</v>
      </c>
    </row>
    <row r="899" spans="1:5">
      <c r="A899">
        <v>76076</v>
      </c>
      <c r="B899" s="120">
        <v>42613</v>
      </c>
      <c r="C899" s="193" t="s">
        <v>20</v>
      </c>
      <c r="D899" s="2" t="s">
        <v>21</v>
      </c>
      <c r="E899" s="15">
        <v>2.9806742444634438E-2</v>
      </c>
    </row>
    <row r="900" spans="1:5">
      <c r="A900">
        <v>76076</v>
      </c>
      <c r="B900" s="120">
        <v>42643</v>
      </c>
      <c r="C900" s="193" t="s">
        <v>20</v>
      </c>
      <c r="D900" s="2" t="s">
        <v>21</v>
      </c>
      <c r="E900" s="15">
        <v>8.9058130979537964E-3</v>
      </c>
    </row>
    <row r="901" spans="1:5">
      <c r="A901">
        <v>76076</v>
      </c>
      <c r="B901" s="120">
        <v>42674</v>
      </c>
      <c r="C901" s="193" t="s">
        <v>20</v>
      </c>
      <c r="D901" s="2" t="s">
        <v>21</v>
      </c>
      <c r="E901" s="15">
        <v>-2.4590132758021355E-2</v>
      </c>
    </row>
    <row r="902" spans="1:5">
      <c r="A902">
        <v>76076</v>
      </c>
      <c r="B902" s="120">
        <v>42704</v>
      </c>
      <c r="C902" s="193" t="s">
        <v>20</v>
      </c>
      <c r="D902" s="2" t="s">
        <v>21</v>
      </c>
      <c r="E902" s="15">
        <v>-2.8031310066580772E-2</v>
      </c>
    </row>
    <row r="903" spans="1:5">
      <c r="A903">
        <v>76076</v>
      </c>
      <c r="B903" s="120">
        <v>42734</v>
      </c>
      <c r="C903" s="193" t="s">
        <v>20</v>
      </c>
      <c r="D903" s="2" t="s">
        <v>21</v>
      </c>
      <c r="E903" s="15">
        <v>1.3413803651928902E-2</v>
      </c>
    </row>
    <row r="904" spans="1:5">
      <c r="A904">
        <v>76076</v>
      </c>
      <c r="B904" s="120">
        <v>42766</v>
      </c>
      <c r="C904" s="193" t="s">
        <v>20</v>
      </c>
      <c r="D904" s="2" t="s">
        <v>21</v>
      </c>
      <c r="E904" s="15">
        <v>2.5148907676339149E-2</v>
      </c>
    </row>
    <row r="905" spans="1:5">
      <c r="A905">
        <v>76076</v>
      </c>
      <c r="B905" s="120">
        <v>42794</v>
      </c>
      <c r="C905" s="193" t="s">
        <v>20</v>
      </c>
      <c r="D905" s="2" t="s">
        <v>21</v>
      </c>
      <c r="E905" s="15">
        <v>0.11263024061918259</v>
      </c>
    </row>
    <row r="906" spans="1:5">
      <c r="A906">
        <v>76076</v>
      </c>
      <c r="B906" s="120">
        <v>42825</v>
      </c>
      <c r="C906" s="193" t="s">
        <v>20</v>
      </c>
      <c r="D906" s="2" t="s">
        <v>21</v>
      </c>
      <c r="E906" s="15">
        <v>-1.1117643676698208E-2</v>
      </c>
    </row>
    <row r="907" spans="1:5">
      <c r="A907">
        <v>76076</v>
      </c>
      <c r="B907" s="120">
        <v>42853</v>
      </c>
      <c r="C907" s="193" t="s">
        <v>20</v>
      </c>
      <c r="D907" s="2" t="s">
        <v>21</v>
      </c>
      <c r="E907" s="15">
        <v>1.6568060964345932E-2</v>
      </c>
    </row>
    <row r="908" spans="1:5">
      <c r="A908">
        <v>76076</v>
      </c>
      <c r="B908" s="120">
        <v>42886</v>
      </c>
      <c r="C908" s="193" t="s">
        <v>20</v>
      </c>
      <c r="D908" s="2" t="s">
        <v>21</v>
      </c>
      <c r="E908" s="15">
        <v>-7.4552364647388458E-2</v>
      </c>
    </row>
    <row r="909" spans="1:5">
      <c r="A909">
        <v>76076</v>
      </c>
      <c r="B909" s="120">
        <v>42916</v>
      </c>
      <c r="C909" s="193" t="s">
        <v>20</v>
      </c>
      <c r="D909" s="2" t="s">
        <v>21</v>
      </c>
      <c r="E909" s="15">
        <v>-7.2946860454976559E-3</v>
      </c>
    </row>
    <row r="910" spans="1:5">
      <c r="A910">
        <v>76076</v>
      </c>
      <c r="B910" s="120">
        <v>42947</v>
      </c>
      <c r="C910" s="193" t="s">
        <v>20</v>
      </c>
      <c r="D910" s="2" t="s">
        <v>21</v>
      </c>
      <c r="E910" s="15">
        <v>1.4057557098567486E-2</v>
      </c>
    </row>
    <row r="911" spans="1:5">
      <c r="A911">
        <v>76076</v>
      </c>
      <c r="B911" s="120">
        <v>42978</v>
      </c>
      <c r="C911" s="193" t="s">
        <v>20</v>
      </c>
      <c r="D911" s="2" t="s">
        <v>21</v>
      </c>
      <c r="E911" s="15">
        <v>2.4165287613868713E-2</v>
      </c>
    </row>
    <row r="912" spans="1:5">
      <c r="A912">
        <v>76076</v>
      </c>
      <c r="B912" s="120">
        <v>43007</v>
      </c>
      <c r="C912" s="193" t="s">
        <v>20</v>
      </c>
      <c r="D912" s="2" t="s">
        <v>21</v>
      </c>
      <c r="E912" s="15">
        <v>4.4085752218961716E-2</v>
      </c>
    </row>
    <row r="913" spans="1:5">
      <c r="A913">
        <v>76076</v>
      </c>
      <c r="B913" s="120">
        <v>43039</v>
      </c>
      <c r="C913" s="193" t="s">
        <v>20</v>
      </c>
      <c r="D913" s="2" t="s">
        <v>21</v>
      </c>
      <c r="E913" s="15">
        <v>2.4085650220513344E-2</v>
      </c>
    </row>
    <row r="914" spans="1:5">
      <c r="A914">
        <v>76076</v>
      </c>
      <c r="B914" s="120">
        <v>43069</v>
      </c>
      <c r="C914" s="193" t="s">
        <v>20</v>
      </c>
      <c r="D914" s="2" t="s">
        <v>21</v>
      </c>
      <c r="E914" s="15">
        <v>9.2240042984485626E-2</v>
      </c>
    </row>
    <row r="915" spans="1:5">
      <c r="A915">
        <v>76076</v>
      </c>
      <c r="B915" s="120">
        <v>43098</v>
      </c>
      <c r="C915" s="193" t="s">
        <v>20</v>
      </c>
      <c r="D915" s="2" t="s">
        <v>21</v>
      </c>
      <c r="E915" s="15">
        <v>2.6809651404619217E-2</v>
      </c>
    </row>
    <row r="916" spans="1:5">
      <c r="A916">
        <v>76076</v>
      </c>
      <c r="B916" s="120">
        <v>43131</v>
      </c>
      <c r="C916" s="193" t="s">
        <v>20</v>
      </c>
      <c r="D916" s="2" t="s">
        <v>21</v>
      </c>
      <c r="E916" s="15">
        <v>9.2167146503925323E-2</v>
      </c>
    </row>
    <row r="917" spans="1:5">
      <c r="A917">
        <v>76076</v>
      </c>
      <c r="B917" s="120">
        <v>43159</v>
      </c>
      <c r="C917" s="193" t="s">
        <v>20</v>
      </c>
      <c r="D917" s="2" t="s">
        <v>21</v>
      </c>
      <c r="E917" s="15">
        <v>7.7997058629989624E-2</v>
      </c>
    </row>
    <row r="918" spans="1:5">
      <c r="A918">
        <v>76076</v>
      </c>
      <c r="B918" s="120">
        <v>43188</v>
      </c>
      <c r="C918" s="193" t="s">
        <v>20</v>
      </c>
      <c r="D918" s="2" t="s">
        <v>21</v>
      </c>
      <c r="E918" s="15">
        <v>-4.2206328362226486E-2</v>
      </c>
    </row>
    <row r="919" spans="1:5">
      <c r="A919">
        <v>76076</v>
      </c>
      <c r="B919" s="120">
        <v>43220</v>
      </c>
      <c r="C919" s="193" t="s">
        <v>20</v>
      </c>
      <c r="D919" s="2" t="s">
        <v>21</v>
      </c>
      <c r="E919" s="15">
        <v>4.0335778146982193E-2</v>
      </c>
    </row>
    <row r="920" spans="1:5">
      <c r="A920">
        <v>76076</v>
      </c>
      <c r="B920" s="120">
        <v>43251</v>
      </c>
      <c r="C920" s="193" t="s">
        <v>20</v>
      </c>
      <c r="D920" s="2" t="s">
        <v>21</v>
      </c>
      <c r="E920" s="15">
        <v>-3.5674009472131729E-2</v>
      </c>
    </row>
    <row r="921" spans="1:5">
      <c r="A921">
        <v>76076</v>
      </c>
      <c r="B921" s="120">
        <v>43280</v>
      </c>
      <c r="C921" s="193" t="s">
        <v>20</v>
      </c>
      <c r="D921" s="2" t="s">
        <v>21</v>
      </c>
      <c r="E921" s="15">
        <v>7.4923834763467312E-3</v>
      </c>
    </row>
    <row r="922" spans="1:5">
      <c r="A922">
        <v>76076</v>
      </c>
      <c r="B922" s="120">
        <v>43312</v>
      </c>
      <c r="C922" s="193" t="s">
        <v>20</v>
      </c>
      <c r="D922" s="2" t="s">
        <v>21</v>
      </c>
      <c r="E922" s="15">
        <v>-9.528186172246933E-3</v>
      </c>
    </row>
    <row r="923" spans="1:5">
      <c r="A923">
        <v>76076</v>
      </c>
      <c r="B923" s="120">
        <v>43343</v>
      </c>
      <c r="C923" s="193" t="s">
        <v>20</v>
      </c>
      <c r="D923" s="2" t="s">
        <v>21</v>
      </c>
      <c r="E923" s="15">
        <v>0.12958145141601563</v>
      </c>
    </row>
    <row r="924" spans="1:5">
      <c r="A924">
        <v>76076</v>
      </c>
      <c r="B924" s="120">
        <v>43371</v>
      </c>
      <c r="C924" s="193" t="s">
        <v>20</v>
      </c>
      <c r="D924" s="2" t="s">
        <v>21</v>
      </c>
      <c r="E924" s="15">
        <v>1.8421625718474388E-2</v>
      </c>
    </row>
    <row r="925" spans="1:5">
      <c r="A925">
        <v>76076</v>
      </c>
      <c r="B925" s="120">
        <v>43404</v>
      </c>
      <c r="C925" s="193" t="s">
        <v>20</v>
      </c>
      <c r="D925" s="2" t="s">
        <v>21</v>
      </c>
      <c r="E925" s="15">
        <v>-5.2826341241598129E-2</v>
      </c>
    </row>
    <row r="926" spans="1:5">
      <c r="A926">
        <v>76076</v>
      </c>
      <c r="B926" s="120">
        <v>43434</v>
      </c>
      <c r="C926" s="193" t="s">
        <v>20</v>
      </c>
      <c r="D926" s="2" t="s">
        <v>21</v>
      </c>
      <c r="E926" s="15">
        <v>4.6338774263858795E-2</v>
      </c>
    </row>
    <row r="927" spans="1:5">
      <c r="A927">
        <v>76076</v>
      </c>
      <c r="B927" s="120">
        <v>43465</v>
      </c>
      <c r="C927" s="193" t="s">
        <v>20</v>
      </c>
      <c r="D927" s="2" t="s">
        <v>21</v>
      </c>
      <c r="E927" s="15">
        <v>-9.484013170003891E-2</v>
      </c>
    </row>
    <row r="928" spans="1:5">
      <c r="A928">
        <v>76076</v>
      </c>
      <c r="B928" s="120">
        <v>43496</v>
      </c>
      <c r="C928" s="193" t="s">
        <v>20</v>
      </c>
      <c r="D928" s="2" t="s">
        <v>21</v>
      </c>
      <c r="E928" s="15">
        <v>9.9007591605186462E-2</v>
      </c>
    </row>
    <row r="929" spans="1:5">
      <c r="A929">
        <v>76076</v>
      </c>
      <c r="B929" s="120">
        <v>43524</v>
      </c>
      <c r="C929" s="193" t="s">
        <v>20</v>
      </c>
      <c r="D929" s="2" t="s">
        <v>21</v>
      </c>
      <c r="E929" s="15">
        <v>9.4734601676464081E-2</v>
      </c>
    </row>
    <row r="930" spans="1:5">
      <c r="A930">
        <v>76076</v>
      </c>
      <c r="B930" s="120">
        <v>43553</v>
      </c>
      <c r="C930" s="193" t="s">
        <v>20</v>
      </c>
      <c r="D930" s="2" t="s">
        <v>21</v>
      </c>
      <c r="E930" s="15">
        <v>4.2882002890110016E-2</v>
      </c>
    </row>
    <row r="931" spans="1:5">
      <c r="A931">
        <v>76076</v>
      </c>
      <c r="B931" s="120">
        <v>43585</v>
      </c>
      <c r="C931" s="193" t="s">
        <v>20</v>
      </c>
      <c r="D931" s="2" t="s">
        <v>21</v>
      </c>
      <c r="E931" s="15">
        <v>4.2785681784152985E-2</v>
      </c>
    </row>
    <row r="932" spans="1:5">
      <c r="A932">
        <v>76076</v>
      </c>
      <c r="B932" s="120">
        <v>43616</v>
      </c>
      <c r="C932" s="193" t="s">
        <v>20</v>
      </c>
      <c r="D932" s="2" t="s">
        <v>21</v>
      </c>
      <c r="E932" s="15">
        <v>-7.0062592625617981E-2</v>
      </c>
    </row>
    <row r="933" spans="1:5">
      <c r="A933">
        <v>76076</v>
      </c>
      <c r="B933" s="120">
        <v>43644</v>
      </c>
      <c r="C933" s="193" t="s">
        <v>20</v>
      </c>
      <c r="D933" s="2" t="s">
        <v>21</v>
      </c>
      <c r="E933" s="15">
        <v>5.189315602183342E-2</v>
      </c>
    </row>
    <row r="934" spans="1:5">
      <c r="A934">
        <v>76076</v>
      </c>
      <c r="B934" s="120">
        <v>43677</v>
      </c>
      <c r="C934" s="193" t="s">
        <v>20</v>
      </c>
      <c r="D934" s="2" t="s">
        <v>21</v>
      </c>
      <c r="E934" s="15">
        <v>1.8636981025338173E-2</v>
      </c>
    </row>
    <row r="935" spans="1:5">
      <c r="A935">
        <v>76076</v>
      </c>
      <c r="B935" s="120">
        <v>43707</v>
      </c>
      <c r="C935" s="193" t="s">
        <v>20</v>
      </c>
      <c r="D935" s="2" t="s">
        <v>21</v>
      </c>
      <c r="E935" s="15">
        <v>-0.15505415201187134</v>
      </c>
    </row>
    <row r="936" spans="1:5">
      <c r="A936">
        <v>76076</v>
      </c>
      <c r="B936" s="120">
        <v>43738</v>
      </c>
      <c r="C936" s="193" t="s">
        <v>20</v>
      </c>
      <c r="D936" s="2" t="s">
        <v>21</v>
      </c>
      <c r="E936" s="15">
        <v>5.5543653666973114E-2</v>
      </c>
    </row>
    <row r="937" spans="1:5">
      <c r="A937">
        <v>76076</v>
      </c>
      <c r="B937" s="120">
        <v>43769</v>
      </c>
      <c r="C937" s="193" t="s">
        <v>20</v>
      </c>
      <c r="D937" s="2" t="s">
        <v>21</v>
      </c>
      <c r="E937" s="15">
        <v>-3.1370200216770172E-2</v>
      </c>
    </row>
    <row r="938" spans="1:5">
      <c r="A938">
        <v>76076</v>
      </c>
      <c r="B938" s="120">
        <v>43798</v>
      </c>
      <c r="C938" s="193" t="s">
        <v>20</v>
      </c>
      <c r="D938" s="2" t="s">
        <v>21</v>
      </c>
      <c r="E938" s="15">
        <v>-4.6305976808071136E-2</v>
      </c>
    </row>
    <row r="939" spans="1:5">
      <c r="A939">
        <v>76076</v>
      </c>
      <c r="B939" s="120">
        <v>43830</v>
      </c>
      <c r="C939" s="193" t="s">
        <v>20</v>
      </c>
      <c r="D939" s="2" t="s">
        <v>21</v>
      </c>
      <c r="E939" s="15">
        <v>5.8485932648181915E-2</v>
      </c>
    </row>
    <row r="940" spans="1:5">
      <c r="A940">
        <v>76076</v>
      </c>
      <c r="B940" s="120">
        <v>43861</v>
      </c>
      <c r="C940" s="193" t="s">
        <v>20</v>
      </c>
      <c r="D940" s="2" t="s">
        <v>21</v>
      </c>
      <c r="E940" s="15">
        <v>-3.4195117652416229E-2</v>
      </c>
    </row>
    <row r="941" spans="1:5">
      <c r="A941">
        <v>76076</v>
      </c>
      <c r="B941" s="120">
        <v>43889</v>
      </c>
      <c r="C941" s="193" t="s">
        <v>20</v>
      </c>
      <c r="D941" s="2" t="s">
        <v>21</v>
      </c>
      <c r="E941" s="15">
        <v>-0.1313900500535965</v>
      </c>
    </row>
    <row r="942" spans="1:5">
      <c r="A942">
        <v>76076</v>
      </c>
      <c r="B942" s="120">
        <v>43921</v>
      </c>
      <c r="C942" s="193" t="s">
        <v>20</v>
      </c>
      <c r="D942" s="2" t="s">
        <v>21</v>
      </c>
      <c r="E942" s="15">
        <v>-1.5527145937085152E-2</v>
      </c>
    </row>
    <row r="943" spans="1:5">
      <c r="A943">
        <v>76076</v>
      </c>
      <c r="B943" s="120">
        <v>43951</v>
      </c>
      <c r="C943" s="193" t="s">
        <v>20</v>
      </c>
      <c r="D943" s="2" t="s">
        <v>21</v>
      </c>
      <c r="E943" s="15">
        <v>8.7255142629146576E-2</v>
      </c>
    </row>
    <row r="944" spans="1:5">
      <c r="A944">
        <v>76076</v>
      </c>
      <c r="B944" s="120">
        <v>43980</v>
      </c>
      <c r="C944" s="193" t="s">
        <v>20</v>
      </c>
      <c r="D944" s="2" t="s">
        <v>21</v>
      </c>
      <c r="E944" s="15">
        <v>0.12836240231990814</v>
      </c>
    </row>
    <row r="945" spans="1:5">
      <c r="A945">
        <v>76076</v>
      </c>
      <c r="B945" s="120">
        <v>44012</v>
      </c>
      <c r="C945" s="193" t="s">
        <v>20</v>
      </c>
      <c r="D945" s="2" t="s">
        <v>21</v>
      </c>
      <c r="E945" s="15">
        <v>-2.4675874039530754E-2</v>
      </c>
    </row>
    <row r="946" spans="1:5">
      <c r="A946">
        <v>76076</v>
      </c>
      <c r="B946" s="120">
        <v>44043</v>
      </c>
      <c r="C946" s="193" t="s">
        <v>20</v>
      </c>
      <c r="D946" s="2" t="s">
        <v>21</v>
      </c>
      <c r="E946" s="15">
        <v>1.7581455409526825E-2</v>
      </c>
    </row>
    <row r="947" spans="1:5">
      <c r="A947">
        <v>76076</v>
      </c>
      <c r="B947" s="120">
        <v>44074</v>
      </c>
      <c r="C947" s="193" t="s">
        <v>20</v>
      </c>
      <c r="D947" s="2" t="s">
        <v>21</v>
      </c>
      <c r="E947" s="15">
        <v>-0.10360928624868393</v>
      </c>
    </row>
    <row r="948" spans="1:5">
      <c r="A948">
        <v>76076</v>
      </c>
      <c r="B948" s="120">
        <v>44104</v>
      </c>
      <c r="C948" s="193" t="s">
        <v>20</v>
      </c>
      <c r="D948" s="2" t="s">
        <v>21</v>
      </c>
      <c r="E948" s="15">
        <v>-6.7029885947704315E-2</v>
      </c>
    </row>
    <row r="949" spans="1:5">
      <c r="A949">
        <v>76076</v>
      </c>
      <c r="B949" s="120">
        <v>44134</v>
      </c>
      <c r="C949" s="193" t="s">
        <v>20</v>
      </c>
      <c r="D949" s="2" t="s">
        <v>21</v>
      </c>
      <c r="E949" s="15">
        <v>-7.9461738467216492E-2</v>
      </c>
    </row>
    <row r="950" spans="1:5">
      <c r="A950">
        <v>76076</v>
      </c>
      <c r="B950" s="120">
        <v>44165</v>
      </c>
      <c r="C950" s="193" t="s">
        <v>20</v>
      </c>
      <c r="D950" s="2" t="s">
        <v>21</v>
      </c>
      <c r="E950" s="15">
        <v>0.1983286589384079</v>
      </c>
    </row>
    <row r="951" spans="1:5">
      <c r="A951">
        <v>76076</v>
      </c>
      <c r="B951" s="120">
        <v>44196</v>
      </c>
      <c r="C951" s="193" t="s">
        <v>20</v>
      </c>
      <c r="D951" s="2" t="s">
        <v>21</v>
      </c>
      <c r="E951" s="15">
        <v>4.0213841944932938E-2</v>
      </c>
    </row>
    <row r="952" spans="1:5">
      <c r="A952">
        <v>76076</v>
      </c>
      <c r="B952" s="120">
        <v>44225</v>
      </c>
      <c r="C952" s="193" t="s">
        <v>20</v>
      </c>
      <c r="D952" s="2" t="s">
        <v>21</v>
      </c>
      <c r="E952" s="15">
        <v>4.2458511888980865E-3</v>
      </c>
    </row>
    <row r="953" spans="1:5">
      <c r="A953">
        <v>76076</v>
      </c>
      <c r="B953" s="120">
        <v>44253</v>
      </c>
      <c r="C953" s="193" t="s">
        <v>20</v>
      </c>
      <c r="D953" s="2" t="s">
        <v>21</v>
      </c>
      <c r="E953" s="15">
        <v>6.5050940029323101E-3</v>
      </c>
    </row>
    <row r="954" spans="1:5">
      <c r="A954">
        <v>76076</v>
      </c>
      <c r="B954" s="120">
        <v>44286</v>
      </c>
      <c r="C954" s="193" t="s">
        <v>20</v>
      </c>
      <c r="D954" s="2" t="s">
        <v>21</v>
      </c>
      <c r="E954" s="15">
        <v>0.1524403840303421</v>
      </c>
    </row>
    <row r="955" spans="1:5">
      <c r="A955">
        <v>76076</v>
      </c>
      <c r="B955" s="120">
        <v>44316</v>
      </c>
      <c r="C955" s="193" t="s">
        <v>20</v>
      </c>
      <c r="D955" s="2" t="s">
        <v>21</v>
      </c>
      <c r="E955" s="15">
        <v>-8.3155911415815353E-3</v>
      </c>
    </row>
    <row r="956" spans="1:5">
      <c r="A956">
        <v>76076</v>
      </c>
      <c r="B956" s="120">
        <v>44344</v>
      </c>
      <c r="C956" s="193" t="s">
        <v>20</v>
      </c>
      <c r="D956" s="2" t="s">
        <v>21</v>
      </c>
      <c r="E956" s="15">
        <v>3.9088621735572815E-2</v>
      </c>
    </row>
    <row r="957" spans="1:5">
      <c r="A957">
        <v>76076</v>
      </c>
      <c r="B957" s="120">
        <v>44377</v>
      </c>
      <c r="C957" s="193" t="s">
        <v>20</v>
      </c>
      <c r="D957" s="2" t="s">
        <v>21</v>
      </c>
      <c r="E957" s="15">
        <v>1.8903302261605859E-3</v>
      </c>
    </row>
    <row r="958" spans="1:5">
      <c r="A958">
        <v>76076</v>
      </c>
      <c r="B958" s="120">
        <v>44407</v>
      </c>
      <c r="C958" s="193" t="s">
        <v>20</v>
      </c>
      <c r="D958" s="2" t="s">
        <v>21</v>
      </c>
      <c r="E958" s="15">
        <v>5.1698092371225357E-2</v>
      </c>
    </row>
    <row r="959" spans="1:5">
      <c r="A959">
        <v>76076</v>
      </c>
      <c r="B959" s="120">
        <v>44439</v>
      </c>
      <c r="C959" s="193" t="s">
        <v>20</v>
      </c>
      <c r="D959" s="2" t="s">
        <v>21</v>
      </c>
      <c r="E959" s="15">
        <v>6.5920203924179077E-2</v>
      </c>
    </row>
    <row r="960" spans="1:5">
      <c r="A960">
        <v>76076</v>
      </c>
      <c r="B960" s="120">
        <v>44469</v>
      </c>
      <c r="C960" s="193" t="s">
        <v>20</v>
      </c>
      <c r="D960" s="2" t="s">
        <v>21</v>
      </c>
      <c r="E960" s="15">
        <v>-7.7770248055458069E-2</v>
      </c>
    </row>
    <row r="961" spans="1:5">
      <c r="A961">
        <v>76076</v>
      </c>
      <c r="B961" s="120">
        <v>44498</v>
      </c>
      <c r="C961" s="193" t="s">
        <v>20</v>
      </c>
      <c r="D961" s="2" t="s">
        <v>21</v>
      </c>
      <c r="E961" s="15">
        <v>3.5090960562229156E-2</v>
      </c>
    </row>
    <row r="962" spans="1:5">
      <c r="A962">
        <v>76076</v>
      </c>
      <c r="B962" s="120">
        <v>44530</v>
      </c>
      <c r="C962" s="193" t="s">
        <v>20</v>
      </c>
      <c r="D962" s="2" t="s">
        <v>21</v>
      </c>
      <c r="E962" s="15">
        <v>-2.0189406350255013E-2</v>
      </c>
    </row>
    <row r="963" spans="1:5">
      <c r="A963">
        <v>76076</v>
      </c>
      <c r="B963" s="120">
        <v>44561</v>
      </c>
      <c r="C963" s="193" t="s">
        <v>20</v>
      </c>
      <c r="D963" s="2" t="s">
        <v>21</v>
      </c>
      <c r="E963" s="15">
        <v>0.15554337203502655</v>
      </c>
    </row>
    <row r="964" spans="1:5">
      <c r="A964">
        <v>77274</v>
      </c>
      <c r="B964" s="120">
        <v>40939</v>
      </c>
      <c r="C964" s="193" t="s">
        <v>22</v>
      </c>
      <c r="D964" s="2" t="s">
        <v>23</v>
      </c>
      <c r="E964" s="15">
        <v>0.19374541938304901</v>
      </c>
    </row>
    <row r="965" spans="1:5">
      <c r="A965">
        <v>77274</v>
      </c>
      <c r="B965" s="120">
        <v>40968</v>
      </c>
      <c r="C965" s="193" t="s">
        <v>22</v>
      </c>
      <c r="D965" s="2" t="s">
        <v>23</v>
      </c>
      <c r="E965" s="15">
        <v>-6.8051591515541077E-2</v>
      </c>
    </row>
    <row r="966" spans="1:5">
      <c r="A966">
        <v>77274</v>
      </c>
      <c r="B966" s="120">
        <v>40998</v>
      </c>
      <c r="C966" s="193" t="s">
        <v>22</v>
      </c>
      <c r="D966" s="2" t="s">
        <v>23</v>
      </c>
      <c r="E966" s="15">
        <v>7.3020771145820618E-2</v>
      </c>
    </row>
    <row r="967" spans="1:5">
      <c r="A967">
        <v>77274</v>
      </c>
      <c r="B967" s="120">
        <v>41029</v>
      </c>
      <c r="C967" s="193" t="s">
        <v>22</v>
      </c>
      <c r="D967" s="2" t="s">
        <v>23</v>
      </c>
      <c r="E967" s="15">
        <v>6.4674578607082367E-2</v>
      </c>
    </row>
    <row r="968" spans="1:5">
      <c r="A968">
        <v>77274</v>
      </c>
      <c r="B968" s="120">
        <v>41060</v>
      </c>
      <c r="C968" s="193" t="s">
        <v>22</v>
      </c>
      <c r="D968" s="2" t="s">
        <v>23</v>
      </c>
      <c r="E968" s="15">
        <v>-3.9792381227016449E-2</v>
      </c>
    </row>
    <row r="969" spans="1:5">
      <c r="A969">
        <v>77274</v>
      </c>
      <c r="B969" s="120">
        <v>41089</v>
      </c>
      <c r="C969" s="193" t="s">
        <v>22</v>
      </c>
      <c r="D969" s="2" t="s">
        <v>23</v>
      </c>
      <c r="E969" s="15">
        <v>2.66265869140625E-2</v>
      </c>
    </row>
    <row r="970" spans="1:5">
      <c r="A970">
        <v>77274</v>
      </c>
      <c r="B970" s="120">
        <v>41121</v>
      </c>
      <c r="C970" s="193" t="s">
        <v>22</v>
      </c>
      <c r="D970" s="2" t="s">
        <v>23</v>
      </c>
      <c r="E970" s="15">
        <v>5.9477441012859344E-2</v>
      </c>
    </row>
    <row r="971" spans="1:5">
      <c r="A971">
        <v>77274</v>
      </c>
      <c r="B971" s="120">
        <v>41152</v>
      </c>
      <c r="C971" s="193" t="s">
        <v>22</v>
      </c>
      <c r="D971" s="2" t="s">
        <v>23</v>
      </c>
      <c r="E971" s="15">
        <v>6.1844222247600555E-2</v>
      </c>
    </row>
    <row r="972" spans="1:5">
      <c r="A972">
        <v>77274</v>
      </c>
      <c r="B972" s="120">
        <v>41180</v>
      </c>
      <c r="C972" s="193" t="s">
        <v>22</v>
      </c>
      <c r="D972" s="2" t="s">
        <v>23</v>
      </c>
      <c r="E972" s="15">
        <v>0.14976604282855988</v>
      </c>
    </row>
    <row r="973" spans="1:5">
      <c r="A973">
        <v>77274</v>
      </c>
      <c r="B973" s="120">
        <v>41213</v>
      </c>
      <c r="C973" s="193" t="s">
        <v>22</v>
      </c>
      <c r="D973" s="2" t="s">
        <v>23</v>
      </c>
      <c r="E973" s="15">
        <v>1.2739351950585842E-2</v>
      </c>
    </row>
    <row r="974" spans="1:5">
      <c r="A974">
        <v>77274</v>
      </c>
      <c r="B974" s="120">
        <v>41243</v>
      </c>
      <c r="C974" s="193" t="s">
        <v>22</v>
      </c>
      <c r="D974" s="2" t="s">
        <v>23</v>
      </c>
      <c r="E974" s="15">
        <v>0.11648673564195633</v>
      </c>
    </row>
    <row r="975" spans="1:5">
      <c r="A975">
        <v>77274</v>
      </c>
      <c r="B975" s="120">
        <v>41274</v>
      </c>
      <c r="C975" s="193" t="s">
        <v>22</v>
      </c>
      <c r="D975" s="2" t="s">
        <v>23</v>
      </c>
      <c r="E975" s="15">
        <v>-2.0666707307100296E-2</v>
      </c>
    </row>
    <row r="976" spans="1:5">
      <c r="A976">
        <v>77274</v>
      </c>
      <c r="B976" s="120">
        <v>41305</v>
      </c>
      <c r="C976" s="193" t="s">
        <v>22</v>
      </c>
      <c r="D976" s="2" t="s">
        <v>23</v>
      </c>
      <c r="E976" s="15">
        <v>7.420019805431366E-2</v>
      </c>
    </row>
    <row r="977" spans="1:5">
      <c r="A977">
        <v>77274</v>
      </c>
      <c r="B977" s="120">
        <v>41333</v>
      </c>
      <c r="C977" s="193" t="s">
        <v>22</v>
      </c>
      <c r="D977" s="2" t="s">
        <v>23</v>
      </c>
      <c r="E977" s="15">
        <v>8.2889743149280548E-2</v>
      </c>
    </row>
    <row r="978" spans="1:5">
      <c r="A978">
        <v>77274</v>
      </c>
      <c r="B978" s="120">
        <v>41361</v>
      </c>
      <c r="C978" s="193" t="s">
        <v>22</v>
      </c>
      <c r="D978" s="2" t="s">
        <v>23</v>
      </c>
      <c r="E978" s="15">
        <v>0.14559918642044067</v>
      </c>
    </row>
    <row r="979" spans="1:5">
      <c r="A979">
        <v>77274</v>
      </c>
      <c r="B979" s="120">
        <v>41394</v>
      </c>
      <c r="C979" s="193" t="s">
        <v>22</v>
      </c>
      <c r="D979" s="2" t="s">
        <v>23</v>
      </c>
      <c r="E979" s="15">
        <v>3.4736428409814835E-2</v>
      </c>
    </row>
    <row r="980" spans="1:5">
      <c r="A980">
        <v>77274</v>
      </c>
      <c r="B980" s="120">
        <v>41425</v>
      </c>
      <c r="C980" s="193" t="s">
        <v>22</v>
      </c>
      <c r="D980" s="2" t="s">
        <v>23</v>
      </c>
      <c r="E980" s="15">
        <v>7.5829386711120605E-2</v>
      </c>
    </row>
    <row r="981" spans="1:5">
      <c r="A981">
        <v>77274</v>
      </c>
      <c r="B981" s="120">
        <v>41453</v>
      </c>
      <c r="C981" s="193" t="s">
        <v>22</v>
      </c>
      <c r="D981" s="2" t="s">
        <v>23</v>
      </c>
      <c r="E981" s="15">
        <v>-5.8920688927173615E-2</v>
      </c>
    </row>
    <row r="982" spans="1:5">
      <c r="A982">
        <v>77274</v>
      </c>
      <c r="B982" s="120">
        <v>41486</v>
      </c>
      <c r="C982" s="193" t="s">
        <v>22</v>
      </c>
      <c r="D982" s="2" t="s">
        <v>23</v>
      </c>
      <c r="E982" s="15">
        <v>0.1975814551115036</v>
      </c>
    </row>
    <row r="983" spans="1:5">
      <c r="A983">
        <v>77274</v>
      </c>
      <c r="B983" s="120">
        <v>41516</v>
      </c>
      <c r="C983" s="193" t="s">
        <v>22</v>
      </c>
      <c r="D983" s="2" t="s">
        <v>23</v>
      </c>
      <c r="E983" s="15">
        <v>-1.8403925001621246E-2</v>
      </c>
    </row>
    <row r="984" spans="1:5">
      <c r="A984">
        <v>77274</v>
      </c>
      <c r="B984" s="120">
        <v>41547</v>
      </c>
      <c r="C984" s="193" t="s">
        <v>22</v>
      </c>
      <c r="D984" s="2" t="s">
        <v>23</v>
      </c>
      <c r="E984" s="15">
        <v>4.3139182031154633E-2</v>
      </c>
    </row>
    <row r="985" spans="1:5">
      <c r="A985">
        <v>77274</v>
      </c>
      <c r="B985" s="120">
        <v>41578</v>
      </c>
      <c r="C985" s="193" t="s">
        <v>22</v>
      </c>
      <c r="D985" s="2" t="s">
        <v>23</v>
      </c>
      <c r="E985" s="15">
        <v>0.13209804892539978</v>
      </c>
    </row>
    <row r="986" spans="1:5">
      <c r="A986">
        <v>77274</v>
      </c>
      <c r="B986" s="120">
        <v>41607</v>
      </c>
      <c r="C986" s="193" t="s">
        <v>22</v>
      </c>
      <c r="D986" s="2" t="s">
        <v>23</v>
      </c>
      <c r="E986" s="15">
        <v>5.1071222871541977E-2</v>
      </c>
    </row>
    <row r="987" spans="1:5">
      <c r="A987">
        <v>77274</v>
      </c>
      <c r="B987" s="120">
        <v>41639</v>
      </c>
      <c r="C987" s="193" t="s">
        <v>22</v>
      </c>
      <c r="D987" s="2" t="s">
        <v>23</v>
      </c>
      <c r="E987" s="15">
        <v>3.8764993660151958E-3</v>
      </c>
    </row>
    <row r="988" spans="1:5">
      <c r="A988">
        <v>77274</v>
      </c>
      <c r="B988" s="120">
        <v>41670</v>
      </c>
      <c r="C988" s="193" t="s">
        <v>22</v>
      </c>
      <c r="D988" s="2" t="s">
        <v>23</v>
      </c>
      <c r="E988" s="15">
        <v>7.3901504278182983E-2</v>
      </c>
    </row>
    <row r="989" spans="1:5">
      <c r="A989">
        <v>77274</v>
      </c>
      <c r="B989" s="120">
        <v>41698</v>
      </c>
      <c r="C989" s="193" t="s">
        <v>22</v>
      </c>
      <c r="D989" s="2" t="s">
        <v>23</v>
      </c>
      <c r="E989" s="15">
        <v>2.6534399017691612E-2</v>
      </c>
    </row>
    <row r="990" spans="1:5">
      <c r="A990">
        <v>77274</v>
      </c>
      <c r="B990" s="120">
        <v>41729</v>
      </c>
      <c r="C990" s="193" t="s">
        <v>22</v>
      </c>
      <c r="D990" s="2" t="s">
        <v>23</v>
      </c>
      <c r="E990" s="15">
        <v>-0.14409953355789185</v>
      </c>
    </row>
    <row r="991" spans="1:5">
      <c r="A991">
        <v>77274</v>
      </c>
      <c r="B991" s="120">
        <v>41759</v>
      </c>
      <c r="C991" s="193" t="s">
        <v>22</v>
      </c>
      <c r="D991" s="2" t="s">
        <v>23</v>
      </c>
      <c r="E991" s="15">
        <v>0.10767707228660583</v>
      </c>
    </row>
    <row r="992" spans="1:5">
      <c r="A992">
        <v>77274</v>
      </c>
      <c r="B992" s="120">
        <v>41789</v>
      </c>
      <c r="C992" s="193" t="s">
        <v>22</v>
      </c>
      <c r="D992" s="2" t="s">
        <v>23</v>
      </c>
      <c r="E992" s="15">
        <v>3.465411439538002E-2</v>
      </c>
    </row>
    <row r="993" spans="1:5">
      <c r="A993">
        <v>77274</v>
      </c>
      <c r="B993" s="120">
        <v>41820</v>
      </c>
      <c r="C993" s="193" t="s">
        <v>22</v>
      </c>
      <c r="D993" s="2" t="s">
        <v>23</v>
      </c>
      <c r="E993" s="15">
        <v>2.0933439955115318E-2</v>
      </c>
    </row>
    <row r="994" spans="1:5">
      <c r="A994">
        <v>77274</v>
      </c>
      <c r="B994" s="120">
        <v>41851</v>
      </c>
      <c r="C994" s="193" t="s">
        <v>22</v>
      </c>
      <c r="D994" s="2" t="s">
        <v>23</v>
      </c>
      <c r="E994" s="15">
        <v>0.10420937091112137</v>
      </c>
    </row>
    <row r="995" spans="1:5">
      <c r="A995">
        <v>77274</v>
      </c>
      <c r="B995" s="120">
        <v>41880</v>
      </c>
      <c r="C995" s="193" t="s">
        <v>22</v>
      </c>
      <c r="D995" s="2" t="s">
        <v>23</v>
      </c>
      <c r="E995" s="15">
        <v>0.17487704753875732</v>
      </c>
    </row>
    <row r="996" spans="1:5">
      <c r="A996">
        <v>77274</v>
      </c>
      <c r="B996" s="120">
        <v>41912</v>
      </c>
      <c r="C996" s="193" t="s">
        <v>22</v>
      </c>
      <c r="D996" s="2" t="s">
        <v>23</v>
      </c>
      <c r="E996" s="15">
        <v>-1.0319827124476433E-2</v>
      </c>
    </row>
    <row r="997" spans="1:5">
      <c r="A997">
        <v>77274</v>
      </c>
      <c r="B997" s="120">
        <v>41943</v>
      </c>
      <c r="C997" s="193" t="s">
        <v>22</v>
      </c>
      <c r="D997" s="2" t="s">
        <v>23</v>
      </c>
      <c r="E997" s="15">
        <v>5.2137184888124466E-2</v>
      </c>
    </row>
    <row r="998" spans="1:5">
      <c r="A998">
        <v>77274</v>
      </c>
      <c r="B998" s="120">
        <v>41971</v>
      </c>
      <c r="C998" s="193" t="s">
        <v>22</v>
      </c>
      <c r="D998" s="2" t="s">
        <v>23</v>
      </c>
      <c r="E998" s="15">
        <v>-0.10428571701049805</v>
      </c>
    </row>
    <row r="999" spans="1:5">
      <c r="A999">
        <v>77274</v>
      </c>
      <c r="B999" s="120">
        <v>42004</v>
      </c>
      <c r="C999" s="193" t="s">
        <v>22</v>
      </c>
      <c r="D999" s="2" t="s">
        <v>23</v>
      </c>
      <c r="E999" s="15">
        <v>-6.0406673699617386E-2</v>
      </c>
    </row>
    <row r="1000" spans="1:5">
      <c r="A1000">
        <v>77274</v>
      </c>
      <c r="B1000" s="120">
        <v>42034</v>
      </c>
      <c r="C1000" s="193" t="s">
        <v>22</v>
      </c>
      <c r="D1000" s="2" t="s">
        <v>23</v>
      </c>
      <c r="E1000" s="15">
        <v>0.11213663965463638</v>
      </c>
    </row>
    <row r="1001" spans="1:5">
      <c r="A1001">
        <v>77274</v>
      </c>
      <c r="B1001" s="120">
        <v>42062</v>
      </c>
      <c r="C1001" s="193" t="s">
        <v>22</v>
      </c>
      <c r="D1001" s="2" t="s">
        <v>23</v>
      </c>
      <c r="E1001" s="15">
        <v>-1.240105926990509E-2</v>
      </c>
    </row>
    <row r="1002" spans="1:5">
      <c r="A1002">
        <v>77274</v>
      </c>
      <c r="B1002" s="120">
        <v>42094</v>
      </c>
      <c r="C1002" s="193" t="s">
        <v>22</v>
      </c>
      <c r="D1002" s="2" t="s">
        <v>23</v>
      </c>
      <c r="E1002" s="15">
        <v>-5.2158810198307037E-2</v>
      </c>
    </row>
    <row r="1003" spans="1:5">
      <c r="A1003">
        <v>77274</v>
      </c>
      <c r="B1003" s="120">
        <v>42124</v>
      </c>
      <c r="C1003" s="193" t="s">
        <v>22</v>
      </c>
      <c r="D1003" s="2" t="s">
        <v>23</v>
      </c>
      <c r="E1003" s="15">
        <v>2.4253591895103455E-2</v>
      </c>
    </row>
    <row r="1004" spans="1:5">
      <c r="A1004">
        <v>77274</v>
      </c>
      <c r="B1004" s="120">
        <v>42153</v>
      </c>
      <c r="C1004" s="193" t="s">
        <v>22</v>
      </c>
      <c r="D1004" s="2" t="s">
        <v>23</v>
      </c>
      <c r="E1004" s="15">
        <v>0.11700322479009628</v>
      </c>
    </row>
    <row r="1005" spans="1:5">
      <c r="A1005">
        <v>77274</v>
      </c>
      <c r="B1005" s="120">
        <v>42185</v>
      </c>
      <c r="C1005" s="193" t="s">
        <v>22</v>
      </c>
      <c r="D1005" s="2" t="s">
        <v>23</v>
      </c>
      <c r="E1005" s="15">
        <v>4.66732457280159E-2</v>
      </c>
    </row>
    <row r="1006" spans="1:5">
      <c r="A1006">
        <v>77274</v>
      </c>
      <c r="B1006" s="120">
        <v>42216</v>
      </c>
      <c r="C1006" s="193" t="s">
        <v>22</v>
      </c>
      <c r="D1006" s="2" t="s">
        <v>23</v>
      </c>
      <c r="E1006" s="15">
        <v>6.6621010191738605E-3</v>
      </c>
    </row>
    <row r="1007" spans="1:5">
      <c r="A1007">
        <v>77274</v>
      </c>
      <c r="B1007" s="120">
        <v>42247</v>
      </c>
      <c r="C1007" s="193" t="s">
        <v>22</v>
      </c>
      <c r="D1007" s="2" t="s">
        <v>23</v>
      </c>
      <c r="E1007" s="15">
        <v>-0.10851858556270599</v>
      </c>
    </row>
    <row r="1008" spans="1:5">
      <c r="A1008">
        <v>77274</v>
      </c>
      <c r="B1008" s="120">
        <v>42277</v>
      </c>
      <c r="C1008" s="193" t="s">
        <v>22</v>
      </c>
      <c r="D1008" s="2" t="s">
        <v>23</v>
      </c>
      <c r="E1008" s="15">
        <v>-6.1387620866298676E-2</v>
      </c>
    </row>
    <row r="1009" spans="1:5">
      <c r="A1009">
        <v>77274</v>
      </c>
      <c r="B1009" s="120">
        <v>42307</v>
      </c>
      <c r="C1009" s="193" t="s">
        <v>22</v>
      </c>
      <c r="D1009" s="2" t="s">
        <v>23</v>
      </c>
      <c r="E1009" s="15">
        <v>0.10123225301504135</v>
      </c>
    </row>
    <row r="1010" spans="1:5">
      <c r="A1010">
        <v>77274</v>
      </c>
      <c r="B1010" s="120">
        <v>42338</v>
      </c>
      <c r="C1010" s="193" t="s">
        <v>22</v>
      </c>
      <c r="D1010" s="2" t="s">
        <v>23</v>
      </c>
      <c r="E1010" s="15">
        <v>-2.0068420097231865E-2</v>
      </c>
    </row>
    <row r="1011" spans="1:5">
      <c r="A1011">
        <v>77274</v>
      </c>
      <c r="B1011" s="120">
        <v>42369</v>
      </c>
      <c r="C1011" s="193" t="s">
        <v>22</v>
      </c>
      <c r="D1011" s="2" t="s">
        <v>23</v>
      </c>
      <c r="E1011" s="15">
        <v>-4.0958821773529053E-2</v>
      </c>
    </row>
    <row r="1012" spans="1:5">
      <c r="A1012">
        <v>77274</v>
      </c>
      <c r="B1012" s="120">
        <v>42398</v>
      </c>
      <c r="C1012" s="193" t="s">
        <v>22</v>
      </c>
      <c r="D1012" s="2" t="s">
        <v>23</v>
      </c>
      <c r="E1012" s="15">
        <v>-0.17976085841655731</v>
      </c>
    </row>
    <row r="1013" spans="1:5">
      <c r="A1013">
        <v>77274</v>
      </c>
      <c r="B1013" s="120">
        <v>42429</v>
      </c>
      <c r="C1013" s="193" t="s">
        <v>22</v>
      </c>
      <c r="D1013" s="2" t="s">
        <v>23</v>
      </c>
      <c r="E1013" s="15">
        <v>5.1204819232225418E-2</v>
      </c>
    </row>
    <row r="1014" spans="1:5">
      <c r="A1014">
        <v>77274</v>
      </c>
      <c r="B1014" s="120">
        <v>42460</v>
      </c>
      <c r="C1014" s="193" t="s">
        <v>22</v>
      </c>
      <c r="D1014" s="2" t="s">
        <v>23</v>
      </c>
      <c r="E1014" s="15">
        <v>5.776505172252655E-2</v>
      </c>
    </row>
    <row r="1015" spans="1:5">
      <c r="A1015">
        <v>77274</v>
      </c>
      <c r="B1015" s="120">
        <v>42489</v>
      </c>
      <c r="C1015" s="193" t="s">
        <v>22</v>
      </c>
      <c r="D1015" s="2" t="s">
        <v>23</v>
      </c>
      <c r="E1015" s="15">
        <v>-3.9734393358230591E-2</v>
      </c>
    </row>
    <row r="1016" spans="1:5">
      <c r="A1016">
        <v>77274</v>
      </c>
      <c r="B1016" s="120">
        <v>42521</v>
      </c>
      <c r="C1016" s="193" t="s">
        <v>22</v>
      </c>
      <c r="D1016" s="2" t="s">
        <v>23</v>
      </c>
      <c r="E1016" s="15">
        <v>-1.3037088327109814E-2</v>
      </c>
    </row>
    <row r="1017" spans="1:5">
      <c r="A1017">
        <v>77274</v>
      </c>
      <c r="B1017" s="120">
        <v>42551</v>
      </c>
      <c r="C1017" s="193" t="s">
        <v>22</v>
      </c>
      <c r="D1017" s="2" t="s">
        <v>23</v>
      </c>
      <c r="E1017" s="15">
        <v>-3.6411665380001068E-2</v>
      </c>
    </row>
    <row r="1018" spans="1:5">
      <c r="A1018">
        <v>77274</v>
      </c>
      <c r="B1018" s="120">
        <v>42580</v>
      </c>
      <c r="C1018" s="193" t="s">
        <v>22</v>
      </c>
      <c r="D1018" s="2" t="s">
        <v>23</v>
      </c>
      <c r="E1018" s="15">
        <v>-4.7350719571113586E-2</v>
      </c>
    </row>
    <row r="1019" spans="1:5">
      <c r="A1019">
        <v>77274</v>
      </c>
      <c r="B1019" s="120">
        <v>42613</v>
      </c>
      <c r="C1019" s="193" t="s">
        <v>22</v>
      </c>
      <c r="D1019" s="2" t="s">
        <v>23</v>
      </c>
      <c r="E1019" s="15">
        <v>-1.3715917244553566E-2</v>
      </c>
    </row>
    <row r="1020" spans="1:5">
      <c r="A1020">
        <v>77274</v>
      </c>
      <c r="B1020" s="120">
        <v>42643</v>
      </c>
      <c r="C1020" s="193" t="s">
        <v>22</v>
      </c>
      <c r="D1020" s="2" t="s">
        <v>23</v>
      </c>
      <c r="E1020" s="15">
        <v>1.5437682159245014E-2</v>
      </c>
    </row>
    <row r="1021" spans="1:5">
      <c r="A1021">
        <v>77274</v>
      </c>
      <c r="B1021" s="120">
        <v>42674</v>
      </c>
      <c r="C1021" s="193" t="s">
        <v>22</v>
      </c>
      <c r="D1021" s="2" t="s">
        <v>23</v>
      </c>
      <c r="E1021" s="15">
        <v>-6.9388337433338165E-2</v>
      </c>
    </row>
    <row r="1022" spans="1:5">
      <c r="A1022">
        <v>77274</v>
      </c>
      <c r="B1022" s="120">
        <v>42704</v>
      </c>
      <c r="C1022" s="193" t="s">
        <v>22</v>
      </c>
      <c r="D1022" s="2" t="s">
        <v>23</v>
      </c>
      <c r="E1022" s="15">
        <v>9.5069530652835965E-4</v>
      </c>
    </row>
    <row r="1023" spans="1:5">
      <c r="A1023">
        <v>77274</v>
      </c>
      <c r="B1023" s="120">
        <v>42734</v>
      </c>
      <c r="C1023" s="193" t="s">
        <v>22</v>
      </c>
      <c r="D1023" s="2" t="s">
        <v>23</v>
      </c>
      <c r="E1023" s="15">
        <v>-2.1980956196784973E-2</v>
      </c>
    </row>
    <row r="1024" spans="1:5">
      <c r="A1024">
        <v>77274</v>
      </c>
      <c r="B1024" s="120">
        <v>42766</v>
      </c>
      <c r="C1024" s="193" t="s">
        <v>22</v>
      </c>
      <c r="D1024" s="2" t="s">
        <v>23</v>
      </c>
      <c r="E1024" s="15">
        <v>1.1730154044926167E-2</v>
      </c>
    </row>
    <row r="1025" spans="1:5">
      <c r="A1025">
        <v>77274</v>
      </c>
      <c r="B1025" s="120">
        <v>42794</v>
      </c>
      <c r="C1025" s="193" t="s">
        <v>22</v>
      </c>
      <c r="D1025" s="2" t="s">
        <v>23</v>
      </c>
      <c r="E1025" s="15">
        <v>-2.7191078290343285E-2</v>
      </c>
    </row>
    <row r="1026" spans="1:5">
      <c r="A1026">
        <v>77274</v>
      </c>
      <c r="B1026" s="120">
        <v>42825</v>
      </c>
      <c r="C1026" s="193" t="s">
        <v>22</v>
      </c>
      <c r="D1026" s="2" t="s">
        <v>23</v>
      </c>
      <c r="E1026" s="15">
        <v>-2.8944453224539757E-2</v>
      </c>
    </row>
    <row r="1027" spans="1:5">
      <c r="A1027">
        <v>77274</v>
      </c>
      <c r="B1027" s="120">
        <v>42853</v>
      </c>
      <c r="C1027" s="193" t="s">
        <v>22</v>
      </c>
      <c r="D1027" s="2" t="s">
        <v>23</v>
      </c>
      <c r="E1027" s="15">
        <v>9.2756906524300575E-3</v>
      </c>
    </row>
    <row r="1028" spans="1:5">
      <c r="A1028">
        <v>77274</v>
      </c>
      <c r="B1028" s="120">
        <v>42886</v>
      </c>
      <c r="C1028" s="193" t="s">
        <v>22</v>
      </c>
      <c r="D1028" s="2" t="s">
        <v>23</v>
      </c>
      <c r="E1028" s="15">
        <v>-5.3391736000776291E-2</v>
      </c>
    </row>
    <row r="1029" spans="1:5">
      <c r="A1029">
        <v>77274</v>
      </c>
      <c r="B1029" s="120">
        <v>42916</v>
      </c>
      <c r="C1029" s="193" t="s">
        <v>22</v>
      </c>
      <c r="D1029" s="2" t="s">
        <v>23</v>
      </c>
      <c r="E1029" s="15">
        <v>9.8782546818256378E-2</v>
      </c>
    </row>
    <row r="1030" spans="1:5">
      <c r="A1030">
        <v>77274</v>
      </c>
      <c r="B1030" s="120">
        <v>42947</v>
      </c>
      <c r="C1030" s="193" t="s">
        <v>22</v>
      </c>
      <c r="D1030" s="2" t="s">
        <v>23</v>
      </c>
      <c r="E1030" s="15">
        <v>7.5021162629127502E-2</v>
      </c>
    </row>
    <row r="1031" spans="1:5">
      <c r="A1031">
        <v>77274</v>
      </c>
      <c r="B1031" s="120">
        <v>42978</v>
      </c>
      <c r="C1031" s="193" t="s">
        <v>22</v>
      </c>
      <c r="D1031" s="2" t="s">
        <v>23</v>
      </c>
      <c r="E1031" s="15">
        <v>0.10014460980892181</v>
      </c>
    </row>
    <row r="1032" spans="1:5">
      <c r="A1032">
        <v>77274</v>
      </c>
      <c r="B1032" s="120">
        <v>43007</v>
      </c>
      <c r="C1032" s="193" t="s">
        <v>22</v>
      </c>
      <c r="D1032" s="2" t="s">
        <v>23</v>
      </c>
      <c r="E1032" s="15">
        <v>-2.5922859087586403E-2</v>
      </c>
    </row>
    <row r="1033" spans="1:5">
      <c r="A1033">
        <v>77274</v>
      </c>
      <c r="B1033" s="120">
        <v>43039</v>
      </c>
      <c r="C1033" s="193" t="s">
        <v>22</v>
      </c>
      <c r="D1033" s="2" t="s">
        <v>23</v>
      </c>
      <c r="E1033" s="15">
        <v>-7.4796319007873535E-2</v>
      </c>
    </row>
    <row r="1034" spans="1:5">
      <c r="A1034">
        <v>77274</v>
      </c>
      <c r="B1034" s="120">
        <v>43069</v>
      </c>
      <c r="C1034" s="193" t="s">
        <v>22</v>
      </c>
      <c r="D1034" s="2" t="s">
        <v>23</v>
      </c>
      <c r="E1034" s="15">
        <v>-2.4012848734855652E-3</v>
      </c>
    </row>
    <row r="1035" spans="1:5">
      <c r="A1035">
        <v>77274</v>
      </c>
      <c r="B1035" s="120">
        <v>43098</v>
      </c>
      <c r="C1035" s="193" t="s">
        <v>22</v>
      </c>
      <c r="D1035" s="2" t="s">
        <v>23</v>
      </c>
      <c r="E1035" s="15">
        <v>-3.5036098212003708E-2</v>
      </c>
    </row>
    <row r="1036" spans="1:5">
      <c r="A1036">
        <v>77274</v>
      </c>
      <c r="B1036" s="120">
        <v>43131</v>
      </c>
      <c r="C1036" s="193" t="s">
        <v>22</v>
      </c>
      <c r="D1036" s="2" t="s">
        <v>23</v>
      </c>
      <c r="E1036" s="15">
        <v>0.16973762214183807</v>
      </c>
    </row>
    <row r="1037" spans="1:5">
      <c r="A1037">
        <v>77274</v>
      </c>
      <c r="B1037" s="120">
        <v>43159</v>
      </c>
      <c r="C1037" s="193" t="s">
        <v>22</v>
      </c>
      <c r="D1037" s="2" t="s">
        <v>23</v>
      </c>
      <c r="E1037" s="15">
        <v>-6.0501188039779663E-2</v>
      </c>
    </row>
    <row r="1038" spans="1:5">
      <c r="A1038">
        <v>77274</v>
      </c>
      <c r="B1038" s="120">
        <v>43188</v>
      </c>
      <c r="C1038" s="193" t="s">
        <v>22</v>
      </c>
      <c r="D1038" s="2" t="s">
        <v>23</v>
      </c>
      <c r="E1038" s="15">
        <v>-3.5183586180210114E-2</v>
      </c>
    </row>
    <row r="1039" spans="1:5">
      <c r="A1039">
        <v>77274</v>
      </c>
      <c r="B1039" s="120">
        <v>43220</v>
      </c>
      <c r="C1039" s="193" t="s">
        <v>22</v>
      </c>
      <c r="D1039" s="2" t="s">
        <v>23</v>
      </c>
      <c r="E1039" s="15">
        <v>-4.1915319859981537E-2</v>
      </c>
    </row>
    <row r="1040" spans="1:5">
      <c r="A1040">
        <v>77274</v>
      </c>
      <c r="B1040" s="120">
        <v>43251</v>
      </c>
      <c r="C1040" s="193" t="s">
        <v>22</v>
      </c>
      <c r="D1040" s="2" t="s">
        <v>23</v>
      </c>
      <c r="E1040" s="15">
        <v>-6.6869743168354034E-2</v>
      </c>
    </row>
    <row r="1041" spans="1:5">
      <c r="A1041">
        <v>77274</v>
      </c>
      <c r="B1041" s="120">
        <v>43280</v>
      </c>
      <c r="C1041" s="193" t="s">
        <v>22</v>
      </c>
      <c r="D1041" s="2" t="s">
        <v>23</v>
      </c>
      <c r="E1041" s="15">
        <v>5.94954714179039E-2</v>
      </c>
    </row>
    <row r="1042" spans="1:5">
      <c r="A1042">
        <v>77274</v>
      </c>
      <c r="B1042" s="120">
        <v>43312</v>
      </c>
      <c r="C1042" s="193" t="s">
        <v>22</v>
      </c>
      <c r="D1042" s="2" t="s">
        <v>23</v>
      </c>
      <c r="E1042" s="15">
        <v>9.8673149943351746E-2</v>
      </c>
    </row>
    <row r="1043" spans="1:5">
      <c r="A1043">
        <v>77274</v>
      </c>
      <c r="B1043" s="120">
        <v>43343</v>
      </c>
      <c r="C1043" s="193" t="s">
        <v>22</v>
      </c>
      <c r="D1043" s="2" t="s">
        <v>23</v>
      </c>
      <c r="E1043" s="15">
        <v>-2.6981864124536514E-2</v>
      </c>
    </row>
    <row r="1044" spans="1:5">
      <c r="A1044">
        <v>77274</v>
      </c>
      <c r="B1044" s="120">
        <v>43371</v>
      </c>
      <c r="C1044" s="193" t="s">
        <v>22</v>
      </c>
      <c r="D1044" s="2" t="s">
        <v>23</v>
      </c>
      <c r="E1044" s="15">
        <v>2.7069795876741409E-2</v>
      </c>
    </row>
    <row r="1045" spans="1:5">
      <c r="A1045">
        <v>77274</v>
      </c>
      <c r="B1045" s="120">
        <v>43404</v>
      </c>
      <c r="C1045" s="193" t="s">
        <v>22</v>
      </c>
      <c r="D1045" s="2" t="s">
        <v>23</v>
      </c>
      <c r="E1045" s="15">
        <v>-0.11695374548435211</v>
      </c>
    </row>
    <row r="1046" spans="1:5">
      <c r="A1046">
        <v>77274</v>
      </c>
      <c r="B1046" s="120">
        <v>43434</v>
      </c>
      <c r="C1046" s="193" t="s">
        <v>22</v>
      </c>
      <c r="D1046" s="2" t="s">
        <v>23</v>
      </c>
      <c r="E1046" s="15">
        <v>5.51481693983078E-2</v>
      </c>
    </row>
    <row r="1047" spans="1:5">
      <c r="A1047">
        <v>77274</v>
      </c>
      <c r="B1047" s="120">
        <v>43465</v>
      </c>
      <c r="C1047" s="193" t="s">
        <v>22</v>
      </c>
      <c r="D1047" s="2" t="s">
        <v>23</v>
      </c>
      <c r="E1047" s="15">
        <v>-0.12260220944881439</v>
      </c>
    </row>
    <row r="1048" spans="1:5">
      <c r="A1048">
        <v>77274</v>
      </c>
      <c r="B1048" s="120">
        <v>43496</v>
      </c>
      <c r="C1048" s="193" t="s">
        <v>22</v>
      </c>
      <c r="D1048" s="2" t="s">
        <v>23</v>
      </c>
      <c r="E1048" s="15">
        <v>0.1192646324634552</v>
      </c>
    </row>
    <row r="1049" spans="1:5">
      <c r="A1049">
        <v>77274</v>
      </c>
      <c r="B1049" s="120">
        <v>43524</v>
      </c>
      <c r="C1049" s="193" t="s">
        <v>22</v>
      </c>
      <c r="D1049" s="2" t="s">
        <v>23</v>
      </c>
      <c r="E1049" s="15">
        <v>-7.1275606751441956E-2</v>
      </c>
    </row>
    <row r="1050" spans="1:5">
      <c r="A1050">
        <v>77274</v>
      </c>
      <c r="B1050" s="120">
        <v>43553</v>
      </c>
      <c r="C1050" s="193" t="s">
        <v>22</v>
      </c>
      <c r="D1050" s="2" t="s">
        <v>23</v>
      </c>
      <c r="E1050" s="15">
        <v>9.5356125384569168E-3</v>
      </c>
    </row>
    <row r="1051" spans="1:5">
      <c r="A1051">
        <v>77274</v>
      </c>
      <c r="B1051" s="120">
        <v>43585</v>
      </c>
      <c r="C1051" s="193" t="s">
        <v>22</v>
      </c>
      <c r="D1051" s="2" t="s">
        <v>23</v>
      </c>
      <c r="E1051" s="15">
        <v>4.6144868247210979E-4</v>
      </c>
    </row>
    <row r="1052" spans="1:5">
      <c r="A1052">
        <v>77274</v>
      </c>
      <c r="B1052" s="120">
        <v>43616</v>
      </c>
      <c r="C1052" s="193" t="s">
        <v>22</v>
      </c>
      <c r="D1052" s="2" t="s">
        <v>23</v>
      </c>
      <c r="E1052" s="15">
        <v>-4.2896691709756851E-2</v>
      </c>
    </row>
    <row r="1053" spans="1:5">
      <c r="A1053">
        <v>77274</v>
      </c>
      <c r="B1053" s="120">
        <v>43644</v>
      </c>
      <c r="C1053" s="193" t="s">
        <v>22</v>
      </c>
      <c r="D1053" s="2" t="s">
        <v>23</v>
      </c>
      <c r="E1053" s="15">
        <v>9.5421649515628815E-2</v>
      </c>
    </row>
    <row r="1054" spans="1:5">
      <c r="A1054">
        <v>77274</v>
      </c>
      <c r="B1054" s="120">
        <v>43677</v>
      </c>
      <c r="C1054" s="193" t="s">
        <v>22</v>
      </c>
      <c r="D1054" s="2" t="s">
        <v>23</v>
      </c>
      <c r="E1054" s="15">
        <v>-3.0195396393537521E-2</v>
      </c>
    </row>
    <row r="1055" spans="1:5">
      <c r="A1055">
        <v>77274</v>
      </c>
      <c r="B1055" s="120">
        <v>43707</v>
      </c>
      <c r="C1055" s="193" t="s">
        <v>22</v>
      </c>
      <c r="D1055" s="2" t="s">
        <v>23</v>
      </c>
      <c r="E1055" s="15">
        <v>-3.021971695125103E-2</v>
      </c>
    </row>
    <row r="1056" spans="1:5">
      <c r="A1056">
        <v>77274</v>
      </c>
      <c r="B1056" s="120">
        <v>43738</v>
      </c>
      <c r="C1056" s="193" t="s">
        <v>22</v>
      </c>
      <c r="D1056" s="2" t="s">
        <v>23</v>
      </c>
      <c r="E1056" s="15">
        <v>7.3969173245131969E-3</v>
      </c>
    </row>
    <row r="1057" spans="1:5">
      <c r="A1057">
        <v>77274</v>
      </c>
      <c r="B1057" s="120">
        <v>43769</v>
      </c>
      <c r="C1057" s="193" t="s">
        <v>22</v>
      </c>
      <c r="D1057" s="2" t="s">
        <v>23</v>
      </c>
      <c r="E1057" s="15">
        <v>5.2066585049033165E-3</v>
      </c>
    </row>
    <row r="1058" spans="1:5">
      <c r="A1058">
        <v>77274</v>
      </c>
      <c r="B1058" s="120">
        <v>43798</v>
      </c>
      <c r="C1058" s="193" t="s">
        <v>22</v>
      </c>
      <c r="D1058" s="2" t="s">
        <v>23</v>
      </c>
      <c r="E1058" s="15">
        <v>5.5407296866178513E-2</v>
      </c>
    </row>
    <row r="1059" spans="1:5">
      <c r="A1059">
        <v>77274</v>
      </c>
      <c r="B1059" s="120">
        <v>43830</v>
      </c>
      <c r="C1059" s="193" t="s">
        <v>22</v>
      </c>
      <c r="D1059" s="2" t="s">
        <v>23</v>
      </c>
      <c r="E1059" s="15">
        <v>-2.4241441860795021E-2</v>
      </c>
    </row>
    <row r="1060" spans="1:5">
      <c r="A1060">
        <v>77274</v>
      </c>
      <c r="B1060" s="120">
        <v>43861</v>
      </c>
      <c r="C1060" s="193" t="s">
        <v>22</v>
      </c>
      <c r="D1060" s="2" t="s">
        <v>23</v>
      </c>
      <c r="E1060" s="15">
        <v>-2.7393082156777382E-2</v>
      </c>
    </row>
    <row r="1061" spans="1:5">
      <c r="A1061">
        <v>77274</v>
      </c>
      <c r="B1061" s="120">
        <v>43889</v>
      </c>
      <c r="C1061" s="193" t="s">
        <v>22</v>
      </c>
      <c r="D1061" s="2" t="s">
        <v>23</v>
      </c>
      <c r="E1061" s="15">
        <v>9.7468353807926178E-2</v>
      </c>
    </row>
    <row r="1062" spans="1:5">
      <c r="A1062">
        <v>77274</v>
      </c>
      <c r="B1062" s="120">
        <v>43921</v>
      </c>
      <c r="C1062" s="193" t="s">
        <v>22</v>
      </c>
      <c r="D1062" s="2" t="s">
        <v>23</v>
      </c>
      <c r="E1062" s="15">
        <v>8.7658613920211792E-2</v>
      </c>
    </row>
    <row r="1063" spans="1:5">
      <c r="A1063">
        <v>77274</v>
      </c>
      <c r="B1063" s="120">
        <v>43951</v>
      </c>
      <c r="C1063" s="193" t="s">
        <v>22</v>
      </c>
      <c r="D1063" s="2" t="s">
        <v>23</v>
      </c>
      <c r="E1063" s="15">
        <v>0.1235954761505127</v>
      </c>
    </row>
    <row r="1064" spans="1:5">
      <c r="A1064">
        <v>77274</v>
      </c>
      <c r="B1064" s="120">
        <v>43980</v>
      </c>
      <c r="C1064" s="193" t="s">
        <v>22</v>
      </c>
      <c r="D1064" s="2" t="s">
        <v>23</v>
      </c>
      <c r="E1064" s="15">
        <v>-7.3452360928058624E-2</v>
      </c>
    </row>
    <row r="1065" spans="1:5">
      <c r="A1065">
        <v>77274</v>
      </c>
      <c r="B1065" s="120">
        <v>44012</v>
      </c>
      <c r="C1065" s="193" t="s">
        <v>22</v>
      </c>
      <c r="D1065" s="2" t="s">
        <v>23</v>
      </c>
      <c r="E1065" s="15">
        <v>-2.698180265724659E-3</v>
      </c>
    </row>
    <row r="1066" spans="1:5">
      <c r="A1066">
        <v>77274</v>
      </c>
      <c r="B1066" s="120">
        <v>44043</v>
      </c>
      <c r="C1066" s="193" t="s">
        <v>22</v>
      </c>
      <c r="D1066" s="2" t="s">
        <v>23</v>
      </c>
      <c r="E1066" s="15">
        <v>-9.6308857202529907E-2</v>
      </c>
    </row>
    <row r="1067" spans="1:5">
      <c r="A1067">
        <v>77274</v>
      </c>
      <c r="B1067" s="120">
        <v>44074</v>
      </c>
      <c r="C1067" s="193" t="s">
        <v>22</v>
      </c>
      <c r="D1067" s="2" t="s">
        <v>23</v>
      </c>
      <c r="E1067" s="15">
        <v>-3.998272493481636E-2</v>
      </c>
    </row>
    <row r="1068" spans="1:5">
      <c r="A1068">
        <v>77274</v>
      </c>
      <c r="B1068" s="120">
        <v>44104</v>
      </c>
      <c r="C1068" s="193" t="s">
        <v>22</v>
      </c>
      <c r="D1068" s="2" t="s">
        <v>23</v>
      </c>
      <c r="E1068" s="15">
        <v>-4.3146088719367981E-2</v>
      </c>
    </row>
    <row r="1069" spans="1:5">
      <c r="A1069">
        <v>77274</v>
      </c>
      <c r="B1069" s="120">
        <v>44134</v>
      </c>
      <c r="C1069" s="193" t="s">
        <v>22</v>
      </c>
      <c r="D1069" s="2" t="s">
        <v>23</v>
      </c>
      <c r="E1069" s="15">
        <v>-7.9759411513805389E-2</v>
      </c>
    </row>
    <row r="1070" spans="1:5">
      <c r="A1070">
        <v>77274</v>
      </c>
      <c r="B1070" s="120">
        <v>44165</v>
      </c>
      <c r="C1070" s="193" t="s">
        <v>22</v>
      </c>
      <c r="D1070" s="2" t="s">
        <v>23</v>
      </c>
      <c r="E1070" s="15">
        <v>4.3336141854524612E-2</v>
      </c>
    </row>
    <row r="1071" spans="1:5">
      <c r="A1071">
        <v>77274</v>
      </c>
      <c r="B1071" s="120">
        <v>44196</v>
      </c>
      <c r="C1071" s="193" t="s">
        <v>22</v>
      </c>
      <c r="D1071" s="2" t="s">
        <v>23</v>
      </c>
      <c r="E1071" s="15">
        <v>-2.8514914214611053E-2</v>
      </c>
    </row>
    <row r="1072" spans="1:5">
      <c r="A1072">
        <v>77274</v>
      </c>
      <c r="B1072" s="120">
        <v>44225</v>
      </c>
      <c r="C1072" s="193" t="s">
        <v>22</v>
      </c>
      <c r="D1072" s="2" t="s">
        <v>23</v>
      </c>
      <c r="E1072" s="15">
        <v>0.12598696351051331</v>
      </c>
    </row>
    <row r="1073" spans="1:5">
      <c r="A1073">
        <v>77274</v>
      </c>
      <c r="B1073" s="120">
        <v>44253</v>
      </c>
      <c r="C1073" s="193" t="s">
        <v>22</v>
      </c>
      <c r="D1073" s="2" t="s">
        <v>23</v>
      </c>
      <c r="E1073" s="15">
        <v>-6.4024344086647034E-2</v>
      </c>
    </row>
    <row r="1074" spans="1:5">
      <c r="A1074">
        <v>77274</v>
      </c>
      <c r="B1074" s="120">
        <v>44286</v>
      </c>
      <c r="C1074" s="193" t="s">
        <v>22</v>
      </c>
      <c r="D1074" s="2" t="s">
        <v>23</v>
      </c>
      <c r="E1074" s="15">
        <v>6.4169310033321381E-2</v>
      </c>
    </row>
    <row r="1075" spans="1:5">
      <c r="A1075">
        <v>77274</v>
      </c>
      <c r="B1075" s="120">
        <v>44316</v>
      </c>
      <c r="C1075" s="193" t="s">
        <v>22</v>
      </c>
      <c r="D1075" s="2" t="s">
        <v>23</v>
      </c>
      <c r="E1075" s="15">
        <v>-1.794826053082943E-2</v>
      </c>
    </row>
    <row r="1076" spans="1:5">
      <c r="A1076">
        <v>77274</v>
      </c>
      <c r="B1076" s="120">
        <v>44344</v>
      </c>
      <c r="C1076" s="193" t="s">
        <v>22</v>
      </c>
      <c r="D1076" s="2" t="s">
        <v>23</v>
      </c>
      <c r="E1076" s="15">
        <v>4.159444198012352E-2</v>
      </c>
    </row>
    <row r="1077" spans="1:5">
      <c r="A1077">
        <v>77274</v>
      </c>
      <c r="B1077" s="120">
        <v>44377</v>
      </c>
      <c r="C1077" s="193" t="s">
        <v>22</v>
      </c>
      <c r="D1077" s="2" t="s">
        <v>23</v>
      </c>
      <c r="E1077" s="15">
        <v>5.2337013185024261E-2</v>
      </c>
    </row>
    <row r="1078" spans="1:5">
      <c r="A1078">
        <v>77274</v>
      </c>
      <c r="B1078" s="120">
        <v>44407</v>
      </c>
      <c r="C1078" s="193" t="s">
        <v>22</v>
      </c>
      <c r="D1078" s="2" t="s">
        <v>23</v>
      </c>
      <c r="E1078" s="15">
        <v>-8.2776602357625961E-3</v>
      </c>
    </row>
    <row r="1079" spans="1:5">
      <c r="A1079">
        <v>77274</v>
      </c>
      <c r="B1079" s="120">
        <v>44439</v>
      </c>
      <c r="C1079" s="193" t="s">
        <v>22</v>
      </c>
      <c r="D1079" s="2" t="s">
        <v>23</v>
      </c>
      <c r="E1079" s="15">
        <v>6.5748982131481171E-2</v>
      </c>
    </row>
    <row r="1080" spans="1:5">
      <c r="A1080">
        <v>77274</v>
      </c>
      <c r="B1080" s="120">
        <v>44469</v>
      </c>
      <c r="C1080" s="193" t="s">
        <v>22</v>
      </c>
      <c r="D1080" s="2" t="s">
        <v>23</v>
      </c>
      <c r="E1080" s="15">
        <v>-3.0502891167998314E-2</v>
      </c>
    </row>
    <row r="1081" spans="1:5">
      <c r="A1081">
        <v>77274</v>
      </c>
      <c r="B1081" s="120">
        <v>44498</v>
      </c>
      <c r="C1081" s="193" t="s">
        <v>22</v>
      </c>
      <c r="D1081" s="2" t="s">
        <v>23</v>
      </c>
      <c r="E1081" s="15">
        <v>-7.1152485907077789E-2</v>
      </c>
    </row>
    <row r="1082" spans="1:5">
      <c r="A1082">
        <v>77274</v>
      </c>
      <c r="B1082" s="120">
        <v>44530</v>
      </c>
      <c r="C1082" s="193" t="s">
        <v>22</v>
      </c>
      <c r="D1082" s="2" t="s">
        <v>23</v>
      </c>
      <c r="E1082" s="15">
        <v>6.2422983348369598E-2</v>
      </c>
    </row>
    <row r="1083" spans="1:5">
      <c r="A1083">
        <v>77274</v>
      </c>
      <c r="B1083" s="120">
        <v>44561</v>
      </c>
      <c r="C1083" s="193" t="s">
        <v>22</v>
      </c>
      <c r="D1083" s="2" t="s">
        <v>23</v>
      </c>
      <c r="E1083" s="15">
        <v>6.3687801361083984E-2</v>
      </c>
    </row>
    <row r="1084" spans="1:5">
      <c r="A1084">
        <v>86339</v>
      </c>
      <c r="B1084" s="120">
        <v>40939</v>
      </c>
      <c r="C1084" s="193" t="s">
        <v>24</v>
      </c>
      <c r="D1084" s="2" t="s">
        <v>25</v>
      </c>
      <c r="E1084" s="15">
        <v>8.2142867147922516E-2</v>
      </c>
    </row>
    <row r="1085" spans="1:5">
      <c r="A1085">
        <v>86339</v>
      </c>
      <c r="B1085" s="120">
        <v>40968</v>
      </c>
      <c r="C1085" s="193" t="s">
        <v>24</v>
      </c>
      <c r="D1085" s="2" t="s">
        <v>25</v>
      </c>
      <c r="E1085" s="15">
        <v>6.8688154220581055E-2</v>
      </c>
    </row>
    <row r="1086" spans="1:5">
      <c r="A1086">
        <v>86339</v>
      </c>
      <c r="B1086" s="120">
        <v>40998</v>
      </c>
      <c r="C1086" s="193" t="s">
        <v>24</v>
      </c>
      <c r="D1086" s="2" t="s">
        <v>25</v>
      </c>
      <c r="E1086" s="15">
        <v>2.9530953615903854E-2</v>
      </c>
    </row>
    <row r="1087" spans="1:5">
      <c r="A1087">
        <v>86339</v>
      </c>
      <c r="B1087" s="120">
        <v>41029</v>
      </c>
      <c r="C1087" s="193" t="s">
        <v>24</v>
      </c>
      <c r="D1087" s="2" t="s">
        <v>25</v>
      </c>
      <c r="E1087" s="15">
        <v>6.1304844915866852E-2</v>
      </c>
    </row>
    <row r="1088" spans="1:5">
      <c r="A1088">
        <v>86339</v>
      </c>
      <c r="B1088" s="120">
        <v>41060</v>
      </c>
      <c r="C1088" s="193" t="s">
        <v>24</v>
      </c>
      <c r="D1088" s="2" t="s">
        <v>25</v>
      </c>
      <c r="E1088" s="15">
        <v>-3.5506132990121841E-2</v>
      </c>
    </row>
    <row r="1089" spans="1:5">
      <c r="A1089">
        <v>86339</v>
      </c>
      <c r="B1089" s="120">
        <v>41089</v>
      </c>
      <c r="C1089" s="193" t="s">
        <v>24</v>
      </c>
      <c r="D1089" s="2" t="s">
        <v>25</v>
      </c>
      <c r="E1089" s="15">
        <v>7.4358999729156494E-2</v>
      </c>
    </row>
    <row r="1090" spans="1:5">
      <c r="A1090">
        <v>86339</v>
      </c>
      <c r="B1090" s="120">
        <v>41121</v>
      </c>
      <c r="C1090" s="193" t="s">
        <v>24</v>
      </c>
      <c r="D1090" s="2" t="s">
        <v>25</v>
      </c>
      <c r="E1090" s="15">
        <v>5.489262193441391E-2</v>
      </c>
    </row>
    <row r="1091" spans="1:5">
      <c r="A1091">
        <v>86339</v>
      </c>
      <c r="B1091" s="120">
        <v>41152</v>
      </c>
      <c r="C1091" s="193" t="s">
        <v>24</v>
      </c>
      <c r="D1091" s="2" t="s">
        <v>25</v>
      </c>
      <c r="E1091" s="15">
        <v>2.5533257052302361E-2</v>
      </c>
    </row>
    <row r="1092" spans="1:5">
      <c r="A1092">
        <v>86339</v>
      </c>
      <c r="B1092" s="120">
        <v>41180</v>
      </c>
      <c r="C1092" s="193" t="s">
        <v>24</v>
      </c>
      <c r="D1092" s="2" t="s">
        <v>25</v>
      </c>
      <c r="E1092" s="15">
        <v>1.0085083544254303E-2</v>
      </c>
    </row>
    <row r="1093" spans="1:5">
      <c r="A1093">
        <v>86339</v>
      </c>
      <c r="B1093" s="120">
        <v>41213</v>
      </c>
      <c r="C1093" s="193" t="s">
        <v>24</v>
      </c>
      <c r="D1093" s="2" t="s">
        <v>25</v>
      </c>
      <c r="E1093" s="15">
        <v>4.1341677308082581E-2</v>
      </c>
    </row>
    <row r="1094" spans="1:5">
      <c r="A1094">
        <v>86339</v>
      </c>
      <c r="B1094" s="120">
        <v>41243</v>
      </c>
      <c r="C1094" s="193" t="s">
        <v>24</v>
      </c>
      <c r="D1094" s="2" t="s">
        <v>25</v>
      </c>
      <c r="E1094" s="15">
        <v>1.1535529978573322E-2</v>
      </c>
    </row>
    <row r="1095" spans="1:5">
      <c r="A1095">
        <v>86339</v>
      </c>
      <c r="B1095" s="120">
        <v>41274</v>
      </c>
      <c r="C1095" s="193" t="s">
        <v>24</v>
      </c>
      <c r="D1095" s="2" t="s">
        <v>25</v>
      </c>
      <c r="E1095" s="15">
        <v>6.8720489740371704E-2</v>
      </c>
    </row>
    <row r="1096" spans="1:5">
      <c r="A1096">
        <v>86339</v>
      </c>
      <c r="B1096" s="120">
        <v>41305</v>
      </c>
      <c r="C1096" s="193" t="s">
        <v>24</v>
      </c>
      <c r="D1096" s="2" t="s">
        <v>25</v>
      </c>
      <c r="E1096" s="15">
        <v>-2.2727368399500847E-2</v>
      </c>
    </row>
    <row r="1097" spans="1:5">
      <c r="A1097">
        <v>86339</v>
      </c>
      <c r="B1097" s="120">
        <v>41333</v>
      </c>
      <c r="C1097" s="193" t="s">
        <v>24</v>
      </c>
      <c r="D1097" s="2" t="s">
        <v>25</v>
      </c>
      <c r="E1097" s="15">
        <v>-1.0209779255092144E-2</v>
      </c>
    </row>
    <row r="1098" spans="1:5">
      <c r="A1098">
        <v>86339</v>
      </c>
      <c r="B1098" s="120">
        <v>41361</v>
      </c>
      <c r="C1098" s="193" t="s">
        <v>24</v>
      </c>
      <c r="D1098" s="2" t="s">
        <v>25</v>
      </c>
      <c r="E1098" s="15">
        <v>-2.2923159413039684E-3</v>
      </c>
    </row>
    <row r="1099" spans="1:5">
      <c r="A1099">
        <v>86339</v>
      </c>
      <c r="B1099" s="120">
        <v>41394</v>
      </c>
      <c r="C1099" s="193" t="s">
        <v>24</v>
      </c>
      <c r="D1099" s="2" t="s">
        <v>25</v>
      </c>
      <c r="E1099" s="15">
        <v>0.10568639636039734</v>
      </c>
    </row>
    <row r="1100" spans="1:5">
      <c r="A1100">
        <v>86339</v>
      </c>
      <c r="B1100" s="120">
        <v>41425</v>
      </c>
      <c r="C1100" s="193" t="s">
        <v>24</v>
      </c>
      <c r="D1100" s="2" t="s">
        <v>25</v>
      </c>
      <c r="E1100" s="15">
        <v>-7.4675321578979492E-2</v>
      </c>
    </row>
    <row r="1101" spans="1:5">
      <c r="A1101">
        <v>86339</v>
      </c>
      <c r="B1101" s="120">
        <v>41453</v>
      </c>
      <c r="C1101" s="193" t="s">
        <v>24</v>
      </c>
      <c r="D1101" s="2" t="s">
        <v>25</v>
      </c>
      <c r="E1101" s="15">
        <v>1.5999991446733475E-2</v>
      </c>
    </row>
    <row r="1102" spans="1:5">
      <c r="A1102">
        <v>86339</v>
      </c>
      <c r="B1102" s="120">
        <v>41486</v>
      </c>
      <c r="C1102" s="193" t="s">
        <v>24</v>
      </c>
      <c r="D1102" s="2" t="s">
        <v>25</v>
      </c>
      <c r="E1102" s="15">
        <v>-2.9562085866928101E-2</v>
      </c>
    </row>
    <row r="1103" spans="1:5">
      <c r="A1103">
        <v>86339</v>
      </c>
      <c r="B1103" s="120">
        <v>41516</v>
      </c>
      <c r="C1103" s="193" t="s">
        <v>24</v>
      </c>
      <c r="D1103" s="2" t="s">
        <v>25</v>
      </c>
      <c r="E1103" s="15">
        <v>-1.1814972385764122E-2</v>
      </c>
    </row>
    <row r="1104" spans="1:5">
      <c r="A1104">
        <v>86339</v>
      </c>
      <c r="B1104" s="120">
        <v>41547</v>
      </c>
      <c r="C1104" s="193" t="s">
        <v>24</v>
      </c>
      <c r="D1104" s="2" t="s">
        <v>25</v>
      </c>
      <c r="E1104" s="15">
        <v>5.2002314478158951E-2</v>
      </c>
    </row>
    <row r="1105" spans="1:5">
      <c r="A1105">
        <v>86339</v>
      </c>
      <c r="B1105" s="120">
        <v>41578</v>
      </c>
      <c r="C1105" s="193" t="s">
        <v>24</v>
      </c>
      <c r="D1105" s="2" t="s">
        <v>25</v>
      </c>
      <c r="E1105" s="15">
        <v>4.0942050516605377E-2</v>
      </c>
    </row>
    <row r="1106" spans="1:5">
      <c r="A1106">
        <v>86339</v>
      </c>
      <c r="B1106" s="120">
        <v>41607</v>
      </c>
      <c r="C1106" s="193" t="s">
        <v>24</v>
      </c>
      <c r="D1106" s="2" t="s">
        <v>25</v>
      </c>
      <c r="E1106" s="15">
        <v>-2.3546347394585609E-2</v>
      </c>
    </row>
    <row r="1107" spans="1:5">
      <c r="A1107">
        <v>86339</v>
      </c>
      <c r="B1107" s="120">
        <v>41639</v>
      </c>
      <c r="C1107" s="193" t="s">
        <v>24</v>
      </c>
      <c r="D1107" s="2" t="s">
        <v>25</v>
      </c>
      <c r="E1107" s="15">
        <v>-1.077735424041748E-2</v>
      </c>
    </row>
    <row r="1108" spans="1:5">
      <c r="A1108">
        <v>86339</v>
      </c>
      <c r="B1108" s="120">
        <v>41670</v>
      </c>
      <c r="C1108" s="193" t="s">
        <v>24</v>
      </c>
      <c r="D1108" s="2" t="s">
        <v>25</v>
      </c>
      <c r="E1108" s="15">
        <v>-3.3637493848800659E-2</v>
      </c>
    </row>
    <row r="1109" spans="1:5">
      <c r="A1109">
        <v>86339</v>
      </c>
      <c r="B1109" s="120">
        <v>41698</v>
      </c>
      <c r="C1109" s="193" t="s">
        <v>24</v>
      </c>
      <c r="D1109" s="2" t="s">
        <v>25</v>
      </c>
      <c r="E1109" s="15">
        <v>6.9616720080375671E-2</v>
      </c>
    </row>
    <row r="1110" spans="1:5">
      <c r="A1110">
        <v>86339</v>
      </c>
      <c r="B1110" s="120">
        <v>41729</v>
      </c>
      <c r="C1110" s="193" t="s">
        <v>24</v>
      </c>
      <c r="D1110" s="2" t="s">
        <v>25</v>
      </c>
      <c r="E1110" s="15">
        <v>-2.3320194333791733E-2</v>
      </c>
    </row>
    <row r="1111" spans="1:5">
      <c r="A1111">
        <v>86339</v>
      </c>
      <c r="B1111" s="120">
        <v>41759</v>
      </c>
      <c r="C1111" s="193" t="s">
        <v>24</v>
      </c>
      <c r="D1111" s="2" t="s">
        <v>25</v>
      </c>
      <c r="E1111" s="15">
        <v>-1.4231436885893345E-2</v>
      </c>
    </row>
    <row r="1112" spans="1:5">
      <c r="A1112">
        <v>86339</v>
      </c>
      <c r="B1112" s="120">
        <v>41789</v>
      </c>
      <c r="C1112" s="193" t="s">
        <v>24</v>
      </c>
      <c r="D1112" s="2" t="s">
        <v>25</v>
      </c>
      <c r="E1112" s="15">
        <v>5.4997935891151428E-2</v>
      </c>
    </row>
    <row r="1113" spans="1:5">
      <c r="A1113">
        <v>86339</v>
      </c>
      <c r="B1113" s="120">
        <v>41820</v>
      </c>
      <c r="C1113" s="193" t="s">
        <v>24</v>
      </c>
      <c r="D1113" s="2" t="s">
        <v>25</v>
      </c>
      <c r="E1113" s="15">
        <v>-2.7629364281892776E-2</v>
      </c>
    </row>
    <row r="1114" spans="1:5">
      <c r="A1114">
        <v>86339</v>
      </c>
      <c r="B1114" s="120">
        <v>41851</v>
      </c>
      <c r="C1114" s="193" t="s">
        <v>24</v>
      </c>
      <c r="D1114" s="2" t="s">
        <v>25</v>
      </c>
      <c r="E1114" s="15">
        <v>-1.077320659533143E-3</v>
      </c>
    </row>
    <row r="1115" spans="1:5">
      <c r="A1115">
        <v>86339</v>
      </c>
      <c r="B1115" s="120">
        <v>41880</v>
      </c>
      <c r="C1115" s="193" t="s">
        <v>24</v>
      </c>
      <c r="D1115" s="2" t="s">
        <v>25</v>
      </c>
      <c r="E1115" s="15">
        <v>7.1852274239063263E-2</v>
      </c>
    </row>
    <row r="1116" spans="1:5">
      <c r="A1116">
        <v>86339</v>
      </c>
      <c r="B1116" s="120">
        <v>41912</v>
      </c>
      <c r="C1116" s="193" t="s">
        <v>24</v>
      </c>
      <c r="D1116" s="2" t="s">
        <v>25</v>
      </c>
      <c r="E1116" s="15">
        <v>1.7230493947863579E-2</v>
      </c>
    </row>
    <row r="1117" spans="1:5">
      <c r="A1117">
        <v>86339</v>
      </c>
      <c r="B1117" s="120">
        <v>41943</v>
      </c>
      <c r="C1117" s="193" t="s">
        <v>24</v>
      </c>
      <c r="D1117" s="2" t="s">
        <v>25</v>
      </c>
      <c r="E1117" s="15">
        <v>-2.9926687479019165E-2</v>
      </c>
    </row>
    <row r="1118" spans="1:5">
      <c r="A1118">
        <v>86339</v>
      </c>
      <c r="B1118" s="120">
        <v>41971</v>
      </c>
      <c r="C1118" s="193" t="s">
        <v>24</v>
      </c>
      <c r="D1118" s="2" t="s">
        <v>25</v>
      </c>
      <c r="E1118" s="15">
        <v>6.3619986176490784E-2</v>
      </c>
    </row>
    <row r="1119" spans="1:5">
      <c r="A1119">
        <v>86339</v>
      </c>
      <c r="B1119" s="120">
        <v>42004</v>
      </c>
      <c r="C1119" s="193" t="s">
        <v>24</v>
      </c>
      <c r="D1119" s="2" t="s">
        <v>26</v>
      </c>
      <c r="E1119" s="15">
        <v>-4.2965453118085861E-2</v>
      </c>
    </row>
    <row r="1120" spans="1:5">
      <c r="A1120">
        <v>86339</v>
      </c>
      <c r="B1120" s="120">
        <v>42034</v>
      </c>
      <c r="C1120" s="193" t="s">
        <v>24</v>
      </c>
      <c r="D1120" s="2" t="s">
        <v>26</v>
      </c>
      <c r="E1120" s="15">
        <v>9.9237680435180664E-2</v>
      </c>
    </row>
    <row r="1121" spans="1:5">
      <c r="A1121">
        <v>86339</v>
      </c>
      <c r="B1121" s="120">
        <v>42062</v>
      </c>
      <c r="C1121" s="193" t="s">
        <v>24</v>
      </c>
      <c r="D1121" s="2" t="s">
        <v>26</v>
      </c>
      <c r="E1121" s="15">
        <v>-2.3119242396205664E-3</v>
      </c>
    </row>
    <row r="1122" spans="1:5">
      <c r="A1122">
        <v>86339</v>
      </c>
      <c r="B1122" s="120">
        <v>42094</v>
      </c>
      <c r="C1122" s="193" t="s">
        <v>24</v>
      </c>
      <c r="D1122" s="2" t="s">
        <v>26</v>
      </c>
      <c r="E1122" s="15">
        <v>-3.4179084002971649E-2</v>
      </c>
    </row>
    <row r="1123" spans="1:5">
      <c r="A1123">
        <v>86339</v>
      </c>
      <c r="B1123" s="120">
        <v>42124</v>
      </c>
      <c r="C1123" s="193" t="s">
        <v>24</v>
      </c>
      <c r="D1123" s="2" t="s">
        <v>26</v>
      </c>
      <c r="E1123" s="15">
        <v>1.199415884912014E-2</v>
      </c>
    </row>
    <row r="1124" spans="1:5">
      <c r="A1124">
        <v>86339</v>
      </c>
      <c r="B1124" s="120">
        <v>42153</v>
      </c>
      <c r="C1124" s="193" t="s">
        <v>24</v>
      </c>
      <c r="D1124" s="2" t="s">
        <v>26</v>
      </c>
      <c r="E1124" s="15">
        <v>-2.3704007267951965E-2</v>
      </c>
    </row>
    <row r="1125" spans="1:5">
      <c r="A1125">
        <v>86339</v>
      </c>
      <c r="B1125" s="120">
        <v>42185</v>
      </c>
      <c r="C1125" s="193" t="s">
        <v>24</v>
      </c>
      <c r="D1125" s="2" t="s">
        <v>26</v>
      </c>
      <c r="E1125" s="15">
        <v>-5.2728387527167797E-3</v>
      </c>
    </row>
    <row r="1126" spans="1:5">
      <c r="A1126">
        <v>86339</v>
      </c>
      <c r="B1126" s="120">
        <v>42216</v>
      </c>
      <c r="C1126" s="193" t="s">
        <v>24</v>
      </c>
      <c r="D1126" s="2" t="s">
        <v>26</v>
      </c>
      <c r="E1126" s="15">
        <v>2.0049819722771645E-2</v>
      </c>
    </row>
    <row r="1127" spans="1:5">
      <c r="A1127">
        <v>86339</v>
      </c>
      <c r="B1127" s="120">
        <v>42247</v>
      </c>
      <c r="C1127" s="193" t="s">
        <v>24</v>
      </c>
      <c r="D1127" s="2" t="s">
        <v>26</v>
      </c>
      <c r="E1127" s="15">
        <v>1.8068559467792511E-2</v>
      </c>
    </row>
    <row r="1128" spans="1:5">
      <c r="A1128">
        <v>86339</v>
      </c>
      <c r="B1128" s="120">
        <v>42277</v>
      </c>
      <c r="C1128" s="193" t="s">
        <v>24</v>
      </c>
      <c r="D1128" s="2" t="s">
        <v>26</v>
      </c>
      <c r="E1128" s="15">
        <v>-4.4369786977767944E-2</v>
      </c>
    </row>
    <row r="1129" spans="1:5">
      <c r="A1129">
        <v>86339</v>
      </c>
      <c r="B1129" s="120">
        <v>42307</v>
      </c>
      <c r="C1129" s="193" t="s">
        <v>24</v>
      </c>
      <c r="D1129" s="2" t="s">
        <v>26</v>
      </c>
      <c r="E1129" s="15">
        <v>8.3555169403553009E-2</v>
      </c>
    </row>
    <row r="1130" spans="1:5">
      <c r="A1130">
        <v>86339</v>
      </c>
      <c r="B1130" s="120">
        <v>42338</v>
      </c>
      <c r="C1130" s="193" t="s">
        <v>24</v>
      </c>
      <c r="D1130" s="2" t="s">
        <v>26</v>
      </c>
      <c r="E1130" s="15">
        <v>5.2656750194728374E-3</v>
      </c>
    </row>
    <row r="1131" spans="1:5">
      <c r="A1131">
        <v>86339</v>
      </c>
      <c r="B1131" s="120">
        <v>42369</v>
      </c>
      <c r="C1131" s="193" t="s">
        <v>24</v>
      </c>
      <c r="D1131" s="2" t="s">
        <v>26</v>
      </c>
      <c r="E1131" s="15">
        <v>1.6587046906352043E-2</v>
      </c>
    </row>
    <row r="1132" spans="1:5">
      <c r="A1132">
        <v>86339</v>
      </c>
      <c r="B1132" s="120">
        <v>42398</v>
      </c>
      <c r="C1132" s="193" t="s">
        <v>24</v>
      </c>
      <c r="D1132" s="2" t="s">
        <v>26</v>
      </c>
      <c r="E1132" s="15">
        <v>-2.8918450698256493E-3</v>
      </c>
    </row>
    <row r="1133" spans="1:5">
      <c r="A1133">
        <v>86339</v>
      </c>
      <c r="B1133" s="120">
        <v>42429</v>
      </c>
      <c r="C1133" s="193" t="s">
        <v>24</v>
      </c>
      <c r="D1133" s="2" t="s">
        <v>26</v>
      </c>
      <c r="E1133" s="15">
        <v>3.4803140442818403E-3</v>
      </c>
    </row>
    <row r="1134" spans="1:5">
      <c r="A1134">
        <v>86339</v>
      </c>
      <c r="B1134" s="120">
        <v>42460</v>
      </c>
      <c r="C1134" s="193" t="s">
        <v>24</v>
      </c>
      <c r="D1134" s="2" t="s">
        <v>26</v>
      </c>
      <c r="E1134" s="15">
        <v>1.0231213644146919E-2</v>
      </c>
    </row>
    <row r="1135" spans="1:5">
      <c r="A1135">
        <v>86339</v>
      </c>
      <c r="B1135" s="120">
        <v>42489</v>
      </c>
      <c r="C1135" s="193" t="s">
        <v>24</v>
      </c>
      <c r="D1135" s="2" t="s">
        <v>26</v>
      </c>
      <c r="E1135" s="15">
        <v>4.3930318206548691E-3</v>
      </c>
    </row>
    <row r="1136" spans="1:5">
      <c r="A1136">
        <v>86339</v>
      </c>
      <c r="B1136" s="120">
        <v>42521</v>
      </c>
      <c r="C1136" s="193" t="s">
        <v>24</v>
      </c>
      <c r="D1136" s="2" t="s">
        <v>26</v>
      </c>
      <c r="E1136" s="15">
        <v>4.5234810560941696E-2</v>
      </c>
    </row>
    <row r="1137" spans="1:5">
      <c r="A1137">
        <v>86339</v>
      </c>
      <c r="B1137" s="120">
        <v>42551</v>
      </c>
      <c r="C1137" s="193" t="s">
        <v>24</v>
      </c>
      <c r="D1137" s="2" t="s">
        <v>26</v>
      </c>
      <c r="E1137" s="15">
        <v>0.12669312953948975</v>
      </c>
    </row>
    <row r="1138" spans="1:5">
      <c r="A1138">
        <v>86339</v>
      </c>
      <c r="B1138" s="120">
        <v>42580</v>
      </c>
      <c r="C1138" s="193" t="s">
        <v>24</v>
      </c>
      <c r="D1138" s="2" t="s">
        <v>26</v>
      </c>
      <c r="E1138" s="15">
        <v>-4.3379686772823334E-2</v>
      </c>
    </row>
    <row r="1139" spans="1:5">
      <c r="A1139">
        <v>86339</v>
      </c>
      <c r="B1139" s="120">
        <v>42613</v>
      </c>
      <c r="C1139" s="193" t="s">
        <v>24</v>
      </c>
      <c r="D1139" s="2" t="s">
        <v>26</v>
      </c>
      <c r="E1139" s="15">
        <v>-2.3291787132620811E-2</v>
      </c>
    </row>
    <row r="1140" spans="1:5">
      <c r="A1140">
        <v>86339</v>
      </c>
      <c r="B1140" s="120">
        <v>42643</v>
      </c>
      <c r="C1140" s="193" t="s">
        <v>24</v>
      </c>
      <c r="D1140" s="2" t="s">
        <v>26</v>
      </c>
      <c r="E1140" s="15">
        <v>3.4293811768293381E-3</v>
      </c>
    </row>
    <row r="1141" spans="1:5">
      <c r="A1141">
        <v>86339</v>
      </c>
      <c r="B1141" s="120">
        <v>42674</v>
      </c>
      <c r="C1141" s="193" t="s">
        <v>24</v>
      </c>
      <c r="D1141" s="2" t="s">
        <v>26</v>
      </c>
      <c r="E1141" s="15">
        <v>-3.4178975969552994E-2</v>
      </c>
    </row>
    <row r="1142" spans="1:5">
      <c r="A1142">
        <v>86339</v>
      </c>
      <c r="B1142" s="120">
        <v>42704</v>
      </c>
      <c r="C1142" s="193" t="s">
        <v>24</v>
      </c>
      <c r="D1142" s="2" t="s">
        <v>26</v>
      </c>
      <c r="E1142" s="15">
        <v>-8.275633305311203E-2</v>
      </c>
    </row>
    <row r="1143" spans="1:5">
      <c r="A1143">
        <v>86339</v>
      </c>
      <c r="B1143" s="120">
        <v>42734</v>
      </c>
      <c r="C1143" s="193" t="s">
        <v>24</v>
      </c>
      <c r="D1143" s="2" t="s">
        <v>26</v>
      </c>
      <c r="E1143" s="15">
        <v>5.1042385399341583E-2</v>
      </c>
    </row>
    <row r="1144" spans="1:5">
      <c r="A1144">
        <v>86339</v>
      </c>
      <c r="B1144" s="120">
        <v>42766</v>
      </c>
      <c r="C1144" s="193" t="s">
        <v>24</v>
      </c>
      <c r="D1144" s="2" t="s">
        <v>26</v>
      </c>
      <c r="E1144" s="15">
        <v>1.2216264382004738E-2</v>
      </c>
    </row>
    <row r="1145" spans="1:5">
      <c r="A1145">
        <v>86339</v>
      </c>
      <c r="B1145" s="120">
        <v>42794</v>
      </c>
      <c r="C1145" s="193" t="s">
        <v>24</v>
      </c>
      <c r="D1145" s="2" t="s">
        <v>26</v>
      </c>
      <c r="E1145" s="15">
        <v>6.4898066222667694E-2</v>
      </c>
    </row>
    <row r="1146" spans="1:5">
      <c r="A1146">
        <v>86339</v>
      </c>
      <c r="B1146" s="120">
        <v>42825</v>
      </c>
      <c r="C1146" s="193" t="s">
        <v>24</v>
      </c>
      <c r="D1146" s="2" t="s">
        <v>26</v>
      </c>
      <c r="E1146" s="15">
        <v>1.999356597661972E-2</v>
      </c>
    </row>
    <row r="1147" spans="1:5">
      <c r="A1147">
        <v>86339</v>
      </c>
      <c r="B1147" s="120">
        <v>42853</v>
      </c>
      <c r="C1147" s="193" t="s">
        <v>24</v>
      </c>
      <c r="D1147" s="2" t="s">
        <v>26</v>
      </c>
      <c r="E1147" s="15">
        <v>1.5881580766290426E-3</v>
      </c>
    </row>
    <row r="1148" spans="1:5">
      <c r="A1148">
        <v>86339</v>
      </c>
      <c r="B1148" s="120">
        <v>42886</v>
      </c>
      <c r="C1148" s="193" t="s">
        <v>24</v>
      </c>
      <c r="D1148" s="2" t="s">
        <v>26</v>
      </c>
      <c r="E1148" s="15">
        <v>7.4524343013763428E-2</v>
      </c>
    </row>
    <row r="1149" spans="1:5">
      <c r="A1149">
        <v>86339</v>
      </c>
      <c r="B1149" s="120">
        <v>42916</v>
      </c>
      <c r="C1149" s="193" t="s">
        <v>24</v>
      </c>
      <c r="D1149" s="2" t="s">
        <v>26</v>
      </c>
      <c r="E1149" s="15">
        <v>-5.1156049594283104E-3</v>
      </c>
    </row>
    <row r="1150" spans="1:5">
      <c r="A1150">
        <v>86339</v>
      </c>
      <c r="B1150" s="120">
        <v>42947</v>
      </c>
      <c r="C1150" s="193" t="s">
        <v>24</v>
      </c>
      <c r="D1150" s="2" t="s">
        <v>26</v>
      </c>
      <c r="E1150" s="15">
        <v>3.9928280748426914E-3</v>
      </c>
    </row>
    <row r="1151" spans="1:5">
      <c r="A1151">
        <v>86339</v>
      </c>
      <c r="B1151" s="120">
        <v>42978</v>
      </c>
      <c r="C1151" s="193" t="s">
        <v>24</v>
      </c>
      <c r="D1151" s="2" t="s">
        <v>26</v>
      </c>
      <c r="E1151" s="15">
        <v>7.8146755695343018E-2</v>
      </c>
    </row>
    <row r="1152" spans="1:5">
      <c r="A1152">
        <v>86339</v>
      </c>
      <c r="B1152" s="120">
        <v>43007</v>
      </c>
      <c r="C1152" s="193" t="s">
        <v>24</v>
      </c>
      <c r="D1152" s="2" t="s">
        <v>26</v>
      </c>
      <c r="E1152" s="15">
        <v>-6.9254875183105469E-2</v>
      </c>
    </row>
    <row r="1153" spans="1:5">
      <c r="A1153">
        <v>86339</v>
      </c>
      <c r="B1153" s="120">
        <v>43039</v>
      </c>
      <c r="C1153" s="193" t="s">
        <v>24</v>
      </c>
      <c r="D1153" s="2" t="s">
        <v>26</v>
      </c>
      <c r="E1153" s="15">
        <v>7.1014188230037689E-2</v>
      </c>
    </row>
    <row r="1154" spans="1:5">
      <c r="A1154">
        <v>86339</v>
      </c>
      <c r="B1154" s="120">
        <v>43069</v>
      </c>
      <c r="C1154" s="193" t="s">
        <v>24</v>
      </c>
      <c r="D1154" s="2" t="s">
        <v>26</v>
      </c>
      <c r="E1154" s="15">
        <v>5.5285748094320297E-2</v>
      </c>
    </row>
    <row r="1155" spans="1:5">
      <c r="A1155">
        <v>86339</v>
      </c>
      <c r="B1155" s="120">
        <v>43098</v>
      </c>
      <c r="C1155" s="193" t="s">
        <v>24</v>
      </c>
      <c r="D1155" s="2" t="s">
        <v>26</v>
      </c>
      <c r="E1155" s="15">
        <v>-8.3185657858848572E-3</v>
      </c>
    </row>
    <row r="1156" spans="1:5">
      <c r="A1156">
        <v>86339</v>
      </c>
      <c r="B1156" s="120">
        <v>43131</v>
      </c>
      <c r="C1156" s="193" t="s">
        <v>24</v>
      </c>
      <c r="D1156" s="2" t="s">
        <v>26</v>
      </c>
      <c r="E1156" s="15">
        <v>1.5854377299547195E-2</v>
      </c>
    </row>
    <row r="1157" spans="1:5">
      <c r="A1157">
        <v>86339</v>
      </c>
      <c r="B1157" s="120">
        <v>43159</v>
      </c>
      <c r="C1157" s="193" t="s">
        <v>24</v>
      </c>
      <c r="D1157" s="2" t="s">
        <v>26</v>
      </c>
      <c r="E1157" s="15">
        <v>-2.4031206965446472E-2</v>
      </c>
    </row>
    <row r="1158" spans="1:5">
      <c r="A1158">
        <v>86339</v>
      </c>
      <c r="B1158" s="120">
        <v>43188</v>
      </c>
      <c r="C1158" s="193" t="s">
        <v>24</v>
      </c>
      <c r="D1158" s="2" t="s">
        <v>26</v>
      </c>
      <c r="E1158" s="15">
        <v>5.4515991359949112E-3</v>
      </c>
    </row>
    <row r="1159" spans="1:5">
      <c r="A1159">
        <v>86339</v>
      </c>
      <c r="B1159" s="120">
        <v>43220</v>
      </c>
      <c r="C1159" s="193" t="s">
        <v>24</v>
      </c>
      <c r="D1159" s="2" t="s">
        <v>26</v>
      </c>
      <c r="E1159" s="15">
        <v>-7.9737231135368347E-2</v>
      </c>
    </row>
    <row r="1160" spans="1:5">
      <c r="A1160">
        <v>86339</v>
      </c>
      <c r="B1160" s="120">
        <v>43251</v>
      </c>
      <c r="C1160" s="193" t="s">
        <v>24</v>
      </c>
      <c r="D1160" s="2" t="s">
        <v>26</v>
      </c>
      <c r="E1160" s="15">
        <v>3.2517086714506149E-2</v>
      </c>
    </row>
    <row r="1161" spans="1:5">
      <c r="A1161">
        <v>86339</v>
      </c>
      <c r="B1161" s="120">
        <v>43280</v>
      </c>
      <c r="C1161" s="193" t="s">
        <v>24</v>
      </c>
      <c r="D1161" s="2" t="s">
        <v>26</v>
      </c>
      <c r="E1161" s="15">
        <v>4.531923308968544E-2</v>
      </c>
    </row>
    <row r="1162" spans="1:5">
      <c r="A1162">
        <v>86339</v>
      </c>
      <c r="B1162" s="120">
        <v>43312</v>
      </c>
      <c r="C1162" s="193" t="s">
        <v>24</v>
      </c>
      <c r="D1162" s="2" t="s">
        <v>26</v>
      </c>
      <c r="E1162" s="15">
        <v>2.7916917577385902E-2</v>
      </c>
    </row>
    <row r="1163" spans="1:5">
      <c r="A1163">
        <v>86339</v>
      </c>
      <c r="B1163" s="120">
        <v>43343</v>
      </c>
      <c r="C1163" s="193" t="s">
        <v>24</v>
      </c>
      <c r="D1163" s="2" t="s">
        <v>26</v>
      </c>
      <c r="E1163" s="15">
        <v>2.887302078306675E-2</v>
      </c>
    </row>
    <row r="1164" spans="1:5">
      <c r="A1164">
        <v>86339</v>
      </c>
      <c r="B1164" s="120">
        <v>43371</v>
      </c>
      <c r="C1164" s="193" t="s">
        <v>24</v>
      </c>
      <c r="D1164" s="2" t="s">
        <v>26</v>
      </c>
      <c r="E1164" s="15">
        <v>-1.446984987705946E-2</v>
      </c>
    </row>
    <row r="1165" spans="1:5">
      <c r="A1165">
        <v>86339</v>
      </c>
      <c r="B1165" s="120">
        <v>43404</v>
      </c>
      <c r="C1165" s="193" t="s">
        <v>24</v>
      </c>
      <c r="D1165" s="2" t="s">
        <v>26</v>
      </c>
      <c r="E1165" s="15">
        <v>-2.3264205083250999E-2</v>
      </c>
    </row>
    <row r="1166" spans="1:5">
      <c r="A1166">
        <v>86339</v>
      </c>
      <c r="B1166" s="120">
        <v>43434</v>
      </c>
      <c r="C1166" s="193" t="s">
        <v>24</v>
      </c>
      <c r="D1166" s="2" t="s">
        <v>26</v>
      </c>
      <c r="E1166" s="15">
        <v>5.6648921221494675E-2</v>
      </c>
    </row>
    <row r="1167" spans="1:5">
      <c r="A1167">
        <v>86339</v>
      </c>
      <c r="B1167" s="120">
        <v>43465</v>
      </c>
      <c r="C1167" s="193" t="s">
        <v>24</v>
      </c>
      <c r="D1167" s="2" t="s">
        <v>26</v>
      </c>
      <c r="E1167" s="15">
        <v>-4.4778104871511459E-2</v>
      </c>
    </row>
    <row r="1168" spans="1:5">
      <c r="A1168">
        <v>86339</v>
      </c>
      <c r="B1168" s="120">
        <v>43496</v>
      </c>
      <c r="C1168" s="193" t="s">
        <v>24</v>
      </c>
      <c r="D1168" s="2" t="s">
        <v>26</v>
      </c>
      <c r="E1168" s="15">
        <v>7.7602878212928772E-2</v>
      </c>
    </row>
    <row r="1169" spans="1:5">
      <c r="A1169">
        <v>86339</v>
      </c>
      <c r="B1169" s="120">
        <v>43524</v>
      </c>
      <c r="C1169" s="193" t="s">
        <v>24</v>
      </c>
      <c r="D1169" s="2" t="s">
        <v>26</v>
      </c>
      <c r="E1169" s="15">
        <v>1.4437061734497547E-2</v>
      </c>
    </row>
    <row r="1170" spans="1:5">
      <c r="A1170">
        <v>86339</v>
      </c>
      <c r="B1170" s="120">
        <v>43553</v>
      </c>
      <c r="C1170" s="193" t="s">
        <v>24</v>
      </c>
      <c r="D1170" s="2" t="s">
        <v>26</v>
      </c>
      <c r="E1170" s="15">
        <v>8.7368421256542206E-2</v>
      </c>
    </row>
    <row r="1171" spans="1:5">
      <c r="A1171">
        <v>86339</v>
      </c>
      <c r="B1171" s="120">
        <v>43585</v>
      </c>
      <c r="C1171" s="193" t="s">
        <v>24</v>
      </c>
      <c r="D1171" s="2" t="s">
        <v>26</v>
      </c>
      <c r="E1171" s="15">
        <v>-1.7343759536743164E-2</v>
      </c>
    </row>
    <row r="1172" spans="1:5">
      <c r="A1172">
        <v>86339</v>
      </c>
      <c r="B1172" s="120">
        <v>43616</v>
      </c>
      <c r="C1172" s="193" t="s">
        <v>24</v>
      </c>
      <c r="D1172" s="2" t="s">
        <v>26</v>
      </c>
      <c r="E1172" s="15">
        <v>3.3630114048719406E-2</v>
      </c>
    </row>
    <row r="1173" spans="1:5">
      <c r="A1173">
        <v>86339</v>
      </c>
      <c r="B1173" s="120">
        <v>43644</v>
      </c>
      <c r="C1173" s="193" t="s">
        <v>24</v>
      </c>
      <c r="D1173" s="2" t="s">
        <v>26</v>
      </c>
      <c r="E1173" s="15">
        <v>1.1268453672528267E-2</v>
      </c>
    </row>
    <row r="1174" spans="1:5">
      <c r="A1174">
        <v>86339</v>
      </c>
      <c r="B1174" s="120">
        <v>43677</v>
      </c>
      <c r="C1174" s="193" t="s">
        <v>24</v>
      </c>
      <c r="D1174" s="2" t="s">
        <v>26</v>
      </c>
      <c r="E1174" s="15">
        <v>2.2324420511722565E-2</v>
      </c>
    </row>
    <row r="1175" spans="1:5">
      <c r="A1175">
        <v>86339</v>
      </c>
      <c r="B1175" s="120">
        <v>43707</v>
      </c>
      <c r="C1175" s="193" t="s">
        <v>24</v>
      </c>
      <c r="D1175" s="2" t="s">
        <v>26</v>
      </c>
      <c r="E1175" s="15">
        <v>8.9374184608459473E-2</v>
      </c>
    </row>
    <row r="1176" spans="1:5">
      <c r="A1176">
        <v>86339</v>
      </c>
      <c r="B1176" s="120">
        <v>43738</v>
      </c>
      <c r="C1176" s="193" t="s">
        <v>24</v>
      </c>
      <c r="D1176" s="2" t="s">
        <v>26</v>
      </c>
      <c r="E1176" s="15">
        <v>-3.4683499485254288E-2</v>
      </c>
    </row>
    <row r="1177" spans="1:5">
      <c r="A1177">
        <v>86339</v>
      </c>
      <c r="B1177" s="120">
        <v>43769</v>
      </c>
      <c r="C1177" s="193" t="s">
        <v>24</v>
      </c>
      <c r="D1177" s="2" t="s">
        <v>26</v>
      </c>
      <c r="E1177" s="15">
        <v>-1.5826288145035505E-3</v>
      </c>
    </row>
    <row r="1178" spans="1:5">
      <c r="A1178">
        <v>86339</v>
      </c>
      <c r="B1178" s="120">
        <v>43798</v>
      </c>
      <c r="C1178" s="193" t="s">
        <v>24</v>
      </c>
      <c r="D1178" s="2" t="s">
        <v>26</v>
      </c>
      <c r="E1178" s="15">
        <v>-3.6962244659662247E-2</v>
      </c>
    </row>
    <row r="1179" spans="1:5">
      <c r="A1179">
        <v>86339</v>
      </c>
      <c r="B1179" s="120">
        <v>43830</v>
      </c>
      <c r="C1179" s="193" t="s">
        <v>24</v>
      </c>
      <c r="D1179" s="2" t="s">
        <v>26</v>
      </c>
      <c r="E1179" s="15">
        <v>7.2497308254241943E-2</v>
      </c>
    </row>
    <row r="1180" spans="1:5">
      <c r="A1180">
        <v>86339</v>
      </c>
      <c r="B1180" s="120">
        <v>43861</v>
      </c>
      <c r="C1180" s="193" t="s">
        <v>24</v>
      </c>
      <c r="D1180" s="2" t="s">
        <v>26</v>
      </c>
      <c r="E1180" s="15">
        <v>5.4097805172204971E-2</v>
      </c>
    </row>
    <row r="1181" spans="1:5">
      <c r="A1181">
        <v>86339</v>
      </c>
      <c r="B1181" s="120">
        <v>43889</v>
      </c>
      <c r="C1181" s="193" t="s">
        <v>24</v>
      </c>
      <c r="D1181" s="2" t="s">
        <v>26</v>
      </c>
      <c r="E1181" s="15">
        <v>-4.3713316321372986E-2</v>
      </c>
    </row>
    <row r="1182" spans="1:5">
      <c r="A1182">
        <v>86339</v>
      </c>
      <c r="B1182" s="120">
        <v>43921</v>
      </c>
      <c r="C1182" s="193" t="s">
        <v>24</v>
      </c>
      <c r="D1182" s="2" t="s">
        <v>26</v>
      </c>
      <c r="E1182" s="15">
        <v>1.6121158376336098E-2</v>
      </c>
    </row>
    <row r="1183" spans="1:5">
      <c r="A1183">
        <v>86339</v>
      </c>
      <c r="B1183" s="120">
        <v>43951</v>
      </c>
      <c r="C1183" s="193" t="s">
        <v>24</v>
      </c>
      <c r="D1183" s="2" t="s">
        <v>26</v>
      </c>
      <c r="E1183" s="15">
        <v>0.10408587008714676</v>
      </c>
    </row>
    <row r="1184" spans="1:5">
      <c r="A1184">
        <v>86339</v>
      </c>
      <c r="B1184" s="120">
        <v>43980</v>
      </c>
      <c r="C1184" s="193" t="s">
        <v>24</v>
      </c>
      <c r="D1184" s="2" t="s">
        <v>26</v>
      </c>
      <c r="E1184" s="15">
        <v>7.9847030341625214E-2</v>
      </c>
    </row>
    <row r="1185" spans="1:5">
      <c r="A1185">
        <v>86339</v>
      </c>
      <c r="B1185" s="120">
        <v>44012</v>
      </c>
      <c r="C1185" s="193" t="s">
        <v>24</v>
      </c>
      <c r="D1185" s="2" t="s">
        <v>26</v>
      </c>
      <c r="E1185" s="15">
        <v>-2.0968850702047348E-2</v>
      </c>
    </row>
    <row r="1186" spans="1:5">
      <c r="A1186">
        <v>86339</v>
      </c>
      <c r="B1186" s="120">
        <v>44043</v>
      </c>
      <c r="C1186" s="193" t="s">
        <v>24</v>
      </c>
      <c r="D1186" s="2" t="s">
        <v>26</v>
      </c>
      <c r="E1186" s="15">
        <v>-3.8841299246996641E-3</v>
      </c>
    </row>
    <row r="1187" spans="1:5">
      <c r="A1187">
        <v>86339</v>
      </c>
      <c r="B1187" s="120">
        <v>44074</v>
      </c>
      <c r="C1187" s="193" t="s">
        <v>24</v>
      </c>
      <c r="D1187" s="2" t="s">
        <v>26</v>
      </c>
      <c r="E1187" s="15">
        <v>-2.0695842802524567E-2</v>
      </c>
    </row>
    <row r="1188" spans="1:5">
      <c r="A1188">
        <v>86339</v>
      </c>
      <c r="B1188" s="120">
        <v>44104</v>
      </c>
      <c r="C1188" s="193" t="s">
        <v>24</v>
      </c>
      <c r="D1188" s="2" t="s">
        <v>26</v>
      </c>
      <c r="E1188" s="15">
        <v>2.7258805930614471E-2</v>
      </c>
    </row>
    <row r="1189" spans="1:5">
      <c r="A1189">
        <v>86339</v>
      </c>
      <c r="B1189" s="120">
        <v>44134</v>
      </c>
      <c r="C1189" s="193" t="s">
        <v>24</v>
      </c>
      <c r="D1189" s="2" t="s">
        <v>26</v>
      </c>
      <c r="E1189" s="15">
        <v>-6.1861880123615265E-2</v>
      </c>
    </row>
    <row r="1190" spans="1:5">
      <c r="A1190">
        <v>86339</v>
      </c>
      <c r="B1190" s="120">
        <v>44165</v>
      </c>
      <c r="C1190" s="193" t="s">
        <v>24</v>
      </c>
      <c r="D1190" s="2" t="s">
        <v>26</v>
      </c>
      <c r="E1190" s="15">
        <v>7.2791360318660736E-2</v>
      </c>
    </row>
    <row r="1191" spans="1:5">
      <c r="A1191">
        <v>86339</v>
      </c>
      <c r="B1191" s="120">
        <v>44196</v>
      </c>
      <c r="C1191" s="193" t="s">
        <v>24</v>
      </c>
      <c r="D1191" s="2" t="s">
        <v>26</v>
      </c>
      <c r="E1191" s="15">
        <v>-4.2071998119354248E-2</v>
      </c>
    </row>
    <row r="1192" spans="1:5">
      <c r="A1192">
        <v>86339</v>
      </c>
      <c r="B1192" s="120">
        <v>44225</v>
      </c>
      <c r="C1192" s="193" t="s">
        <v>24</v>
      </c>
      <c r="D1192" s="2" t="s">
        <v>26</v>
      </c>
      <c r="E1192" s="15">
        <v>4.3967625242657959E-4</v>
      </c>
    </row>
    <row r="1193" spans="1:5">
      <c r="A1193">
        <v>86339</v>
      </c>
      <c r="B1193" s="120">
        <v>44253</v>
      </c>
      <c r="C1193" s="193" t="s">
        <v>24</v>
      </c>
      <c r="D1193" s="2" t="s">
        <v>26</v>
      </c>
      <c r="E1193" s="15">
        <v>-2.2039398550987244E-2</v>
      </c>
    </row>
    <row r="1194" spans="1:5">
      <c r="A1194">
        <v>86339</v>
      </c>
      <c r="B1194" s="120">
        <v>44286</v>
      </c>
      <c r="C1194" s="193" t="s">
        <v>24</v>
      </c>
      <c r="D1194" s="2" t="s">
        <v>26</v>
      </c>
      <c r="E1194" s="15">
        <v>0.11370790004730225</v>
      </c>
    </row>
    <row r="1195" spans="1:5">
      <c r="A1195">
        <v>86339</v>
      </c>
      <c r="B1195" s="120">
        <v>44316</v>
      </c>
      <c r="C1195" s="193" t="s">
        <v>24</v>
      </c>
      <c r="D1195" s="2" t="s">
        <v>26</v>
      </c>
      <c r="E1195" s="15">
        <v>9.8355852067470551E-2</v>
      </c>
    </row>
    <row r="1196" spans="1:5">
      <c r="A1196">
        <v>86339</v>
      </c>
      <c r="B1196" s="120">
        <v>44344</v>
      </c>
      <c r="C1196" s="193" t="s">
        <v>24</v>
      </c>
      <c r="D1196" s="2" t="s">
        <v>26</v>
      </c>
      <c r="E1196" s="15">
        <v>2.32731644064188E-3</v>
      </c>
    </row>
    <row r="1197" spans="1:5">
      <c r="A1197">
        <v>86339</v>
      </c>
      <c r="B1197" s="120">
        <v>44377</v>
      </c>
      <c r="C1197" s="193" t="s">
        <v>24</v>
      </c>
      <c r="D1197" s="2" t="s">
        <v>26</v>
      </c>
      <c r="E1197" s="15">
        <v>3.6569952964782715E-2</v>
      </c>
    </row>
    <row r="1198" spans="1:5">
      <c r="A1198">
        <v>86339</v>
      </c>
      <c r="B1198" s="120">
        <v>44407</v>
      </c>
      <c r="C1198" s="193" t="s">
        <v>24</v>
      </c>
      <c r="D1198" s="2" t="s">
        <v>26</v>
      </c>
      <c r="E1198" s="15">
        <v>-1.0302458889782429E-2</v>
      </c>
    </row>
    <row r="1199" spans="1:5">
      <c r="A1199">
        <v>86339</v>
      </c>
      <c r="B1199" s="120">
        <v>44439</v>
      </c>
      <c r="C1199" s="193" t="s">
        <v>24</v>
      </c>
      <c r="D1199" s="2" t="s">
        <v>26</v>
      </c>
      <c r="E1199" s="15">
        <v>8.2863233983516693E-3</v>
      </c>
    </row>
    <row r="1200" spans="1:5">
      <c r="A1200">
        <v>86339</v>
      </c>
      <c r="B1200" s="120">
        <v>44469</v>
      </c>
      <c r="C1200" s="193" t="s">
        <v>24</v>
      </c>
      <c r="D1200" s="2" t="s">
        <v>26</v>
      </c>
      <c r="E1200" s="15">
        <v>-0.10293284058570862</v>
      </c>
    </row>
    <row r="1201" spans="1:8">
      <c r="A1201">
        <v>86339</v>
      </c>
      <c r="B1201" s="120">
        <v>44498</v>
      </c>
      <c r="C1201" s="193" t="s">
        <v>24</v>
      </c>
      <c r="D1201" s="2" t="s">
        <v>26</v>
      </c>
      <c r="E1201" s="15">
        <v>4.02723029255867E-2</v>
      </c>
    </row>
    <row r="1202" spans="1:8">
      <c r="A1202">
        <v>86339</v>
      </c>
      <c r="B1202" s="120">
        <v>44530</v>
      </c>
      <c r="C1202" s="193" t="s">
        <v>24</v>
      </c>
      <c r="D1202" s="2" t="s">
        <v>26</v>
      </c>
      <c r="E1202" s="15">
        <v>7.4874698184430599E-3</v>
      </c>
    </row>
    <row r="1203" spans="1:8">
      <c r="A1203">
        <v>86339</v>
      </c>
      <c r="B1203" s="120">
        <v>44561</v>
      </c>
      <c r="C1203" s="193" t="s">
        <v>24</v>
      </c>
      <c r="D1203" s="2" t="s">
        <v>26</v>
      </c>
      <c r="E1203" s="15">
        <v>0.15722550451755524</v>
      </c>
    </row>
    <row r="1206" spans="1:8">
      <c r="B1206" s="6" t="s">
        <v>57</v>
      </c>
      <c r="C1206" s="6"/>
      <c r="D1206" s="6"/>
      <c r="E1206" s="6"/>
      <c r="F1206" s="6"/>
      <c r="G1206" s="6"/>
      <c r="H1206" s="6" t="s">
        <v>27</v>
      </c>
    </row>
  </sheetData>
  <autoFilter ref="A3:E1203" xr:uid="{00000000-0001-0000-0000-000000000000}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D000-F4DD-5C45-9B04-DDA4FC9287B8}">
  <sheetPr codeName="Sheet5">
    <tabColor rgb="FFC00000"/>
  </sheetPr>
  <dimension ref="A1:X252"/>
  <sheetViews>
    <sheetView showGridLines="0" workbookViewId="0"/>
  </sheetViews>
  <sheetFormatPr defaultColWidth="11.453125" defaultRowHeight="14.5" outlineLevelRow="1"/>
  <sheetData>
    <row r="1" spans="1:24" ht="21">
      <c r="A1" s="28" t="s">
        <v>1301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 t="s">
        <v>27</v>
      </c>
    </row>
    <row r="3" spans="1:24">
      <c r="B3" s="29"/>
      <c r="C3" s="8" t="s">
        <v>5</v>
      </c>
      <c r="D3" s="8" t="s">
        <v>7</v>
      </c>
      <c r="E3" s="8" t="s">
        <v>9</v>
      </c>
      <c r="F3" s="8" t="s">
        <v>11</v>
      </c>
      <c r="G3" s="8" t="s">
        <v>13</v>
      </c>
      <c r="H3" s="8" t="s">
        <v>15</v>
      </c>
      <c r="I3" s="8" t="s">
        <v>18</v>
      </c>
      <c r="J3" s="8" t="s">
        <v>20</v>
      </c>
      <c r="K3" s="8" t="s">
        <v>22</v>
      </c>
      <c r="L3" s="8" t="s">
        <v>24</v>
      </c>
      <c r="M3" s="14" t="s">
        <v>28</v>
      </c>
    </row>
    <row r="4" spans="1:24">
      <c r="B4" s="30" t="s">
        <v>29</v>
      </c>
      <c r="C4" s="19">
        <f>AVERAGE(C13:C132)</f>
        <v>2.6227928397323315E-3</v>
      </c>
      <c r="D4" s="19">
        <f t="shared" ref="D4:M4" si="0">AVERAGE(D13:D132)</f>
        <v>6.5724903057950241E-3</v>
      </c>
      <c r="E4" s="19">
        <f t="shared" si="0"/>
        <v>8.1866279870155267E-3</v>
      </c>
      <c r="F4" s="19">
        <f t="shared" si="0"/>
        <v>1.0106882568046179E-2</v>
      </c>
      <c r="G4" s="19">
        <f t="shared" si="0"/>
        <v>1.0940958759359394E-2</v>
      </c>
      <c r="H4" s="19">
        <f t="shared" si="0"/>
        <v>7.4848487582736805E-3</v>
      </c>
      <c r="I4" s="19">
        <f t="shared" si="0"/>
        <v>2.0974808487032228E-2</v>
      </c>
      <c r="J4" s="19">
        <f t="shared" si="0"/>
        <v>1.5378451006351193E-2</v>
      </c>
      <c r="K4" s="19">
        <f t="shared" si="0"/>
        <v>1.509102257405175E-2</v>
      </c>
      <c r="L4" s="19">
        <f t="shared" si="0"/>
        <v>1.6355957271540926E-2</v>
      </c>
      <c r="M4" s="20">
        <f t="shared" si="0"/>
        <v>1.3536351501774997E-2</v>
      </c>
    </row>
    <row r="5" spans="1:24">
      <c r="B5" s="30" t="s">
        <v>30</v>
      </c>
      <c r="C5" s="15">
        <f t="shared" ref="C5:M5" si="1">_xlfn.STDEV.S(C13:C132)</f>
        <v>6.1862673714834657E-2</v>
      </c>
      <c r="D5" s="15">
        <f t="shared" si="1"/>
        <v>6.8782026529212295E-2</v>
      </c>
      <c r="E5" s="15">
        <f t="shared" si="1"/>
        <v>4.5900728067995368E-2</v>
      </c>
      <c r="F5" s="15">
        <f t="shared" si="1"/>
        <v>5.1187265837113985E-2</v>
      </c>
      <c r="G5" s="15">
        <f t="shared" si="1"/>
        <v>6.5979920400232178E-2</v>
      </c>
      <c r="H5" s="15">
        <f t="shared" si="1"/>
        <v>4.2700343451913154E-2</v>
      </c>
      <c r="I5" s="15">
        <f t="shared" si="1"/>
        <v>8.5600881110090038E-2</v>
      </c>
      <c r="J5" s="15">
        <f t="shared" si="1"/>
        <v>6.9255691432357228E-2</v>
      </c>
      <c r="K5" s="15">
        <f t="shared" si="1"/>
        <v>7.3993013199480664E-2</v>
      </c>
      <c r="L5" s="15">
        <f t="shared" si="1"/>
        <v>4.8168843756707727E-2</v>
      </c>
      <c r="M5" s="31">
        <f t="shared" si="1"/>
        <v>3.7693490683873537E-2</v>
      </c>
    </row>
    <row r="6" spans="1:24">
      <c r="B6" s="30" t="s">
        <v>31</v>
      </c>
      <c r="C6" s="32">
        <f t="shared" ref="C6:M6" si="2">SLOPE(C13:C132,$M$13:$M$132)</f>
        <v>1.0772882868328513</v>
      </c>
      <c r="D6" s="32">
        <f t="shared" si="2"/>
        <v>1.245087802748482</v>
      </c>
      <c r="E6" s="32">
        <f t="shared" si="2"/>
        <v>0.36343229622343798</v>
      </c>
      <c r="F6" s="32">
        <f t="shared" si="2"/>
        <v>0.97941986241831624</v>
      </c>
      <c r="G6" s="32">
        <f t="shared" si="2"/>
        <v>0.68774011680676261</v>
      </c>
      <c r="H6" s="32">
        <f t="shared" si="2"/>
        <v>0.35478921220256798</v>
      </c>
      <c r="I6" s="32">
        <f t="shared" si="2"/>
        <v>1.6432476316204812</v>
      </c>
      <c r="J6" s="32">
        <f t="shared" si="2"/>
        <v>1.0904802979646386</v>
      </c>
      <c r="K6" s="32">
        <f t="shared" si="2"/>
        <v>0.59814219155591697</v>
      </c>
      <c r="L6" s="32">
        <f t="shared" si="2"/>
        <v>0.4197089478117127</v>
      </c>
      <c r="M6" s="33">
        <f t="shared" si="2"/>
        <v>1</v>
      </c>
    </row>
    <row r="7" spans="1:24" ht="16.5">
      <c r="B7" s="34" t="s">
        <v>32</v>
      </c>
      <c r="C7" s="35">
        <f t="shared" ref="C7:M7" si="3">STEYX(C13:C132,$M$13:$M$132)</f>
        <v>4.6867260279055842E-2</v>
      </c>
      <c r="D7" s="35">
        <f t="shared" si="3"/>
        <v>5.0495635065547759E-2</v>
      </c>
      <c r="E7" s="35">
        <f t="shared" si="3"/>
        <v>4.3994066451843436E-2</v>
      </c>
      <c r="F7" s="35">
        <f t="shared" si="3"/>
        <v>3.5607162669880031E-2</v>
      </c>
      <c r="G7" s="35">
        <f t="shared" si="3"/>
        <v>6.0930524389986654E-2</v>
      </c>
      <c r="H7" s="35">
        <f t="shared" si="3"/>
        <v>4.0723603892741295E-2</v>
      </c>
      <c r="I7" s="35">
        <f t="shared" si="3"/>
        <v>5.9334341788213396E-2</v>
      </c>
      <c r="J7" s="35">
        <f t="shared" si="3"/>
        <v>5.5974459824735465E-2</v>
      </c>
      <c r="K7" s="35">
        <f t="shared" si="3"/>
        <v>7.077238894023001E-2</v>
      </c>
      <c r="L7" s="35">
        <f t="shared" si="3"/>
        <v>4.5689142725989326E-2</v>
      </c>
      <c r="M7" s="36">
        <f t="shared" si="3"/>
        <v>0</v>
      </c>
    </row>
    <row r="9" spans="1:24">
      <c r="B9" s="43" t="s">
        <v>33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 t="s">
        <v>27</v>
      </c>
    </row>
    <row r="10" spans="1:24" hidden="1" outlineLevel="1">
      <c r="B10" s="17"/>
    </row>
    <row r="11" spans="1:24" hidden="1" outlineLevel="1">
      <c r="C11" s="199" t="s">
        <v>34</v>
      </c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200" t="s">
        <v>35</v>
      </c>
      <c r="O11" s="200"/>
      <c r="P11" s="200"/>
      <c r="Q11" s="200"/>
      <c r="R11" s="200"/>
      <c r="S11" s="200"/>
      <c r="T11" s="200"/>
      <c r="U11" s="200"/>
      <c r="V11" s="200"/>
      <c r="W11" s="200"/>
      <c r="X11" s="17"/>
    </row>
    <row r="12" spans="1:24" hidden="1" outlineLevel="1">
      <c r="B12" s="7" t="s">
        <v>36</v>
      </c>
      <c r="C12" s="8" t="str">
        <f>'Raw Stock Data'!C4</f>
        <v>IBM</v>
      </c>
      <c r="D12" s="8" t="str">
        <f>'Raw Stock Data'!C124</f>
        <v>CVX</v>
      </c>
      <c r="E12" s="8" t="str">
        <f>'Raw Stock Data'!C244</f>
        <v>SO</v>
      </c>
      <c r="F12" s="8" t="str">
        <f>'Raw Stock Data'!C364</f>
        <v>MMM</v>
      </c>
      <c r="G12" s="8" t="str">
        <f>'Raw Stock Data'!C484</f>
        <v>INTC</v>
      </c>
      <c r="H12" s="8" t="str">
        <f>'Raw Stock Data'!C604</f>
        <v>D</v>
      </c>
      <c r="I12" s="8" t="str">
        <f>'Raw Stock Data'!C724</f>
        <v>MS</v>
      </c>
      <c r="J12" s="8" t="str">
        <f>'Raw Stock Data'!C844</f>
        <v>CSCO</v>
      </c>
      <c r="K12" s="8" t="str">
        <f>'Raw Stock Data'!C964</f>
        <v>GILD</v>
      </c>
      <c r="L12" s="8" t="str">
        <f>'Raw Stock Data'!C1084</f>
        <v>CCI</v>
      </c>
      <c r="M12" s="14" t="s">
        <v>28</v>
      </c>
      <c r="N12" s="7" t="s">
        <v>5</v>
      </c>
      <c r="O12" s="8" t="s">
        <v>7</v>
      </c>
      <c r="P12" s="8" t="s">
        <v>9</v>
      </c>
      <c r="Q12" s="8" t="s">
        <v>11</v>
      </c>
      <c r="R12" s="8" t="s">
        <v>13</v>
      </c>
      <c r="S12" s="8" t="s">
        <v>15</v>
      </c>
      <c r="T12" s="8" t="s">
        <v>18</v>
      </c>
      <c r="U12" s="8" t="s">
        <v>20</v>
      </c>
      <c r="V12" s="8" t="s">
        <v>22</v>
      </c>
      <c r="W12" s="9" t="s">
        <v>24</v>
      </c>
    </row>
    <row r="13" spans="1:24" hidden="1" outlineLevel="1">
      <c r="B13" s="10">
        <f>'Raw Stock Data'!B4</f>
        <v>40939</v>
      </c>
      <c r="C13" s="12">
        <f>'Raw Stock Data'!E4</f>
        <v>4.7422237694263458E-2</v>
      </c>
      <c r="D13" s="12">
        <f>'Raw Stock Data'!E124</f>
        <v>-3.0827056616544724E-2</v>
      </c>
      <c r="E13" s="12">
        <f>'Raw Stock Data'!E244</f>
        <v>-1.5770135447382927E-2</v>
      </c>
      <c r="F13" s="12">
        <f>'Raw Stock Data'!E364</f>
        <v>6.0932282358407974E-2</v>
      </c>
      <c r="G13" s="12">
        <f>'Raw Stock Data'!E484</f>
        <v>8.9484542608261108E-2</v>
      </c>
      <c r="H13" s="12">
        <f>'Raw Stock Data'!E604</f>
        <v>-5.7272057980298996E-2</v>
      </c>
      <c r="I13" s="12">
        <f>'Raw Stock Data'!E724</f>
        <v>0.23595501482486725</v>
      </c>
      <c r="J13" s="12">
        <f>'Raw Stock Data'!E844</f>
        <v>8.9878350496292114E-2</v>
      </c>
      <c r="K13" s="12">
        <f>'Raw Stock Data'!E964</f>
        <v>0.19374541938304901</v>
      </c>
      <c r="L13" s="12">
        <f>'Raw Stock Data'!E1084</f>
        <v>8.2142867147922516E-2</v>
      </c>
      <c r="M13" s="46">
        <f>'Raw Benchmark Data'!C11</f>
        <v>4.5231640000000004E-2</v>
      </c>
      <c r="N13" s="18">
        <f t="shared" ref="N13:W13" si="4">C13-C$4</f>
        <v>4.4799444854531127E-2</v>
      </c>
      <c r="O13" s="19">
        <f t="shared" si="4"/>
        <v>-3.7399546922339745E-2</v>
      </c>
      <c r="P13" s="19">
        <f t="shared" si="4"/>
        <v>-2.3956763434398454E-2</v>
      </c>
      <c r="Q13" s="19">
        <f t="shared" si="4"/>
        <v>5.0825399790361797E-2</v>
      </c>
      <c r="R13" s="19">
        <f t="shared" si="4"/>
        <v>7.8543583848901713E-2</v>
      </c>
      <c r="S13" s="19">
        <f t="shared" si="4"/>
        <v>-6.4756906738572678E-2</v>
      </c>
      <c r="T13" s="19">
        <f t="shared" si="4"/>
        <v>0.21498020633783502</v>
      </c>
      <c r="U13" s="19">
        <f t="shared" si="4"/>
        <v>7.4499899489940916E-2</v>
      </c>
      <c r="V13" s="19">
        <f t="shared" si="4"/>
        <v>0.17865439680899725</v>
      </c>
      <c r="W13" s="20">
        <f t="shared" si="4"/>
        <v>6.5786909876381583E-2</v>
      </c>
    </row>
    <row r="14" spans="1:24" hidden="1" outlineLevel="1">
      <c r="B14" s="10">
        <f>'Raw Stock Data'!B5</f>
        <v>40968</v>
      </c>
      <c r="C14" s="12">
        <f>'Raw Stock Data'!E5</f>
        <v>2.5337431579828262E-2</v>
      </c>
      <c r="D14" s="12">
        <f>'Raw Stock Data'!E125</f>
        <v>6.6039562225341797E-2</v>
      </c>
      <c r="E14" s="12">
        <f>'Raw Stock Data'!E245</f>
        <v>-1.9699357450008392E-2</v>
      </c>
      <c r="F14" s="12">
        <f>'Raw Stock Data'!E365</f>
        <v>1.7068382352590561E-2</v>
      </c>
      <c r="G14" s="12">
        <f>'Raw Stock Data'!E485</f>
        <v>2.5359541177749634E-2</v>
      </c>
      <c r="H14" s="12">
        <f>'Raw Stock Data'!E605</f>
        <v>1.9134696573019028E-2</v>
      </c>
      <c r="I14" s="12">
        <f>'Raw Stock Data'!E725</f>
        <v>-5.8980537578463554E-3</v>
      </c>
      <c r="J14" s="12">
        <f>'Raw Stock Data'!E845</f>
        <v>1.1962264776229858E-2</v>
      </c>
      <c r="K14" s="12">
        <f>'Raw Stock Data'!E965</f>
        <v>-6.8051591515541077E-2</v>
      </c>
      <c r="L14" s="12">
        <f>'Raw Stock Data'!E1085</f>
        <v>6.8688154220581055E-2</v>
      </c>
      <c r="M14" s="46">
        <f>'Raw Benchmark Data'!C12</f>
        <v>4.3340500000000004E-2</v>
      </c>
      <c r="N14" s="18">
        <f t="shared" ref="N14:N15" si="5">C14-C$4</f>
        <v>2.2714638740095931E-2</v>
      </c>
      <c r="O14" s="19">
        <f t="shared" ref="O14:O15" si="6">D14-D$4</f>
        <v>5.9467071919546775E-2</v>
      </c>
      <c r="P14" s="19">
        <f t="shared" ref="P14:P15" si="7">E14-E$4</f>
        <v>-2.7885985437023919E-2</v>
      </c>
      <c r="Q14" s="19">
        <f t="shared" ref="Q14:Q15" si="8">F14-F$4</f>
        <v>6.961499784544382E-3</v>
      </c>
      <c r="R14" s="19">
        <f t="shared" ref="R14:R15" si="9">G14-G$4</f>
        <v>1.441858241839024E-2</v>
      </c>
      <c r="S14" s="19">
        <f t="shared" ref="S14:S15" si="10">H14-H$4</f>
        <v>1.1649847814745347E-2</v>
      </c>
      <c r="T14" s="19">
        <f t="shared" ref="T14:T15" si="11">I14-I$4</f>
        <v>-2.6872862244878584E-2</v>
      </c>
      <c r="U14" s="19">
        <f t="shared" ref="U14:U15" si="12">J14-J$4</f>
        <v>-3.4161862301213351E-3</v>
      </c>
      <c r="V14" s="19">
        <f t="shared" ref="V14:V15" si="13">K14-K$4</f>
        <v>-8.3142614089592823E-2</v>
      </c>
      <c r="W14" s="20">
        <f t="shared" ref="W14:W15" si="14">L14-L$4</f>
        <v>5.2332196949040129E-2</v>
      </c>
    </row>
    <row r="15" spans="1:24" hidden="1" outlineLevel="1">
      <c r="B15" s="10">
        <f>'Raw Stock Data'!B6</f>
        <v>40998</v>
      </c>
      <c r="C15" s="12">
        <f>'Raw Stock Data'!E6</f>
        <v>6.0590650886297226E-2</v>
      </c>
      <c r="D15" s="12">
        <f>'Raw Stock Data'!E126</f>
        <v>-1.7503699287772179E-2</v>
      </c>
      <c r="E15" s="12">
        <f>'Raw Stock Data'!E246</f>
        <v>1.6745908185839653E-2</v>
      </c>
      <c r="F15" s="12">
        <f>'Raw Stock Data'!E366</f>
        <v>1.8379002809524536E-2</v>
      </c>
      <c r="G15" s="12">
        <f>'Raw Stock Data'!E486</f>
        <v>4.5944966375827789E-2</v>
      </c>
      <c r="H15" s="12">
        <f>'Raw Stock Data'!E606</f>
        <v>1.4662132598459721E-2</v>
      </c>
      <c r="I15" s="12">
        <f>'Raw Stock Data'!E726</f>
        <v>5.933108925819397E-2</v>
      </c>
      <c r="J15" s="12">
        <f>'Raw Stock Data'!E846</f>
        <v>6.3883326947689056E-2</v>
      </c>
      <c r="K15" s="12">
        <f>'Raw Stock Data'!E966</f>
        <v>7.3020771145820618E-2</v>
      </c>
      <c r="L15" s="12">
        <f>'Raw Stock Data'!E1086</f>
        <v>2.9530953615903854E-2</v>
      </c>
      <c r="M15" s="46">
        <f>'Raw Benchmark Data'!C13</f>
        <v>3.2869530000000001E-2</v>
      </c>
      <c r="N15" s="18">
        <f t="shared" si="5"/>
        <v>5.7967858046564895E-2</v>
      </c>
      <c r="O15" s="19">
        <f t="shared" si="6"/>
        <v>-2.4076189593567204E-2</v>
      </c>
      <c r="P15" s="19">
        <f t="shared" si="7"/>
        <v>8.5592801988241263E-3</v>
      </c>
      <c r="Q15" s="19">
        <f t="shared" si="8"/>
        <v>8.2721202414783573E-3</v>
      </c>
      <c r="R15" s="19">
        <f t="shared" si="9"/>
        <v>3.5004007616468394E-2</v>
      </c>
      <c r="S15" s="19">
        <f t="shared" si="10"/>
        <v>7.1772838401860401E-3</v>
      </c>
      <c r="T15" s="19">
        <f t="shared" si="11"/>
        <v>3.8356280771161738E-2</v>
      </c>
      <c r="U15" s="19">
        <f t="shared" si="12"/>
        <v>4.8504875941337865E-2</v>
      </c>
      <c r="V15" s="19">
        <f t="shared" si="13"/>
        <v>5.7929748571768871E-2</v>
      </c>
      <c r="W15" s="20">
        <f t="shared" si="14"/>
        <v>1.3174996344362928E-2</v>
      </c>
    </row>
    <row r="16" spans="1:24" hidden="1" outlineLevel="1">
      <c r="B16" s="10">
        <f>'Raw Stock Data'!B7</f>
        <v>41029</v>
      </c>
      <c r="C16" s="12">
        <f>'Raw Stock Data'!E7</f>
        <v>-7.5245248153805733E-3</v>
      </c>
      <c r="D16" s="12">
        <f>'Raw Stock Data'!E127</f>
        <v>-6.0628815554082394E-3</v>
      </c>
      <c r="E16" s="12">
        <f>'Raw Stock Data'!E247</f>
        <v>2.2479375824332237E-2</v>
      </c>
      <c r="F16" s="12">
        <f>'Raw Stock Data'!E367</f>
        <v>1.6814429545775056E-3</v>
      </c>
      <c r="G16" s="12">
        <f>'Raw Stock Data'!E487</f>
        <v>9.9591212347149849E-3</v>
      </c>
      <c r="H16" s="12">
        <f>'Raw Stock Data'!E607</f>
        <v>1.9136879593133926E-2</v>
      </c>
      <c r="I16" s="12">
        <f>'Raw Stock Data'!E727</f>
        <v>-0.11761704832315445</v>
      </c>
      <c r="J16" s="12">
        <f>'Raw Stock Data'!E847</f>
        <v>-4.3262362480163574E-2</v>
      </c>
      <c r="K16" s="12">
        <f>'Raw Stock Data'!E967</f>
        <v>6.4674578607082367E-2</v>
      </c>
      <c r="L16" s="12">
        <f>'Raw Stock Data'!E1087</f>
        <v>6.1304844915866852E-2</v>
      </c>
      <c r="M16" s="46">
        <f>'Raw Benchmark Data'!C14</f>
        <v>-6.0314690000000002E-3</v>
      </c>
      <c r="N16" s="18">
        <f t="shared" ref="N16:N79" si="15">C16-C$4</f>
        <v>-1.0147317655112904E-2</v>
      </c>
      <c r="O16" s="19">
        <f t="shared" ref="O16:O79" si="16">D16-D$4</f>
        <v>-1.2635371861203264E-2</v>
      </c>
      <c r="P16" s="19">
        <f t="shared" ref="P16:P79" si="17">E16-E$4</f>
        <v>1.4292747837316711E-2</v>
      </c>
      <c r="Q16" s="19">
        <f t="shared" ref="Q16:Q79" si="18">F16-F$4</f>
        <v>-8.4254396134686733E-3</v>
      </c>
      <c r="R16" s="19">
        <f t="shared" ref="R16:R79" si="19">G16-G$4</f>
        <v>-9.8183752464440881E-4</v>
      </c>
      <c r="S16" s="19">
        <f t="shared" ref="S16:S79" si="20">H16-H$4</f>
        <v>1.1652030834860246E-2</v>
      </c>
      <c r="T16" s="19">
        <f t="shared" ref="T16:T79" si="21">I16-I$4</f>
        <v>-0.13859185681018668</v>
      </c>
      <c r="U16" s="19">
        <f t="shared" ref="U16:U79" si="22">J16-J$4</f>
        <v>-5.8640813486514766E-2</v>
      </c>
      <c r="V16" s="19">
        <f t="shared" ref="V16:V79" si="23">K16-K$4</f>
        <v>4.9583556033030621E-2</v>
      </c>
      <c r="W16" s="20">
        <f t="shared" ref="W16:W79" si="24">L16-L$4</f>
        <v>4.4948887644325926E-2</v>
      </c>
    </row>
    <row r="17" spans="2:23" hidden="1" outlineLevel="1">
      <c r="B17" s="10">
        <f>'Raw Stock Data'!B8</f>
        <v>41060</v>
      </c>
      <c r="C17" s="12">
        <f>'Raw Stock Data'!E8</f>
        <v>-6.4371295273303986E-2</v>
      </c>
      <c r="D17" s="12">
        <f>'Raw Stock Data'!E128</f>
        <v>-6.897522509098053E-2</v>
      </c>
      <c r="E17" s="12">
        <f>'Raw Stock Data'!E248</f>
        <v>1.0013087652623653E-2</v>
      </c>
      <c r="F17" s="12">
        <f>'Raw Stock Data'!E368</f>
        <v>-4.8791371285915375E-2</v>
      </c>
      <c r="G17" s="12">
        <f>'Raw Stock Data'!E488</f>
        <v>-8.2584969699382782E-2</v>
      </c>
      <c r="H17" s="12">
        <f>'Raw Stock Data'!E608</f>
        <v>7.6164538040757179E-3</v>
      </c>
      <c r="I17" s="12">
        <f>'Raw Stock Data'!E728</f>
        <v>-0.22685189545154572</v>
      </c>
      <c r="J17" s="12">
        <f>'Raw Stock Data'!E848</f>
        <v>-0.18977923691272736</v>
      </c>
      <c r="K17" s="12">
        <f>'Raw Stock Data'!E968</f>
        <v>-3.9792381227016449E-2</v>
      </c>
      <c r="L17" s="12">
        <f>'Raw Stock Data'!E1088</f>
        <v>-3.5506132990121841E-2</v>
      </c>
      <c r="M17" s="46">
        <f>'Raw Benchmark Data'!C15</f>
        <v>-5.9803660000000002E-2</v>
      </c>
      <c r="N17" s="18">
        <f t="shared" si="15"/>
        <v>-6.6994088113036324E-2</v>
      </c>
      <c r="O17" s="19">
        <f t="shared" si="16"/>
        <v>-7.5547715396775558E-2</v>
      </c>
      <c r="P17" s="19">
        <f t="shared" si="17"/>
        <v>1.8264596656081267E-3</v>
      </c>
      <c r="Q17" s="19">
        <f t="shared" si="18"/>
        <v>-5.8898253853961552E-2</v>
      </c>
      <c r="R17" s="19">
        <f t="shared" si="19"/>
        <v>-9.3525928458742177E-2</v>
      </c>
      <c r="S17" s="19">
        <f t="shared" si="20"/>
        <v>1.3160504580203743E-4</v>
      </c>
      <c r="T17" s="19">
        <f t="shared" si="21"/>
        <v>-0.24782670393857795</v>
      </c>
      <c r="U17" s="19">
        <f t="shared" si="22"/>
        <v>-0.20515768791907854</v>
      </c>
      <c r="V17" s="19">
        <f t="shared" si="23"/>
        <v>-5.4883403801068195E-2</v>
      </c>
      <c r="W17" s="20">
        <f t="shared" si="24"/>
        <v>-5.1862090261662767E-2</v>
      </c>
    </row>
    <row r="18" spans="2:23" hidden="1" outlineLevel="1">
      <c r="B18" s="10">
        <f>'Raw Stock Data'!B9</f>
        <v>41089</v>
      </c>
      <c r="C18" s="12">
        <f>'Raw Stock Data'!E9</f>
        <v>1.3893250375986099E-2</v>
      </c>
      <c r="D18" s="12">
        <f>'Raw Stock Data'!E129</f>
        <v>7.3136024177074432E-2</v>
      </c>
      <c r="E18" s="12">
        <f>'Raw Stock Data'!E249</f>
        <v>8.4948679432272911E-3</v>
      </c>
      <c r="F18" s="12">
        <f>'Raw Stock Data'!E369</f>
        <v>6.1485540121793747E-2</v>
      </c>
      <c r="G18" s="12">
        <f>'Raw Stock Data'!E489</f>
        <v>3.1346727162599564E-2</v>
      </c>
      <c r="H18" s="12">
        <f>'Raw Stock Data'!E609</f>
        <v>3.7264667451381683E-2</v>
      </c>
      <c r="I18" s="12">
        <f>'Raw Stock Data'!E729</f>
        <v>9.2065908014774323E-2</v>
      </c>
      <c r="J18" s="12">
        <f>'Raw Stock Data'!E849</f>
        <v>5.1439080387353897E-2</v>
      </c>
      <c r="K18" s="12">
        <f>'Raw Stock Data'!E969</f>
        <v>2.66265869140625E-2</v>
      </c>
      <c r="L18" s="12">
        <f>'Raw Stock Data'!E1089</f>
        <v>7.4358999729156494E-2</v>
      </c>
      <c r="M18" s="46">
        <f>'Raw Benchmark Data'!C16</f>
        <v>4.1467290000000004E-2</v>
      </c>
      <c r="N18" s="18">
        <f t="shared" si="15"/>
        <v>1.1270457536253768E-2</v>
      </c>
      <c r="O18" s="19">
        <f t="shared" si="16"/>
        <v>6.6563533871279404E-2</v>
      </c>
      <c r="P18" s="19">
        <f t="shared" si="17"/>
        <v>3.0823995621176437E-4</v>
      </c>
      <c r="Q18" s="19">
        <f t="shared" si="18"/>
        <v>5.137865755374757E-2</v>
      </c>
      <c r="R18" s="19">
        <f t="shared" si="19"/>
        <v>2.0405768403240168E-2</v>
      </c>
      <c r="S18" s="19">
        <f t="shared" si="20"/>
        <v>2.9779818693108001E-2</v>
      </c>
      <c r="T18" s="19">
        <f t="shared" si="21"/>
        <v>7.1091099527742091E-2</v>
      </c>
      <c r="U18" s="19">
        <f t="shared" si="22"/>
        <v>3.6060629381002705E-2</v>
      </c>
      <c r="V18" s="19">
        <f t="shared" si="23"/>
        <v>1.153556434001075E-2</v>
      </c>
      <c r="W18" s="20">
        <f t="shared" si="24"/>
        <v>5.8003042457615568E-2</v>
      </c>
    </row>
    <row r="19" spans="2:23" hidden="1" outlineLevel="1">
      <c r="B19" s="10">
        <f>'Raw Stock Data'!B10</f>
        <v>41121</v>
      </c>
      <c r="C19" s="12">
        <f>'Raw Stock Data'!E10</f>
        <v>2.0451676100492477E-3</v>
      </c>
      <c r="D19" s="12">
        <f>'Raw Stock Data'!E130</f>
        <v>3.8673002272844315E-2</v>
      </c>
      <c r="E19" s="12">
        <f>'Raw Stock Data'!E250</f>
        <v>3.9956852793693542E-2</v>
      </c>
      <c r="F19" s="12">
        <f>'Raw Stock Data'!E370</f>
        <v>1.8192019313573837E-2</v>
      </c>
      <c r="G19" s="12">
        <f>'Raw Stock Data'!E490</f>
        <v>-3.5647235810756683E-2</v>
      </c>
      <c r="H19" s="12">
        <f>'Raw Stock Data'!E610</f>
        <v>5.7407659478485584E-3</v>
      </c>
      <c r="I19" s="12">
        <f>'Raw Stock Data'!E730</f>
        <v>-6.031530350446701E-2</v>
      </c>
      <c r="J19" s="12">
        <f>'Raw Stock Data'!E850</f>
        <v>-6.6394887864589691E-2</v>
      </c>
      <c r="K19" s="12">
        <f>'Raw Stock Data'!E970</f>
        <v>5.9477441012859344E-2</v>
      </c>
      <c r="L19" s="12">
        <f>'Raw Stock Data'!E1090</f>
        <v>5.489262193441391E-2</v>
      </c>
      <c r="M19" s="46">
        <f>'Raw Benchmark Data'!C17</f>
        <v>1.408409E-2</v>
      </c>
      <c r="N19" s="18">
        <f t="shared" si="15"/>
        <v>-5.7762522968308376E-4</v>
      </c>
      <c r="O19" s="19">
        <f t="shared" si="16"/>
        <v>3.2100511967049293E-2</v>
      </c>
      <c r="P19" s="19">
        <f t="shared" si="17"/>
        <v>3.1770224806678016E-2</v>
      </c>
      <c r="Q19" s="19">
        <f t="shared" si="18"/>
        <v>8.0851367455276584E-3</v>
      </c>
      <c r="R19" s="19">
        <f t="shared" si="19"/>
        <v>-4.6588194570116079E-2</v>
      </c>
      <c r="S19" s="19">
        <f t="shared" si="20"/>
        <v>-1.7440828104251221E-3</v>
      </c>
      <c r="T19" s="19">
        <f t="shared" si="21"/>
        <v>-8.1290111991499242E-2</v>
      </c>
      <c r="U19" s="19">
        <f t="shared" si="22"/>
        <v>-8.177333887094089E-2</v>
      </c>
      <c r="V19" s="19">
        <f t="shared" si="23"/>
        <v>4.4386418438807598E-2</v>
      </c>
      <c r="W19" s="20">
        <f t="shared" si="24"/>
        <v>3.8536664662872984E-2</v>
      </c>
    </row>
    <row r="20" spans="2:23" hidden="1" outlineLevel="1">
      <c r="B20" s="10">
        <f>'Raw Stock Data'!B11</f>
        <v>41152</v>
      </c>
      <c r="C20" s="12">
        <f>'Raw Stock Data'!E11</f>
        <v>-1.4286641962826252E-3</v>
      </c>
      <c r="D20" s="12">
        <f>'Raw Stock Data'!E131</f>
        <v>3.175763413310051E-2</v>
      </c>
      <c r="E20" s="12">
        <f>'Raw Stock Data'!E251</f>
        <v>-4.8390436917543411E-2</v>
      </c>
      <c r="F20" s="12">
        <f>'Raw Stock Data'!E371</f>
        <v>2.1484106779098511E-2</v>
      </c>
      <c r="G20" s="12">
        <f>'Raw Stock Data'!E491</f>
        <v>-2.5097308680415154E-2</v>
      </c>
      <c r="H20" s="12">
        <f>'Raw Stock Data'!E611</f>
        <v>-2.3982726037502289E-2</v>
      </c>
      <c r="I20" s="12">
        <f>'Raw Stock Data'!E731</f>
        <v>9.8096646368503571E-2</v>
      </c>
      <c r="J20" s="12">
        <f>'Raw Stock Data'!E851</f>
        <v>0.19623824954032898</v>
      </c>
      <c r="K20" s="12">
        <f>'Raw Stock Data'!E971</f>
        <v>6.1844222247600555E-2</v>
      </c>
      <c r="L20" s="12">
        <f>'Raw Stock Data'!E1091</f>
        <v>2.5533257052302361E-2</v>
      </c>
      <c r="M20" s="46">
        <f>'Raw Benchmark Data'!C18</f>
        <v>2.2744090000000002E-2</v>
      </c>
      <c r="N20" s="18">
        <f t="shared" si="15"/>
        <v>-4.0514570360149563E-3</v>
      </c>
      <c r="O20" s="19">
        <f t="shared" si="16"/>
        <v>2.5185143827305485E-2</v>
      </c>
      <c r="P20" s="19">
        <f t="shared" si="17"/>
        <v>-5.6577064904558938E-2</v>
      </c>
      <c r="Q20" s="19">
        <f t="shared" si="18"/>
        <v>1.1377224211052332E-2</v>
      </c>
      <c r="R20" s="19">
        <f t="shared" si="19"/>
        <v>-3.6038267439774549E-2</v>
      </c>
      <c r="S20" s="19">
        <f t="shared" si="20"/>
        <v>-3.1467574795775971E-2</v>
      </c>
      <c r="T20" s="19">
        <f t="shared" si="21"/>
        <v>7.7121837881471339E-2</v>
      </c>
      <c r="U20" s="19">
        <f t="shared" si="22"/>
        <v>0.18085979853397779</v>
      </c>
      <c r="V20" s="19">
        <f t="shared" si="23"/>
        <v>4.6753199673548809E-2</v>
      </c>
      <c r="W20" s="20">
        <f t="shared" si="24"/>
        <v>9.1772997807614345E-3</v>
      </c>
    </row>
    <row r="21" spans="2:23" hidden="1" outlineLevel="1">
      <c r="B21" s="10">
        <f>'Raw Stock Data'!B12</f>
        <v>41180</v>
      </c>
      <c r="C21" s="12">
        <f>'Raw Stock Data'!E12</f>
        <v>6.4665079116821289E-2</v>
      </c>
      <c r="D21" s="12">
        <f>'Raw Stock Data'!E132</f>
        <v>3.9229616522789001E-2</v>
      </c>
      <c r="E21" s="12">
        <f>'Raw Stock Data'!E252</f>
        <v>1.6765901818871498E-2</v>
      </c>
      <c r="F21" s="12">
        <f>'Raw Stock Data'!E372</f>
        <v>-1.9438478630036116E-3</v>
      </c>
      <c r="G21" s="12">
        <f>'Raw Stock Data'!E492</f>
        <v>-8.7595619261264801E-2</v>
      </c>
      <c r="H21" s="12">
        <f>'Raw Stock Data'!E612</f>
        <v>8.7652262300252914E-3</v>
      </c>
      <c r="I21" s="12">
        <f>'Raw Stock Data'!E732</f>
        <v>0.1159999817609787</v>
      </c>
      <c r="J21" s="12">
        <f>'Raw Stock Data'!E852</f>
        <v>7.8613153891637921E-4</v>
      </c>
      <c r="K21" s="12">
        <f>'Raw Stock Data'!E972</f>
        <v>0.14976604282855988</v>
      </c>
      <c r="L21" s="12">
        <f>'Raw Stock Data'!E1092</f>
        <v>1.0085083544254303E-2</v>
      </c>
      <c r="M21" s="46">
        <f>'Raw Benchmark Data'!C19</f>
        <v>2.5078619999999999E-2</v>
      </c>
      <c r="N21" s="18">
        <f t="shared" si="15"/>
        <v>6.2042286277088958E-2</v>
      </c>
      <c r="O21" s="19">
        <f t="shared" si="16"/>
        <v>3.265712621699398E-2</v>
      </c>
      <c r="P21" s="19">
        <f t="shared" si="17"/>
        <v>8.5792738318559714E-3</v>
      </c>
      <c r="Q21" s="19">
        <f t="shared" si="18"/>
        <v>-1.205073043104979E-2</v>
      </c>
      <c r="R21" s="19">
        <f t="shared" si="19"/>
        <v>-9.8536578020624196E-2</v>
      </c>
      <c r="S21" s="19">
        <f t="shared" si="20"/>
        <v>1.2803774717516109E-3</v>
      </c>
      <c r="T21" s="19">
        <f t="shared" si="21"/>
        <v>9.5025173273946467E-2</v>
      </c>
      <c r="U21" s="19">
        <f t="shared" si="22"/>
        <v>-1.4592319467434814E-2</v>
      </c>
      <c r="V21" s="19">
        <f t="shared" si="23"/>
        <v>0.13467502025450812</v>
      </c>
      <c r="W21" s="20">
        <f t="shared" si="24"/>
        <v>-6.270873727286623E-3</v>
      </c>
    </row>
    <row r="22" spans="2:23" hidden="1" outlineLevel="1">
      <c r="B22" s="10">
        <f>'Raw Stock Data'!B13</f>
        <v>41213</v>
      </c>
      <c r="C22" s="12">
        <f>'Raw Stock Data'!E13</f>
        <v>-6.2280058860778809E-2</v>
      </c>
      <c r="D22" s="12">
        <f>'Raw Stock Data'!E133</f>
        <v>-5.4214980453252792E-2</v>
      </c>
      <c r="E22" s="12">
        <f>'Raw Stock Data'!E253</f>
        <v>1.6272509470582008E-2</v>
      </c>
      <c r="F22" s="12">
        <f>'Raw Stock Data'!E373</f>
        <v>-5.2153211086988449E-2</v>
      </c>
      <c r="G22" s="12">
        <f>'Raw Stock Data'!E493</f>
        <v>-4.5243941247463226E-2</v>
      </c>
      <c r="H22" s="12">
        <f>'Raw Stock Data'!E613</f>
        <v>-3.0222865752875805E-3</v>
      </c>
      <c r="I22" s="12">
        <f>'Raw Stock Data'!E733</f>
        <v>4.1218601167201996E-2</v>
      </c>
      <c r="J22" s="12">
        <f>'Raw Stock Data'!E853</f>
        <v>-9.4789154827594757E-2</v>
      </c>
      <c r="K22" s="12">
        <f>'Raw Stock Data'!E973</f>
        <v>1.2739351950585842E-2</v>
      </c>
      <c r="L22" s="12">
        <f>'Raw Stock Data'!E1093</f>
        <v>4.1341677308082581E-2</v>
      </c>
      <c r="M22" s="46">
        <f>'Raw Benchmark Data'!C20</f>
        <v>-1.7939E-2</v>
      </c>
      <c r="N22" s="18">
        <f t="shared" si="15"/>
        <v>-6.4902851700511147E-2</v>
      </c>
      <c r="O22" s="19">
        <f t="shared" si="16"/>
        <v>-6.0787470759047814E-2</v>
      </c>
      <c r="P22" s="19">
        <f t="shared" si="17"/>
        <v>8.0858814835664816E-3</v>
      </c>
      <c r="Q22" s="19">
        <f t="shared" si="18"/>
        <v>-6.2260093655034626E-2</v>
      </c>
      <c r="R22" s="19">
        <f t="shared" si="19"/>
        <v>-5.6184900006822622E-2</v>
      </c>
      <c r="S22" s="19">
        <f t="shared" si="20"/>
        <v>-1.0507135333561261E-2</v>
      </c>
      <c r="T22" s="19">
        <f t="shared" si="21"/>
        <v>2.0243792680169768E-2</v>
      </c>
      <c r="U22" s="19">
        <f t="shared" si="22"/>
        <v>-0.11016760583394596</v>
      </c>
      <c r="V22" s="19">
        <f t="shared" si="23"/>
        <v>-2.3516706234659075E-3</v>
      </c>
      <c r="W22" s="20">
        <f t="shared" si="24"/>
        <v>2.4985720036541655E-2</v>
      </c>
    </row>
    <row r="23" spans="2:23" hidden="1" outlineLevel="1">
      <c r="B23" s="10">
        <f>'Raw Stock Data'!B14</f>
        <v>41243</v>
      </c>
      <c r="C23" s="12">
        <f>'Raw Stock Data'!E14</f>
        <v>-1.8557505682110786E-2</v>
      </c>
      <c r="D23" s="12">
        <f>'Raw Stock Data'!E134</f>
        <v>-3.3115696161985397E-2</v>
      </c>
      <c r="E23" s="12">
        <f>'Raw Stock Data'!E254</f>
        <v>-5.9777986258268356E-2</v>
      </c>
      <c r="F23" s="12">
        <f>'Raw Stock Data'!E374</f>
        <v>4.4977150857448578E-2</v>
      </c>
      <c r="G23" s="12">
        <f>'Raw Stock Data'!E494</f>
        <v>-8.506697416305542E-2</v>
      </c>
      <c r="H23" s="12">
        <f>'Raw Stock Data'!E614</f>
        <v>-2.1646423265337944E-2</v>
      </c>
      <c r="I23" s="12">
        <f>'Raw Stock Data'!E734</f>
        <v>-2.9343977570533752E-2</v>
      </c>
      <c r="J23" s="12">
        <f>'Raw Stock Data'!E854</f>
        <v>0.11111107468605042</v>
      </c>
      <c r="K23" s="12">
        <f>'Raw Stock Data'!E974</f>
        <v>0.11648673564195633</v>
      </c>
      <c r="L23" s="12">
        <f>'Raw Stock Data'!E1094</f>
        <v>1.1535529978573322E-2</v>
      </c>
      <c r="M23" s="46">
        <f>'Raw Benchmark Data'!C21</f>
        <v>5.3262780000000003E-3</v>
      </c>
      <c r="N23" s="18">
        <f t="shared" si="15"/>
        <v>-2.1180298521843118E-2</v>
      </c>
      <c r="O23" s="19">
        <f t="shared" si="16"/>
        <v>-3.9688186467780419E-2</v>
      </c>
      <c r="P23" s="19">
        <f t="shared" si="17"/>
        <v>-6.7964614245283883E-2</v>
      </c>
      <c r="Q23" s="19">
        <f t="shared" si="18"/>
        <v>3.4870268289402401E-2</v>
      </c>
      <c r="R23" s="19">
        <f t="shared" si="19"/>
        <v>-9.6007932922414815E-2</v>
      </c>
      <c r="S23" s="19">
        <f t="shared" si="20"/>
        <v>-2.9131272023611626E-2</v>
      </c>
      <c r="T23" s="19">
        <f t="shared" si="21"/>
        <v>-5.0318786057565984E-2</v>
      </c>
      <c r="U23" s="19">
        <f t="shared" si="22"/>
        <v>9.5732623679699216E-2</v>
      </c>
      <c r="V23" s="19">
        <f t="shared" si="23"/>
        <v>0.10139571306790458</v>
      </c>
      <c r="W23" s="20">
        <f t="shared" si="24"/>
        <v>-4.8204272929676037E-3</v>
      </c>
    </row>
    <row r="24" spans="2:23" hidden="1" outlineLevel="1">
      <c r="B24" s="10">
        <f>'Raw Stock Data'!B15</f>
        <v>41274</v>
      </c>
      <c r="C24" s="12">
        <f>'Raw Stock Data'!E15</f>
        <v>7.7865822240710258E-3</v>
      </c>
      <c r="D24" s="12">
        <f>'Raw Stock Data'!E135</f>
        <v>2.3180970922112465E-2</v>
      </c>
      <c r="E24" s="12">
        <f>'Raw Stock Data'!E255</f>
        <v>-1.6991915181279182E-2</v>
      </c>
      <c r="F24" s="12">
        <f>'Raw Stock Data'!E375</f>
        <v>2.0890615880489349E-2</v>
      </c>
      <c r="G24" s="12">
        <f>'Raw Stock Data'!E495</f>
        <v>5.3922835737466812E-2</v>
      </c>
      <c r="H24" s="12">
        <f>'Raw Stock Data'!E615</f>
        <v>1.3500266708433628E-2</v>
      </c>
      <c r="I24" s="12">
        <f>'Raw Stock Data'!E735</f>
        <v>0.13337284326553345</v>
      </c>
      <c r="J24" s="12">
        <f>'Raw Stock Data'!E855</f>
        <v>3.9101049304008484E-2</v>
      </c>
      <c r="K24" s="12">
        <f>'Raw Stock Data'!E975</f>
        <v>-2.0666707307100296E-2</v>
      </c>
      <c r="L24" s="12">
        <f>'Raw Stock Data'!E1095</f>
        <v>6.8720489740371704E-2</v>
      </c>
      <c r="M24" s="46">
        <f>'Raw Benchmark Data'!C22</f>
        <v>8.5297719999999997E-3</v>
      </c>
      <c r="N24" s="18">
        <f t="shared" si="15"/>
        <v>5.1637893843386948E-3</v>
      </c>
      <c r="O24" s="19">
        <f t="shared" si="16"/>
        <v>1.660848061631744E-2</v>
      </c>
      <c r="P24" s="19">
        <f t="shared" si="17"/>
        <v>-2.5178543168294709E-2</v>
      </c>
      <c r="Q24" s="19">
        <f t="shared" si="18"/>
        <v>1.0783733312443171E-2</v>
      </c>
      <c r="R24" s="19">
        <f t="shared" si="19"/>
        <v>4.2981876978107417E-2</v>
      </c>
      <c r="S24" s="19">
        <f t="shared" si="20"/>
        <v>6.0154179501599476E-3</v>
      </c>
      <c r="T24" s="19">
        <f t="shared" si="21"/>
        <v>0.11239803477850122</v>
      </c>
      <c r="U24" s="19">
        <f t="shared" si="22"/>
        <v>2.3722598297657292E-2</v>
      </c>
      <c r="V24" s="19">
        <f t="shared" si="23"/>
        <v>-3.5757729881152042E-2</v>
      </c>
      <c r="W24" s="20">
        <f t="shared" si="24"/>
        <v>5.2364532468830778E-2</v>
      </c>
    </row>
    <row r="25" spans="2:23" hidden="1" outlineLevel="1">
      <c r="B25" s="10">
        <f>'Raw Stock Data'!B16</f>
        <v>41305</v>
      </c>
      <c r="C25" s="12">
        <f>'Raw Stock Data'!E16</f>
        <v>6.0140978544950485E-2</v>
      </c>
      <c r="D25" s="12">
        <f>'Raw Stock Data'!E136</f>
        <v>6.4823396503925323E-2</v>
      </c>
      <c r="E25" s="12">
        <f>'Raw Stock Data'!E256</f>
        <v>4.4615700840950012E-2</v>
      </c>
      <c r="F25" s="12">
        <f>'Raw Stock Data'!E376</f>
        <v>8.2929506897926331E-2</v>
      </c>
      <c r="G25" s="12">
        <f>'Raw Stock Data'!E496</f>
        <v>2.0368577912449837E-2</v>
      </c>
      <c r="H25" s="12">
        <f>'Raw Stock Data'!E616</f>
        <v>4.4594623148441315E-2</v>
      </c>
      <c r="I25" s="12">
        <f>'Raw Stock Data'!E736</f>
        <v>0.19508364796638489</v>
      </c>
      <c r="J25" s="12">
        <f>'Raw Stock Data'!E856</f>
        <v>4.6851251274347305E-2</v>
      </c>
      <c r="K25" s="12">
        <f>'Raw Stock Data'!E976</f>
        <v>7.420019805431366E-2</v>
      </c>
      <c r="L25" s="12">
        <f>'Raw Stock Data'!E1096</f>
        <v>-2.2727368399500847E-2</v>
      </c>
      <c r="M25" s="46">
        <f>'Raw Benchmark Data'!C23</f>
        <v>5.2242530000000002E-2</v>
      </c>
      <c r="N25" s="18">
        <f t="shared" si="15"/>
        <v>5.7518185705218154E-2</v>
      </c>
      <c r="O25" s="19">
        <f t="shared" si="16"/>
        <v>5.8250906198130302E-2</v>
      </c>
      <c r="P25" s="19">
        <f t="shared" si="17"/>
        <v>3.6429072853934485E-2</v>
      </c>
      <c r="Q25" s="19">
        <f t="shared" si="18"/>
        <v>7.2822624329880153E-2</v>
      </c>
      <c r="R25" s="19">
        <f t="shared" si="19"/>
        <v>9.427619153090443E-3</v>
      </c>
      <c r="S25" s="19">
        <f t="shared" si="20"/>
        <v>3.7109774390167632E-2</v>
      </c>
      <c r="T25" s="19">
        <f t="shared" si="21"/>
        <v>0.17410883947935266</v>
      </c>
      <c r="U25" s="19">
        <f t="shared" si="22"/>
        <v>3.1472800267996114E-2</v>
      </c>
      <c r="V25" s="19">
        <f t="shared" si="23"/>
        <v>5.9109175480261913E-2</v>
      </c>
      <c r="W25" s="20">
        <f t="shared" si="24"/>
        <v>-3.9083325671041773E-2</v>
      </c>
    </row>
    <row r="26" spans="2:23" hidden="1" outlineLevel="1">
      <c r="B26" s="10">
        <f>'Raw Stock Data'!B17</f>
        <v>41333</v>
      </c>
      <c r="C26" s="12">
        <f>'Raw Stock Data'!E17</f>
        <v>-6.8449568934738636E-3</v>
      </c>
      <c r="D26" s="12">
        <f>'Raw Stock Data'!E137</f>
        <v>2.5184541940689087E-2</v>
      </c>
      <c r="E26" s="12">
        <f>'Raw Stock Data'!E257</f>
        <v>1.7635062336921692E-2</v>
      </c>
      <c r="F26" s="12">
        <f>'Raw Stock Data'!E377</f>
        <v>4.0626522153615952E-2</v>
      </c>
      <c r="G26" s="12">
        <f>'Raw Stock Data'!E497</f>
        <v>3.0892698559910059E-3</v>
      </c>
      <c r="H26" s="12">
        <f>'Raw Stock Data'!E617</f>
        <v>4.5324329286813736E-2</v>
      </c>
      <c r="I26" s="12">
        <f>'Raw Stock Data'!E737</f>
        <v>-1.0940968990325928E-2</v>
      </c>
      <c r="J26" s="12">
        <f>'Raw Stock Data'!E857</f>
        <v>1.3855122029781342E-2</v>
      </c>
      <c r="K26" s="12">
        <f>'Raw Stock Data'!E977</f>
        <v>8.2889743149280548E-2</v>
      </c>
      <c r="L26" s="12">
        <f>'Raw Stock Data'!E1097</f>
        <v>-1.0209779255092144E-2</v>
      </c>
      <c r="M26" s="46">
        <f>'Raw Benchmark Data'!C24</f>
        <v>1.300802E-2</v>
      </c>
      <c r="N26" s="18">
        <f t="shared" si="15"/>
        <v>-9.4677497332061947E-3</v>
      </c>
      <c r="O26" s="19">
        <f t="shared" si="16"/>
        <v>1.8612051634894062E-2</v>
      </c>
      <c r="P26" s="19">
        <f t="shared" si="17"/>
        <v>9.4484343499061652E-3</v>
      </c>
      <c r="Q26" s="19">
        <f t="shared" si="18"/>
        <v>3.0519639585569774E-2</v>
      </c>
      <c r="R26" s="19">
        <f t="shared" si="19"/>
        <v>-7.8516889033683878E-3</v>
      </c>
      <c r="S26" s="19">
        <f t="shared" si="20"/>
        <v>3.7839480528540054E-2</v>
      </c>
      <c r="T26" s="19">
        <f t="shared" si="21"/>
        <v>-3.1915777477358159E-2</v>
      </c>
      <c r="U26" s="19">
        <f t="shared" si="22"/>
        <v>-1.5233289765698519E-3</v>
      </c>
      <c r="V26" s="19">
        <f t="shared" si="23"/>
        <v>6.7798720575228802E-2</v>
      </c>
      <c r="W26" s="20">
        <f t="shared" si="24"/>
        <v>-2.656573652663307E-2</v>
      </c>
    </row>
    <row r="27" spans="2:23" hidden="1" outlineLevel="1">
      <c r="B27" s="10">
        <f>'Raw Stock Data'!B18</f>
        <v>41361</v>
      </c>
      <c r="C27" s="12">
        <f>'Raw Stock Data'!E18</f>
        <v>6.209232285618782E-2</v>
      </c>
      <c r="D27" s="12">
        <f>'Raw Stock Data'!E138</f>
        <v>1.4255212619900703E-2</v>
      </c>
      <c r="E27" s="12">
        <f>'Raw Stock Data'!E258</f>
        <v>4.2435012757778168E-2</v>
      </c>
      <c r="F27" s="12">
        <f>'Raw Stock Data'!E378</f>
        <v>2.2211514413356781E-2</v>
      </c>
      <c r="G27" s="12">
        <f>'Raw Stock Data'!E498</f>
        <v>4.5737545937299728E-2</v>
      </c>
      <c r="H27" s="12">
        <f>'Raw Stock Data'!E618</f>
        <v>3.8928575813770294E-2</v>
      </c>
      <c r="I27" s="12">
        <f>'Raw Stock Data'!E738</f>
        <v>-2.5277148932218552E-2</v>
      </c>
      <c r="J27" s="12">
        <f>'Raw Stock Data'!E858</f>
        <v>1.9180491799488664E-3</v>
      </c>
      <c r="K27" s="12">
        <f>'Raw Stock Data'!E978</f>
        <v>0.14559918642044067</v>
      </c>
      <c r="L27" s="12">
        <f>'Raw Stock Data'!E1098</f>
        <v>-2.2923159413039684E-3</v>
      </c>
      <c r="M27" s="46">
        <f>'Raw Benchmark Data'!C25</f>
        <v>3.7584390000000002E-2</v>
      </c>
      <c r="N27" s="18">
        <f t="shared" si="15"/>
        <v>5.9469530016455489E-2</v>
      </c>
      <c r="O27" s="19">
        <f t="shared" si="16"/>
        <v>7.6827223141056793E-3</v>
      </c>
      <c r="P27" s="19">
        <f t="shared" si="17"/>
        <v>3.4248384770762641E-2</v>
      </c>
      <c r="Q27" s="19">
        <f t="shared" si="18"/>
        <v>1.2104631845310602E-2</v>
      </c>
      <c r="R27" s="19">
        <f t="shared" si="19"/>
        <v>3.4796587177940333E-2</v>
      </c>
      <c r="S27" s="19">
        <f t="shared" si="20"/>
        <v>3.1443727055496612E-2</v>
      </c>
      <c r="T27" s="19">
        <f t="shared" si="21"/>
        <v>-4.6251957419250783E-2</v>
      </c>
      <c r="U27" s="19">
        <f t="shared" si="22"/>
        <v>-1.3460401826402327E-2</v>
      </c>
      <c r="V27" s="19">
        <f t="shared" si="23"/>
        <v>0.13050816384638891</v>
      </c>
      <c r="W27" s="20">
        <f t="shared" si="24"/>
        <v>-1.8648273212844894E-2</v>
      </c>
    </row>
    <row r="28" spans="2:23" hidden="1" outlineLevel="1">
      <c r="B28" s="10">
        <f>'Raw Stock Data'!B19</f>
        <v>41394</v>
      </c>
      <c r="C28" s="12">
        <f>'Raw Stock Data'!E19</f>
        <v>-5.0445426255464554E-2</v>
      </c>
      <c r="D28" s="12">
        <f>'Raw Stock Data'!E139</f>
        <v>2.6847353205084801E-2</v>
      </c>
      <c r="E28" s="12">
        <f>'Raw Stock Data'!E259</f>
        <v>2.7919894084334373E-2</v>
      </c>
      <c r="F28" s="12">
        <f>'Raw Stock Data'!E379</f>
        <v>-1.5050310641527176E-2</v>
      </c>
      <c r="G28" s="12">
        <f>'Raw Stock Data'!E499</f>
        <v>9.6862912178039551E-2</v>
      </c>
      <c r="H28" s="12">
        <f>'Raw Stock Data'!E619</f>
        <v>6.0158129781484604E-2</v>
      </c>
      <c r="I28" s="12">
        <f>'Raw Stock Data'!E739</f>
        <v>1.0009102523326874E-2</v>
      </c>
      <c r="J28" s="12">
        <f>'Raw Stock Data'!E859</f>
        <v>9.3323579058051109E-3</v>
      </c>
      <c r="K28" s="12">
        <f>'Raw Stock Data'!E979</f>
        <v>3.4736428409814835E-2</v>
      </c>
      <c r="L28" s="12">
        <f>'Raw Stock Data'!E1099</f>
        <v>0.10568639636039734</v>
      </c>
      <c r="M28" s="46">
        <f>'Raw Benchmark Data'!C26</f>
        <v>1.9621450000000002E-2</v>
      </c>
      <c r="N28" s="18">
        <f t="shared" si="15"/>
        <v>-5.3068219095196885E-2</v>
      </c>
      <c r="O28" s="19">
        <f t="shared" si="16"/>
        <v>2.0274862899289776E-2</v>
      </c>
      <c r="P28" s="19">
        <f t="shared" si="17"/>
        <v>1.9733266097318847E-2</v>
      </c>
      <c r="Q28" s="19">
        <f t="shared" si="18"/>
        <v>-2.5157193209573353E-2</v>
      </c>
      <c r="R28" s="19">
        <f t="shared" si="19"/>
        <v>8.5921953418680155E-2</v>
      </c>
      <c r="S28" s="19">
        <f t="shared" si="20"/>
        <v>5.2673281023210922E-2</v>
      </c>
      <c r="T28" s="19">
        <f t="shared" si="21"/>
        <v>-1.0965705963705354E-2</v>
      </c>
      <c r="U28" s="19">
        <f t="shared" si="22"/>
        <v>-6.0460931005460825E-3</v>
      </c>
      <c r="V28" s="19">
        <f t="shared" si="23"/>
        <v>1.9645405835763085E-2</v>
      </c>
      <c r="W28" s="20">
        <f t="shared" si="24"/>
        <v>8.9330439088856406E-2</v>
      </c>
    </row>
    <row r="29" spans="2:23" hidden="1" outlineLevel="1">
      <c r="B29" s="10">
        <f>'Raw Stock Data'!B20</f>
        <v>41425</v>
      </c>
      <c r="C29" s="12">
        <f>'Raw Stock Data'!E20</f>
        <v>3.1746871769428253E-2</v>
      </c>
      <c r="D29" s="12">
        <f>'Raw Stock Data'!E140</f>
        <v>1.4261108823120594E-2</v>
      </c>
      <c r="E29" s="12">
        <f>'Raw Stock Data'!E260</f>
        <v>-7.9255610704421997E-2</v>
      </c>
      <c r="F29" s="12">
        <f>'Raw Stock Data'!E380</f>
        <v>5.9163380414247513E-2</v>
      </c>
      <c r="G29" s="12">
        <f>'Raw Stock Data'!E500</f>
        <v>2.3173272609710693E-2</v>
      </c>
      <c r="H29" s="12">
        <f>'Raw Stock Data'!E620</f>
        <v>-8.317122608423233E-2</v>
      </c>
      <c r="I29" s="12">
        <f>'Raw Stock Data'!E740</f>
        <v>0.16930022835731506</v>
      </c>
      <c r="J29" s="12">
        <f>'Raw Stock Data'!E860</f>
        <v>0.15272465348243713</v>
      </c>
      <c r="K29" s="12">
        <f>'Raw Stock Data'!E980</f>
        <v>7.5829386711120605E-2</v>
      </c>
      <c r="L29" s="12">
        <f>'Raw Stock Data'!E1100</f>
        <v>-7.4675321578979492E-2</v>
      </c>
      <c r="M29" s="46">
        <f>'Raw Benchmark Data'!C27</f>
        <v>2.3142070000000001E-2</v>
      </c>
      <c r="N29" s="18">
        <f t="shared" si="15"/>
        <v>2.9124078929695922E-2</v>
      </c>
      <c r="O29" s="19">
        <f t="shared" si="16"/>
        <v>7.6886185173255699E-3</v>
      </c>
      <c r="P29" s="19">
        <f t="shared" si="17"/>
        <v>-8.7442238691437524E-2</v>
      </c>
      <c r="Q29" s="19">
        <f t="shared" si="18"/>
        <v>4.9056497846201336E-2</v>
      </c>
      <c r="R29" s="19">
        <f t="shared" si="19"/>
        <v>1.22323138503513E-2</v>
      </c>
      <c r="S29" s="19">
        <f t="shared" si="20"/>
        <v>-9.0656074842506013E-2</v>
      </c>
      <c r="T29" s="19">
        <f t="shared" si="21"/>
        <v>0.14832541987028283</v>
      </c>
      <c r="U29" s="19">
        <f t="shared" si="22"/>
        <v>0.13734620247608595</v>
      </c>
      <c r="V29" s="19">
        <f t="shared" si="23"/>
        <v>6.0738364137068859E-2</v>
      </c>
      <c r="W29" s="20">
        <f t="shared" si="24"/>
        <v>-9.1031278850520425E-2</v>
      </c>
    </row>
    <row r="30" spans="2:23" hidden="1" outlineLevel="1">
      <c r="B30" s="10">
        <f>'Raw Stock Data'!B21</f>
        <v>41453</v>
      </c>
      <c r="C30" s="12">
        <f>'Raw Stock Data'!E21</f>
        <v>-8.1290274858474731E-2</v>
      </c>
      <c r="D30" s="12">
        <f>'Raw Stock Data'!E141</f>
        <v>-3.5926710814237595E-2</v>
      </c>
      <c r="E30" s="12">
        <f>'Raw Stock Data'!E261</f>
        <v>5.2391691133379936E-3</v>
      </c>
      <c r="F30" s="12">
        <f>'Raw Stock Data'!E381</f>
        <v>-8.3431415259838104E-3</v>
      </c>
      <c r="G30" s="12">
        <f>'Raw Stock Data'!E501</f>
        <v>-2.0593551453202963E-3</v>
      </c>
      <c r="H30" s="12">
        <f>'Raw Stock Data'!E621</f>
        <v>1.4721494168043137E-2</v>
      </c>
      <c r="I30" s="12">
        <f>'Raw Stock Data'!E741</f>
        <v>-5.6756731122732162E-2</v>
      </c>
      <c r="J30" s="12">
        <f>'Raw Stock Data'!E861</f>
        <v>9.1229239478707314E-3</v>
      </c>
      <c r="K30" s="12">
        <f>'Raw Stock Data'!E981</f>
        <v>-5.8920688927173615E-2</v>
      </c>
      <c r="L30" s="12">
        <f>'Raw Stock Data'!E1101</f>
        <v>1.5999991446733475E-2</v>
      </c>
      <c r="M30" s="46">
        <f>'Raw Benchmark Data'!C28</f>
        <v>-1.3586930000000001E-2</v>
      </c>
      <c r="N30" s="18">
        <f t="shared" si="15"/>
        <v>-8.3913067698207069E-2</v>
      </c>
      <c r="O30" s="19">
        <f t="shared" si="16"/>
        <v>-4.2499201120032616E-2</v>
      </c>
      <c r="P30" s="19">
        <f t="shared" si="17"/>
        <v>-2.9474588736775331E-3</v>
      </c>
      <c r="Q30" s="19">
        <f t="shared" si="18"/>
        <v>-1.8450024094029988E-2</v>
      </c>
      <c r="R30" s="19">
        <f t="shared" si="19"/>
        <v>-1.300031390467969E-2</v>
      </c>
      <c r="S30" s="19">
        <f t="shared" si="20"/>
        <v>7.2366454097694561E-3</v>
      </c>
      <c r="T30" s="19">
        <f t="shared" si="21"/>
        <v>-7.7731539609764394E-2</v>
      </c>
      <c r="U30" s="19">
        <f t="shared" si="22"/>
        <v>-6.2555270584804621E-3</v>
      </c>
      <c r="V30" s="19">
        <f t="shared" si="23"/>
        <v>-7.4011711501225361E-2</v>
      </c>
      <c r="W30" s="20">
        <f t="shared" si="24"/>
        <v>-3.5596582480745126E-4</v>
      </c>
    </row>
    <row r="31" spans="2:23" hidden="1" outlineLevel="1">
      <c r="B31" s="10">
        <f>'Raw Stock Data'!B22</f>
        <v>41486</v>
      </c>
      <c r="C31" s="12">
        <f>'Raw Stock Data'!E22</f>
        <v>2.0564034581184387E-2</v>
      </c>
      <c r="D31" s="12">
        <f>'Raw Stock Data'!E142</f>
        <v>6.3799247145652771E-2</v>
      </c>
      <c r="E31" s="12">
        <f>'Raw Stock Data'!E262</f>
        <v>1.6088807955384254E-2</v>
      </c>
      <c r="F31" s="12">
        <f>'Raw Stock Data'!E382</f>
        <v>7.3891192674636841E-2</v>
      </c>
      <c r="G31" s="12">
        <f>'Raw Stock Data'!E502</f>
        <v>-3.6937698721885681E-2</v>
      </c>
      <c r="H31" s="12">
        <f>'Raw Stock Data'!E622</f>
        <v>4.3822627514600754E-2</v>
      </c>
      <c r="I31" s="12">
        <f>'Raw Stock Data'!E742</f>
        <v>0.11584112793207169</v>
      </c>
      <c r="J31" s="12">
        <f>'Raw Stock Data'!E862</f>
        <v>5.8557678014039993E-2</v>
      </c>
      <c r="K31" s="12">
        <f>'Raw Stock Data'!E982</f>
        <v>0.1975814551115036</v>
      </c>
      <c r="L31" s="12">
        <f>'Raw Stock Data'!E1102</f>
        <v>-2.9562085866928101E-2</v>
      </c>
      <c r="M31" s="46">
        <f>'Raw Benchmark Data'!C29</f>
        <v>5.0718970000000002E-2</v>
      </c>
      <c r="N31" s="18">
        <f t="shared" si="15"/>
        <v>1.7941241741452056E-2</v>
      </c>
      <c r="O31" s="19">
        <f t="shared" si="16"/>
        <v>5.7226756839857749E-2</v>
      </c>
      <c r="P31" s="19">
        <f t="shared" si="17"/>
        <v>7.9021799683687277E-3</v>
      </c>
      <c r="Q31" s="19">
        <f t="shared" si="18"/>
        <v>6.3784310106590664E-2</v>
      </c>
      <c r="R31" s="19">
        <f t="shared" si="19"/>
        <v>-4.7878657481245077E-2</v>
      </c>
      <c r="S31" s="19">
        <f t="shared" si="20"/>
        <v>3.6337778756327072E-2</v>
      </c>
      <c r="T31" s="19">
        <f t="shared" si="21"/>
        <v>9.4866319445039454E-2</v>
      </c>
      <c r="U31" s="19">
        <f t="shared" si="22"/>
        <v>4.3179227007688802E-2</v>
      </c>
      <c r="V31" s="19">
        <f t="shared" si="23"/>
        <v>0.18249043253745184</v>
      </c>
      <c r="W31" s="20">
        <f t="shared" si="24"/>
        <v>-4.5918043138469027E-2</v>
      </c>
    </row>
    <row r="32" spans="2:23" hidden="1" outlineLevel="1">
      <c r="B32" s="10">
        <f>'Raw Stock Data'!B23</f>
        <v>41516</v>
      </c>
      <c r="C32" s="12">
        <f>'Raw Stock Data'!E23</f>
        <v>-6.0602899640798569E-2</v>
      </c>
      <c r="D32" s="12">
        <f>'Raw Stock Data'!E143</f>
        <v>-3.5427745431661606E-2</v>
      </c>
      <c r="E32" s="12">
        <f>'Raw Stock Data'!E263</f>
        <v>-6.0492891818284988E-2</v>
      </c>
      <c r="F32" s="12">
        <f>'Raw Stock Data'!E383</f>
        <v>-2.7378000319004059E-2</v>
      </c>
      <c r="G32" s="12">
        <f>'Raw Stock Data'!E503</f>
        <v>-4.8425093293190002E-2</v>
      </c>
      <c r="H32" s="12">
        <f>'Raw Stock Data'!E623</f>
        <v>-1.6186188906431198E-2</v>
      </c>
      <c r="I32" s="12">
        <f>'Raw Stock Data'!E743</f>
        <v>-5.328918993473053E-2</v>
      </c>
      <c r="J32" s="12">
        <f>'Raw Stock Data'!E863</f>
        <v>-8.909732848405838E-2</v>
      </c>
      <c r="K32" s="12">
        <f>'Raw Stock Data'!E983</f>
        <v>-1.8403925001621246E-2</v>
      </c>
      <c r="L32" s="12">
        <f>'Raw Stock Data'!E1103</f>
        <v>-1.1814972385764122E-2</v>
      </c>
      <c r="M32" s="46">
        <f>'Raw Benchmark Data'!C30</f>
        <v>-2.9207440000000001E-2</v>
      </c>
      <c r="N32" s="18">
        <f t="shared" si="15"/>
        <v>-6.3225692480530907E-2</v>
      </c>
      <c r="O32" s="19">
        <f t="shared" si="16"/>
        <v>-4.2000235737456627E-2</v>
      </c>
      <c r="P32" s="19">
        <f t="shared" si="17"/>
        <v>-6.8679519805300515E-2</v>
      </c>
      <c r="Q32" s="19">
        <f t="shared" si="18"/>
        <v>-3.7484882887050236E-2</v>
      </c>
      <c r="R32" s="19">
        <f t="shared" si="19"/>
        <v>-5.9366052052549398E-2</v>
      </c>
      <c r="S32" s="19">
        <f t="shared" si="20"/>
        <v>-2.367103766470488E-2</v>
      </c>
      <c r="T32" s="19">
        <f t="shared" si="21"/>
        <v>-7.4263998421762761E-2</v>
      </c>
      <c r="U32" s="19">
        <f t="shared" si="22"/>
        <v>-0.10447577949040958</v>
      </c>
      <c r="V32" s="19">
        <f t="shared" si="23"/>
        <v>-3.3494947575672993E-2</v>
      </c>
      <c r="W32" s="20">
        <f t="shared" si="24"/>
        <v>-2.8170929657305048E-2</v>
      </c>
    </row>
    <row r="33" spans="2:23" hidden="1" outlineLevel="1">
      <c r="B33" s="10">
        <f>'Raw Stock Data'!B24</f>
        <v>41547</v>
      </c>
      <c r="C33" s="12">
        <f>'Raw Stock Data'!E24</f>
        <v>1.5965262427926064E-2</v>
      </c>
      <c r="D33" s="12">
        <f>'Raw Stock Data'!E144</f>
        <v>8.8848266750574112E-3</v>
      </c>
      <c r="E33" s="12">
        <f>'Raw Stock Data'!E264</f>
        <v>-1.0571807622909546E-2</v>
      </c>
      <c r="F33" s="12">
        <f>'Raw Stock Data'!E384</f>
        <v>5.1329474896192551E-2</v>
      </c>
      <c r="G33" s="12">
        <f>'Raw Stock Data'!E504</f>
        <v>4.2811647057533264E-2</v>
      </c>
      <c r="H33" s="12">
        <f>'Raw Stock Data'!E624</f>
        <v>8.041989803314209E-2</v>
      </c>
      <c r="I33" s="12">
        <f>'Raw Stock Data'!E744</f>
        <v>4.6195670962333679E-2</v>
      </c>
      <c r="J33" s="12">
        <f>'Raw Stock Data'!E864</f>
        <v>5.190917756408453E-3</v>
      </c>
      <c r="K33" s="12">
        <f>'Raw Stock Data'!E984</f>
        <v>4.3139182031154633E-2</v>
      </c>
      <c r="L33" s="12">
        <f>'Raw Stock Data'!E1104</f>
        <v>5.2002314478158951E-2</v>
      </c>
      <c r="M33" s="46">
        <f>'Raw Benchmark Data'!C31</f>
        <v>3.150758E-2</v>
      </c>
      <c r="N33" s="18">
        <f t="shared" si="15"/>
        <v>1.3342469588193732E-2</v>
      </c>
      <c r="O33" s="19">
        <f t="shared" si="16"/>
        <v>2.3123363692623871E-3</v>
      </c>
      <c r="P33" s="19">
        <f t="shared" si="17"/>
        <v>-1.8758435609925073E-2</v>
      </c>
      <c r="Q33" s="19">
        <f t="shared" si="18"/>
        <v>4.1222592328146374E-2</v>
      </c>
      <c r="R33" s="19">
        <f t="shared" si="19"/>
        <v>3.1870688298173869E-2</v>
      </c>
      <c r="S33" s="19">
        <f t="shared" si="20"/>
        <v>7.2935049274868408E-2</v>
      </c>
      <c r="T33" s="19">
        <f t="shared" si="21"/>
        <v>2.5220862475301451E-2</v>
      </c>
      <c r="U33" s="19">
        <f t="shared" si="22"/>
        <v>-1.018753324994274E-2</v>
      </c>
      <c r="V33" s="19">
        <f t="shared" si="23"/>
        <v>2.8048159457102883E-2</v>
      </c>
      <c r="W33" s="20">
        <f t="shared" si="24"/>
        <v>3.5646357206618025E-2</v>
      </c>
    </row>
    <row r="34" spans="2:23" hidden="1" outlineLevel="1">
      <c r="B34" s="10">
        <f>'Raw Stock Data'!B25</f>
        <v>41578</v>
      </c>
      <c r="C34" s="12">
        <f>'Raw Stock Data'!E25</f>
        <v>-3.2238829880952835E-2</v>
      </c>
      <c r="D34" s="12">
        <f>'Raw Stock Data'!E145</f>
        <v>-1.2674904428422451E-2</v>
      </c>
      <c r="E34" s="12">
        <f>'Raw Stock Data'!E265</f>
        <v>5.7673514820635319E-3</v>
      </c>
      <c r="F34" s="12">
        <f>'Raw Stock Data'!E385</f>
        <v>5.3931787610054016E-2</v>
      </c>
      <c r="G34" s="12">
        <f>'Raw Stock Data'!E505</f>
        <v>6.7579939961433411E-2</v>
      </c>
      <c r="H34" s="12">
        <f>'Raw Stock Data'!E625</f>
        <v>2.0326511934399605E-2</v>
      </c>
      <c r="I34" s="12">
        <f>'Raw Stock Data'!E745</f>
        <v>6.7903481423854828E-2</v>
      </c>
      <c r="J34" s="12">
        <f>'Raw Stock Data'!E865</f>
        <v>-2.99176424741745E-2</v>
      </c>
      <c r="K34" s="12">
        <f>'Raw Stock Data'!E985</f>
        <v>0.13209804892539978</v>
      </c>
      <c r="L34" s="12">
        <f>'Raw Stock Data'!E1105</f>
        <v>4.0942050516605377E-2</v>
      </c>
      <c r="M34" s="46">
        <f>'Raw Benchmark Data'!C32</f>
        <v>4.625605E-2</v>
      </c>
      <c r="N34" s="18">
        <f t="shared" si="15"/>
        <v>-3.4861622720685166E-2</v>
      </c>
      <c r="O34" s="19">
        <f t="shared" si="16"/>
        <v>-1.9247394734217476E-2</v>
      </c>
      <c r="P34" s="19">
        <f t="shared" si="17"/>
        <v>-2.4192765049519949E-3</v>
      </c>
      <c r="Q34" s="19">
        <f t="shared" si="18"/>
        <v>4.3824905042007839E-2</v>
      </c>
      <c r="R34" s="19">
        <f t="shared" si="19"/>
        <v>5.6638981202074015E-2</v>
      </c>
      <c r="S34" s="19">
        <f t="shared" si="20"/>
        <v>1.2841663176125924E-2</v>
      </c>
      <c r="T34" s="19">
        <f t="shared" si="21"/>
        <v>4.6928672936822596E-2</v>
      </c>
      <c r="U34" s="19">
        <f t="shared" si="22"/>
        <v>-4.5296093480525691E-2</v>
      </c>
      <c r="V34" s="19">
        <f t="shared" si="23"/>
        <v>0.11700702635134803</v>
      </c>
      <c r="W34" s="20">
        <f t="shared" si="24"/>
        <v>2.4586093245064451E-2</v>
      </c>
    </row>
    <row r="35" spans="2:23" hidden="1" outlineLevel="1">
      <c r="B35" s="10">
        <f>'Raw Stock Data'!B26</f>
        <v>41607</v>
      </c>
      <c r="C35" s="12">
        <f>'Raw Stock Data'!E26</f>
        <v>7.923586294054985E-3</v>
      </c>
      <c r="D35" s="12">
        <f>'Raw Stock Data'!E146</f>
        <v>2.9009697958827019E-2</v>
      </c>
      <c r="E35" s="12">
        <f>'Raw Stock Data'!E266</f>
        <v>-6.8442625924944878E-3</v>
      </c>
      <c r="F35" s="12">
        <f>'Raw Stock Data'!E386</f>
        <v>6.5911769866943359E-2</v>
      </c>
      <c r="G35" s="12">
        <f>'Raw Stock Data'!E506</f>
        <v>-1.655084453523159E-2</v>
      </c>
      <c r="H35" s="12">
        <f>'Raw Stock Data'!E626</f>
        <v>1.8196135759353638E-2</v>
      </c>
      <c r="I35" s="12">
        <f>'Raw Stock Data'!E746</f>
        <v>8.9453525841236115E-2</v>
      </c>
      <c r="J35" s="12">
        <f>'Raw Stock Data'!E866</f>
        <v>-5.8067355304956436E-2</v>
      </c>
      <c r="K35" s="12">
        <f>'Raw Stock Data'!E986</f>
        <v>5.1071222871541977E-2</v>
      </c>
      <c r="L35" s="12">
        <f>'Raw Stock Data'!E1106</f>
        <v>-2.3546347394585609E-2</v>
      </c>
      <c r="M35" s="46">
        <f>'Raw Benchmark Data'!C33</f>
        <v>3.0788889999999999E-2</v>
      </c>
      <c r="N35" s="18">
        <f t="shared" si="15"/>
        <v>5.300793454322654E-3</v>
      </c>
      <c r="O35" s="19">
        <f t="shared" si="16"/>
        <v>2.2437207653031994E-2</v>
      </c>
      <c r="P35" s="19">
        <f t="shared" si="17"/>
        <v>-1.5030890579510015E-2</v>
      </c>
      <c r="Q35" s="19">
        <f t="shared" si="18"/>
        <v>5.5804887298897182E-2</v>
      </c>
      <c r="R35" s="19">
        <f t="shared" si="19"/>
        <v>-2.7491803294590986E-2</v>
      </c>
      <c r="S35" s="19">
        <f t="shared" si="20"/>
        <v>1.0711287001079957E-2</v>
      </c>
      <c r="T35" s="19">
        <f t="shared" si="21"/>
        <v>6.8478717354203883E-2</v>
      </c>
      <c r="U35" s="19">
        <f t="shared" si="22"/>
        <v>-7.3445806311307635E-2</v>
      </c>
      <c r="V35" s="19">
        <f t="shared" si="23"/>
        <v>3.5980200297490231E-2</v>
      </c>
      <c r="W35" s="20">
        <f t="shared" si="24"/>
        <v>-3.9902304666126535E-2</v>
      </c>
    </row>
    <row r="36" spans="2:23" hidden="1" outlineLevel="1">
      <c r="B36" s="10">
        <f>'Raw Stock Data'!B27</f>
        <v>41639</v>
      </c>
      <c r="C36" s="12">
        <f>'Raw Stock Data'!E27</f>
        <v>4.3911483138799667E-2</v>
      </c>
      <c r="D36" s="12">
        <f>'Raw Stock Data'!E147</f>
        <v>2.0173154771327972E-2</v>
      </c>
      <c r="E36" s="12">
        <f>'Raw Stock Data'!E267</f>
        <v>1.1813919059932232E-2</v>
      </c>
      <c r="F36" s="12">
        <f>'Raw Stock Data'!E387</f>
        <v>5.0483152270317078E-2</v>
      </c>
      <c r="G36" s="12">
        <f>'Raw Stock Data'!E507</f>
        <v>8.8716432452201843E-2</v>
      </c>
      <c r="H36" s="12">
        <f>'Raw Stock Data'!E627</f>
        <v>5.2765174768865108E-3</v>
      </c>
      <c r="I36" s="12">
        <f>'Raw Stock Data'!E747</f>
        <v>1.9169768784195185E-3</v>
      </c>
      <c r="J36" s="12">
        <f>'Raw Stock Data'!E867</f>
        <v>5.5529426783323288E-2</v>
      </c>
      <c r="K36" s="12">
        <f>'Raw Stock Data'!E987</f>
        <v>3.8764993660151958E-3</v>
      </c>
      <c r="L36" s="12">
        <f>'Raw Stock Data'!E1107</f>
        <v>-1.077735424041748E-2</v>
      </c>
      <c r="M36" s="46">
        <f>'Raw Benchmark Data'!C34</f>
        <v>2.519215E-2</v>
      </c>
      <c r="N36" s="18">
        <f t="shared" si="15"/>
        <v>4.1288690299067336E-2</v>
      </c>
      <c r="O36" s="19">
        <f t="shared" si="16"/>
        <v>1.3600664465532947E-2</v>
      </c>
      <c r="P36" s="19">
        <f t="shared" si="17"/>
        <v>3.6272910729167052E-3</v>
      </c>
      <c r="Q36" s="19">
        <f t="shared" si="18"/>
        <v>4.0376269702270901E-2</v>
      </c>
      <c r="R36" s="19">
        <f t="shared" si="19"/>
        <v>7.7775473692842448E-2</v>
      </c>
      <c r="S36" s="19">
        <f t="shared" si="20"/>
        <v>-2.2083312813871697E-3</v>
      </c>
      <c r="T36" s="19">
        <f t="shared" si="21"/>
        <v>-1.905783160861271E-2</v>
      </c>
      <c r="U36" s="19">
        <f t="shared" si="22"/>
        <v>4.0150975776972096E-2</v>
      </c>
      <c r="V36" s="19">
        <f t="shared" si="23"/>
        <v>-1.1214523208036554E-2</v>
      </c>
      <c r="W36" s="20">
        <f t="shared" si="24"/>
        <v>-2.7133311511958406E-2</v>
      </c>
    </row>
    <row r="37" spans="2:23" hidden="1" outlineLevel="1">
      <c r="B37" s="10">
        <f>'Raw Stock Data'!B28</f>
        <v>41670</v>
      </c>
      <c r="C37" s="12">
        <f>'Raw Stock Data'!E28</f>
        <v>-5.8058399707078934E-2</v>
      </c>
      <c r="D37" s="12">
        <f>'Raw Stock Data'!E148</f>
        <v>-0.10631659626960754</v>
      </c>
      <c r="E37" s="12">
        <f>'Raw Stock Data'!E268</f>
        <v>1.5507201664149761E-2</v>
      </c>
      <c r="F37" s="12">
        <f>'Raw Stock Data'!E388</f>
        <v>-8.5989288985729218E-2</v>
      </c>
      <c r="G37" s="12">
        <f>'Raw Stock Data'!E508</f>
        <v>-5.4517395794391632E-2</v>
      </c>
      <c r="H37" s="12">
        <f>'Raw Stock Data'!E628</f>
        <v>4.9775872379541397E-2</v>
      </c>
      <c r="I37" s="12">
        <f>'Raw Stock Data'!E748</f>
        <v>-5.739796906709671E-2</v>
      </c>
      <c r="J37" s="12">
        <f>'Raw Stock Data'!E868</f>
        <v>-1.560412161052227E-2</v>
      </c>
      <c r="K37" s="12">
        <f>'Raw Stock Data'!E988</f>
        <v>7.3901504278182983E-2</v>
      </c>
      <c r="L37" s="12">
        <f>'Raw Stock Data'!E1108</f>
        <v>-3.3637493848800659E-2</v>
      </c>
      <c r="M37" s="46">
        <f>'Raw Benchmark Data'!C35</f>
        <v>-3.4567529999999999E-2</v>
      </c>
      <c r="N37" s="18">
        <f t="shared" si="15"/>
        <v>-6.0681192546811265E-2</v>
      </c>
      <c r="O37" s="19">
        <f t="shared" si="16"/>
        <v>-0.11288908657540257</v>
      </c>
      <c r="P37" s="19">
        <f t="shared" si="17"/>
        <v>7.3205736771342345E-3</v>
      </c>
      <c r="Q37" s="19">
        <f t="shared" si="18"/>
        <v>-9.6096171553775395E-2</v>
      </c>
      <c r="R37" s="19">
        <f t="shared" si="19"/>
        <v>-6.5458354553751028E-2</v>
      </c>
      <c r="S37" s="19">
        <f t="shared" si="20"/>
        <v>4.2291023621267715E-2</v>
      </c>
      <c r="T37" s="19">
        <f t="shared" si="21"/>
        <v>-7.8372777554128942E-2</v>
      </c>
      <c r="U37" s="19">
        <f t="shared" si="22"/>
        <v>-3.0982572616873462E-2</v>
      </c>
      <c r="V37" s="19">
        <f t="shared" si="23"/>
        <v>5.8810481704131237E-2</v>
      </c>
      <c r="W37" s="20">
        <f t="shared" si="24"/>
        <v>-4.9993451120341585E-2</v>
      </c>
    </row>
    <row r="38" spans="2:23" hidden="1" outlineLevel="1">
      <c r="B38" s="10">
        <f>'Raw Stock Data'!B29</f>
        <v>41698</v>
      </c>
      <c r="C38" s="12">
        <f>'Raw Stock Data'!E29</f>
        <v>5.3429961204528809E-2</v>
      </c>
      <c r="D38" s="12">
        <f>'Raw Stock Data'!E149</f>
        <v>4.2103420943021774E-2</v>
      </c>
      <c r="E38" s="12">
        <f>'Raw Stock Data'!E269</f>
        <v>2.6915537193417549E-2</v>
      </c>
      <c r="F38" s="12">
        <f>'Raw Stock Data'!E389</f>
        <v>5.7687755674123764E-2</v>
      </c>
      <c r="G38" s="12">
        <f>'Raw Stock Data'!E509</f>
        <v>1.8133630976080894E-2</v>
      </c>
      <c r="H38" s="12">
        <f>'Raw Stock Data'!E629</f>
        <v>3.0775994062423706E-2</v>
      </c>
      <c r="I38" s="12">
        <f>'Raw Stock Data'!E749</f>
        <v>4.371396079659462E-2</v>
      </c>
      <c r="J38" s="12">
        <f>'Raw Stock Data'!E869</f>
        <v>-5.0205662846565247E-3</v>
      </c>
      <c r="K38" s="12">
        <f>'Raw Stock Data'!E989</f>
        <v>2.6534399017691612E-2</v>
      </c>
      <c r="L38" s="12">
        <f>'Raw Stock Data'!E1109</f>
        <v>6.9616720080375671E-2</v>
      </c>
      <c r="M38" s="46">
        <f>'Raw Benchmark Data'!C36</f>
        <v>4.5756789999999999E-2</v>
      </c>
      <c r="N38" s="18">
        <f t="shared" si="15"/>
        <v>5.0807168364796478E-2</v>
      </c>
      <c r="O38" s="19">
        <f t="shared" si="16"/>
        <v>3.5530930637226753E-2</v>
      </c>
      <c r="P38" s="19">
        <f t="shared" si="17"/>
        <v>1.8728909206402022E-2</v>
      </c>
      <c r="Q38" s="19">
        <f t="shared" si="18"/>
        <v>4.7580873106077587E-2</v>
      </c>
      <c r="R38" s="19">
        <f t="shared" si="19"/>
        <v>7.1926722167215008E-3</v>
      </c>
      <c r="S38" s="19">
        <f t="shared" si="20"/>
        <v>2.3291145304150024E-2</v>
      </c>
      <c r="T38" s="19">
        <f t="shared" si="21"/>
        <v>2.2739152309562392E-2</v>
      </c>
      <c r="U38" s="19">
        <f t="shared" si="22"/>
        <v>-2.0399017291007716E-2</v>
      </c>
      <c r="V38" s="19">
        <f t="shared" si="23"/>
        <v>1.1443376443639863E-2</v>
      </c>
      <c r="W38" s="20">
        <f t="shared" si="24"/>
        <v>5.3260762808834745E-2</v>
      </c>
    </row>
    <row r="39" spans="2:23" hidden="1" outlineLevel="1">
      <c r="B39" s="10">
        <f>'Raw Stock Data'!B30</f>
        <v>41729</v>
      </c>
      <c r="C39" s="12">
        <f>'Raw Stock Data'!E30</f>
        <v>3.953128308057785E-2</v>
      </c>
      <c r="D39" s="12">
        <f>'Raw Stock Data'!E150</f>
        <v>3.1041374430060387E-2</v>
      </c>
      <c r="E39" s="12">
        <f>'Raw Stock Data'!E270</f>
        <v>3.7544280290603638E-2</v>
      </c>
      <c r="F39" s="12">
        <f>'Raw Stock Data'!E390</f>
        <v>6.9027533754706383E-3</v>
      </c>
      <c r="G39" s="12">
        <f>'Raw Stock Data'!E510</f>
        <v>4.2568616569042206E-2</v>
      </c>
      <c r="H39" s="12">
        <f>'Raw Stock Data'!E630</f>
        <v>2.2910609841346741E-2</v>
      </c>
      <c r="I39" s="12">
        <f>'Raw Stock Data'!E750</f>
        <v>1.2013014405965805E-2</v>
      </c>
      <c r="J39" s="12">
        <f>'Raw Stock Data'!E870</f>
        <v>2.8211086988449097E-2</v>
      </c>
      <c r="K39" s="12">
        <f>'Raw Stock Data'!E990</f>
        <v>-0.14409953355789185</v>
      </c>
      <c r="L39" s="12">
        <f>'Raw Stock Data'!E1110</f>
        <v>-2.3320194333791733E-2</v>
      </c>
      <c r="M39" s="46">
        <f>'Raw Benchmark Data'!C37</f>
        <v>8.1084680000000006E-3</v>
      </c>
      <c r="N39" s="18">
        <f t="shared" si="15"/>
        <v>3.6908490240845519E-2</v>
      </c>
      <c r="O39" s="19">
        <f t="shared" si="16"/>
        <v>2.4468884124265362E-2</v>
      </c>
      <c r="P39" s="19">
        <f t="shared" si="17"/>
        <v>2.9357652303588111E-2</v>
      </c>
      <c r="Q39" s="19">
        <f t="shared" si="18"/>
        <v>-3.2041291925755406E-3</v>
      </c>
      <c r="R39" s="19">
        <f t="shared" si="19"/>
        <v>3.162765780968281E-2</v>
      </c>
      <c r="S39" s="19">
        <f t="shared" si="20"/>
        <v>1.542576108307306E-2</v>
      </c>
      <c r="T39" s="19">
        <f t="shared" si="21"/>
        <v>-8.961794081066423E-3</v>
      </c>
      <c r="U39" s="19">
        <f t="shared" si="22"/>
        <v>1.2832635982097903E-2</v>
      </c>
      <c r="V39" s="19">
        <f t="shared" si="23"/>
        <v>-0.15919055613194361</v>
      </c>
      <c r="W39" s="20">
        <f t="shared" si="24"/>
        <v>-3.9676151605332659E-2</v>
      </c>
    </row>
    <row r="40" spans="2:23" hidden="1" outlineLevel="1">
      <c r="B40" s="10">
        <f>'Raw Stock Data'!B31</f>
        <v>41759</v>
      </c>
      <c r="C40" s="12">
        <f>'Raw Stock Data'!E31</f>
        <v>2.0676376298069954E-2</v>
      </c>
      <c r="D40" s="12">
        <f>'Raw Stock Data'!E151</f>
        <v>5.5588200688362122E-2</v>
      </c>
      <c r="E40" s="12">
        <f>'Raw Stock Data'!E271</f>
        <v>4.3013274669647217E-2</v>
      </c>
      <c r="F40" s="12">
        <f>'Raw Stock Data'!E391</f>
        <v>2.5283742696046829E-2</v>
      </c>
      <c r="G40" s="12">
        <f>'Raw Stock Data'!E511</f>
        <v>3.3935125917196274E-2</v>
      </c>
      <c r="H40" s="12">
        <f>'Raw Stock Data'!E631</f>
        <v>2.1834105253219604E-2</v>
      </c>
      <c r="I40" s="12">
        <f>'Raw Stock Data'!E751</f>
        <v>-4.4914907775819302E-3</v>
      </c>
      <c r="J40" s="12">
        <f>'Raw Stock Data'!E871</f>
        <v>3.9482474327087402E-2</v>
      </c>
      <c r="K40" s="12">
        <f>'Raw Stock Data'!E991</f>
        <v>0.10767707228660583</v>
      </c>
      <c r="L40" s="12">
        <f>'Raw Stock Data'!E1111</f>
        <v>-1.4231436885893345E-2</v>
      </c>
      <c r="M40" s="46">
        <f>'Raw Benchmark Data'!C38</f>
        <v>7.1895030000000007E-3</v>
      </c>
      <c r="N40" s="18">
        <f t="shared" si="15"/>
        <v>1.8053583458337623E-2</v>
      </c>
      <c r="O40" s="19">
        <f t="shared" si="16"/>
        <v>4.90157103825671E-2</v>
      </c>
      <c r="P40" s="19">
        <f t="shared" si="17"/>
        <v>3.482664668263169E-2</v>
      </c>
      <c r="Q40" s="19">
        <f t="shared" si="18"/>
        <v>1.517686012800065E-2</v>
      </c>
      <c r="R40" s="19">
        <f t="shared" si="19"/>
        <v>2.2994167157836878E-2</v>
      </c>
      <c r="S40" s="19">
        <f t="shared" si="20"/>
        <v>1.4349256494945924E-2</v>
      </c>
      <c r="T40" s="19">
        <f t="shared" si="21"/>
        <v>-2.5466299264614158E-2</v>
      </c>
      <c r="U40" s="19">
        <f t="shared" si="22"/>
        <v>2.4104023320736211E-2</v>
      </c>
      <c r="V40" s="19">
        <f t="shared" si="23"/>
        <v>9.2586049712554089E-2</v>
      </c>
      <c r="W40" s="20">
        <f t="shared" si="24"/>
        <v>-3.0587394157434271E-2</v>
      </c>
    </row>
    <row r="41" spans="2:23" hidden="1" outlineLevel="1">
      <c r="B41" s="10">
        <f>'Raw Stock Data'!B32</f>
        <v>41789</v>
      </c>
      <c r="C41" s="12">
        <f>'Raw Stock Data'!E32</f>
        <v>-5.6039091199636459E-2</v>
      </c>
      <c r="D41" s="12">
        <f>'Raw Stock Data'!E152</f>
        <v>-1.3224950060248375E-2</v>
      </c>
      <c r="E41" s="12">
        <f>'Raw Stock Data'!E272</f>
        <v>-3.3275213092565536E-2</v>
      </c>
      <c r="F41" s="12">
        <f>'Raw Stock Data'!E392</f>
        <v>3.102312795817852E-2</v>
      </c>
      <c r="G41" s="12">
        <f>'Raw Stock Data'!E512</f>
        <v>3.2034438103437424E-2</v>
      </c>
      <c r="H41" s="12">
        <f>'Raw Stock Data'!E632</f>
        <v>-4.1080806404352188E-2</v>
      </c>
      <c r="I41" s="12">
        <f>'Raw Stock Data'!E752</f>
        <v>-2.2631650790572166E-3</v>
      </c>
      <c r="J41" s="12">
        <f>'Raw Stock Data'!E872</f>
        <v>6.533968448638916E-2</v>
      </c>
      <c r="K41" s="12">
        <f>'Raw Stock Data'!E992</f>
        <v>3.465411439538002E-2</v>
      </c>
      <c r="L41" s="12">
        <f>'Raw Stock Data'!E1112</f>
        <v>5.4997935891151428E-2</v>
      </c>
      <c r="M41" s="46">
        <f>'Raw Benchmark Data'!C39</f>
        <v>2.3210379999999999E-2</v>
      </c>
      <c r="N41" s="18">
        <f t="shared" si="15"/>
        <v>-5.866188403936879E-2</v>
      </c>
      <c r="O41" s="19">
        <f t="shared" si="16"/>
        <v>-1.97974403660434E-2</v>
      </c>
      <c r="P41" s="19">
        <f t="shared" si="17"/>
        <v>-4.1461841079581063E-2</v>
      </c>
      <c r="Q41" s="19">
        <f t="shared" si="18"/>
        <v>2.0916245390132343E-2</v>
      </c>
      <c r="R41" s="19">
        <f t="shared" si="19"/>
        <v>2.1093479344078028E-2</v>
      </c>
      <c r="S41" s="19">
        <f t="shared" si="20"/>
        <v>-4.856565516262587E-2</v>
      </c>
      <c r="T41" s="19">
        <f t="shared" si="21"/>
        <v>-2.3237973566089445E-2</v>
      </c>
      <c r="U41" s="19">
        <f t="shared" si="22"/>
        <v>4.9961233480037968E-2</v>
      </c>
      <c r="V41" s="19">
        <f t="shared" si="23"/>
        <v>1.956309182132827E-2</v>
      </c>
      <c r="W41" s="20">
        <f t="shared" si="24"/>
        <v>3.8641978619610502E-2</v>
      </c>
    </row>
    <row r="42" spans="2:23" hidden="1" outlineLevel="1">
      <c r="B42" s="10">
        <f>'Raw Stock Data'!B33</f>
        <v>41820</v>
      </c>
      <c r="C42" s="12">
        <f>'Raw Stock Data'!E33</f>
        <v>-1.676066592335701E-2</v>
      </c>
      <c r="D42" s="12">
        <f>'Raw Stock Data'!E153</f>
        <v>6.3197344541549683E-2</v>
      </c>
      <c r="E42" s="12">
        <f>'Raw Stock Data'!E273</f>
        <v>3.6546420305967331E-2</v>
      </c>
      <c r="F42" s="12">
        <f>'Raw Stock Data'!E393</f>
        <v>4.8404238186776638E-3</v>
      </c>
      <c r="G42" s="12">
        <f>'Raw Stock Data'!E513</f>
        <v>0.13103953003883362</v>
      </c>
      <c r="H42" s="12">
        <f>'Raw Stock Data'!E633</f>
        <v>3.7122935056686401E-2</v>
      </c>
      <c r="I42" s="12">
        <f>'Raw Stock Data'!E753</f>
        <v>4.7634515911340714E-2</v>
      </c>
      <c r="J42" s="12">
        <f>'Raw Stock Data'!E873</f>
        <v>9.3419793993234634E-3</v>
      </c>
      <c r="K42" s="12">
        <f>'Raw Stock Data'!E993</f>
        <v>2.0933439955115318E-2</v>
      </c>
      <c r="L42" s="12">
        <f>'Raw Stock Data'!E1113</f>
        <v>-2.7629364281892776E-2</v>
      </c>
      <c r="M42" s="46">
        <f>'Raw Benchmark Data'!C40</f>
        <v>2.0622850000000002E-2</v>
      </c>
      <c r="N42" s="18">
        <f t="shared" si="15"/>
        <v>-1.9383458763089341E-2</v>
      </c>
      <c r="O42" s="19">
        <f t="shared" si="16"/>
        <v>5.6624854235754661E-2</v>
      </c>
      <c r="P42" s="19">
        <f t="shared" si="17"/>
        <v>2.8359792318951804E-2</v>
      </c>
      <c r="Q42" s="19">
        <f t="shared" si="18"/>
        <v>-5.2664587493685151E-3</v>
      </c>
      <c r="R42" s="19">
        <f t="shared" si="19"/>
        <v>0.12009857127947422</v>
      </c>
      <c r="S42" s="19">
        <f t="shared" si="20"/>
        <v>2.9638086298412719E-2</v>
      </c>
      <c r="T42" s="19">
        <f t="shared" si="21"/>
        <v>2.6659707424308485E-2</v>
      </c>
      <c r="U42" s="19">
        <f t="shared" si="22"/>
        <v>-6.03647160702773E-3</v>
      </c>
      <c r="V42" s="19">
        <f t="shared" si="23"/>
        <v>5.8424173810635686E-3</v>
      </c>
      <c r="W42" s="20">
        <f t="shared" si="24"/>
        <v>-4.3985321553433702E-2</v>
      </c>
    </row>
    <row r="43" spans="2:23" hidden="1" outlineLevel="1">
      <c r="B43" s="10">
        <f>'Raw Stock Data'!B34</f>
        <v>41851</v>
      </c>
      <c r="C43" s="12">
        <f>'Raw Stock Data'!E34</f>
        <v>5.7372946292161942E-2</v>
      </c>
      <c r="D43" s="12">
        <f>'Raw Stock Data'!E154</f>
        <v>-1.0034450329840183E-2</v>
      </c>
      <c r="E43" s="12">
        <f>'Raw Stock Data'!E274</f>
        <v>-3.4486562013626099E-2</v>
      </c>
      <c r="F43" s="12">
        <f>'Raw Stock Data'!E394</f>
        <v>-1.6406074166297913E-2</v>
      </c>
      <c r="G43" s="12">
        <f>'Raw Stock Data'!E514</f>
        <v>9.6763744950294495E-2</v>
      </c>
      <c r="H43" s="12">
        <f>'Raw Stock Data'!E634</f>
        <v>-5.4250523447990417E-2</v>
      </c>
      <c r="I43" s="12">
        <f>'Raw Stock Data'!E754</f>
        <v>3.4023604821413755E-3</v>
      </c>
      <c r="J43" s="12">
        <f>'Raw Stock Data'!E874</f>
        <v>2.29375921189785E-2</v>
      </c>
      <c r="K43" s="12">
        <f>'Raw Stock Data'!E994</f>
        <v>0.10420937091112137</v>
      </c>
      <c r="L43" s="12">
        <f>'Raw Stock Data'!E1114</f>
        <v>-1.077320659533143E-3</v>
      </c>
      <c r="M43" s="46">
        <f>'Raw Benchmark Data'!C41</f>
        <v>-1.388557E-2</v>
      </c>
      <c r="N43" s="18">
        <f t="shared" si="15"/>
        <v>5.475015345242961E-2</v>
      </c>
      <c r="O43" s="19">
        <f t="shared" si="16"/>
        <v>-1.6606940635635208E-2</v>
      </c>
      <c r="P43" s="19">
        <f t="shared" si="17"/>
        <v>-4.2673190000641625E-2</v>
      </c>
      <c r="Q43" s="19">
        <f t="shared" si="18"/>
        <v>-2.651295673434409E-2</v>
      </c>
      <c r="R43" s="19">
        <f t="shared" si="19"/>
        <v>8.5822786190935099E-2</v>
      </c>
      <c r="S43" s="19">
        <f t="shared" si="20"/>
        <v>-6.17353722062641E-2</v>
      </c>
      <c r="T43" s="19">
        <f t="shared" si="21"/>
        <v>-1.7572448004890853E-2</v>
      </c>
      <c r="U43" s="19">
        <f t="shared" si="22"/>
        <v>7.5591411126273069E-3</v>
      </c>
      <c r="V43" s="19">
        <f t="shared" si="23"/>
        <v>8.9118348337069622E-2</v>
      </c>
      <c r="W43" s="20">
        <f t="shared" si="24"/>
        <v>-1.7433277931074069E-2</v>
      </c>
    </row>
    <row r="44" spans="2:23" hidden="1" outlineLevel="1">
      <c r="B44" s="10">
        <f>'Raw Stock Data'!B35</f>
        <v>41880</v>
      </c>
      <c r="C44" s="12">
        <f>'Raw Stock Data'!E35</f>
        <v>9.0259555727243423E-3</v>
      </c>
      <c r="D44" s="12">
        <f>'Raw Stock Data'!E155</f>
        <v>9.9039888009428978E-3</v>
      </c>
      <c r="E44" s="12">
        <f>'Raw Stock Data'!E275</f>
        <v>2.564103901386261E-2</v>
      </c>
      <c r="F44" s="12">
        <f>'Raw Stock Data'!E395</f>
        <v>2.8142526745796204E-2</v>
      </c>
      <c r="G44" s="12">
        <f>'Raw Stock Data'!E515</f>
        <v>3.7031538784503937E-2</v>
      </c>
      <c r="H44" s="12">
        <f>'Raw Stock Data'!E635</f>
        <v>4.7013629227876663E-2</v>
      </c>
      <c r="I44" s="12">
        <f>'Raw Stock Data'!E755</f>
        <v>6.091531366109848E-2</v>
      </c>
      <c r="J44" s="12">
        <f>'Raw Stock Data'!E875</f>
        <v>-9.5124766230583191E-3</v>
      </c>
      <c r="K44" s="12">
        <f>'Raw Stock Data'!E995</f>
        <v>0.17487704753875732</v>
      </c>
      <c r="L44" s="12">
        <f>'Raw Stock Data'!E1115</f>
        <v>7.1852274239063263E-2</v>
      </c>
      <c r="M44" s="46">
        <f>'Raw Benchmark Data'!C42</f>
        <v>3.9743880000000002E-2</v>
      </c>
      <c r="N44" s="18">
        <f t="shared" si="15"/>
        <v>6.4031627329920113E-3</v>
      </c>
      <c r="O44" s="19">
        <f t="shared" si="16"/>
        <v>3.3314984951478737E-3</v>
      </c>
      <c r="P44" s="19">
        <f t="shared" si="17"/>
        <v>1.7454411026847083E-2</v>
      </c>
      <c r="Q44" s="19">
        <f t="shared" si="18"/>
        <v>1.8035644177750026E-2</v>
      </c>
      <c r="R44" s="19">
        <f t="shared" si="19"/>
        <v>2.6090580025144541E-2</v>
      </c>
      <c r="S44" s="19">
        <f t="shared" si="20"/>
        <v>3.9528780469602981E-2</v>
      </c>
      <c r="T44" s="19">
        <f t="shared" si="21"/>
        <v>3.9940505174066249E-2</v>
      </c>
      <c r="U44" s="19">
        <f t="shared" si="22"/>
        <v>-2.4890927629409511E-2</v>
      </c>
      <c r="V44" s="19">
        <f t="shared" si="23"/>
        <v>0.15978602496470556</v>
      </c>
      <c r="W44" s="20">
        <f t="shared" si="24"/>
        <v>5.5496316967522337E-2</v>
      </c>
    </row>
    <row r="45" spans="2:23" hidden="1" outlineLevel="1">
      <c r="B45" s="10">
        <f>'Raw Stock Data'!B36</f>
        <v>41912</v>
      </c>
      <c r="C45" s="12">
        <f>'Raw Stock Data'!E36</f>
        <v>-1.2844519689679146E-2</v>
      </c>
      <c r="D45" s="12">
        <f>'Raw Stock Data'!E156</f>
        <v>-7.8254133462905884E-2</v>
      </c>
      <c r="E45" s="12">
        <f>'Raw Stock Data'!E276</f>
        <v>-1.689189113676548E-2</v>
      </c>
      <c r="F45" s="12">
        <f>'Raw Stock Data'!E396</f>
        <v>-1.6111161559820175E-2</v>
      </c>
      <c r="G45" s="12">
        <f>'Raw Stock Data'!E516</f>
        <v>-2.8636448550969362E-3</v>
      </c>
      <c r="H45" s="12">
        <f>'Raw Stock Data'!E636</f>
        <v>-1.6092350706458092E-2</v>
      </c>
      <c r="I45" s="12">
        <f>'Raw Stock Data'!E756</f>
        <v>7.577916607260704E-3</v>
      </c>
      <c r="J45" s="12">
        <f>'Raw Stock Data'!E876</f>
        <v>1.4805934391915798E-2</v>
      </c>
      <c r="K45" s="12">
        <f>'Raw Stock Data'!E996</f>
        <v>-1.0319827124476433E-2</v>
      </c>
      <c r="L45" s="12">
        <f>'Raw Stock Data'!E1116</f>
        <v>1.7230493947863579E-2</v>
      </c>
      <c r="M45" s="46">
        <f>'Raw Benchmark Data'!C43</f>
        <v>-1.3911710000000001E-2</v>
      </c>
      <c r="N45" s="18">
        <f t="shared" si="15"/>
        <v>-1.5467312529411477E-2</v>
      </c>
      <c r="O45" s="19">
        <f t="shared" si="16"/>
        <v>-8.4826623768700912E-2</v>
      </c>
      <c r="P45" s="19">
        <f t="shared" si="17"/>
        <v>-2.5078519123781007E-2</v>
      </c>
      <c r="Q45" s="19">
        <f t="shared" si="18"/>
        <v>-2.6218044127866352E-2</v>
      </c>
      <c r="R45" s="19">
        <f t="shared" si="19"/>
        <v>-1.380460361445633E-2</v>
      </c>
      <c r="S45" s="19">
        <f t="shared" si="20"/>
        <v>-2.3577199464731774E-2</v>
      </c>
      <c r="T45" s="19">
        <f t="shared" si="21"/>
        <v>-1.3396891879771524E-2</v>
      </c>
      <c r="U45" s="19">
        <f t="shared" si="22"/>
        <v>-5.7251661443539527E-4</v>
      </c>
      <c r="V45" s="19">
        <f t="shared" si="23"/>
        <v>-2.5410849698528182E-2</v>
      </c>
      <c r="W45" s="20">
        <f t="shared" si="24"/>
        <v>8.7453667632265281E-4</v>
      </c>
    </row>
    <row r="46" spans="2:23" hidden="1" outlineLevel="1">
      <c r="B46" s="10">
        <f>'Raw Stock Data'!B37</f>
        <v>41943</v>
      </c>
      <c r="C46" s="12">
        <f>'Raw Stock Data'!E37</f>
        <v>-0.1339620053768158</v>
      </c>
      <c r="D46" s="12">
        <f>'Raw Stock Data'!E157</f>
        <v>5.2798963151872158E-3</v>
      </c>
      <c r="E46" s="12">
        <f>'Raw Stock Data'!E277</f>
        <v>7.411222904920578E-2</v>
      </c>
      <c r="F46" s="12">
        <f>'Raw Stock Data'!E397</f>
        <v>8.533322811126709E-2</v>
      </c>
      <c r="G46" s="12">
        <f>'Raw Stock Data'!E517</f>
        <v>-2.326253242790699E-2</v>
      </c>
      <c r="H46" s="12">
        <f>'Raw Stock Data'!E637</f>
        <v>3.198736160993576E-2</v>
      </c>
      <c r="I46" s="12">
        <f>'Raw Stock Data'!E757</f>
        <v>1.3884902000427246E-2</v>
      </c>
      <c r="J46" s="12">
        <f>'Raw Stock Data'!E877</f>
        <v>-2.7810916304588318E-2</v>
      </c>
      <c r="K46" s="12">
        <f>'Raw Stock Data'!E997</f>
        <v>5.2137184888124466E-2</v>
      </c>
      <c r="L46" s="12">
        <f>'Raw Stock Data'!E1117</f>
        <v>-2.9926687479019165E-2</v>
      </c>
      <c r="M46" s="46">
        <f>'Raw Benchmark Data'!C44</f>
        <v>2.3971820000000001E-2</v>
      </c>
      <c r="N46" s="18">
        <f t="shared" si="15"/>
        <v>-0.13658479821654812</v>
      </c>
      <c r="O46" s="19">
        <f t="shared" si="16"/>
        <v>-1.2925939906078083E-3</v>
      </c>
      <c r="P46" s="19">
        <f t="shared" si="17"/>
        <v>6.5925601062190253E-2</v>
      </c>
      <c r="Q46" s="19">
        <f t="shared" si="18"/>
        <v>7.5226345543220913E-2</v>
      </c>
      <c r="R46" s="19">
        <f t="shared" si="19"/>
        <v>-3.4203491187266385E-2</v>
      </c>
      <c r="S46" s="19">
        <f t="shared" si="20"/>
        <v>2.4502512851662078E-2</v>
      </c>
      <c r="T46" s="19">
        <f t="shared" si="21"/>
        <v>-7.089906486604982E-3</v>
      </c>
      <c r="U46" s="19">
        <f t="shared" si="22"/>
        <v>-4.318936731093951E-2</v>
      </c>
      <c r="V46" s="19">
        <f t="shared" si="23"/>
        <v>3.704616231407272E-2</v>
      </c>
      <c r="W46" s="20">
        <f t="shared" si="24"/>
        <v>-4.6282644750560091E-2</v>
      </c>
    </row>
    <row r="47" spans="2:23" hidden="1" outlineLevel="1">
      <c r="B47" s="10">
        <f>'Raw Stock Data'!B38</f>
        <v>41971</v>
      </c>
      <c r="C47" s="12">
        <f>'Raw Stock Data'!E38</f>
        <v>-6.873453501611948E-3</v>
      </c>
      <c r="D47" s="12">
        <f>'Raw Stock Data'!E158</f>
        <v>-8.3451390266418457E-2</v>
      </c>
      <c r="E47" s="12">
        <f>'Raw Stock Data'!E278</f>
        <v>2.3080235347151756E-2</v>
      </c>
      <c r="F47" s="12">
        <f>'Raw Stock Data'!E398</f>
        <v>4.6660542488098145E-2</v>
      </c>
      <c r="G47" s="12">
        <f>'Raw Stock Data'!E518</f>
        <v>0.10188185423612595</v>
      </c>
      <c r="H47" s="12">
        <f>'Raw Stock Data'!E638</f>
        <v>2.5946702808141708E-2</v>
      </c>
      <c r="I47" s="12">
        <f>'Raw Stock Data'!E758</f>
        <v>6.5808165818452835E-3</v>
      </c>
      <c r="J47" s="12">
        <f>'Raw Stock Data'!E878</f>
        <v>0.1295463889837265</v>
      </c>
      <c r="K47" s="12">
        <f>'Raw Stock Data'!E998</f>
        <v>-0.10428571701049805</v>
      </c>
      <c r="L47" s="12">
        <f>'Raw Stock Data'!E1118</f>
        <v>6.3619986176490784E-2</v>
      </c>
      <c r="M47" s="46">
        <f>'Raw Benchmark Data'!C45</f>
        <v>2.7600650000000001E-2</v>
      </c>
      <c r="N47" s="18">
        <f t="shared" si="15"/>
        <v>-9.4962463413442791E-3</v>
      </c>
      <c r="O47" s="19">
        <f t="shared" si="16"/>
        <v>-9.0023880572213485E-2</v>
      </c>
      <c r="P47" s="19">
        <f t="shared" si="17"/>
        <v>1.489360736013623E-2</v>
      </c>
      <c r="Q47" s="19">
        <f t="shared" si="18"/>
        <v>3.6553659920051967E-2</v>
      </c>
      <c r="R47" s="19">
        <f t="shared" si="19"/>
        <v>9.0940895476766551E-2</v>
      </c>
      <c r="S47" s="19">
        <f t="shared" si="20"/>
        <v>1.8461854049868026E-2</v>
      </c>
      <c r="T47" s="19">
        <f t="shared" si="21"/>
        <v>-1.4393991905186945E-2</v>
      </c>
      <c r="U47" s="19">
        <f t="shared" si="22"/>
        <v>0.1141679379773753</v>
      </c>
      <c r="V47" s="19">
        <f t="shared" si="23"/>
        <v>-0.11937673958454979</v>
      </c>
      <c r="W47" s="20">
        <f t="shared" si="24"/>
        <v>4.7264028904949858E-2</v>
      </c>
    </row>
    <row r="48" spans="2:23" hidden="1" outlineLevel="1">
      <c r="B48" s="10">
        <f>'Raw Stock Data'!B39</f>
        <v>42004</v>
      </c>
      <c r="C48" s="12">
        <f>'Raw Stock Data'!E39</f>
        <v>-1.0667791590094566E-2</v>
      </c>
      <c r="D48" s="12">
        <f>'Raw Stock Data'!E159</f>
        <v>3.040320985019207E-2</v>
      </c>
      <c r="E48" s="12">
        <f>'Raw Stock Data'!E279</f>
        <v>3.5420626401901245E-2</v>
      </c>
      <c r="F48" s="12">
        <f>'Raw Stock Data'!E399</f>
        <v>2.6422707363963127E-2</v>
      </c>
      <c r="G48" s="12">
        <f>'Raw Stock Data'!E519</f>
        <v>-2.5771787390112877E-2</v>
      </c>
      <c r="H48" s="12">
        <f>'Raw Stock Data'!E639</f>
        <v>5.9958625584840775E-2</v>
      </c>
      <c r="I48" s="12">
        <f>'Raw Stock Data'!E759</f>
        <v>0.10289934277534485</v>
      </c>
      <c r="J48" s="12">
        <f>'Raw Stock Data'!E879</f>
        <v>6.3314451836049557E-3</v>
      </c>
      <c r="K48" s="12">
        <f>'Raw Stock Data'!E999</f>
        <v>-6.0406673699617386E-2</v>
      </c>
      <c r="L48" s="12">
        <f>'Raw Stock Data'!E1119</f>
        <v>-4.2965453118085861E-2</v>
      </c>
      <c r="M48" s="46">
        <f>'Raw Benchmark Data'!C46</f>
        <v>-2.552931E-3</v>
      </c>
      <c r="N48" s="18">
        <f t="shared" si="15"/>
        <v>-1.3290584429826897E-2</v>
      </c>
      <c r="O48" s="19">
        <f t="shared" si="16"/>
        <v>2.3830719544397045E-2</v>
      </c>
      <c r="P48" s="19">
        <f t="shared" si="17"/>
        <v>2.7233998414885718E-2</v>
      </c>
      <c r="Q48" s="19">
        <f t="shared" si="18"/>
        <v>1.631582479591695E-2</v>
      </c>
      <c r="R48" s="19">
        <f t="shared" si="19"/>
        <v>-3.6712746149472272E-2</v>
      </c>
      <c r="S48" s="19">
        <f t="shared" si="20"/>
        <v>5.2473776826567092E-2</v>
      </c>
      <c r="T48" s="19">
        <f t="shared" si="21"/>
        <v>8.1924534288312617E-2</v>
      </c>
      <c r="U48" s="19">
        <f t="shared" si="22"/>
        <v>-9.0470058227462378E-3</v>
      </c>
      <c r="V48" s="19">
        <f t="shared" si="23"/>
        <v>-7.5497696273669132E-2</v>
      </c>
      <c r="W48" s="20">
        <f t="shared" si="24"/>
        <v>-5.9321410389626787E-2</v>
      </c>
    </row>
    <row r="49" spans="2:23" hidden="1" outlineLevel="1">
      <c r="B49" s="10">
        <f>'Raw Stock Data'!B40</f>
        <v>42034</v>
      </c>
      <c r="C49" s="12">
        <f>'Raw Stock Data'!E40</f>
        <v>-4.4440317898988724E-2</v>
      </c>
      <c r="D49" s="12">
        <f>'Raw Stock Data'!E160</f>
        <v>-8.6022473871707916E-2</v>
      </c>
      <c r="E49" s="12">
        <f>'Raw Stock Data'!E280</f>
        <v>3.2783560454845428E-2</v>
      </c>
      <c r="F49" s="12">
        <f>'Raw Stock Data'!E400</f>
        <v>-1.2293112464249134E-2</v>
      </c>
      <c r="G49" s="12">
        <f>'Raw Stock Data'!E520</f>
        <v>-8.955635130405426E-2</v>
      </c>
      <c r="H49" s="12">
        <f>'Raw Stock Data'!E640</f>
        <v>-1.3006679364480078E-4</v>
      </c>
      <c r="I49" s="12">
        <f>'Raw Stock Data'!E760</f>
        <v>-0.12603087723255157</v>
      </c>
      <c r="J49" s="12">
        <f>'Raw Stock Data'!E880</f>
        <v>-4.529932513833046E-2</v>
      </c>
      <c r="K49" s="12">
        <f>'Raw Stock Data'!E1000</f>
        <v>0.11213663965463638</v>
      </c>
      <c r="L49" s="12">
        <f>'Raw Stock Data'!E1120</f>
        <v>9.9237680435180664E-2</v>
      </c>
      <c r="M49" s="46">
        <f>'Raw Benchmark Data'!C47</f>
        <v>-2.9498389999999999E-2</v>
      </c>
      <c r="N49" s="18">
        <f t="shared" si="15"/>
        <v>-4.7063110738721055E-2</v>
      </c>
      <c r="O49" s="19">
        <f t="shared" si="16"/>
        <v>-9.2594964177502945E-2</v>
      </c>
      <c r="P49" s="19">
        <f t="shared" si="17"/>
        <v>2.4596932467829902E-2</v>
      </c>
      <c r="Q49" s="19">
        <f t="shared" si="18"/>
        <v>-2.2399995032295311E-2</v>
      </c>
      <c r="R49" s="19">
        <f t="shared" si="19"/>
        <v>-0.10049731006341366</v>
      </c>
      <c r="S49" s="19">
        <f t="shared" si="20"/>
        <v>-7.6149155519184813E-3</v>
      </c>
      <c r="T49" s="19">
        <f t="shared" si="21"/>
        <v>-0.14700568571958381</v>
      </c>
      <c r="U49" s="19">
        <f t="shared" si="22"/>
        <v>-6.0677776144681651E-2</v>
      </c>
      <c r="V49" s="19">
        <f t="shared" si="23"/>
        <v>9.7045617080584637E-2</v>
      </c>
      <c r="W49" s="20">
        <f t="shared" si="24"/>
        <v>8.2881723163639731E-2</v>
      </c>
    </row>
    <row r="50" spans="2:23" hidden="1" outlineLevel="1">
      <c r="B50" s="10">
        <f>'Raw Stock Data'!B41</f>
        <v>42062</v>
      </c>
      <c r="C50" s="12">
        <f>'Raw Stock Data'!E41</f>
        <v>6.3466213643550873E-2</v>
      </c>
      <c r="D50" s="12">
        <f>'Raw Stock Data'!E161</f>
        <v>5.0911944359540939E-2</v>
      </c>
      <c r="E50" s="12">
        <f>'Raw Stock Data'!E281</f>
        <v>-8.6849376559257507E-2</v>
      </c>
      <c r="F50" s="12">
        <f>'Raw Stock Data'!E401</f>
        <v>4.5440483838319778E-2</v>
      </c>
      <c r="G50" s="12">
        <f>'Raw Stock Data'!E521</f>
        <v>1.3619826175272465E-2</v>
      </c>
      <c r="H50" s="12">
        <f>'Raw Stock Data'!E641</f>
        <v>-5.4005764424800873E-2</v>
      </c>
      <c r="I50" s="12">
        <f>'Raw Stock Data'!E761</f>
        <v>5.8562539517879486E-2</v>
      </c>
      <c r="J50" s="12">
        <f>'Raw Stock Data'!E881</f>
        <v>0.11928695440292358</v>
      </c>
      <c r="K50" s="12">
        <f>'Raw Stock Data'!E1001</f>
        <v>-1.240105926990509E-2</v>
      </c>
      <c r="L50" s="12">
        <f>'Raw Stock Data'!E1121</f>
        <v>-2.3119242396205664E-3</v>
      </c>
      <c r="M50" s="46">
        <f>'Raw Benchmark Data'!C48</f>
        <v>5.6975539999999998E-2</v>
      </c>
      <c r="N50" s="18">
        <f t="shared" si="15"/>
        <v>6.0843420803818542E-2</v>
      </c>
      <c r="O50" s="19">
        <f t="shared" si="16"/>
        <v>4.4339454053745918E-2</v>
      </c>
      <c r="P50" s="19">
        <f t="shared" si="17"/>
        <v>-9.5036004546273034E-2</v>
      </c>
      <c r="Q50" s="19">
        <f t="shared" si="18"/>
        <v>3.5333601270273601E-2</v>
      </c>
      <c r="R50" s="19">
        <f t="shared" si="19"/>
        <v>2.6788674159130711E-3</v>
      </c>
      <c r="S50" s="19">
        <f t="shared" si="20"/>
        <v>-6.1490613183074555E-2</v>
      </c>
      <c r="T50" s="19">
        <f t="shared" si="21"/>
        <v>3.7587731030847255E-2</v>
      </c>
      <c r="U50" s="19">
        <f t="shared" si="22"/>
        <v>0.10390850339657239</v>
      </c>
      <c r="V50" s="19">
        <f t="shared" si="23"/>
        <v>-2.749208184395684E-2</v>
      </c>
      <c r="W50" s="20">
        <f t="shared" si="24"/>
        <v>-1.8667881511161492E-2</v>
      </c>
    </row>
    <row r="51" spans="2:23" hidden="1" outlineLevel="1">
      <c r="B51" s="10">
        <f>'Raw Stock Data'!B42</f>
        <v>42094</v>
      </c>
      <c r="C51" s="12">
        <f>'Raw Stock Data'!E42</f>
        <v>-8.8921971619129181E-3</v>
      </c>
      <c r="D51" s="12">
        <f>'Raw Stock Data'!E162</f>
        <v>-1.5935478731989861E-2</v>
      </c>
      <c r="E51" s="12">
        <f>'Raw Stock Data'!E282</f>
        <v>-3.2976679503917694E-2</v>
      </c>
      <c r="F51" s="12">
        <f>'Raw Stock Data'!E402</f>
        <v>-2.1938908845186234E-2</v>
      </c>
      <c r="G51" s="12">
        <f>'Raw Stock Data'!E522</f>
        <v>-5.9548858553171158E-2</v>
      </c>
      <c r="H51" s="12">
        <f>'Raw Stock Data'!E642</f>
        <v>-1.6923202201724052E-2</v>
      </c>
      <c r="I51" s="12">
        <f>'Raw Stock Data'!E762</f>
        <v>-2.7941404841840267E-3</v>
      </c>
      <c r="J51" s="12">
        <f>'Raw Stock Data'!E882</f>
        <v>-6.0149122029542923E-2</v>
      </c>
      <c r="K51" s="12">
        <f>'Raw Stock Data'!E1002</f>
        <v>-5.2158810198307037E-2</v>
      </c>
      <c r="L51" s="12">
        <f>'Raw Stock Data'!E1122</f>
        <v>-3.4179084002971649E-2</v>
      </c>
      <c r="M51" s="46">
        <f>'Raw Benchmark Data'!C49</f>
        <v>-1.543755E-2</v>
      </c>
      <c r="N51" s="18">
        <f t="shared" si="15"/>
        <v>-1.1514990001645249E-2</v>
      </c>
      <c r="O51" s="19">
        <f t="shared" si="16"/>
        <v>-2.2507969037784886E-2</v>
      </c>
      <c r="P51" s="19">
        <f t="shared" si="17"/>
        <v>-4.1163307490933221E-2</v>
      </c>
      <c r="Q51" s="19">
        <f t="shared" si="18"/>
        <v>-3.2045791413232411E-2</v>
      </c>
      <c r="R51" s="19">
        <f t="shared" si="19"/>
        <v>-7.0489817312530553E-2</v>
      </c>
      <c r="S51" s="19">
        <f t="shared" si="20"/>
        <v>-2.4408050959997735E-2</v>
      </c>
      <c r="T51" s="19">
        <f t="shared" si="21"/>
        <v>-2.3768948971216255E-2</v>
      </c>
      <c r="U51" s="19">
        <f t="shared" si="22"/>
        <v>-7.5527573035894122E-2</v>
      </c>
      <c r="V51" s="19">
        <f t="shared" si="23"/>
        <v>-6.7249832772358784E-2</v>
      </c>
      <c r="W51" s="20">
        <f t="shared" si="24"/>
        <v>-5.0535041274512575E-2</v>
      </c>
    </row>
    <row r="52" spans="2:23" hidden="1" outlineLevel="1">
      <c r="B52" s="10">
        <f>'Raw Stock Data'!B43</f>
        <v>42124</v>
      </c>
      <c r="C52" s="12">
        <f>'Raw Stock Data'!E43</f>
        <v>6.7227371037006378E-2</v>
      </c>
      <c r="D52" s="12">
        <f>'Raw Stock Data'!E163</f>
        <v>5.7915735989809036E-2</v>
      </c>
      <c r="E52" s="12">
        <f>'Raw Stock Data'!E283</f>
        <v>4.5168152428232133E-4</v>
      </c>
      <c r="F52" s="12">
        <f>'Raw Stock Data'!E403</f>
        <v>-5.1894500851631165E-2</v>
      </c>
      <c r="G52" s="12">
        <f>'Raw Stock Data'!E523</f>
        <v>4.0933761745691299E-2</v>
      </c>
      <c r="H52" s="12">
        <f>'Raw Stock Data'!E643</f>
        <v>1.1429342441260815E-2</v>
      </c>
      <c r="I52" s="12">
        <f>'Raw Stock Data'!E763</f>
        <v>4.959380254149437E-2</v>
      </c>
      <c r="J52" s="12">
        <f>'Raw Stock Data'!E883</f>
        <v>4.7411456704139709E-2</v>
      </c>
      <c r="K52" s="12">
        <f>'Raw Stock Data'!E1003</f>
        <v>2.4253591895103455E-2</v>
      </c>
      <c r="L52" s="12">
        <f>'Raw Stock Data'!E1123</f>
        <v>1.199415884912014E-2</v>
      </c>
      <c r="M52" s="46">
        <f>'Raw Benchmark Data'!C50</f>
        <v>9.1785640000000002E-3</v>
      </c>
      <c r="N52" s="18">
        <f t="shared" si="15"/>
        <v>6.460457819727404E-2</v>
      </c>
      <c r="O52" s="19">
        <f t="shared" si="16"/>
        <v>5.1343245684014015E-2</v>
      </c>
      <c r="P52" s="19">
        <f t="shared" si="17"/>
        <v>-7.7349464627332054E-3</v>
      </c>
      <c r="Q52" s="19">
        <f t="shared" si="18"/>
        <v>-6.2001383419677342E-2</v>
      </c>
      <c r="R52" s="19">
        <f t="shared" si="19"/>
        <v>2.9992802986331904E-2</v>
      </c>
      <c r="S52" s="19">
        <f t="shared" si="20"/>
        <v>3.9444936829871342E-3</v>
      </c>
      <c r="T52" s="19">
        <f t="shared" si="21"/>
        <v>2.8618994054462141E-2</v>
      </c>
      <c r="U52" s="19">
        <f t="shared" si="22"/>
        <v>3.2033005697788518E-2</v>
      </c>
      <c r="V52" s="19">
        <f t="shared" si="23"/>
        <v>9.1625693210517049E-3</v>
      </c>
      <c r="W52" s="20">
        <f t="shared" si="24"/>
        <v>-4.3617984224207859E-3</v>
      </c>
    </row>
    <row r="53" spans="2:23" hidden="1" outlineLevel="1">
      <c r="B53" s="10">
        <f>'Raw Stock Data'!B44</f>
        <v>42153</v>
      </c>
      <c r="C53" s="12">
        <f>'Raw Stock Data'!E44</f>
        <v>-1.9849345553666353E-3</v>
      </c>
      <c r="D53" s="12">
        <f>'Raw Stock Data'!E164</f>
        <v>-6.2938928604125977E-2</v>
      </c>
      <c r="E53" s="12">
        <f>'Raw Stock Data'!E284</f>
        <v>-1.5237154439091682E-3</v>
      </c>
      <c r="F53" s="12">
        <f>'Raw Stock Data'!E404</f>
        <v>2.3754730820655823E-2</v>
      </c>
      <c r="G53" s="12">
        <f>'Raw Stock Data'!E524</f>
        <v>6.605222076177597E-2</v>
      </c>
      <c r="H53" s="12">
        <f>'Raw Stock Data'!E644</f>
        <v>-7.1498840115964413E-3</v>
      </c>
      <c r="I53" s="12">
        <f>'Raw Stock Data'!E764</f>
        <v>2.3854177445173264E-2</v>
      </c>
      <c r="J53" s="12">
        <f>'Raw Stock Data'!E884</f>
        <v>1.6649307683110237E-2</v>
      </c>
      <c r="K53" s="12">
        <f>'Raw Stock Data'!E1004</f>
        <v>0.11700322479009628</v>
      </c>
      <c r="L53" s="12">
        <f>'Raw Stock Data'!E1124</f>
        <v>-2.3704007267951965E-2</v>
      </c>
      <c r="M53" s="46">
        <f>'Raw Benchmark Data'!C51</f>
        <v>1.252177E-2</v>
      </c>
      <c r="N53" s="18">
        <f t="shared" si="15"/>
        <v>-4.6077273950989664E-3</v>
      </c>
      <c r="O53" s="19">
        <f t="shared" si="16"/>
        <v>-6.9511418909921005E-2</v>
      </c>
      <c r="P53" s="19">
        <f t="shared" si="17"/>
        <v>-9.710343430924695E-3</v>
      </c>
      <c r="Q53" s="19">
        <f t="shared" si="18"/>
        <v>1.3647848252609644E-2</v>
      </c>
      <c r="R53" s="19">
        <f t="shared" si="19"/>
        <v>5.5111262002416575E-2</v>
      </c>
      <c r="S53" s="19">
        <f t="shared" si="20"/>
        <v>-1.4634732769870122E-2</v>
      </c>
      <c r="T53" s="19">
        <f t="shared" si="21"/>
        <v>2.8793689581410355E-3</v>
      </c>
      <c r="U53" s="19">
        <f t="shared" si="22"/>
        <v>1.2708566767590437E-3</v>
      </c>
      <c r="V53" s="19">
        <f t="shared" si="23"/>
        <v>0.10191220221604454</v>
      </c>
      <c r="W53" s="20">
        <f t="shared" si="24"/>
        <v>-4.0059964539492891E-2</v>
      </c>
    </row>
    <row r="54" spans="2:23" hidden="1" outlineLevel="1">
      <c r="B54" s="10">
        <f>'Raw Stock Data'!B45</f>
        <v>42185</v>
      </c>
      <c r="C54" s="12">
        <f>'Raw Stock Data'!E45</f>
        <v>-4.1202418506145477E-2</v>
      </c>
      <c r="D54" s="12">
        <f>'Raw Stock Data'!E165</f>
        <v>-6.3398048281669617E-2</v>
      </c>
      <c r="E54" s="12">
        <f>'Raw Stock Data'!E285</f>
        <v>-4.0970407426357269E-2</v>
      </c>
      <c r="F54" s="12">
        <f>'Raw Stock Data'!E405</f>
        <v>-3.0047766864299774E-2</v>
      </c>
      <c r="G54" s="12">
        <f>'Raw Stock Data'!E525</f>
        <v>-0.11738242208957672</v>
      </c>
      <c r="H54" s="12">
        <f>'Raw Stock Data'!E645</f>
        <v>-5.1758281886577606E-2</v>
      </c>
      <c r="I54" s="12">
        <f>'Raw Stock Data'!E765</f>
        <v>1.544503029435873E-2</v>
      </c>
      <c r="J54" s="12">
        <f>'Raw Stock Data'!E885</f>
        <v>-6.3118405640125275E-2</v>
      </c>
      <c r="K54" s="12">
        <f>'Raw Stock Data'!E1005</f>
        <v>4.66732457280159E-2</v>
      </c>
      <c r="L54" s="12">
        <f>'Raw Stock Data'!E1125</f>
        <v>-5.2728387527167797E-3</v>
      </c>
      <c r="M54" s="46">
        <f>'Raw Benchmark Data'!C52</f>
        <v>-1.9340639999999999E-2</v>
      </c>
      <c r="N54" s="18">
        <f t="shared" si="15"/>
        <v>-4.3825211345877808E-2</v>
      </c>
      <c r="O54" s="19">
        <f t="shared" si="16"/>
        <v>-6.9970538587464645E-2</v>
      </c>
      <c r="P54" s="19">
        <f t="shared" si="17"/>
        <v>-4.9157035413372796E-2</v>
      </c>
      <c r="Q54" s="19">
        <f t="shared" si="18"/>
        <v>-4.0154649432345951E-2</v>
      </c>
      <c r="R54" s="19">
        <f t="shared" si="19"/>
        <v>-0.1283233808489361</v>
      </c>
      <c r="S54" s="19">
        <f t="shared" si="20"/>
        <v>-5.9243130644851288E-2</v>
      </c>
      <c r="T54" s="19">
        <f t="shared" si="21"/>
        <v>-5.5297781926734978E-3</v>
      </c>
      <c r="U54" s="19">
        <f t="shared" si="22"/>
        <v>-7.8496856646476473E-2</v>
      </c>
      <c r="V54" s="19">
        <f t="shared" si="23"/>
        <v>3.1582223153964153E-2</v>
      </c>
      <c r="W54" s="20">
        <f t="shared" si="24"/>
        <v>-2.1628796024257706E-2</v>
      </c>
    </row>
    <row r="55" spans="2:23" hidden="1" outlineLevel="1">
      <c r="B55" s="10">
        <f>'Raw Stock Data'!B46</f>
        <v>42216</v>
      </c>
      <c r="C55" s="12">
        <f>'Raw Stock Data'!E46</f>
        <v>-4.1190097108483315E-3</v>
      </c>
      <c r="D55" s="12">
        <f>'Raw Stock Data'!E166</f>
        <v>-8.2823649048805237E-2</v>
      </c>
      <c r="E55" s="12">
        <f>'Raw Stock Data'!E286</f>
        <v>6.7541718482971191E-2</v>
      </c>
      <c r="F55" s="12">
        <f>'Raw Stock Data'!E406</f>
        <v>-1.9183451309800148E-2</v>
      </c>
      <c r="G55" s="12">
        <f>'Raw Stock Data'!E526</f>
        <v>-4.8167027533054352E-2</v>
      </c>
      <c r="H55" s="12">
        <f>'Raw Stock Data'!E646</f>
        <v>7.222960889339447E-2</v>
      </c>
      <c r="I55" s="12">
        <f>'Raw Stock Data'!E766</f>
        <v>5.155948456376791E-3</v>
      </c>
      <c r="J55" s="12">
        <f>'Raw Stock Data'!E886</f>
        <v>4.2607467621564865E-2</v>
      </c>
      <c r="K55" s="12">
        <f>'Raw Stock Data'!E1006</f>
        <v>6.6621010191738605E-3</v>
      </c>
      <c r="L55" s="12">
        <f>'Raw Stock Data'!E1126</f>
        <v>2.0049819722771645E-2</v>
      </c>
      <c r="M55" s="46">
        <f>'Raw Benchmark Data'!C53</f>
        <v>2.1138759999999999E-2</v>
      </c>
      <c r="N55" s="18">
        <f t="shared" si="15"/>
        <v>-6.7418025505806625E-3</v>
      </c>
      <c r="O55" s="19">
        <f t="shared" si="16"/>
        <v>-8.9396139354600265E-2</v>
      </c>
      <c r="P55" s="19">
        <f t="shared" si="17"/>
        <v>5.9355090495955665E-2</v>
      </c>
      <c r="Q55" s="19">
        <f t="shared" si="18"/>
        <v>-2.9290333877846325E-2</v>
      </c>
      <c r="R55" s="19">
        <f t="shared" si="19"/>
        <v>-5.9107986292413747E-2</v>
      </c>
      <c r="S55" s="19">
        <f t="shared" si="20"/>
        <v>6.4744760135120788E-2</v>
      </c>
      <c r="T55" s="19">
        <f t="shared" si="21"/>
        <v>-1.5818860030655437E-2</v>
      </c>
      <c r="U55" s="19">
        <f t="shared" si="22"/>
        <v>2.7229016615213673E-2</v>
      </c>
      <c r="V55" s="19">
        <f t="shared" si="23"/>
        <v>-8.4289215548778891E-3</v>
      </c>
      <c r="W55" s="20">
        <f t="shared" si="24"/>
        <v>3.6938624512307186E-3</v>
      </c>
    </row>
    <row r="56" spans="2:23" hidden="1" outlineLevel="1">
      <c r="B56" s="10">
        <f>'Raw Stock Data'!B47</f>
        <v>42247</v>
      </c>
      <c r="C56" s="12">
        <f>'Raw Stock Data'!E47</f>
        <v>-7.9017259180545807E-2</v>
      </c>
      <c r="D56" s="12">
        <f>'Raw Stock Data'!E167</f>
        <v>-7.2558827698230743E-2</v>
      </c>
      <c r="E56" s="12">
        <f>'Raw Stock Data'!E287</f>
        <v>-1.7382062971591949E-2</v>
      </c>
      <c r="F56" s="12">
        <f>'Raw Stock Data'!E407</f>
        <v>-5.4017424583435059E-2</v>
      </c>
      <c r="G56" s="12">
        <f>'Raw Stock Data'!E527</f>
        <v>-5.8721881359815598E-3</v>
      </c>
      <c r="H56" s="12">
        <f>'Raw Stock Data'!E647</f>
        <v>-1.816592738032341E-2</v>
      </c>
      <c r="I56" s="12">
        <f>'Raw Stock Data'!E767</f>
        <v>-0.11302778869867325</v>
      </c>
      <c r="J56" s="12">
        <f>'Raw Stock Data'!E887</f>
        <v>-8.9373715221881866E-2</v>
      </c>
      <c r="K56" s="12">
        <f>'Raw Stock Data'!E1007</f>
        <v>-0.10851858556270599</v>
      </c>
      <c r="L56" s="12">
        <f>'Raw Stock Data'!E1127</f>
        <v>1.8068559467792511E-2</v>
      </c>
      <c r="M56" s="46">
        <f>'Raw Benchmark Data'!C54</f>
        <v>-6.025221E-2</v>
      </c>
      <c r="N56" s="18">
        <f t="shared" si="15"/>
        <v>-8.1640052020278145E-2</v>
      </c>
      <c r="O56" s="19">
        <f t="shared" si="16"/>
        <v>-7.9131318004025772E-2</v>
      </c>
      <c r="P56" s="19">
        <f t="shared" si="17"/>
        <v>-2.5568690958607476E-2</v>
      </c>
      <c r="Q56" s="19">
        <f t="shared" si="18"/>
        <v>-6.4124307151481236E-2</v>
      </c>
      <c r="R56" s="19">
        <f t="shared" si="19"/>
        <v>-1.6813146895340955E-2</v>
      </c>
      <c r="S56" s="19">
        <f t="shared" si="20"/>
        <v>-2.5650776138597092E-2</v>
      </c>
      <c r="T56" s="19">
        <f t="shared" si="21"/>
        <v>-0.13400259718570548</v>
      </c>
      <c r="U56" s="19">
        <f t="shared" si="22"/>
        <v>-0.10475216622823307</v>
      </c>
      <c r="V56" s="19">
        <f t="shared" si="23"/>
        <v>-0.12360960813675774</v>
      </c>
      <c r="W56" s="20">
        <f t="shared" si="24"/>
        <v>1.712602196251585E-3</v>
      </c>
    </row>
    <row r="57" spans="2:23" hidden="1" outlineLevel="1">
      <c r="B57" s="10">
        <f>'Raw Stock Data'!B48</f>
        <v>42277</v>
      </c>
      <c r="C57" s="12">
        <f>'Raw Stock Data'!E48</f>
        <v>-1.9744392484426498E-2</v>
      </c>
      <c r="D57" s="12">
        <f>'Raw Stock Data'!E168</f>
        <v>-2.6052607223391533E-2</v>
      </c>
      <c r="E57" s="12">
        <f>'Raw Stock Data'!E288</f>
        <v>2.9716676101088524E-2</v>
      </c>
      <c r="F57" s="12">
        <f>'Raw Stock Data'!E408</f>
        <v>-2.6030330918729305E-3</v>
      </c>
      <c r="G57" s="12">
        <f>'Raw Stock Data'!E528</f>
        <v>5.606161430478096E-2</v>
      </c>
      <c r="H57" s="12">
        <f>'Raw Stock Data'!E648</f>
        <v>9.0322187170386314E-3</v>
      </c>
      <c r="I57" s="12">
        <f>'Raw Stock Data'!E768</f>
        <v>-8.5631370544433594E-2</v>
      </c>
      <c r="J57" s="12">
        <f>'Raw Stock Data'!E888</f>
        <v>1.4296786859631538E-2</v>
      </c>
      <c r="K57" s="12">
        <f>'Raw Stock Data'!E1008</f>
        <v>-6.1387620866298676E-2</v>
      </c>
      <c r="L57" s="12">
        <f>'Raw Stock Data'!E1128</f>
        <v>-4.4369786977767944E-2</v>
      </c>
      <c r="M57" s="46">
        <f>'Raw Benchmark Data'!C55</f>
        <v>-2.4527550000000002E-2</v>
      </c>
      <c r="N57" s="18">
        <f t="shared" si="15"/>
        <v>-2.2367185324158829E-2</v>
      </c>
      <c r="O57" s="19">
        <f t="shared" si="16"/>
        <v>-3.2625097529186554E-2</v>
      </c>
      <c r="P57" s="19">
        <f t="shared" si="17"/>
        <v>2.1530048114072997E-2</v>
      </c>
      <c r="Q57" s="19">
        <f t="shared" si="18"/>
        <v>-1.2709915659919109E-2</v>
      </c>
      <c r="R57" s="19">
        <f t="shared" si="19"/>
        <v>4.5120655545421565E-2</v>
      </c>
      <c r="S57" s="19">
        <f t="shared" si="20"/>
        <v>1.5473699587649509E-3</v>
      </c>
      <c r="T57" s="19">
        <f t="shared" si="21"/>
        <v>-0.10660617903146583</v>
      </c>
      <c r="U57" s="19">
        <f t="shared" si="22"/>
        <v>-1.0816641467196551E-3</v>
      </c>
      <c r="V57" s="19">
        <f t="shared" si="23"/>
        <v>-7.6478643440350422E-2</v>
      </c>
      <c r="W57" s="20">
        <f t="shared" si="24"/>
        <v>-6.072574424930887E-2</v>
      </c>
    </row>
    <row r="58" spans="2:23" hidden="1" outlineLevel="1">
      <c r="B58" s="10">
        <f>'Raw Stock Data'!B49</f>
        <v>42307</v>
      </c>
      <c r="C58" s="12">
        <f>'Raw Stock Data'!E49</f>
        <v>-3.3731114119291306E-2</v>
      </c>
      <c r="D58" s="12">
        <f>'Raw Stock Data'!E169</f>
        <v>0.15212982892990112</v>
      </c>
      <c r="E58" s="12">
        <f>'Raw Stock Data'!E289</f>
        <v>8.9484946802258492E-3</v>
      </c>
      <c r="F58" s="12">
        <f>'Raw Stock Data'!E409</f>
        <v>0.10890880972146988</v>
      </c>
      <c r="G58" s="12">
        <f>'Raw Stock Data'!E529</f>
        <v>0.12342406064271927</v>
      </c>
      <c r="H58" s="12">
        <f>'Raw Stock Data'!E649</f>
        <v>1.4919054694473743E-2</v>
      </c>
      <c r="I58" s="12">
        <f>'Raw Stock Data'!E769</f>
        <v>5.1428608596324921E-2</v>
      </c>
      <c r="J58" s="12">
        <f>'Raw Stock Data'!E889</f>
        <v>0.10704763233661652</v>
      </c>
      <c r="K58" s="12">
        <f>'Raw Stock Data'!E1009</f>
        <v>0.10123225301504135</v>
      </c>
      <c r="L58" s="12">
        <f>'Raw Stock Data'!E1129</f>
        <v>8.3555169403553009E-2</v>
      </c>
      <c r="M58" s="46">
        <f>'Raw Benchmark Data'!C56</f>
        <v>8.3536510000000008E-2</v>
      </c>
      <c r="N58" s="18">
        <f t="shared" si="15"/>
        <v>-3.6353906959023637E-2</v>
      </c>
      <c r="O58" s="19">
        <f t="shared" si="16"/>
        <v>0.14555733862410611</v>
      </c>
      <c r="P58" s="19">
        <f t="shared" si="17"/>
        <v>7.6186669321032241E-4</v>
      </c>
      <c r="Q58" s="19">
        <f t="shared" si="18"/>
        <v>9.8801927153423702E-2</v>
      </c>
      <c r="R58" s="19">
        <f t="shared" si="19"/>
        <v>0.11248310188335987</v>
      </c>
      <c r="S58" s="19">
        <f t="shared" si="20"/>
        <v>7.4342059362000629E-3</v>
      </c>
      <c r="T58" s="19">
        <f t="shared" si="21"/>
        <v>3.0453800109292693E-2</v>
      </c>
      <c r="U58" s="19">
        <f t="shared" si="22"/>
        <v>9.1669181330265317E-2</v>
      </c>
      <c r="V58" s="19">
        <f t="shared" si="23"/>
        <v>8.6141230440989605E-2</v>
      </c>
      <c r="W58" s="20">
        <f t="shared" si="24"/>
        <v>6.7199212132012076E-2</v>
      </c>
    </row>
    <row r="59" spans="2:23" hidden="1" outlineLevel="1">
      <c r="B59" s="10">
        <f>'Raw Stock Data'!B50</f>
        <v>42338</v>
      </c>
      <c r="C59" s="12">
        <f>'Raw Stock Data'!E50</f>
        <v>4.5687914825975895E-3</v>
      </c>
      <c r="D59" s="12">
        <f>'Raw Stock Data'!E170</f>
        <v>1.661534421145916E-2</v>
      </c>
      <c r="E59" s="12">
        <f>'Raw Stock Data'!E290</f>
        <v>-3.8797207525931299E-4</v>
      </c>
      <c r="F59" s="12">
        <f>'Raw Stock Data'!E410</f>
        <v>2.5125315878540277E-3</v>
      </c>
      <c r="G59" s="12">
        <f>'Raw Stock Data'!E530</f>
        <v>3.396337479352951E-2</v>
      </c>
      <c r="H59" s="12">
        <f>'Raw Stock Data'!E650</f>
        <v>-4.777400940656662E-2</v>
      </c>
      <c r="I59" s="12">
        <f>'Raw Stock Data'!E770</f>
        <v>4.0339641273021698E-2</v>
      </c>
      <c r="J59" s="12">
        <f>'Raw Stock Data'!E890</f>
        <v>-5.5459283292293549E-2</v>
      </c>
      <c r="K59" s="12">
        <f>'Raw Stock Data'!E1010</f>
        <v>-2.0068420097231865E-2</v>
      </c>
      <c r="L59" s="12">
        <f>'Raw Stock Data'!E1130</f>
        <v>5.2656750194728374E-3</v>
      </c>
      <c r="M59" s="46">
        <f>'Raw Benchmark Data'!C57</f>
        <v>3.0203040000000001E-3</v>
      </c>
      <c r="N59" s="18">
        <f t="shared" si="15"/>
        <v>1.945998642865258E-3</v>
      </c>
      <c r="O59" s="19">
        <f t="shared" si="16"/>
        <v>1.0042853905664135E-2</v>
      </c>
      <c r="P59" s="19">
        <f t="shared" si="17"/>
        <v>-8.5746000622748397E-3</v>
      </c>
      <c r="Q59" s="19">
        <f t="shared" si="18"/>
        <v>-7.5943509801921511E-3</v>
      </c>
      <c r="R59" s="19">
        <f t="shared" si="19"/>
        <v>2.3022416034170115E-2</v>
      </c>
      <c r="S59" s="19">
        <f t="shared" si="20"/>
        <v>-5.5258858164840302E-2</v>
      </c>
      <c r="T59" s="19">
        <f t="shared" si="21"/>
        <v>1.936483278598947E-2</v>
      </c>
      <c r="U59" s="19">
        <f t="shared" si="22"/>
        <v>-7.0837734298644747E-2</v>
      </c>
      <c r="V59" s="19">
        <f t="shared" si="23"/>
        <v>-3.5159442671283611E-2</v>
      </c>
      <c r="W59" s="20">
        <f t="shared" si="24"/>
        <v>-1.1090282252068089E-2</v>
      </c>
    </row>
    <row r="60" spans="2:23" hidden="1" outlineLevel="1">
      <c r="B60" s="10">
        <f>'Raw Stock Data'!B51</f>
        <v>42369</v>
      </c>
      <c r="C60" s="12">
        <f>'Raw Stock Data'!E51</f>
        <v>-1.2910651974380016E-2</v>
      </c>
      <c r="D60" s="12">
        <f>'Raw Stock Data'!E171</f>
        <v>-1.4892691746354103E-2</v>
      </c>
      <c r="E60" s="12">
        <f>'Raw Stock Data'!E291</f>
        <v>5.0516389310359955E-2</v>
      </c>
      <c r="F60" s="12">
        <f>'Raw Stock Data'!E411</f>
        <v>-3.7935893982648849E-2</v>
      </c>
      <c r="G60" s="12">
        <f>'Raw Stock Data'!E531</f>
        <v>-9.2033268883824348E-3</v>
      </c>
      <c r="H60" s="12">
        <f>'Raw Stock Data'!E651</f>
        <v>4.0076687000691891E-3</v>
      </c>
      <c r="I60" s="12">
        <f>'Raw Stock Data'!E771</f>
        <v>-7.2594746947288513E-2</v>
      </c>
      <c r="J60" s="12">
        <f>'Raw Stock Data'!E891</f>
        <v>-3.4862132743000984E-3</v>
      </c>
      <c r="K60" s="12">
        <f>'Raw Stock Data'!E1011</f>
        <v>-4.0958821773529053E-2</v>
      </c>
      <c r="L60" s="12">
        <f>'Raw Stock Data'!E1131</f>
        <v>1.6587046906352043E-2</v>
      </c>
      <c r="M60" s="46">
        <f>'Raw Benchmark Data'!C58</f>
        <v>-1.5235800000000001E-2</v>
      </c>
      <c r="N60" s="18">
        <f t="shared" si="15"/>
        <v>-1.5533444814112347E-2</v>
      </c>
      <c r="O60" s="19">
        <f t="shared" si="16"/>
        <v>-2.1465182052149128E-2</v>
      </c>
      <c r="P60" s="19">
        <f t="shared" si="17"/>
        <v>4.2329761323344428E-2</v>
      </c>
      <c r="Q60" s="19">
        <f t="shared" si="18"/>
        <v>-4.8042776550695027E-2</v>
      </c>
      <c r="R60" s="19">
        <f t="shared" si="19"/>
        <v>-2.014428564774183E-2</v>
      </c>
      <c r="S60" s="19">
        <f t="shared" si="20"/>
        <v>-3.4771800582044914E-3</v>
      </c>
      <c r="T60" s="19">
        <f t="shared" si="21"/>
        <v>-9.3569555434320745E-2</v>
      </c>
      <c r="U60" s="19">
        <f t="shared" si="22"/>
        <v>-1.886466428065129E-2</v>
      </c>
      <c r="V60" s="19">
        <f t="shared" si="23"/>
        <v>-5.6049844347580799E-2</v>
      </c>
      <c r="W60" s="20">
        <f t="shared" si="24"/>
        <v>2.3108963481111716E-4</v>
      </c>
    </row>
    <row r="61" spans="2:23" hidden="1" outlineLevel="1">
      <c r="B61" s="10">
        <f>'Raw Stock Data'!B52</f>
        <v>42398</v>
      </c>
      <c r="C61" s="12">
        <f>'Raw Stock Data'!E52</f>
        <v>-9.3227691948413849E-2</v>
      </c>
      <c r="D61" s="12">
        <f>'Raw Stock Data'!E172</f>
        <v>-3.8794998079538345E-2</v>
      </c>
      <c r="E61" s="12">
        <f>'Raw Stock Data'!E292</f>
        <v>4.5522488653659821E-2</v>
      </c>
      <c r="F61" s="12">
        <f>'Raw Stock Data'!E412</f>
        <v>2.3898074869066477E-3</v>
      </c>
      <c r="G61" s="12">
        <f>'Raw Stock Data'!E532</f>
        <v>-9.9564589560031891E-2</v>
      </c>
      <c r="H61" s="12">
        <f>'Raw Stock Data'!E652</f>
        <v>6.6972188651561737E-2</v>
      </c>
      <c r="I61" s="12">
        <f>'Raw Stock Data'!E772</f>
        <v>-0.18170388042926788</v>
      </c>
      <c r="J61" s="12">
        <f>'Raw Stock Data'!E892</f>
        <v>-0.11618485301733017</v>
      </c>
      <c r="K61" s="12">
        <f>'Raw Stock Data'!E1012</f>
        <v>-0.17976085841655731</v>
      </c>
      <c r="L61" s="12">
        <f>'Raw Stock Data'!E1132</f>
        <v>-2.8918450698256493E-3</v>
      </c>
      <c r="M61" s="46">
        <f>'Raw Benchmark Data'!C59</f>
        <v>-4.9122239999999998E-2</v>
      </c>
      <c r="N61" s="18">
        <f t="shared" si="15"/>
        <v>-9.5850484788146187E-2</v>
      </c>
      <c r="O61" s="19">
        <f t="shared" si="16"/>
        <v>-4.5367488385333367E-2</v>
      </c>
      <c r="P61" s="19">
        <f t="shared" si="17"/>
        <v>3.7335860666644294E-2</v>
      </c>
      <c r="Q61" s="19">
        <f t="shared" si="18"/>
        <v>-7.7170750811395312E-3</v>
      </c>
      <c r="R61" s="19">
        <f t="shared" si="19"/>
        <v>-0.11050554831939129</v>
      </c>
      <c r="S61" s="19">
        <f t="shared" si="20"/>
        <v>5.9487339893288055E-2</v>
      </c>
      <c r="T61" s="19">
        <f t="shared" si="21"/>
        <v>-0.20267868891630011</v>
      </c>
      <c r="U61" s="19">
        <f t="shared" si="22"/>
        <v>-0.13156330402368135</v>
      </c>
      <c r="V61" s="19">
        <f t="shared" si="23"/>
        <v>-0.19485188099060907</v>
      </c>
      <c r="W61" s="20">
        <f t="shared" si="24"/>
        <v>-1.9247802341366575E-2</v>
      </c>
    </row>
    <row r="62" spans="2:23" hidden="1" outlineLevel="1">
      <c r="B62" s="10">
        <f>'Raw Stock Data'!B53</f>
        <v>42429</v>
      </c>
      <c r="C62" s="12">
        <f>'Raw Stock Data'!E53</f>
        <v>6.0421489179134369E-2</v>
      </c>
      <c r="D62" s="12">
        <f>'Raw Stock Data'!E173</f>
        <v>-2.2666806355118752E-2</v>
      </c>
      <c r="E62" s="12">
        <f>'Raw Stock Data'!E293</f>
        <v>-4.0371594950556755E-3</v>
      </c>
      <c r="F62" s="12">
        <f>'Raw Stock Data'!E413</f>
        <v>4.6225134283304214E-2</v>
      </c>
      <c r="G62" s="12">
        <f>'Raw Stock Data'!E533</f>
        <v>-3.7717610597610474E-2</v>
      </c>
      <c r="H62" s="12">
        <f>'Raw Stock Data'!E653</f>
        <v>-3.1176390126347542E-2</v>
      </c>
      <c r="I62" s="12">
        <f>'Raw Stock Data'!E773</f>
        <v>-4.5594993978738785E-2</v>
      </c>
      <c r="J62" s="12">
        <f>'Raw Stock Data'!E893</f>
        <v>0.10046234726905823</v>
      </c>
      <c r="K62" s="12">
        <f>'Raw Stock Data'!E1013</f>
        <v>5.1204819232225418E-2</v>
      </c>
      <c r="L62" s="12">
        <f>'Raw Stock Data'!E1133</f>
        <v>3.4803140442818403E-3</v>
      </c>
      <c r="M62" s="46">
        <f>'Raw Benchmark Data'!C60</f>
        <v>-1.640533E-3</v>
      </c>
      <c r="N62" s="18">
        <f t="shared" si="15"/>
        <v>5.7798696339402038E-2</v>
      </c>
      <c r="O62" s="19">
        <f t="shared" si="16"/>
        <v>-2.9239296660913777E-2</v>
      </c>
      <c r="P62" s="19">
        <f t="shared" si="17"/>
        <v>-1.2223787482071202E-2</v>
      </c>
      <c r="Q62" s="19">
        <f t="shared" si="18"/>
        <v>3.6118251715258037E-2</v>
      </c>
      <c r="R62" s="19">
        <f t="shared" si="19"/>
        <v>-4.8658569356969869E-2</v>
      </c>
      <c r="S62" s="19">
        <f t="shared" si="20"/>
        <v>-3.8661238884621224E-2</v>
      </c>
      <c r="T62" s="19">
        <f t="shared" si="21"/>
        <v>-6.6569802465771016E-2</v>
      </c>
      <c r="U62" s="19">
        <f t="shared" si="22"/>
        <v>8.5083896262707029E-2</v>
      </c>
      <c r="V62" s="19">
        <f t="shared" si="23"/>
        <v>3.6113796658173672E-2</v>
      </c>
      <c r="W62" s="20">
        <f t="shared" si="24"/>
        <v>-1.2875643227259086E-2</v>
      </c>
    </row>
    <row r="63" spans="2:23" hidden="1" outlineLevel="1">
      <c r="B63" s="10">
        <f>'Raw Stock Data'!B54</f>
        <v>42460</v>
      </c>
      <c r="C63" s="12">
        <f>'Raw Stock Data'!E54</f>
        <v>0.15584215521812439</v>
      </c>
      <c r="D63" s="12">
        <f>'Raw Stock Data'!E174</f>
        <v>0.14333651959896088</v>
      </c>
      <c r="E63" s="12">
        <f>'Raw Stock Data'!E294</f>
        <v>7.3682010173797607E-2</v>
      </c>
      <c r="F63" s="12">
        <f>'Raw Stock Data'!E414</f>
        <v>6.2217187136411667E-2</v>
      </c>
      <c r="G63" s="12">
        <f>'Raw Stock Data'!E534</f>
        <v>9.3274697661399841E-2</v>
      </c>
      <c r="H63" s="12">
        <f>'Raw Stock Data'!E654</f>
        <v>8.4382221102714539E-2</v>
      </c>
      <c r="I63" s="12">
        <f>'Raw Stock Data'!E774</f>
        <v>1.2550584971904755E-2</v>
      </c>
      <c r="J63" s="12">
        <f>'Raw Stock Data'!E894</f>
        <v>8.7471313774585724E-2</v>
      </c>
      <c r="K63" s="12">
        <f>'Raw Stock Data'!E1014</f>
        <v>5.776505172252655E-2</v>
      </c>
      <c r="L63" s="12">
        <f>'Raw Stock Data'!E1134</f>
        <v>1.0231213644146919E-2</v>
      </c>
      <c r="M63" s="46">
        <f>'Raw Benchmark Data'!C61</f>
        <v>6.7391640000000003E-2</v>
      </c>
      <c r="N63" s="18">
        <f t="shared" si="15"/>
        <v>0.15321936237839207</v>
      </c>
      <c r="O63" s="19">
        <f t="shared" si="16"/>
        <v>0.13676402929316586</v>
      </c>
      <c r="P63" s="19">
        <f t="shared" si="17"/>
        <v>6.5495382186782081E-2</v>
      </c>
      <c r="Q63" s="19">
        <f t="shared" si="18"/>
        <v>5.211030456836549E-2</v>
      </c>
      <c r="R63" s="19">
        <f t="shared" si="19"/>
        <v>8.2333738902040446E-2</v>
      </c>
      <c r="S63" s="19">
        <f t="shared" si="20"/>
        <v>7.6897372344440856E-2</v>
      </c>
      <c r="T63" s="19">
        <f t="shared" si="21"/>
        <v>-8.4242235151274734E-3</v>
      </c>
      <c r="U63" s="19">
        <f t="shared" si="22"/>
        <v>7.2092862768234525E-2</v>
      </c>
      <c r="V63" s="19">
        <f t="shared" si="23"/>
        <v>4.2674029148474804E-2</v>
      </c>
      <c r="W63" s="20">
        <f t="shared" si="24"/>
        <v>-6.1247436273940067E-3</v>
      </c>
    </row>
    <row r="64" spans="2:23" hidden="1" outlineLevel="1">
      <c r="B64" s="10">
        <f>'Raw Stock Data'!B55</f>
        <v>42489</v>
      </c>
      <c r="C64" s="12">
        <f>'Raw Stock Data'!E55</f>
        <v>-3.6381609737873077E-2</v>
      </c>
      <c r="D64" s="12">
        <f>'Raw Stock Data'!E175</f>
        <v>7.106916606426239E-2</v>
      </c>
      <c r="E64" s="12">
        <f>'Raw Stock Data'!E295</f>
        <v>-3.1509783118963242E-2</v>
      </c>
      <c r="F64" s="12">
        <f>'Raw Stock Data'!E415</f>
        <v>4.500990267843008E-3</v>
      </c>
      <c r="G64" s="12">
        <f>'Raw Stock Data'!E535</f>
        <v>-6.3987568020820618E-2</v>
      </c>
      <c r="H64" s="12">
        <f>'Raw Stock Data'!E655</f>
        <v>-4.8588942736387253E-2</v>
      </c>
      <c r="I64" s="12">
        <f>'Raw Stock Data'!E775</f>
        <v>8.7964780628681183E-2</v>
      </c>
      <c r="J64" s="12">
        <f>'Raw Stock Data'!E895</f>
        <v>-2.5289762765169144E-2</v>
      </c>
      <c r="K64" s="12">
        <f>'Raw Stock Data'!E1015</f>
        <v>-3.9734393358230591E-2</v>
      </c>
      <c r="L64" s="12">
        <f>'Raw Stock Data'!E1135</f>
        <v>4.3930318206548691E-3</v>
      </c>
      <c r="M64" s="46">
        <f>'Raw Benchmark Data'!C62</f>
        <v>3.7088590000000001E-3</v>
      </c>
      <c r="N64" s="18">
        <f t="shared" si="15"/>
        <v>-3.9004402577605408E-2</v>
      </c>
      <c r="O64" s="19">
        <f t="shared" si="16"/>
        <v>6.4496675758467362E-2</v>
      </c>
      <c r="P64" s="19">
        <f t="shared" si="17"/>
        <v>-3.9696411105978768E-2</v>
      </c>
      <c r="Q64" s="19">
        <f t="shared" si="18"/>
        <v>-5.6058923002031708E-3</v>
      </c>
      <c r="R64" s="19">
        <f t="shared" si="19"/>
        <v>-7.4928526780180013E-2</v>
      </c>
      <c r="S64" s="19">
        <f t="shared" si="20"/>
        <v>-5.6073791494660935E-2</v>
      </c>
      <c r="T64" s="19">
        <f t="shared" si="21"/>
        <v>6.6989972141648951E-2</v>
      </c>
      <c r="U64" s="19">
        <f t="shared" si="22"/>
        <v>-4.0668213771520335E-2</v>
      </c>
      <c r="V64" s="19">
        <f t="shared" si="23"/>
        <v>-5.4825415932282337E-2</v>
      </c>
      <c r="W64" s="20">
        <f t="shared" si="24"/>
        <v>-1.1962925450886057E-2</v>
      </c>
    </row>
    <row r="65" spans="2:23" hidden="1" outlineLevel="1">
      <c r="B65" s="10">
        <f>'Raw Stock Data'!B56</f>
        <v>42521</v>
      </c>
      <c r="C65" s="12">
        <f>'Raw Stock Data'!E56</f>
        <v>6.3039623200893402E-2</v>
      </c>
      <c r="D65" s="12">
        <f>'Raw Stock Data'!E176</f>
        <v>-1.0765340412035584E-3</v>
      </c>
      <c r="E65" s="12">
        <f>'Raw Stock Data'!E296</f>
        <v>-1.9960049539804459E-3</v>
      </c>
      <c r="F65" s="12">
        <f>'Raw Stock Data'!E416</f>
        <v>1.2247595004737377E-2</v>
      </c>
      <c r="G65" s="12">
        <f>'Raw Stock Data'!E536</f>
        <v>5.1849387586116791E-2</v>
      </c>
      <c r="H65" s="12">
        <f>'Raw Stock Data'!E656</f>
        <v>1.0913652367889881E-2</v>
      </c>
      <c r="I65" s="12">
        <f>'Raw Stock Data'!E776</f>
        <v>1.1456074193120003E-2</v>
      </c>
      <c r="J65" s="12">
        <f>'Raw Stock Data'!E896</f>
        <v>5.6747891008853912E-2</v>
      </c>
      <c r="K65" s="12">
        <f>'Raw Stock Data'!E1016</f>
        <v>-1.3037088327109814E-2</v>
      </c>
      <c r="L65" s="12">
        <f>'Raw Stock Data'!E1136</f>
        <v>4.5234810560941696E-2</v>
      </c>
      <c r="M65" s="46">
        <f>'Raw Benchmark Data'!C63</f>
        <v>1.8428670000000001E-2</v>
      </c>
      <c r="N65" s="18">
        <f t="shared" si="15"/>
        <v>6.0416830361161071E-2</v>
      </c>
      <c r="O65" s="19">
        <f t="shared" si="16"/>
        <v>-7.6490243469985826E-3</v>
      </c>
      <c r="P65" s="19">
        <f t="shared" si="17"/>
        <v>-1.0182632940995973E-2</v>
      </c>
      <c r="Q65" s="19">
        <f t="shared" si="18"/>
        <v>2.1407124366911983E-3</v>
      </c>
      <c r="R65" s="19">
        <f t="shared" si="19"/>
        <v>4.0908428826757395E-2</v>
      </c>
      <c r="S65" s="19">
        <f t="shared" si="20"/>
        <v>3.4288036096162006E-3</v>
      </c>
      <c r="T65" s="19">
        <f t="shared" si="21"/>
        <v>-9.5187342939122253E-3</v>
      </c>
      <c r="U65" s="19">
        <f t="shared" si="22"/>
        <v>4.1369440002502721E-2</v>
      </c>
      <c r="V65" s="19">
        <f t="shared" si="23"/>
        <v>-2.8128110901161563E-2</v>
      </c>
      <c r="W65" s="20">
        <f t="shared" si="24"/>
        <v>2.887885328940077E-2</v>
      </c>
    </row>
    <row r="66" spans="2:23" hidden="1" outlineLevel="1">
      <c r="B66" s="10">
        <f>'Raw Stock Data'!B57</f>
        <v>42551</v>
      </c>
      <c r="C66" s="12">
        <f>'Raw Stock Data'!E57</f>
        <v>-1.2748840264976025E-2</v>
      </c>
      <c r="D66" s="12">
        <f>'Raw Stock Data'!E177</f>
        <v>3.7920810282230377E-2</v>
      </c>
      <c r="E66" s="12">
        <f>'Raw Stock Data'!E297</f>
        <v>8.4749244153499603E-2</v>
      </c>
      <c r="F66" s="12">
        <f>'Raw Stock Data'!E417</f>
        <v>4.0399163961410522E-2</v>
      </c>
      <c r="G66" s="12">
        <f>'Raw Stock Data'!E537</f>
        <v>3.8303229957818985E-2</v>
      </c>
      <c r="H66" s="12">
        <f>'Raw Stock Data'!E657</f>
        <v>8.8304504752159119E-2</v>
      </c>
      <c r="I66" s="12">
        <f>'Raw Stock Data'!E777</f>
        <v>-5.0785578787326813E-2</v>
      </c>
      <c r="J66" s="12">
        <f>'Raw Stock Data'!E897</f>
        <v>-1.2392382137477398E-2</v>
      </c>
      <c r="K66" s="12">
        <f>'Raw Stock Data'!E1017</f>
        <v>-3.6411665380001068E-2</v>
      </c>
      <c r="L66" s="12">
        <f>'Raw Stock Data'!E1137</f>
        <v>0.12669312953948975</v>
      </c>
      <c r="M66" s="46">
        <f>'Raw Benchmark Data'!C64</f>
        <v>2.6832640000000003E-3</v>
      </c>
      <c r="N66" s="18">
        <f t="shared" si="15"/>
        <v>-1.5371633104708356E-2</v>
      </c>
      <c r="O66" s="19">
        <f t="shared" si="16"/>
        <v>3.1348319976435356E-2</v>
      </c>
      <c r="P66" s="19">
        <f t="shared" si="17"/>
        <v>7.6562616166484077E-2</v>
      </c>
      <c r="Q66" s="19">
        <f t="shared" si="18"/>
        <v>3.0292281393364345E-2</v>
      </c>
      <c r="R66" s="19">
        <f t="shared" si="19"/>
        <v>2.736227119845959E-2</v>
      </c>
      <c r="S66" s="19">
        <f t="shared" si="20"/>
        <v>8.0819655993885436E-2</v>
      </c>
      <c r="T66" s="19">
        <f t="shared" si="21"/>
        <v>-7.1760387274359044E-2</v>
      </c>
      <c r="U66" s="19">
        <f t="shared" si="22"/>
        <v>-2.777083314382859E-2</v>
      </c>
      <c r="V66" s="19">
        <f t="shared" si="23"/>
        <v>-5.1502687954052814E-2</v>
      </c>
      <c r="W66" s="20">
        <f t="shared" si="24"/>
        <v>0.11033717226794881</v>
      </c>
    </row>
    <row r="67" spans="2:23" hidden="1" outlineLevel="1">
      <c r="B67" s="10">
        <f>'Raw Stock Data'!B58</f>
        <v>42580</v>
      </c>
      <c r="C67" s="12">
        <f>'Raw Stock Data'!E58</f>
        <v>5.824216827750206E-2</v>
      </c>
      <c r="D67" s="12">
        <f>'Raw Stock Data'!E178</f>
        <v>-2.2417232394218445E-2</v>
      </c>
      <c r="E67" s="12">
        <f>'Raw Stock Data'!E298</f>
        <v>-2.4240363854914904E-3</v>
      </c>
      <c r="F67" s="12">
        <f>'Raw Stock Data'!E418</f>
        <v>1.8501630052924156E-2</v>
      </c>
      <c r="G67" s="12">
        <f>'Raw Stock Data'!E538</f>
        <v>6.2804922461509705E-2</v>
      </c>
      <c r="H67" s="12">
        <f>'Raw Stock Data'!E658</f>
        <v>1.1548355687409639E-3</v>
      </c>
      <c r="I67" s="12">
        <f>'Raw Stock Data'!E778</f>
        <v>0.1135488823056221</v>
      </c>
      <c r="J67" s="12">
        <f>'Raw Stock Data'!E898</f>
        <v>7.3196239769458771E-2</v>
      </c>
      <c r="K67" s="12">
        <f>'Raw Stock Data'!E1018</f>
        <v>-4.7350719571113586E-2</v>
      </c>
      <c r="L67" s="12">
        <f>'Raw Stock Data'!E1138</f>
        <v>-4.3379686772823334E-2</v>
      </c>
      <c r="M67" s="46">
        <f>'Raw Benchmark Data'!C65</f>
        <v>3.6618930000000001E-2</v>
      </c>
      <c r="N67" s="18">
        <f t="shared" si="15"/>
        <v>5.5619375437769729E-2</v>
      </c>
      <c r="O67" s="19">
        <f t="shared" si="16"/>
        <v>-2.898972270001347E-2</v>
      </c>
      <c r="P67" s="19">
        <f t="shared" si="17"/>
        <v>-1.0610664372507017E-2</v>
      </c>
      <c r="Q67" s="19">
        <f t="shared" si="18"/>
        <v>8.3947474848779773E-3</v>
      </c>
      <c r="R67" s="19">
        <f t="shared" si="19"/>
        <v>5.1863963702150309E-2</v>
      </c>
      <c r="S67" s="19">
        <f t="shared" si="20"/>
        <v>-6.3300131895327166E-3</v>
      </c>
      <c r="T67" s="19">
        <f t="shared" si="21"/>
        <v>9.2574073818589869E-2</v>
      </c>
      <c r="U67" s="19">
        <f t="shared" si="22"/>
        <v>5.7817788763107579E-2</v>
      </c>
      <c r="V67" s="19">
        <f t="shared" si="23"/>
        <v>-6.2441742145165333E-2</v>
      </c>
      <c r="W67" s="20">
        <f t="shared" si="24"/>
        <v>-5.973564404436426E-2</v>
      </c>
    </row>
    <row r="68" spans="2:23" hidden="1" outlineLevel="1">
      <c r="B68" s="10">
        <f>'Raw Stock Data'!B59</f>
        <v>42613</v>
      </c>
      <c r="C68" s="12">
        <f>'Raw Stock Data'!E59</f>
        <v>-2.1167367231100798E-3</v>
      </c>
      <c r="D68" s="12">
        <f>'Raw Stock Data'!E179</f>
        <v>-8.0991555005311966E-3</v>
      </c>
      <c r="E68" s="12">
        <f>'Raw Stock Data'!E299</f>
        <v>-3.0093424022197723E-2</v>
      </c>
      <c r="F68" s="12">
        <f>'Raw Stock Data'!E419</f>
        <v>1.115723792463541E-2</v>
      </c>
      <c r="G68" s="12">
        <f>'Raw Stock Data'!E539</f>
        <v>3.7005126476287842E-2</v>
      </c>
      <c r="H68" s="12">
        <f>'Raw Stock Data'!E659</f>
        <v>-4.0502347052097321E-2</v>
      </c>
      <c r="I68" s="12">
        <f>'Raw Stock Data'!E779</f>
        <v>0.11590678244829178</v>
      </c>
      <c r="J68" s="12">
        <f>'Raw Stock Data'!E899</f>
        <v>2.9806742444634438E-2</v>
      </c>
      <c r="K68" s="12">
        <f>'Raw Stock Data'!E1019</f>
        <v>-1.3715917244553566E-2</v>
      </c>
      <c r="L68" s="12">
        <f>'Raw Stock Data'!E1139</f>
        <v>-2.3291787132620811E-2</v>
      </c>
      <c r="M68" s="46">
        <f>'Raw Benchmark Data'!C66</f>
        <v>1.2470620000000002E-3</v>
      </c>
      <c r="N68" s="18">
        <f t="shared" si="15"/>
        <v>-4.7395295628424108E-3</v>
      </c>
      <c r="O68" s="19">
        <f t="shared" si="16"/>
        <v>-1.4671645806326222E-2</v>
      </c>
      <c r="P68" s="19">
        <f t="shared" si="17"/>
        <v>-3.828005200921325E-2</v>
      </c>
      <c r="Q68" s="19">
        <f t="shared" si="18"/>
        <v>1.0503553565892314E-3</v>
      </c>
      <c r="R68" s="19">
        <f t="shared" si="19"/>
        <v>2.6064167716928446E-2</v>
      </c>
      <c r="S68" s="19">
        <f t="shared" si="20"/>
        <v>-4.7987195810371003E-2</v>
      </c>
      <c r="T68" s="19">
        <f t="shared" si="21"/>
        <v>9.4931973961259547E-2</v>
      </c>
      <c r="U68" s="19">
        <f t="shared" si="22"/>
        <v>1.4428291438283244E-2</v>
      </c>
      <c r="V68" s="19">
        <f t="shared" si="23"/>
        <v>-2.8806939818605316E-2</v>
      </c>
      <c r="W68" s="20">
        <f t="shared" si="24"/>
        <v>-3.9647744404161737E-2</v>
      </c>
    </row>
    <row r="69" spans="2:23" hidden="1" outlineLevel="1">
      <c r="B69" s="10">
        <f>'Raw Stock Data'!B60</f>
        <v>42643</v>
      </c>
      <c r="C69" s="12">
        <f>'Raw Stock Data'!E60</f>
        <v>-1.8881406867876649E-4</v>
      </c>
      <c r="D69" s="12">
        <f>'Raw Stock Data'!E180</f>
        <v>2.326502650976181E-2</v>
      </c>
      <c r="E69" s="12">
        <f>'Raw Stock Data'!E300</f>
        <v>-5.845040432177484E-4</v>
      </c>
      <c r="F69" s="12">
        <f>'Raw Stock Data'!E420</f>
        <v>-1.6793180257081985E-2</v>
      </c>
      <c r="G69" s="12">
        <f>'Raw Stock Data'!E540</f>
        <v>5.1825039088726044E-2</v>
      </c>
      <c r="H69" s="12">
        <f>'Raw Stock Data'!E660</f>
        <v>1.4831846347078681E-3</v>
      </c>
      <c r="I69" s="12">
        <f>'Raw Stock Data'!E780</f>
        <v>0</v>
      </c>
      <c r="J69" s="12">
        <f>'Raw Stock Data'!E900</f>
        <v>8.9058130979537964E-3</v>
      </c>
      <c r="K69" s="12">
        <f>'Raw Stock Data'!E1020</f>
        <v>1.5437682159245014E-2</v>
      </c>
      <c r="L69" s="12">
        <f>'Raw Stock Data'!E1140</f>
        <v>3.4293811768293381E-3</v>
      </c>
      <c r="M69" s="46">
        <f>'Raw Benchmark Data'!C67</f>
        <v>2.6349300000000001E-4</v>
      </c>
      <c r="N69" s="18">
        <f t="shared" si="15"/>
        <v>-2.811606908411098E-3</v>
      </c>
      <c r="O69" s="19">
        <f t="shared" si="16"/>
        <v>1.6692536203966785E-2</v>
      </c>
      <c r="P69" s="19">
        <f t="shared" si="17"/>
        <v>-8.7711320302332751E-3</v>
      </c>
      <c r="Q69" s="19">
        <f t="shared" si="18"/>
        <v>-2.6900062825128163E-2</v>
      </c>
      <c r="R69" s="19">
        <f t="shared" si="19"/>
        <v>4.0884080329366648E-2</v>
      </c>
      <c r="S69" s="19">
        <f t="shared" si="20"/>
        <v>-6.0016641235658124E-3</v>
      </c>
      <c r="T69" s="19">
        <f t="shared" si="21"/>
        <v>-2.0974808487032228E-2</v>
      </c>
      <c r="U69" s="19">
        <f t="shared" si="22"/>
        <v>-6.4726379083973971E-3</v>
      </c>
      <c r="V69" s="19">
        <f t="shared" si="23"/>
        <v>3.4665958519326454E-4</v>
      </c>
      <c r="W69" s="20">
        <f t="shared" si="24"/>
        <v>-1.2926576094711588E-2</v>
      </c>
    </row>
    <row r="70" spans="2:23" hidden="1" outlineLevel="1">
      <c r="B70" s="10">
        <f>'Raw Stock Data'!B61</f>
        <v>42674</v>
      </c>
      <c r="C70" s="12">
        <f>'Raw Stock Data'!E61</f>
        <v>-3.2483495771884918E-2</v>
      </c>
      <c r="D70" s="12">
        <f>'Raw Stock Data'!E181</f>
        <v>1.7780818045139313E-2</v>
      </c>
      <c r="E70" s="12">
        <f>'Raw Stock Data'!E301</f>
        <v>5.263166967779398E-3</v>
      </c>
      <c r="F70" s="12">
        <f>'Raw Stock Data'!E421</f>
        <v>-6.2021180987358093E-2</v>
      </c>
      <c r="G70" s="12">
        <f>'Raw Stock Data'!E541</f>
        <v>-7.6291419565677643E-2</v>
      </c>
      <c r="H70" s="12">
        <f>'Raw Stock Data'!E661</f>
        <v>1.2521884404122829E-2</v>
      </c>
      <c r="I70" s="12">
        <f>'Raw Stock Data'!E781</f>
        <v>5.333743616938591E-2</v>
      </c>
      <c r="J70" s="12">
        <f>'Raw Stock Data'!E901</f>
        <v>-2.4590132758021355E-2</v>
      </c>
      <c r="K70" s="12">
        <f>'Raw Stock Data'!E1021</f>
        <v>-6.9388337433338165E-2</v>
      </c>
      <c r="L70" s="12">
        <f>'Raw Stock Data'!E1141</f>
        <v>-3.4178975969552994E-2</v>
      </c>
      <c r="M70" s="46">
        <f>'Raw Benchmark Data'!C68</f>
        <v>-1.7963119999999999E-2</v>
      </c>
      <c r="N70" s="18">
        <f t="shared" si="15"/>
        <v>-3.5106288611617249E-2</v>
      </c>
      <c r="O70" s="19">
        <f t="shared" si="16"/>
        <v>1.1208327739344288E-2</v>
      </c>
      <c r="P70" s="19">
        <f t="shared" si="17"/>
        <v>-2.9234610192361288E-3</v>
      </c>
      <c r="Q70" s="19">
        <f t="shared" si="18"/>
        <v>-7.212806355540427E-2</v>
      </c>
      <c r="R70" s="19">
        <f t="shared" si="19"/>
        <v>-8.7232378325037038E-2</v>
      </c>
      <c r="S70" s="19">
        <f t="shared" si="20"/>
        <v>5.0370356458491489E-3</v>
      </c>
      <c r="T70" s="19">
        <f t="shared" si="21"/>
        <v>3.2362627682353678E-2</v>
      </c>
      <c r="U70" s="19">
        <f t="shared" si="22"/>
        <v>-3.9968583764372546E-2</v>
      </c>
      <c r="V70" s="19">
        <f t="shared" si="23"/>
        <v>-8.4479360007389911E-2</v>
      </c>
      <c r="W70" s="20">
        <f t="shared" si="24"/>
        <v>-5.053493324109392E-2</v>
      </c>
    </row>
    <row r="71" spans="2:23" hidden="1" outlineLevel="1">
      <c r="B71" s="10">
        <f>'Raw Stock Data'!B62</f>
        <v>42704</v>
      </c>
      <c r="C71" s="12">
        <f>'Raw Stock Data'!E62</f>
        <v>6.4610570669174194E-2</v>
      </c>
      <c r="D71" s="12">
        <f>'Raw Stock Data'!E182</f>
        <v>7.5322173535823822E-2</v>
      </c>
      <c r="E71" s="12">
        <f>'Raw Stock Data'!E302</f>
        <v>-8.124879002571106E-2</v>
      </c>
      <c r="F71" s="12">
        <f>'Raw Stock Data'!E422</f>
        <v>4.5674543827772141E-2</v>
      </c>
      <c r="G71" s="12">
        <f>'Raw Stock Data'!E542</f>
        <v>2.5810676161199808E-3</v>
      </c>
      <c r="H71" s="12">
        <f>'Raw Stock Data'!E662</f>
        <v>-1.6090374439954758E-2</v>
      </c>
      <c r="I71" s="12">
        <f>'Raw Stock Data'!E782</f>
        <v>0.23205246031284332</v>
      </c>
      <c r="J71" s="12">
        <f>'Raw Stock Data'!E902</f>
        <v>-2.8031310066580772E-2</v>
      </c>
      <c r="K71" s="12">
        <f>'Raw Stock Data'!E1022</f>
        <v>9.5069530652835965E-4</v>
      </c>
      <c r="L71" s="12">
        <f>'Raw Stock Data'!E1142</f>
        <v>-8.275633305311203E-2</v>
      </c>
      <c r="M71" s="46">
        <f>'Raw Benchmark Data'!C69</f>
        <v>3.5821260000000001E-2</v>
      </c>
      <c r="N71" s="18">
        <f t="shared" si="15"/>
        <v>6.1987777829441863E-2</v>
      </c>
      <c r="O71" s="19">
        <f t="shared" si="16"/>
        <v>6.8749683230028794E-2</v>
      </c>
      <c r="P71" s="19">
        <f t="shared" si="17"/>
        <v>-8.9435418012726586E-2</v>
      </c>
      <c r="Q71" s="19">
        <f t="shared" si="18"/>
        <v>3.5567661259725963E-2</v>
      </c>
      <c r="R71" s="19">
        <f t="shared" si="19"/>
        <v>-8.3598911432394129E-3</v>
      </c>
      <c r="S71" s="19">
        <f t="shared" si="20"/>
        <v>-2.357522319822844E-2</v>
      </c>
      <c r="T71" s="19">
        <f t="shared" si="21"/>
        <v>0.21107765182581109</v>
      </c>
      <c r="U71" s="19">
        <f t="shared" si="22"/>
        <v>-4.3409761072931964E-2</v>
      </c>
      <c r="V71" s="19">
        <f t="shared" si="23"/>
        <v>-1.414032726752339E-2</v>
      </c>
      <c r="W71" s="20">
        <f t="shared" si="24"/>
        <v>-9.9112290324652963E-2</v>
      </c>
    </row>
    <row r="72" spans="2:23" hidden="1" outlineLevel="1">
      <c r="B72" s="10">
        <f>'Raw Stock Data'!B63</f>
        <v>42734</v>
      </c>
      <c r="C72" s="12">
        <f>'Raw Stock Data'!E63</f>
        <v>2.3240070790052414E-2</v>
      </c>
      <c r="D72" s="12">
        <f>'Raw Stock Data'!E183</f>
        <v>5.5037643760442734E-2</v>
      </c>
      <c r="E72" s="12">
        <f>'Raw Stock Data'!E303</f>
        <v>5.0619371235370636E-2</v>
      </c>
      <c r="F72" s="12">
        <f>'Raw Stock Data'!E423</f>
        <v>3.9769429713487625E-2</v>
      </c>
      <c r="G72" s="12">
        <f>'Raw Stock Data'!E543</f>
        <v>4.5244947075843811E-2</v>
      </c>
      <c r="H72" s="12">
        <f>'Raw Stock Data'!E663</f>
        <v>4.5026544481515884E-2</v>
      </c>
      <c r="I72" s="12">
        <f>'Raw Stock Data'!E783</f>
        <v>2.1518360823392868E-2</v>
      </c>
      <c r="J72" s="12">
        <f>'Raw Stock Data'!E903</f>
        <v>1.3413803651928902E-2</v>
      </c>
      <c r="K72" s="12">
        <f>'Raw Stock Data'!E1023</f>
        <v>-2.1980956196784973E-2</v>
      </c>
      <c r="L72" s="12">
        <f>'Raw Stock Data'!E1143</f>
        <v>5.1042385399341583E-2</v>
      </c>
      <c r="M72" s="46">
        <f>'Raw Benchmark Data'!C70</f>
        <v>1.9171500000000001E-2</v>
      </c>
      <c r="N72" s="18">
        <f t="shared" si="15"/>
        <v>2.0617277950320083E-2</v>
      </c>
      <c r="O72" s="19">
        <f t="shared" si="16"/>
        <v>4.8465153454647712E-2</v>
      </c>
      <c r="P72" s="19">
        <f t="shared" si="17"/>
        <v>4.2432743248355109E-2</v>
      </c>
      <c r="Q72" s="19">
        <f t="shared" si="18"/>
        <v>2.9662547145441448E-2</v>
      </c>
      <c r="R72" s="19">
        <f t="shared" si="19"/>
        <v>3.4303988316484416E-2</v>
      </c>
      <c r="S72" s="19">
        <f t="shared" si="20"/>
        <v>3.7541695723242202E-2</v>
      </c>
      <c r="T72" s="19">
        <f t="shared" si="21"/>
        <v>5.4355233636063996E-4</v>
      </c>
      <c r="U72" s="19">
        <f t="shared" si="22"/>
        <v>-1.9646473544222918E-3</v>
      </c>
      <c r="V72" s="19">
        <f t="shared" si="23"/>
        <v>-3.7071978770836719E-2</v>
      </c>
      <c r="W72" s="20">
        <f t="shared" si="24"/>
        <v>3.4686428127800657E-2</v>
      </c>
    </row>
    <row r="73" spans="2:23" hidden="1" outlineLevel="1">
      <c r="B73" s="10">
        <f>'Raw Stock Data'!B64</f>
        <v>42766</v>
      </c>
      <c r="C73" s="12">
        <f>'Raw Stock Data'!E64</f>
        <v>5.1388628780841827E-2</v>
      </c>
      <c r="D73" s="12">
        <f>'Raw Stock Data'!E184</f>
        <v>-5.3950712084770203E-2</v>
      </c>
      <c r="E73" s="12">
        <f>'Raw Stock Data'!E304</f>
        <v>4.8790746368467808E-3</v>
      </c>
      <c r="F73" s="12">
        <f>'Raw Stock Data'!E424</f>
        <v>-2.1000167354941368E-2</v>
      </c>
      <c r="G73" s="12">
        <f>'Raw Stock Data'!E544</f>
        <v>1.51640260592103E-2</v>
      </c>
      <c r="H73" s="12">
        <f>'Raw Stock Data'!E664</f>
        <v>-4.0474939160048962E-3</v>
      </c>
      <c r="I73" s="12">
        <f>'Raw Stock Data'!E784</f>
        <v>1.0414240881800652E-2</v>
      </c>
      <c r="J73" s="12">
        <f>'Raw Stock Data'!E904</f>
        <v>2.5148907676339149E-2</v>
      </c>
      <c r="K73" s="12">
        <f>'Raw Stock Data'!E1024</f>
        <v>1.1730154044926167E-2</v>
      </c>
      <c r="L73" s="12">
        <f>'Raw Stock Data'!E1144</f>
        <v>1.2216264382004738E-2</v>
      </c>
      <c r="M73" s="46">
        <f>'Raw Benchmark Data'!C71</f>
        <v>1.9372170000000001E-2</v>
      </c>
      <c r="N73" s="18">
        <f t="shared" si="15"/>
        <v>4.8765835941109496E-2</v>
      </c>
      <c r="O73" s="19">
        <f t="shared" si="16"/>
        <v>-6.0523202390565224E-2</v>
      </c>
      <c r="P73" s="19">
        <f t="shared" si="17"/>
        <v>-3.307553350168746E-3</v>
      </c>
      <c r="Q73" s="19">
        <f t="shared" si="18"/>
        <v>-3.1107049922987545E-2</v>
      </c>
      <c r="R73" s="19">
        <f t="shared" si="19"/>
        <v>4.2230672998509067E-3</v>
      </c>
      <c r="S73" s="19">
        <f t="shared" si="20"/>
        <v>-1.1532342674278577E-2</v>
      </c>
      <c r="T73" s="19">
        <f t="shared" si="21"/>
        <v>-1.0560567605231577E-2</v>
      </c>
      <c r="U73" s="19">
        <f t="shared" si="22"/>
        <v>9.770456669987956E-3</v>
      </c>
      <c r="V73" s="19">
        <f t="shared" si="23"/>
        <v>-3.3608685291255831E-3</v>
      </c>
      <c r="W73" s="20">
        <f t="shared" si="24"/>
        <v>-4.1396928895361881E-3</v>
      </c>
    </row>
    <row r="74" spans="2:23" hidden="1" outlineLevel="1">
      <c r="B74" s="10">
        <f>'Raw Stock Data'!B65</f>
        <v>42794</v>
      </c>
      <c r="C74" s="12">
        <f>'Raw Stock Data'!E65</f>
        <v>3.8391031324863434E-2</v>
      </c>
      <c r="D74" s="12">
        <f>'Raw Stock Data'!E185</f>
        <v>2.0026955753564835E-2</v>
      </c>
      <c r="E74" s="12">
        <f>'Raw Stock Data'!E305</f>
        <v>3.9449714124202728E-2</v>
      </c>
      <c r="F74" s="12">
        <f>'Raw Stock Data'!E425</f>
        <v>7.2674743831157684E-2</v>
      </c>
      <c r="G74" s="12">
        <f>'Raw Stock Data'!E545</f>
        <v>-9.7772665321826935E-3</v>
      </c>
      <c r="H74" s="12">
        <f>'Raw Stock Data'!E665</f>
        <v>1.7829058691859245E-2</v>
      </c>
      <c r="I74" s="12">
        <f>'Raw Stock Data'!E785</f>
        <v>7.4841052293777466E-2</v>
      </c>
      <c r="J74" s="12">
        <f>'Raw Stock Data'!E905</f>
        <v>0.11263024061918259</v>
      </c>
      <c r="K74" s="12">
        <f>'Raw Stock Data'!E1025</f>
        <v>-2.7191078290343285E-2</v>
      </c>
      <c r="L74" s="12">
        <f>'Raw Stock Data'!E1145</f>
        <v>6.4898066222667694E-2</v>
      </c>
      <c r="M74" s="46">
        <f>'Raw Benchmark Data'!C72</f>
        <v>3.9392969999999999E-2</v>
      </c>
      <c r="N74" s="18">
        <f t="shared" si="15"/>
        <v>3.5768238485131103E-2</v>
      </c>
      <c r="O74" s="19">
        <f t="shared" si="16"/>
        <v>1.345446544776981E-2</v>
      </c>
      <c r="P74" s="19">
        <f t="shared" si="17"/>
        <v>3.1263086137187202E-2</v>
      </c>
      <c r="Q74" s="19">
        <f t="shared" si="18"/>
        <v>6.2567861263111507E-2</v>
      </c>
      <c r="R74" s="19">
        <f t="shared" si="19"/>
        <v>-2.0718225291542089E-2</v>
      </c>
      <c r="S74" s="19">
        <f t="shared" si="20"/>
        <v>1.0344209933585565E-2</v>
      </c>
      <c r="T74" s="19">
        <f t="shared" si="21"/>
        <v>5.3866243806745234E-2</v>
      </c>
      <c r="U74" s="19">
        <f t="shared" si="22"/>
        <v>9.7251789612831388E-2</v>
      </c>
      <c r="V74" s="19">
        <f t="shared" si="23"/>
        <v>-4.2282100864395031E-2</v>
      </c>
      <c r="W74" s="20">
        <f t="shared" si="24"/>
        <v>4.8542108951126768E-2</v>
      </c>
    </row>
    <row r="75" spans="2:23" hidden="1" outlineLevel="1">
      <c r="B75" s="10">
        <f>'Raw Stock Data'!B66</f>
        <v>42825</v>
      </c>
      <c r="C75" s="12">
        <f>'Raw Stock Data'!E66</f>
        <v>-3.1587187200784683E-2</v>
      </c>
      <c r="D75" s="12">
        <f>'Raw Stock Data'!E186</f>
        <v>-4.5599974691867828E-2</v>
      </c>
      <c r="E75" s="12">
        <f>'Raw Stock Data'!E306</f>
        <v>-2.0464401692152023E-2</v>
      </c>
      <c r="F75" s="12">
        <f>'Raw Stock Data'!E426</f>
        <v>2.6723882183432579E-2</v>
      </c>
      <c r="G75" s="12">
        <f>'Raw Stock Data'!E546</f>
        <v>-3.5911896266043186E-3</v>
      </c>
      <c r="H75" s="12">
        <f>'Raw Stock Data'!E666</f>
        <v>8.8227754458785057E-3</v>
      </c>
      <c r="I75" s="12">
        <f>'Raw Stock Data'!E786</f>
        <v>-6.1966240406036377E-2</v>
      </c>
      <c r="J75" s="12">
        <f>'Raw Stock Data'!E906</f>
        <v>-1.1117643676698208E-2</v>
      </c>
      <c r="K75" s="12">
        <f>'Raw Stock Data'!E1026</f>
        <v>-2.8944453224539757E-2</v>
      </c>
      <c r="L75" s="12">
        <f>'Raw Stock Data'!E1146</f>
        <v>1.999356597661972E-2</v>
      </c>
      <c r="M75" s="46">
        <f>'Raw Benchmark Data'!C73</f>
        <v>1.5722780000000001E-3</v>
      </c>
      <c r="N75" s="18">
        <f t="shared" si="15"/>
        <v>-3.4209980040517014E-2</v>
      </c>
      <c r="O75" s="19">
        <f t="shared" si="16"/>
        <v>-5.217246499766285E-2</v>
      </c>
      <c r="P75" s="19">
        <f t="shared" si="17"/>
        <v>-2.865102967916755E-2</v>
      </c>
      <c r="Q75" s="19">
        <f t="shared" si="18"/>
        <v>1.6616999615386402E-2</v>
      </c>
      <c r="R75" s="19">
        <f t="shared" si="19"/>
        <v>-1.4532148385963712E-2</v>
      </c>
      <c r="S75" s="19">
        <f t="shared" si="20"/>
        <v>1.3379266876048252E-3</v>
      </c>
      <c r="T75" s="19">
        <f t="shared" si="21"/>
        <v>-8.2941048893068609E-2</v>
      </c>
      <c r="U75" s="19">
        <f t="shared" si="22"/>
        <v>-2.64960946830494E-2</v>
      </c>
      <c r="V75" s="19">
        <f t="shared" si="23"/>
        <v>-4.4035475798591503E-2</v>
      </c>
      <c r="W75" s="20">
        <f t="shared" si="24"/>
        <v>3.6376087050787945E-3</v>
      </c>
    </row>
    <row r="76" spans="2:23" hidden="1" outlineLevel="1">
      <c r="B76" s="10">
        <f>'Raw Stock Data'!B67</f>
        <v>42853</v>
      </c>
      <c r="C76" s="12">
        <f>'Raw Stock Data'!E67</f>
        <v>-7.9533740878105164E-2</v>
      </c>
      <c r="D76" s="12">
        <f>'Raw Stock Data'!E187</f>
        <v>-6.2401583418250084E-3</v>
      </c>
      <c r="E76" s="12">
        <f>'Raw Stock Data'!E307</f>
        <v>4.0177698247134686E-4</v>
      </c>
      <c r="F76" s="12">
        <f>'Raw Stock Data'!E427</f>
        <v>2.3519573733210564E-2</v>
      </c>
      <c r="G76" s="12">
        <f>'Raw Stock Data'!E547</f>
        <v>2.2179603110998869E-3</v>
      </c>
      <c r="H76" s="12">
        <f>'Raw Stock Data'!E667</f>
        <v>-1.8048136262223125E-3</v>
      </c>
      <c r="I76" s="12">
        <f>'Raw Stock Data'!E787</f>
        <v>1.704012043774128E-2</v>
      </c>
      <c r="J76" s="12">
        <f>'Raw Stock Data'!E907</f>
        <v>1.6568060964345932E-2</v>
      </c>
      <c r="K76" s="12">
        <f>'Raw Stock Data'!E1027</f>
        <v>9.2756906524300575E-3</v>
      </c>
      <c r="L76" s="12">
        <f>'Raw Stock Data'!E1147</f>
        <v>1.5881580766290426E-3</v>
      </c>
      <c r="M76" s="46">
        <f>'Raw Benchmark Data'!C74</f>
        <v>1.051681E-2</v>
      </c>
      <c r="N76" s="18">
        <f t="shared" si="15"/>
        <v>-8.2156533717837502E-2</v>
      </c>
      <c r="O76" s="19">
        <f t="shared" si="16"/>
        <v>-1.2812648647620033E-2</v>
      </c>
      <c r="P76" s="19">
        <f t="shared" si="17"/>
        <v>-7.7848510045441799E-3</v>
      </c>
      <c r="Q76" s="19">
        <f t="shared" si="18"/>
        <v>1.3412691165164385E-2</v>
      </c>
      <c r="R76" s="19">
        <f t="shared" si="19"/>
        <v>-8.7229984482595068E-3</v>
      </c>
      <c r="S76" s="19">
        <f t="shared" si="20"/>
        <v>-9.289662384495993E-3</v>
      </c>
      <c r="T76" s="19">
        <f t="shared" si="21"/>
        <v>-3.9346880492909485E-3</v>
      </c>
      <c r="U76" s="19">
        <f t="shared" si="22"/>
        <v>1.1896099579947386E-3</v>
      </c>
      <c r="V76" s="19">
        <f t="shared" si="23"/>
        <v>-5.8153319216216921E-3</v>
      </c>
      <c r="W76" s="20">
        <f t="shared" si="24"/>
        <v>-1.4767799194911883E-2</v>
      </c>
    </row>
    <row r="77" spans="2:23" hidden="1" outlineLevel="1">
      <c r="B77" s="10">
        <f>'Raw Stock Data'!B68</f>
        <v>42886</v>
      </c>
      <c r="C77" s="12">
        <f>'Raw Stock Data'!E68</f>
        <v>-3.8430273532867432E-2</v>
      </c>
      <c r="D77" s="12">
        <f>'Raw Stock Data'!E188</f>
        <v>-2.0056173205375671E-2</v>
      </c>
      <c r="E77" s="12">
        <f>'Raw Stock Data'!E308</f>
        <v>2.7911674231290817E-2</v>
      </c>
      <c r="F77" s="12">
        <f>'Raw Stock Data'!E428</f>
        <v>5.0119999796152115E-2</v>
      </c>
      <c r="G77" s="12">
        <f>'Raw Stock Data'!E548</f>
        <v>6.4315097406506538E-3</v>
      </c>
      <c r="H77" s="12">
        <f>'Raw Stock Data'!E668</f>
        <v>5.288643017411232E-2</v>
      </c>
      <c r="I77" s="12">
        <f>'Raw Stock Data'!E788</f>
        <v>-3.7583522498607635E-2</v>
      </c>
      <c r="J77" s="12">
        <f>'Raw Stock Data'!E908</f>
        <v>-7.4552364647388458E-2</v>
      </c>
      <c r="K77" s="12">
        <f>'Raw Stock Data'!E1028</f>
        <v>-5.3391736000776291E-2</v>
      </c>
      <c r="L77" s="12">
        <f>'Raw Stock Data'!E1148</f>
        <v>7.4524343013763428E-2</v>
      </c>
      <c r="M77" s="46">
        <f>'Raw Benchmark Data'!C75</f>
        <v>1.455208E-2</v>
      </c>
      <c r="N77" s="18">
        <f t="shared" si="15"/>
        <v>-4.1053066372599763E-2</v>
      </c>
      <c r="O77" s="19">
        <f t="shared" si="16"/>
        <v>-2.6628663511170696E-2</v>
      </c>
      <c r="P77" s="19">
        <f t="shared" si="17"/>
        <v>1.9725046244275291E-2</v>
      </c>
      <c r="Q77" s="19">
        <f t="shared" si="18"/>
        <v>4.0013117228105938E-2</v>
      </c>
      <c r="R77" s="19">
        <f t="shared" si="19"/>
        <v>-4.5094490187087399E-3</v>
      </c>
      <c r="S77" s="19">
        <f t="shared" si="20"/>
        <v>4.5401581415838638E-2</v>
      </c>
      <c r="T77" s="19">
        <f t="shared" si="21"/>
        <v>-5.8558330985639867E-2</v>
      </c>
      <c r="U77" s="19">
        <f t="shared" si="22"/>
        <v>-8.9930815653739657E-2</v>
      </c>
      <c r="V77" s="19">
        <f t="shared" si="23"/>
        <v>-6.8482758574828037E-2</v>
      </c>
      <c r="W77" s="20">
        <f t="shared" si="24"/>
        <v>5.8168385742222502E-2</v>
      </c>
    </row>
    <row r="78" spans="2:23" hidden="1" outlineLevel="1">
      <c r="B78" s="10">
        <f>'Raw Stock Data'!B69</f>
        <v>42916</v>
      </c>
      <c r="C78" s="12">
        <f>'Raw Stock Data'!E69</f>
        <v>7.8621301800012589E-3</v>
      </c>
      <c r="D78" s="12">
        <f>'Raw Stock Data'!E189</f>
        <v>8.2141328603029251E-3</v>
      </c>
      <c r="E78" s="12">
        <f>'Raw Stock Data'!E309</f>
        <v>-5.3941898047924042E-2</v>
      </c>
      <c r="F78" s="12">
        <f>'Raw Stock Data'!E429</f>
        <v>1.8193384632468224E-2</v>
      </c>
      <c r="G78" s="12">
        <f>'Raw Stock Data'!E549</f>
        <v>-6.5632760524749756E-2</v>
      </c>
      <c r="H78" s="12">
        <f>'Raw Stock Data'!E669</f>
        <v>-5.1256649196147919E-2</v>
      </c>
      <c r="I78" s="12">
        <f>'Raw Stock Data'!E789</f>
        <v>6.7561082541942596E-2</v>
      </c>
      <c r="J78" s="12">
        <f>'Raw Stock Data'!E909</f>
        <v>-7.2946860454976559E-3</v>
      </c>
      <c r="K78" s="12">
        <f>'Raw Stock Data'!E1029</f>
        <v>9.8782546818256378E-2</v>
      </c>
      <c r="L78" s="12">
        <f>'Raw Stock Data'!E1149</f>
        <v>-5.1156049594283104E-3</v>
      </c>
      <c r="M78" s="46">
        <f>'Raw Benchmark Data'!C76</f>
        <v>5.9398080000000004E-3</v>
      </c>
      <c r="N78" s="18">
        <f t="shared" si="15"/>
        <v>5.2393373402689278E-3</v>
      </c>
      <c r="O78" s="19">
        <f t="shared" si="16"/>
        <v>1.641642554507901E-3</v>
      </c>
      <c r="P78" s="19">
        <f t="shared" si="17"/>
        <v>-6.2128526034939568E-2</v>
      </c>
      <c r="Q78" s="19">
        <f t="shared" si="18"/>
        <v>8.0865020644220447E-3</v>
      </c>
      <c r="R78" s="19">
        <f t="shared" si="19"/>
        <v>-7.6573719284109151E-2</v>
      </c>
      <c r="S78" s="19">
        <f t="shared" si="20"/>
        <v>-5.8741497954421601E-2</v>
      </c>
      <c r="T78" s="19">
        <f t="shared" si="21"/>
        <v>4.6586274054910365E-2</v>
      </c>
      <c r="U78" s="19">
        <f t="shared" si="22"/>
        <v>-2.2673137051848848E-2</v>
      </c>
      <c r="V78" s="19">
        <f t="shared" si="23"/>
        <v>8.3691524244204632E-2</v>
      </c>
      <c r="W78" s="20">
        <f t="shared" si="24"/>
        <v>-2.1471562230969236E-2</v>
      </c>
    </row>
    <row r="79" spans="2:23" hidden="1" outlineLevel="1">
      <c r="B79" s="10">
        <f>'Raw Stock Data'!B70</f>
        <v>42947</v>
      </c>
      <c r="C79" s="12">
        <f>'Raw Stock Data'!E70</f>
        <v>-5.9546276926994324E-2</v>
      </c>
      <c r="D79" s="12">
        <f>'Raw Stock Data'!E190</f>
        <v>4.6582963317632675E-2</v>
      </c>
      <c r="E79" s="12">
        <f>'Raw Stock Data'!E310</f>
        <v>1.0442613856866956E-3</v>
      </c>
      <c r="F79" s="12">
        <f>'Raw Stock Data'!E430</f>
        <v>-3.3719219267368317E-2</v>
      </c>
      <c r="G79" s="12">
        <f>'Raw Stock Data'!E550</f>
        <v>5.1274433732032776E-2</v>
      </c>
      <c r="H79" s="12">
        <f>'Raw Stock Data'!E670</f>
        <v>7.1773859672248363E-3</v>
      </c>
      <c r="I79" s="12">
        <f>'Raw Stock Data'!E790</f>
        <v>5.8123879134654999E-2</v>
      </c>
      <c r="J79" s="12">
        <f>'Raw Stock Data'!E910</f>
        <v>1.4057557098567486E-2</v>
      </c>
      <c r="K79" s="12">
        <f>'Raw Stock Data'!E1030</f>
        <v>7.5021162629127502E-2</v>
      </c>
      <c r="L79" s="12">
        <f>'Raw Stock Data'!E1150</f>
        <v>3.9928280748426914E-3</v>
      </c>
      <c r="M79" s="46">
        <f>'Raw Benchmark Data'!C77</f>
        <v>2.0729480000000002E-2</v>
      </c>
      <c r="N79" s="18">
        <f t="shared" si="15"/>
        <v>-6.2169069766726655E-2</v>
      </c>
      <c r="O79" s="19">
        <f t="shared" si="16"/>
        <v>4.0010473011837654E-2</v>
      </c>
      <c r="P79" s="19">
        <f t="shared" si="17"/>
        <v>-7.1423666013288312E-3</v>
      </c>
      <c r="Q79" s="19">
        <f t="shared" si="18"/>
        <v>-4.3826101835414494E-2</v>
      </c>
      <c r="R79" s="19">
        <f t="shared" si="19"/>
        <v>4.033347497267338E-2</v>
      </c>
      <c r="S79" s="19">
        <f t="shared" si="20"/>
        <v>-3.0746279104884415E-4</v>
      </c>
      <c r="T79" s="19">
        <f t="shared" si="21"/>
        <v>3.7149070647622767E-2</v>
      </c>
      <c r="U79" s="19">
        <f t="shared" si="22"/>
        <v>-1.3208939077837076E-3</v>
      </c>
      <c r="V79" s="19">
        <f t="shared" si="23"/>
        <v>5.9930140055075756E-2</v>
      </c>
      <c r="W79" s="20">
        <f t="shared" si="24"/>
        <v>-1.2363129196698235E-2</v>
      </c>
    </row>
    <row r="80" spans="2:23" hidden="1" outlineLevel="1">
      <c r="B80" s="10">
        <f>'Raw Stock Data'!B71</f>
        <v>42978</v>
      </c>
      <c r="C80" s="12">
        <f>'Raw Stock Data'!E71</f>
        <v>-9.6771545941010118E-4</v>
      </c>
      <c r="D80" s="12">
        <f>'Raw Stock Data'!E191</f>
        <v>-4.4875871390104294E-3</v>
      </c>
      <c r="E80" s="12">
        <f>'Raw Stock Data'!E311</f>
        <v>1.898597925901413E-2</v>
      </c>
      <c r="F80" s="12">
        <f>'Raw Stock Data'!E431</f>
        <v>2.1499274298548698E-2</v>
      </c>
      <c r="G80" s="12">
        <f>'Raw Stock Data'!E551</f>
        <v>-3.5946296993643045E-3</v>
      </c>
      <c r="H80" s="12">
        <f>'Raw Stock Data'!E671</f>
        <v>3.038347139954567E-2</v>
      </c>
      <c r="I80" s="12">
        <f>'Raw Stock Data'!E791</f>
        <v>-2.9850777238607407E-2</v>
      </c>
      <c r="J80" s="12">
        <f>'Raw Stock Data'!E911</f>
        <v>2.4165287613868713E-2</v>
      </c>
      <c r="K80" s="12">
        <f>'Raw Stock Data'!E1031</f>
        <v>0.10014460980892181</v>
      </c>
      <c r="L80" s="12">
        <f>'Raw Stock Data'!E1151</f>
        <v>7.8146755695343018E-2</v>
      </c>
      <c r="M80" s="46">
        <f>'Raw Benchmark Data'!C78</f>
        <v>2.2394190000000003E-3</v>
      </c>
      <c r="N80" s="18">
        <f t="shared" ref="N80:N132" si="25">C80-C$4</f>
        <v>-3.5905082991424327E-3</v>
      </c>
      <c r="O80" s="19">
        <f t="shared" ref="O80:O132" si="26">D80-D$4</f>
        <v>-1.1060077444805454E-2</v>
      </c>
      <c r="P80" s="19">
        <f t="shared" ref="P80:P132" si="27">E80-E$4</f>
        <v>1.0799351271998603E-2</v>
      </c>
      <c r="Q80" s="19">
        <f t="shared" ref="Q80:Q132" si="28">F80-F$4</f>
        <v>1.139239173050252E-2</v>
      </c>
      <c r="R80" s="19">
        <f t="shared" ref="R80:R132" si="29">G80-G$4</f>
        <v>-1.4535588458723698E-2</v>
      </c>
      <c r="S80" s="19">
        <f t="shared" ref="S80:S132" si="30">H80-H$4</f>
        <v>2.2898622641271987E-2</v>
      </c>
      <c r="T80" s="19">
        <f t="shared" ref="T80:T132" si="31">I80-I$4</f>
        <v>-5.0825585725639638E-2</v>
      </c>
      <c r="U80" s="19">
        <f t="shared" ref="U80:U132" si="32">J80-J$4</f>
        <v>8.7868366075175199E-3</v>
      </c>
      <c r="V80" s="19">
        <f t="shared" ref="V80:V132" si="33">K80-K$4</f>
        <v>8.5053587234870068E-2</v>
      </c>
      <c r="W80" s="20">
        <f t="shared" ref="W80:W132" si="34">L80-L$4</f>
        <v>6.1790798423802092E-2</v>
      </c>
    </row>
    <row r="81" spans="2:23" hidden="1" outlineLevel="1">
      <c r="B81" s="10">
        <f>'Raw Stock Data'!B72</f>
        <v>43007</v>
      </c>
      <c r="C81" s="12">
        <f>'Raw Stock Data'!E72</f>
        <v>1.4332679100334644E-2</v>
      </c>
      <c r="D81" s="12">
        <f>'Raw Stock Data'!E192</f>
        <v>9.1804467141628265E-2</v>
      </c>
      <c r="E81" s="12">
        <f>'Raw Stock Data'!E312</f>
        <v>1.8234586343169212E-2</v>
      </c>
      <c r="F81" s="12">
        <f>'Raw Stock Data'!E432</f>
        <v>2.731003426015377E-2</v>
      </c>
      <c r="G81" s="12">
        <f>'Raw Stock Data'!E552</f>
        <v>8.5828408598899841E-2</v>
      </c>
      <c r="H81" s="12">
        <f>'Raw Stock Data'!E672</f>
        <v>-2.3359101265668869E-2</v>
      </c>
      <c r="I81" s="12">
        <f>'Raw Stock Data'!E792</f>
        <v>5.8681279420852661E-2</v>
      </c>
      <c r="J81" s="12">
        <f>'Raw Stock Data'!E912</f>
        <v>4.4085752218961716E-2</v>
      </c>
      <c r="K81" s="12">
        <f>'Raw Stock Data'!E1032</f>
        <v>-2.5922859087586403E-2</v>
      </c>
      <c r="L81" s="12">
        <f>'Raw Stock Data'!E1152</f>
        <v>-6.9254875183105469E-2</v>
      </c>
      <c r="M81" s="46">
        <f>'Raw Benchmark Data'!C79</f>
        <v>2.012711E-2</v>
      </c>
      <c r="N81" s="18">
        <f t="shared" si="25"/>
        <v>1.1709886260602313E-2</v>
      </c>
      <c r="O81" s="19">
        <f t="shared" si="26"/>
        <v>8.5231976835833237E-2</v>
      </c>
      <c r="P81" s="19">
        <f t="shared" si="27"/>
        <v>1.0047958356153686E-2</v>
      </c>
      <c r="Q81" s="19">
        <f t="shared" si="28"/>
        <v>1.7203151692107593E-2</v>
      </c>
      <c r="R81" s="19">
        <f t="shared" si="29"/>
        <v>7.4887449839540446E-2</v>
      </c>
      <c r="S81" s="19">
        <f t="shared" si="30"/>
        <v>-3.0843950023942551E-2</v>
      </c>
      <c r="T81" s="19">
        <f t="shared" si="31"/>
        <v>3.770647093382043E-2</v>
      </c>
      <c r="U81" s="19">
        <f t="shared" si="32"/>
        <v>2.8707301212610524E-2</v>
      </c>
      <c r="V81" s="19">
        <f t="shared" si="33"/>
        <v>-4.1013881661638149E-2</v>
      </c>
      <c r="W81" s="20">
        <f t="shared" si="34"/>
        <v>-8.5610832454646402E-2</v>
      </c>
    </row>
    <row r="82" spans="2:23" hidden="1" outlineLevel="1">
      <c r="B82" s="10">
        <f>'Raw Stock Data'!B73</f>
        <v>43039</v>
      </c>
      <c r="C82" s="12">
        <f>'Raw Stock Data'!E73</f>
        <v>6.1896853148937225E-2</v>
      </c>
      <c r="D82" s="12">
        <f>'Raw Stock Data'!E193</f>
        <v>-1.3702132739126682E-2</v>
      </c>
      <c r="E82" s="12">
        <f>'Raw Stock Data'!E313</f>
        <v>6.2271092087030411E-2</v>
      </c>
      <c r="F82" s="12">
        <f>'Raw Stock Data'!E433</f>
        <v>9.6665121614933014E-2</v>
      </c>
      <c r="G82" s="12">
        <f>'Raw Stock Data'!E553</f>
        <v>0.19459033012390137</v>
      </c>
      <c r="H82" s="12">
        <f>'Raw Stock Data'!E673</f>
        <v>5.4725062102079391E-2</v>
      </c>
      <c r="I82" s="12">
        <f>'Raw Stock Data'!E793</f>
        <v>4.3180443346500397E-2</v>
      </c>
      <c r="J82" s="12">
        <f>'Raw Stock Data'!E913</f>
        <v>2.4085650220513344E-2</v>
      </c>
      <c r="K82" s="12">
        <f>'Raw Stock Data'!E1033</f>
        <v>-7.4796319007873535E-2</v>
      </c>
      <c r="L82" s="12">
        <f>'Raw Stock Data'!E1153</f>
        <v>7.1014188230037689E-2</v>
      </c>
      <c r="M82" s="46">
        <f>'Raw Benchmark Data'!C80</f>
        <v>2.4112919999999999E-2</v>
      </c>
      <c r="N82" s="18">
        <f t="shared" si="25"/>
        <v>5.9274060309204894E-2</v>
      </c>
      <c r="O82" s="19">
        <f t="shared" si="26"/>
        <v>-2.0274623044921707E-2</v>
      </c>
      <c r="P82" s="19">
        <f t="shared" si="27"/>
        <v>5.4084464100014884E-2</v>
      </c>
      <c r="Q82" s="19">
        <f t="shared" si="28"/>
        <v>8.6558239046886837E-2</v>
      </c>
      <c r="R82" s="19">
        <f t="shared" si="29"/>
        <v>0.18364937136454199</v>
      </c>
      <c r="S82" s="19">
        <f t="shared" si="30"/>
        <v>4.7240213343805709E-2</v>
      </c>
      <c r="T82" s="19">
        <f t="shared" si="31"/>
        <v>2.2205634859468169E-2</v>
      </c>
      <c r="U82" s="19">
        <f t="shared" si="32"/>
        <v>8.7071992141621504E-3</v>
      </c>
      <c r="V82" s="19">
        <f t="shared" si="33"/>
        <v>-8.9887341581925281E-2</v>
      </c>
      <c r="W82" s="20">
        <f t="shared" si="34"/>
        <v>5.4658230958496763E-2</v>
      </c>
    </row>
    <row r="83" spans="2:23" hidden="1" outlineLevel="1">
      <c r="B83" s="10">
        <f>'Raw Stock Data'!B74</f>
        <v>43069</v>
      </c>
      <c r="C83" s="12">
        <f>'Raw Stock Data'!E74</f>
        <v>9.1523025184869766E-3</v>
      </c>
      <c r="D83" s="12">
        <f>'Raw Stock Data'!E194</f>
        <v>3.6068674176931381E-2</v>
      </c>
      <c r="E83" s="12">
        <f>'Raw Stock Data'!E314</f>
        <v>-8.0459769815206528E-3</v>
      </c>
      <c r="F83" s="12">
        <f>'Raw Stock Data'!E434</f>
        <v>6.1362337321043015E-2</v>
      </c>
      <c r="G83" s="12">
        <f>'Raw Stock Data'!E554</f>
        <v>-8.2985600456595421E-3</v>
      </c>
      <c r="H83" s="12">
        <f>'Raw Stock Data'!E674</f>
        <v>4.633963480591774E-2</v>
      </c>
      <c r="I83" s="12">
        <f>'Raw Stock Data'!E794</f>
        <v>3.2200012356042862E-2</v>
      </c>
      <c r="J83" s="12">
        <f>'Raw Stock Data'!E914</f>
        <v>9.2240042984485626E-2</v>
      </c>
      <c r="K83" s="12">
        <f>'Raw Stock Data'!E1034</f>
        <v>-2.4012848734855652E-3</v>
      </c>
      <c r="L83" s="12">
        <f>'Raw Stock Data'!E1154</f>
        <v>5.5285748094320297E-2</v>
      </c>
      <c r="M83" s="46">
        <f>'Raw Benchmark Data'!C81</f>
        <v>3.1389159999999999E-2</v>
      </c>
      <c r="N83" s="18">
        <f t="shared" si="25"/>
        <v>6.5295096787546456E-3</v>
      </c>
      <c r="O83" s="19">
        <f t="shared" si="26"/>
        <v>2.9496183871136356E-2</v>
      </c>
      <c r="P83" s="19">
        <f t="shared" si="27"/>
        <v>-1.623260496853618E-2</v>
      </c>
      <c r="Q83" s="19">
        <f t="shared" si="28"/>
        <v>5.1255454752996837E-2</v>
      </c>
      <c r="R83" s="19">
        <f t="shared" si="29"/>
        <v>-1.9239518805018938E-2</v>
      </c>
      <c r="S83" s="19">
        <f t="shared" si="30"/>
        <v>3.8854786047644058E-2</v>
      </c>
      <c r="T83" s="19">
        <f t="shared" si="31"/>
        <v>1.1225203869010634E-2</v>
      </c>
      <c r="U83" s="19">
        <f t="shared" si="32"/>
        <v>7.6861591978134428E-2</v>
      </c>
      <c r="V83" s="19">
        <f t="shared" si="33"/>
        <v>-1.7492307447537315E-2</v>
      </c>
      <c r="W83" s="20">
        <f t="shared" si="34"/>
        <v>3.8929790822779371E-2</v>
      </c>
    </row>
    <row r="84" spans="2:23" hidden="1" outlineLevel="1">
      <c r="B84" s="10">
        <f>'Raw Stock Data'!B75</f>
        <v>43098</v>
      </c>
      <c r="C84" s="12">
        <f>'Raw Stock Data'!E75</f>
        <v>-3.5721443127840757E-3</v>
      </c>
      <c r="D84" s="12">
        <f>'Raw Stock Data'!E195</f>
        <v>5.2105259150266647E-2</v>
      </c>
      <c r="E84" s="12">
        <f>'Raw Stock Data'!E315</f>
        <v>-6.0742199420928955E-2</v>
      </c>
      <c r="F84" s="12">
        <f>'Raw Stock Data'!E435</f>
        <v>-3.1956914812326431E-2</v>
      </c>
      <c r="G84" s="12">
        <f>'Raw Stock Data'!E555</f>
        <v>2.9437994584441185E-2</v>
      </c>
      <c r="H84" s="12">
        <f>'Raw Stock Data'!E675</f>
        <v>-3.6491140723228455E-2</v>
      </c>
      <c r="I84" s="12">
        <f>'Raw Stock Data'!E795</f>
        <v>1.6663448885083199E-2</v>
      </c>
      <c r="J84" s="12">
        <f>'Raw Stock Data'!E915</f>
        <v>2.6809651404619217E-2</v>
      </c>
      <c r="K84" s="12">
        <f>'Raw Stock Data'!E1035</f>
        <v>-3.5036098212003708E-2</v>
      </c>
      <c r="L84" s="12">
        <f>'Raw Stock Data'!E1155</f>
        <v>-8.3185657858848572E-3</v>
      </c>
      <c r="M84" s="46">
        <f>'Raw Benchmark Data'!C82</f>
        <v>1.114916E-2</v>
      </c>
      <c r="N84" s="18">
        <f t="shared" si="25"/>
        <v>-6.1949371525164068E-3</v>
      </c>
      <c r="O84" s="19">
        <f t="shared" si="26"/>
        <v>4.5532768844471626E-2</v>
      </c>
      <c r="P84" s="19">
        <f t="shared" si="27"/>
        <v>-6.8928827407944482E-2</v>
      </c>
      <c r="Q84" s="19">
        <f t="shared" si="28"/>
        <v>-4.2063797380372608E-2</v>
      </c>
      <c r="R84" s="19">
        <f t="shared" si="29"/>
        <v>1.849703582508179E-2</v>
      </c>
      <c r="S84" s="19">
        <f t="shared" si="30"/>
        <v>-4.3975989481502137E-2</v>
      </c>
      <c r="T84" s="19">
        <f t="shared" si="31"/>
        <v>-4.3113596019490295E-3</v>
      </c>
      <c r="U84" s="19">
        <f t="shared" si="32"/>
        <v>1.1431200398268023E-2</v>
      </c>
      <c r="V84" s="19">
        <f t="shared" si="33"/>
        <v>-5.0127120786055454E-2</v>
      </c>
      <c r="W84" s="20">
        <f t="shared" si="34"/>
        <v>-2.4674523057425783E-2</v>
      </c>
    </row>
    <row r="85" spans="2:23" hidden="1" outlineLevel="1">
      <c r="B85" s="10">
        <f>'Raw Stock Data'!B76</f>
        <v>43131</v>
      </c>
      <c r="C85" s="12">
        <f>'Raw Stock Data'!E76</f>
        <v>6.7005597054958344E-2</v>
      </c>
      <c r="D85" s="12">
        <f>'Raw Stock Data'!E196</f>
        <v>1.2780256802216172E-3</v>
      </c>
      <c r="E85" s="12">
        <f>'Raw Stock Data'!E316</f>
        <v>-6.1967134475708008E-2</v>
      </c>
      <c r="F85" s="12">
        <f>'Raw Stock Data'!E436</f>
        <v>6.428179144859314E-2</v>
      </c>
      <c r="G85" s="12">
        <f>'Raw Stock Data'!E556</f>
        <v>4.2894270271062851E-2</v>
      </c>
      <c r="H85" s="12">
        <f>'Raw Stock Data'!E676</f>
        <v>-5.6994758546352386E-2</v>
      </c>
      <c r="I85" s="12">
        <f>'Raw Stock Data'!E796</f>
        <v>8.252330869436264E-2</v>
      </c>
      <c r="J85" s="12">
        <f>'Raw Stock Data'!E916</f>
        <v>9.2167146503925323E-2</v>
      </c>
      <c r="K85" s="12">
        <f>'Raw Stock Data'!E1036</f>
        <v>0.16973762214183807</v>
      </c>
      <c r="L85" s="12">
        <f>'Raw Stock Data'!E1156</f>
        <v>1.5854377299547195E-2</v>
      </c>
      <c r="M85" s="46">
        <f>'Raw Benchmark Data'!C83</f>
        <v>5.8082720000000004E-2</v>
      </c>
      <c r="N85" s="18">
        <f t="shared" si="25"/>
        <v>6.4382804215226005E-2</v>
      </c>
      <c r="O85" s="19">
        <f t="shared" si="26"/>
        <v>-5.2944646255734069E-3</v>
      </c>
      <c r="P85" s="19">
        <f t="shared" si="27"/>
        <v>-7.0153762462723535E-2</v>
      </c>
      <c r="Q85" s="19">
        <f t="shared" si="28"/>
        <v>5.4174908880546963E-2</v>
      </c>
      <c r="R85" s="19">
        <f t="shared" si="29"/>
        <v>3.1953311511703456E-2</v>
      </c>
      <c r="S85" s="19">
        <f t="shared" si="30"/>
        <v>-6.4479607304626069E-2</v>
      </c>
      <c r="T85" s="19">
        <f t="shared" si="31"/>
        <v>6.1548500207330409E-2</v>
      </c>
      <c r="U85" s="19">
        <f t="shared" si="32"/>
        <v>7.6788695497574125E-2</v>
      </c>
      <c r="V85" s="19">
        <f t="shared" si="33"/>
        <v>0.15464659956778631</v>
      </c>
      <c r="W85" s="20">
        <f t="shared" si="34"/>
        <v>-5.0157997199373056E-4</v>
      </c>
    </row>
    <row r="86" spans="2:23" hidden="1" outlineLevel="1">
      <c r="B86" s="10">
        <f>'Raw Stock Data'!B77</f>
        <v>43159</v>
      </c>
      <c r="C86" s="12">
        <f>'Raw Stock Data'!E77</f>
        <v>-3.8912616670131683E-2</v>
      </c>
      <c r="D86" s="12">
        <f>'Raw Stock Data'!E197</f>
        <v>-9.8205029964447021E-2</v>
      </c>
      <c r="E86" s="12">
        <f>'Raw Stock Data'!E317</f>
        <v>-3.2586991786956787E-2</v>
      </c>
      <c r="F86" s="12">
        <f>'Raw Stock Data'!E437</f>
        <v>-5.4411198943853378E-2</v>
      </c>
      <c r="G86" s="12">
        <f>'Raw Stock Data'!E557</f>
        <v>3.0120514333248138E-2</v>
      </c>
      <c r="H86" s="12">
        <f>'Raw Stock Data'!E677</f>
        <v>-3.1004743650555611E-2</v>
      </c>
      <c r="I86" s="12">
        <f>'Raw Stock Data'!E797</f>
        <v>-9.3722157180309296E-3</v>
      </c>
      <c r="J86" s="12">
        <f>'Raw Stock Data'!E917</f>
        <v>7.7997058629989624E-2</v>
      </c>
      <c r="K86" s="12">
        <f>'Raw Stock Data'!E1037</f>
        <v>-6.0501188039779663E-2</v>
      </c>
      <c r="L86" s="12">
        <f>'Raw Stock Data'!E1157</f>
        <v>-2.4031206965446472E-2</v>
      </c>
      <c r="M86" s="46">
        <f>'Raw Benchmark Data'!C84</f>
        <v>-3.766079E-2</v>
      </c>
      <c r="N86" s="18">
        <f t="shared" si="25"/>
        <v>-4.1535409509864014E-2</v>
      </c>
      <c r="O86" s="19">
        <f t="shared" si="26"/>
        <v>-0.10477752027024205</v>
      </c>
      <c r="P86" s="19">
        <f t="shared" si="27"/>
        <v>-4.0773619773972314E-2</v>
      </c>
      <c r="Q86" s="19">
        <f t="shared" si="28"/>
        <v>-6.4518081511899555E-2</v>
      </c>
      <c r="R86" s="19">
        <f t="shared" si="29"/>
        <v>1.9179555573888743E-2</v>
      </c>
      <c r="S86" s="19">
        <f t="shared" si="30"/>
        <v>-3.8489592408829293E-2</v>
      </c>
      <c r="T86" s="19">
        <f t="shared" si="31"/>
        <v>-3.0347024205063158E-2</v>
      </c>
      <c r="U86" s="19">
        <f t="shared" si="32"/>
        <v>6.2618607623638425E-2</v>
      </c>
      <c r="V86" s="19">
        <f t="shared" si="33"/>
        <v>-7.5592210613831409E-2</v>
      </c>
      <c r="W86" s="20">
        <f t="shared" si="34"/>
        <v>-4.0387164236987398E-2</v>
      </c>
    </row>
    <row r="87" spans="2:23" hidden="1" outlineLevel="1">
      <c r="B87" s="10">
        <f>'Raw Stock Data'!B78</f>
        <v>43188</v>
      </c>
      <c r="C87" s="12">
        <f>'Raw Stock Data'!E78</f>
        <v>-1.5401457436382771E-2</v>
      </c>
      <c r="D87" s="12">
        <f>'Raw Stock Data'!E198</f>
        <v>1.8942127004265785E-2</v>
      </c>
      <c r="E87" s="12">
        <f>'Raw Stock Data'!E318</f>
        <v>3.7157416343688965E-2</v>
      </c>
      <c r="F87" s="12">
        <f>'Raw Stock Data'!E438</f>
        <v>-6.7895166575908661E-2</v>
      </c>
      <c r="G87" s="12">
        <f>'Raw Stock Data'!E558</f>
        <v>5.6603789329528809E-2</v>
      </c>
      <c r="H87" s="12">
        <f>'Raw Stock Data'!E678</f>
        <v>-7.8371800482273102E-2</v>
      </c>
      <c r="I87" s="12">
        <f>'Raw Stock Data'!E798</f>
        <v>-3.6772605031728745E-2</v>
      </c>
      <c r="J87" s="12">
        <f>'Raw Stock Data'!E918</f>
        <v>-4.2206328362226486E-2</v>
      </c>
      <c r="K87" s="12">
        <f>'Raw Stock Data'!E1038</f>
        <v>-3.5183586180210114E-2</v>
      </c>
      <c r="L87" s="12">
        <f>'Raw Stock Data'!E1158</f>
        <v>5.4515991359949112E-3</v>
      </c>
      <c r="M87" s="46">
        <f>'Raw Benchmark Data'!C85</f>
        <v>-2.5582500000000001E-2</v>
      </c>
      <c r="N87" s="18">
        <f t="shared" si="25"/>
        <v>-1.8024250276115102E-2</v>
      </c>
      <c r="O87" s="19">
        <f t="shared" si="26"/>
        <v>1.236963669847076E-2</v>
      </c>
      <c r="P87" s="19">
        <f t="shared" si="27"/>
        <v>2.8970788356673438E-2</v>
      </c>
      <c r="Q87" s="19">
        <f t="shared" si="28"/>
        <v>-7.8002049143954838E-2</v>
      </c>
      <c r="R87" s="19">
        <f t="shared" si="29"/>
        <v>4.5662830570169413E-2</v>
      </c>
      <c r="S87" s="19">
        <f t="shared" si="30"/>
        <v>-8.5856649240546784E-2</v>
      </c>
      <c r="T87" s="19">
        <f t="shared" si="31"/>
        <v>-5.7747413518760976E-2</v>
      </c>
      <c r="U87" s="19">
        <f t="shared" si="32"/>
        <v>-5.7584779368577678E-2</v>
      </c>
      <c r="V87" s="19">
        <f t="shared" si="33"/>
        <v>-5.027460875426186E-2</v>
      </c>
      <c r="W87" s="20">
        <f t="shared" si="34"/>
        <v>-1.0904358135546015E-2</v>
      </c>
    </row>
    <row r="88" spans="2:23" hidden="1" outlineLevel="1">
      <c r="B88" s="10">
        <f>'Raw Stock Data'!B79</f>
        <v>43220</v>
      </c>
      <c r="C88" s="12">
        <f>'Raw Stock Data'!E79</f>
        <v>-5.5204238742589951E-2</v>
      </c>
      <c r="D88" s="12">
        <f>'Raw Stock Data'!E199</f>
        <v>9.7071200609207153E-2</v>
      </c>
      <c r="E88" s="12">
        <f>'Raw Stock Data'!E319</f>
        <v>3.2691426575183868E-2</v>
      </c>
      <c r="F88" s="12">
        <f>'Raw Stock Data'!E439</f>
        <v>-0.11447706073522568</v>
      </c>
      <c r="G88" s="12">
        <f>'Raw Stock Data'!E559</f>
        <v>-8.8326204568147659E-3</v>
      </c>
      <c r="H88" s="12">
        <f>'Raw Stock Data'!E679</f>
        <v>-1.2902310118079185E-2</v>
      </c>
      <c r="I88" s="12">
        <f>'Raw Stock Data'!E799</f>
        <v>-3.8732398301362991E-2</v>
      </c>
      <c r="J88" s="12">
        <f>'Raw Stock Data'!E919</f>
        <v>4.0335778146982193E-2</v>
      </c>
      <c r="K88" s="12">
        <f>'Raw Stock Data'!E1039</f>
        <v>-4.1915319859981537E-2</v>
      </c>
      <c r="L88" s="12">
        <f>'Raw Stock Data'!E1159</f>
        <v>-7.9737231135368347E-2</v>
      </c>
      <c r="M88" s="46">
        <f>'Raw Benchmark Data'!C86</f>
        <v>3.7710920000000002E-3</v>
      </c>
      <c r="N88" s="18">
        <f t="shared" si="25"/>
        <v>-5.7827031582322282E-2</v>
      </c>
      <c r="O88" s="19">
        <f t="shared" si="26"/>
        <v>9.0498710303412125E-2</v>
      </c>
      <c r="P88" s="19">
        <f t="shared" si="27"/>
        <v>2.4504798588168342E-2</v>
      </c>
      <c r="Q88" s="19">
        <f t="shared" si="28"/>
        <v>-0.12458394330327185</v>
      </c>
      <c r="R88" s="19">
        <f t="shared" si="29"/>
        <v>-1.9773579216174161E-2</v>
      </c>
      <c r="S88" s="19">
        <f t="shared" si="30"/>
        <v>-2.0387158876352868E-2</v>
      </c>
      <c r="T88" s="19">
        <f t="shared" si="31"/>
        <v>-5.9707206788395223E-2</v>
      </c>
      <c r="U88" s="19">
        <f t="shared" si="32"/>
        <v>2.4957327140631001E-2</v>
      </c>
      <c r="V88" s="19">
        <f t="shared" si="33"/>
        <v>-5.7006342434033283E-2</v>
      </c>
      <c r="W88" s="20">
        <f t="shared" si="34"/>
        <v>-9.609318840690928E-2</v>
      </c>
    </row>
    <row r="89" spans="2:23" hidden="1" outlineLevel="1">
      <c r="B89" s="10">
        <f>'Raw Stock Data'!B80</f>
        <v>43251</v>
      </c>
      <c r="C89" s="12">
        <f>'Raw Stock Data'!E80</f>
        <v>-1.4348847791552544E-2</v>
      </c>
      <c r="D89" s="12">
        <f>'Raw Stock Data'!E200</f>
        <v>2.4778391234576702E-3</v>
      </c>
      <c r="E89" s="12">
        <f>'Raw Stock Data'!E320</f>
        <v>-1.3443135656416416E-2</v>
      </c>
      <c r="F89" s="12">
        <f>'Raw Stock Data'!E440</f>
        <v>2.1606031805276871E-2</v>
      </c>
      <c r="G89" s="12">
        <f>'Raw Stock Data'!E560</f>
        <v>7.5164705514907837E-2</v>
      </c>
      <c r="H89" s="12">
        <f>'Raw Stock Data'!E680</f>
        <v>-2.3061826825141907E-2</v>
      </c>
      <c r="I89" s="12">
        <f>'Raw Stock Data'!E800</f>
        <v>-2.8671048581600189E-2</v>
      </c>
      <c r="J89" s="12">
        <f>'Raw Stock Data'!E920</f>
        <v>-3.5674009472131729E-2</v>
      </c>
      <c r="K89" s="12">
        <f>'Raw Stock Data'!E1040</f>
        <v>-6.6869743168354034E-2</v>
      </c>
      <c r="L89" s="12">
        <f>'Raw Stock Data'!E1160</f>
        <v>3.2517086714506149E-2</v>
      </c>
      <c r="M89" s="46">
        <f>'Raw Benchmark Data'!C87</f>
        <v>2.362539E-2</v>
      </c>
      <c r="N89" s="18">
        <f t="shared" si="25"/>
        <v>-1.6971640631284875E-2</v>
      </c>
      <c r="O89" s="19">
        <f t="shared" si="26"/>
        <v>-4.0946511823373539E-3</v>
      </c>
      <c r="P89" s="19">
        <f t="shared" si="27"/>
        <v>-2.1629763643431943E-2</v>
      </c>
      <c r="Q89" s="19">
        <f t="shared" si="28"/>
        <v>1.1499149237230692E-2</v>
      </c>
      <c r="R89" s="19">
        <f t="shared" si="29"/>
        <v>6.4223746755548441E-2</v>
      </c>
      <c r="S89" s="19">
        <f t="shared" si="30"/>
        <v>-3.0546675583415589E-2</v>
      </c>
      <c r="T89" s="19">
        <f t="shared" si="31"/>
        <v>-4.9645857068632421E-2</v>
      </c>
      <c r="U89" s="19">
        <f t="shared" si="32"/>
        <v>-5.1052460478482921E-2</v>
      </c>
      <c r="V89" s="19">
        <f t="shared" si="33"/>
        <v>-8.1960765742405781E-2</v>
      </c>
      <c r="W89" s="20">
        <f t="shared" si="34"/>
        <v>1.6161129442965223E-2</v>
      </c>
    </row>
    <row r="90" spans="2:23" hidden="1" outlineLevel="1">
      <c r="B90" s="10">
        <f>'Raw Stock Data'!B81</f>
        <v>43280</v>
      </c>
      <c r="C90" s="12">
        <f>'Raw Stock Data'!E81</f>
        <v>-1.1393395252525806E-2</v>
      </c>
      <c r="D90" s="12">
        <f>'Raw Stock Data'!E201</f>
        <v>1.7135938629508018E-2</v>
      </c>
      <c r="E90" s="12">
        <f>'Raw Stock Data'!E321</f>
        <v>3.1403113156557083E-2</v>
      </c>
      <c r="F90" s="12">
        <f>'Raw Stock Data'!E441</f>
        <v>-2.5857856962829828E-3</v>
      </c>
      <c r="G90" s="12">
        <f>'Raw Stock Data'!E561</f>
        <v>-9.9456548690795898E-2</v>
      </c>
      <c r="H90" s="12">
        <f>'Raw Stock Data'!E681</f>
        <v>6.2159180641174316E-2</v>
      </c>
      <c r="I90" s="12">
        <f>'Raw Stock Data'!E801</f>
        <v>-5.4646946489810944E-2</v>
      </c>
      <c r="J90" s="12">
        <f>'Raw Stock Data'!E921</f>
        <v>7.4923834763467312E-3</v>
      </c>
      <c r="K90" s="12">
        <f>'Raw Stock Data'!E1041</f>
        <v>5.94954714179039E-2</v>
      </c>
      <c r="L90" s="12">
        <f>'Raw Stock Data'!E1161</f>
        <v>4.531923308968544E-2</v>
      </c>
      <c r="M90" s="46">
        <f>'Raw Benchmark Data'!C88</f>
        <v>6.5971700000000003E-3</v>
      </c>
      <c r="N90" s="18">
        <f t="shared" si="25"/>
        <v>-1.4016188092258137E-2</v>
      </c>
      <c r="O90" s="19">
        <f t="shared" si="26"/>
        <v>1.0563448323712993E-2</v>
      </c>
      <c r="P90" s="19">
        <f t="shared" si="27"/>
        <v>2.3216485169541556E-2</v>
      </c>
      <c r="Q90" s="19">
        <f t="shared" si="28"/>
        <v>-1.2692668264329162E-2</v>
      </c>
      <c r="R90" s="19">
        <f t="shared" si="29"/>
        <v>-0.11039750745015529</v>
      </c>
      <c r="S90" s="19">
        <f t="shared" si="30"/>
        <v>5.4674331882900634E-2</v>
      </c>
      <c r="T90" s="19">
        <f t="shared" si="31"/>
        <v>-7.5621754976843175E-2</v>
      </c>
      <c r="U90" s="19">
        <f t="shared" si="32"/>
        <v>-7.8860675300044623E-3</v>
      </c>
      <c r="V90" s="19">
        <f t="shared" si="33"/>
        <v>4.4404448843852154E-2</v>
      </c>
      <c r="W90" s="20">
        <f t="shared" si="34"/>
        <v>2.8963275818144514E-2</v>
      </c>
    </row>
    <row r="91" spans="2:23" hidden="1" outlineLevel="1">
      <c r="B91" s="10">
        <f>'Raw Stock Data'!B82</f>
        <v>43312</v>
      </c>
      <c r="C91" s="12">
        <f>'Raw Stock Data'!E82</f>
        <v>3.7437334656715393E-2</v>
      </c>
      <c r="D91" s="12">
        <f>'Raw Stock Data'!E202</f>
        <v>-1.2655514292418957E-3</v>
      </c>
      <c r="E91" s="12">
        <f>'Raw Stock Data'!E322</f>
        <v>4.9449298530817032E-2</v>
      </c>
      <c r="F91" s="12">
        <f>'Raw Stock Data'!E442</f>
        <v>7.9300560057163239E-2</v>
      </c>
      <c r="G91" s="12">
        <f>'Raw Stock Data'!E562</f>
        <v>-3.2387863844633102E-2</v>
      </c>
      <c r="H91" s="12">
        <f>'Raw Stock Data'!E682</f>
        <v>5.1774695515632629E-2</v>
      </c>
      <c r="I91" s="12">
        <f>'Raw Stock Data'!E802</f>
        <v>7.2995774447917938E-2</v>
      </c>
      <c r="J91" s="12">
        <f>'Raw Stock Data'!E922</f>
        <v>-9.528186172246933E-3</v>
      </c>
      <c r="K91" s="12">
        <f>'Raw Stock Data'!E1042</f>
        <v>9.8673149943351746E-2</v>
      </c>
      <c r="L91" s="12">
        <f>'Raw Stock Data'!E1162</f>
        <v>2.7916917577385902E-2</v>
      </c>
      <c r="M91" s="46">
        <f>'Raw Benchmark Data'!C89</f>
        <v>3.7156620000000001E-2</v>
      </c>
      <c r="N91" s="18">
        <f t="shared" si="25"/>
        <v>3.4814541816983062E-2</v>
      </c>
      <c r="O91" s="19">
        <f t="shared" si="26"/>
        <v>-7.8380417350369207E-3</v>
      </c>
      <c r="P91" s="19">
        <f t="shared" si="27"/>
        <v>4.1262670543801505E-2</v>
      </c>
      <c r="Q91" s="19">
        <f t="shared" si="28"/>
        <v>6.9193677489117061E-2</v>
      </c>
      <c r="R91" s="19">
        <f t="shared" si="29"/>
        <v>-4.3328822603992498E-2</v>
      </c>
      <c r="S91" s="19">
        <f t="shared" si="30"/>
        <v>4.4289846757358947E-2</v>
      </c>
      <c r="T91" s="19">
        <f t="shared" si="31"/>
        <v>5.2020965960885707E-2</v>
      </c>
      <c r="U91" s="19">
        <f t="shared" si="32"/>
        <v>-2.4906637178598125E-2</v>
      </c>
      <c r="V91" s="19">
        <f t="shared" si="33"/>
        <v>8.3582127369299999E-2</v>
      </c>
      <c r="W91" s="20">
        <f t="shared" si="34"/>
        <v>1.1560960305844976E-2</v>
      </c>
    </row>
    <row r="92" spans="2:23" hidden="1" outlineLevel="1">
      <c r="B92" s="10">
        <f>'Raw Stock Data'!B83</f>
        <v>43343</v>
      </c>
      <c r="C92" s="12">
        <f>'Raw Stock Data'!E83</f>
        <v>2.152765728533268E-2</v>
      </c>
      <c r="D92" s="12">
        <f>'Raw Stock Data'!E203</f>
        <v>-5.298168957233429E-2</v>
      </c>
      <c r="E92" s="12">
        <f>'Raw Stock Data'!E323</f>
        <v>-8.6831271648406982E-2</v>
      </c>
      <c r="F92" s="12">
        <f>'Raw Stock Data'!E443</f>
        <v>-1.8843791622202843E-4</v>
      </c>
      <c r="G92" s="12">
        <f>'Raw Stock Data'!E563</f>
        <v>1.3097751885652542E-2</v>
      </c>
      <c r="H92" s="12">
        <f>'Raw Stock Data'!E683</f>
        <v>-1.3108387589454651E-2</v>
      </c>
      <c r="I92" s="12">
        <f>'Raw Stock Data'!E803</f>
        <v>-3.4216761589050293E-2</v>
      </c>
      <c r="J92" s="12">
        <f>'Raw Stock Data'!E923</f>
        <v>0.12958145141601563</v>
      </c>
      <c r="K92" s="12">
        <f>'Raw Stock Data'!E1043</f>
        <v>-2.6981864124536514E-2</v>
      </c>
      <c r="L92" s="12">
        <f>'Raw Stock Data'!E1163</f>
        <v>2.887302078306675E-2</v>
      </c>
      <c r="M92" s="46">
        <f>'Raw Benchmark Data'!C90</f>
        <v>3.2842580000000003E-2</v>
      </c>
      <c r="N92" s="18">
        <f t="shared" si="25"/>
        <v>1.8904864445600349E-2</v>
      </c>
      <c r="O92" s="19">
        <f t="shared" si="26"/>
        <v>-5.9554179878129311E-2</v>
      </c>
      <c r="P92" s="19">
        <f t="shared" si="27"/>
        <v>-9.5017899635422509E-2</v>
      </c>
      <c r="Q92" s="19">
        <f t="shared" si="28"/>
        <v>-1.0295320484268207E-2</v>
      </c>
      <c r="R92" s="19">
        <f t="shared" si="29"/>
        <v>2.1567931262931484E-3</v>
      </c>
      <c r="S92" s="19">
        <f t="shared" si="30"/>
        <v>-2.0593236347728333E-2</v>
      </c>
      <c r="T92" s="19">
        <f t="shared" si="31"/>
        <v>-5.5191570076082525E-2</v>
      </c>
      <c r="U92" s="19">
        <f t="shared" si="32"/>
        <v>0.11420300040966443</v>
      </c>
      <c r="V92" s="19">
        <f t="shared" si="33"/>
        <v>-4.207288669858826E-2</v>
      </c>
      <c r="W92" s="20">
        <f t="shared" si="34"/>
        <v>1.2517063511525824E-2</v>
      </c>
    </row>
    <row r="93" spans="2:23" hidden="1" outlineLevel="1">
      <c r="B93" s="10">
        <f>'Raw Stock Data'!B84</f>
        <v>43371</v>
      </c>
      <c r="C93" s="12">
        <f>'Raw Stock Data'!E84</f>
        <v>3.2291173934936523E-2</v>
      </c>
      <c r="D93" s="12">
        <f>'Raw Stock Data'!E204</f>
        <v>3.2247170805931091E-2</v>
      </c>
      <c r="E93" s="12">
        <f>'Raw Stock Data'!E324</f>
        <v>-4.111473448574543E-3</v>
      </c>
      <c r="F93" s="12">
        <f>'Raw Stock Data'!E444</f>
        <v>-9.9559768568724394E-4</v>
      </c>
      <c r="G93" s="12">
        <f>'Raw Stock Data'!E564</f>
        <v>-2.3539116606116295E-2</v>
      </c>
      <c r="H93" s="12">
        <f>'Raw Stock Data'!E684</f>
        <v>4.87497728317976E-3</v>
      </c>
      <c r="I93" s="12">
        <f>'Raw Stock Data'!E804</f>
        <v>-4.6283066272735596E-2</v>
      </c>
      <c r="J93" s="12">
        <f>'Raw Stock Data'!E924</f>
        <v>1.8421625718474388E-2</v>
      </c>
      <c r="K93" s="12">
        <f>'Raw Stock Data'!E1044</f>
        <v>2.7069795876741409E-2</v>
      </c>
      <c r="L93" s="12">
        <f>'Raw Stock Data'!E1164</f>
        <v>-1.446984987705946E-2</v>
      </c>
      <c r="M93" s="46">
        <f>'Raw Benchmark Data'!C91</f>
        <v>5.1054400000000002E-3</v>
      </c>
      <c r="N93" s="18">
        <f t="shared" si="25"/>
        <v>2.9668381095204192E-2</v>
      </c>
      <c r="O93" s="19">
        <f t="shared" si="26"/>
        <v>2.5674680500136066E-2</v>
      </c>
      <c r="P93" s="19">
        <f t="shared" si="27"/>
        <v>-1.229810143559007E-2</v>
      </c>
      <c r="Q93" s="19">
        <f t="shared" si="28"/>
        <v>-1.1102480253733423E-2</v>
      </c>
      <c r="R93" s="19">
        <f t="shared" si="29"/>
        <v>-3.448007536547569E-2</v>
      </c>
      <c r="S93" s="19">
        <f t="shared" si="30"/>
        <v>-2.6098714750939205E-3</v>
      </c>
      <c r="T93" s="19">
        <f t="shared" si="31"/>
        <v>-6.7257874759767827E-2</v>
      </c>
      <c r="U93" s="19">
        <f t="shared" si="32"/>
        <v>3.0431747121231947E-3</v>
      </c>
      <c r="V93" s="19">
        <f t="shared" si="33"/>
        <v>1.197877330268966E-2</v>
      </c>
      <c r="W93" s="20">
        <f t="shared" si="34"/>
        <v>-3.0825807148600386E-2</v>
      </c>
    </row>
    <row r="94" spans="2:23" hidden="1" outlineLevel="1">
      <c r="B94" s="10">
        <f>'Raw Stock Data'!B85</f>
        <v>43404</v>
      </c>
      <c r="C94" s="12">
        <f>'Raw Stock Data'!E85</f>
        <v>-0.23662459850311279</v>
      </c>
      <c r="D94" s="12">
        <f>'Raw Stock Data'!E205</f>
        <v>-8.6931608617305756E-2</v>
      </c>
      <c r="E94" s="12">
        <f>'Raw Stock Data'!E325</f>
        <v>3.2798174768686295E-2</v>
      </c>
      <c r="F94" s="12">
        <f>'Raw Stock Data'!E445</f>
        <v>-9.7052879631519318E-2</v>
      </c>
      <c r="G94" s="12">
        <f>'Raw Stock Data'!E565</f>
        <v>-8.6699053645133972E-3</v>
      </c>
      <c r="H94" s="12">
        <f>'Raw Stock Data'!E685</f>
        <v>1.6220822930335999E-2</v>
      </c>
      <c r="I94" s="12">
        <f>'Raw Stock Data'!E805</f>
        <v>-1.3098557479679585E-2</v>
      </c>
      <c r="J94" s="12">
        <f>'Raw Stock Data'!E925</f>
        <v>-5.2826341241598129E-2</v>
      </c>
      <c r="K94" s="12">
        <f>'Raw Stock Data'!E1045</f>
        <v>-0.11695374548435211</v>
      </c>
      <c r="L94" s="12">
        <f>'Raw Stock Data'!E1165</f>
        <v>-2.3264205083250999E-2</v>
      </c>
      <c r="M94" s="46">
        <f>'Raw Benchmark Data'!C92</f>
        <v>-6.8406599999999998E-2</v>
      </c>
      <c r="N94" s="18">
        <f t="shared" si="25"/>
        <v>-0.23924739134284512</v>
      </c>
      <c r="O94" s="19">
        <f t="shared" si="26"/>
        <v>-9.3504098923100784E-2</v>
      </c>
      <c r="P94" s="19">
        <f t="shared" si="27"/>
        <v>2.4611546781670768E-2</v>
      </c>
      <c r="Q94" s="19">
        <f t="shared" si="28"/>
        <v>-0.10715976219956549</v>
      </c>
      <c r="R94" s="19">
        <f t="shared" si="29"/>
        <v>-1.9610864123872793E-2</v>
      </c>
      <c r="S94" s="19">
        <f t="shared" si="30"/>
        <v>8.735974172062318E-3</v>
      </c>
      <c r="T94" s="19">
        <f t="shared" si="31"/>
        <v>-3.4073365966711816E-2</v>
      </c>
      <c r="U94" s="19">
        <f t="shared" si="32"/>
        <v>-6.8204792247949328E-2</v>
      </c>
      <c r="V94" s="19">
        <f t="shared" si="33"/>
        <v>-0.13204476805840387</v>
      </c>
      <c r="W94" s="20">
        <f t="shared" si="34"/>
        <v>-3.9620162354791925E-2</v>
      </c>
    </row>
    <row r="95" spans="2:23" hidden="1" outlineLevel="1">
      <c r="B95" s="10">
        <f>'Raw Stock Data'!B86</f>
        <v>43434</v>
      </c>
      <c r="C95" s="12">
        <f>'Raw Stock Data'!E86</f>
        <v>9.0184494853019714E-2</v>
      </c>
      <c r="D95" s="12">
        <f>'Raw Stock Data'!E206</f>
        <v>7.5324684381484985E-2</v>
      </c>
      <c r="E95" s="12">
        <f>'Raw Stock Data'!E326</f>
        <v>6.4401581883430481E-2</v>
      </c>
      <c r="F95" s="12">
        <f>'Raw Stock Data'!E446</f>
        <v>9.9968485534191132E-2</v>
      </c>
      <c r="G95" s="12">
        <f>'Raw Stock Data'!E566</f>
        <v>5.8233793824911118E-2</v>
      </c>
      <c r="H95" s="12">
        <f>'Raw Stock Data'!E686</f>
        <v>4.3125201016664505E-2</v>
      </c>
      <c r="I95" s="12">
        <f>'Raw Stock Data'!E806</f>
        <v>-2.7814289554953575E-2</v>
      </c>
      <c r="J95" s="12">
        <f>'Raw Stock Data'!E926</f>
        <v>4.6338774263858795E-2</v>
      </c>
      <c r="K95" s="12">
        <f>'Raw Stock Data'!E1046</f>
        <v>5.51481693983078E-2</v>
      </c>
      <c r="L95" s="12">
        <f>'Raw Stock Data'!E1166</f>
        <v>5.6648921221494675E-2</v>
      </c>
      <c r="M95" s="46">
        <f>'Raw Benchmark Data'!C93</f>
        <v>1.9775839999999999E-2</v>
      </c>
      <c r="N95" s="18">
        <f t="shared" si="25"/>
        <v>8.7561702013287376E-2</v>
      </c>
      <c r="O95" s="19">
        <f t="shared" si="26"/>
        <v>6.8752194075689957E-2</v>
      </c>
      <c r="P95" s="19">
        <f t="shared" si="27"/>
        <v>5.6214953896414954E-2</v>
      </c>
      <c r="Q95" s="19">
        <f t="shared" si="28"/>
        <v>8.9861602966144954E-2</v>
      </c>
      <c r="R95" s="19">
        <f t="shared" si="29"/>
        <v>4.7292835065551722E-2</v>
      </c>
      <c r="S95" s="19">
        <f t="shared" si="30"/>
        <v>3.5640352258390823E-2</v>
      </c>
      <c r="T95" s="19">
        <f t="shared" si="31"/>
        <v>-4.8789098041985807E-2</v>
      </c>
      <c r="U95" s="19">
        <f t="shared" si="32"/>
        <v>3.0960323257507603E-2</v>
      </c>
      <c r="V95" s="19">
        <f t="shared" si="33"/>
        <v>4.0057146824256054E-2</v>
      </c>
      <c r="W95" s="20">
        <f t="shared" si="34"/>
        <v>4.0292963949953749E-2</v>
      </c>
    </row>
    <row r="96" spans="2:23" hidden="1" outlineLevel="1">
      <c r="B96" s="10">
        <f>'Raw Stock Data'!B87</f>
        <v>43465</v>
      </c>
      <c r="C96" s="12">
        <f>'Raw Stock Data'!E87</f>
        <v>-8.5298128426074982E-2</v>
      </c>
      <c r="D96" s="12">
        <f>'Raw Stock Data'!E207</f>
        <v>-8.5337154567241669E-2</v>
      </c>
      <c r="E96" s="12">
        <f>'Raw Stock Data'!E327</f>
        <v>-7.2047404944896698E-2</v>
      </c>
      <c r="F96" s="12">
        <f>'Raw Stock Data'!E447</f>
        <v>-8.3589866757392883E-2</v>
      </c>
      <c r="G96" s="12">
        <f>'Raw Stock Data'!E567</f>
        <v>-4.8266090452671051E-2</v>
      </c>
      <c r="H96" s="12">
        <f>'Raw Stock Data'!E687</f>
        <v>-2.959732711315155E-2</v>
      </c>
      <c r="I96" s="12">
        <f>'Raw Stock Data'!E807</f>
        <v>-0.1067807599902153</v>
      </c>
      <c r="J96" s="12">
        <f>'Raw Stock Data'!E927</f>
        <v>-9.484013170003891E-2</v>
      </c>
      <c r="K96" s="12">
        <f>'Raw Stock Data'!E1047</f>
        <v>-0.12260220944881439</v>
      </c>
      <c r="L96" s="12">
        <f>'Raw Stock Data'!E1167</f>
        <v>-4.4778104871511459E-2</v>
      </c>
      <c r="M96" s="46">
        <f>'Raw Benchmark Data'!C94</f>
        <v>-9.0653380000000006E-2</v>
      </c>
      <c r="N96" s="18">
        <f t="shared" si="25"/>
        <v>-8.792092126580732E-2</v>
      </c>
      <c r="O96" s="19">
        <f t="shared" si="26"/>
        <v>-9.1909644873036697E-2</v>
      </c>
      <c r="P96" s="19">
        <f t="shared" si="27"/>
        <v>-8.0234032931912225E-2</v>
      </c>
      <c r="Q96" s="19">
        <f t="shared" si="28"/>
        <v>-9.369674932543906E-2</v>
      </c>
      <c r="R96" s="19">
        <f t="shared" si="29"/>
        <v>-5.9207049212030446E-2</v>
      </c>
      <c r="S96" s="19">
        <f t="shared" si="30"/>
        <v>-3.7082175871425233E-2</v>
      </c>
      <c r="T96" s="19">
        <f t="shared" si="31"/>
        <v>-0.12775556847724753</v>
      </c>
      <c r="U96" s="19">
        <f t="shared" si="32"/>
        <v>-0.11021858270639011</v>
      </c>
      <c r="V96" s="19">
        <f t="shared" si="33"/>
        <v>-0.13769323202286615</v>
      </c>
      <c r="W96" s="20">
        <f t="shared" si="34"/>
        <v>-6.1134062143052385E-2</v>
      </c>
    </row>
    <row r="97" spans="2:23" hidden="1" outlineLevel="1">
      <c r="B97" s="10">
        <f>'Raw Stock Data'!B88</f>
        <v>43496</v>
      </c>
      <c r="C97" s="12">
        <f>'Raw Stock Data'!E88</f>
        <v>0.1825459748506546</v>
      </c>
      <c r="D97" s="12">
        <f>'Raw Stock Data'!E208</f>
        <v>5.3865250200033188E-2</v>
      </c>
      <c r="E97" s="12">
        <f>'Raw Stock Data'!E328</f>
        <v>0.10655739158391953</v>
      </c>
      <c r="F97" s="12">
        <f>'Raw Stock Data'!E448</f>
        <v>5.1222894340753555E-2</v>
      </c>
      <c r="G97" s="12">
        <f>'Raw Stock Data'!E568</f>
        <v>4.0485537610948086E-3</v>
      </c>
      <c r="H97" s="12">
        <f>'Raw Stock Data'!E688</f>
        <v>-1.7072506248950958E-2</v>
      </c>
      <c r="I97" s="12">
        <f>'Raw Stock Data'!E808</f>
        <v>7.4400946497917175E-2</v>
      </c>
      <c r="J97" s="12">
        <f>'Raw Stock Data'!E928</f>
        <v>9.9007591605186462E-2</v>
      </c>
      <c r="K97" s="12">
        <f>'Raw Stock Data'!E1048</f>
        <v>0.1192646324634552</v>
      </c>
      <c r="L97" s="12">
        <f>'Raw Stock Data'!E1168</f>
        <v>7.7602878212928772E-2</v>
      </c>
      <c r="M97" s="46">
        <f>'Raw Benchmark Data'!C95</f>
        <v>8.1098589999999998E-2</v>
      </c>
      <c r="N97" s="18">
        <f t="shared" si="25"/>
        <v>0.17992318201092228</v>
      </c>
      <c r="O97" s="19">
        <f t="shared" si="26"/>
        <v>4.7292759894238166E-2</v>
      </c>
      <c r="P97" s="19">
        <f t="shared" si="27"/>
        <v>9.8370763596903998E-2</v>
      </c>
      <c r="Q97" s="19">
        <f t="shared" si="28"/>
        <v>4.1116011772707378E-2</v>
      </c>
      <c r="R97" s="19">
        <f t="shared" si="29"/>
        <v>-6.8924049982645851E-3</v>
      </c>
      <c r="S97" s="19">
        <f t="shared" si="30"/>
        <v>-2.455735500722464E-2</v>
      </c>
      <c r="T97" s="19">
        <f t="shared" si="31"/>
        <v>5.3426138010884944E-2</v>
      </c>
      <c r="U97" s="19">
        <f t="shared" si="32"/>
        <v>8.3629140598835264E-2</v>
      </c>
      <c r="V97" s="19">
        <f t="shared" si="33"/>
        <v>0.10417360988940345</v>
      </c>
      <c r="W97" s="20">
        <f t="shared" si="34"/>
        <v>6.1246920941387846E-2</v>
      </c>
    </row>
    <row r="98" spans="2:23" hidden="1" outlineLevel="1">
      <c r="B98" s="10">
        <f>'Raw Stock Data'!B89</f>
        <v>43524</v>
      </c>
      <c r="C98" s="12">
        <f>'Raw Stock Data'!E89</f>
        <v>3.9279919117689133E-2</v>
      </c>
      <c r="D98" s="12">
        <f>'Raw Stock Data'!E209</f>
        <v>5.3379852324724197E-2</v>
      </c>
      <c r="E98" s="12">
        <f>'Raw Stock Data'!E329</f>
        <v>3.477366641163826E-2</v>
      </c>
      <c r="F98" s="12">
        <f>'Raw Stock Data'!E449</f>
        <v>4.2586103081703186E-2</v>
      </c>
      <c r="G98" s="12">
        <f>'Raw Stock Data'!E569</f>
        <v>0.1306239515542984</v>
      </c>
      <c r="H98" s="12">
        <f>'Raw Stock Data'!E689</f>
        <v>6.7874409258365631E-2</v>
      </c>
      <c r="I98" s="12">
        <f>'Raw Stock Data'!E809</f>
        <v>-7.565004751086235E-3</v>
      </c>
      <c r="J98" s="12">
        <f>'Raw Stock Data'!E929</f>
        <v>9.4734601676464081E-2</v>
      </c>
      <c r="K98" s="12">
        <f>'Raw Stock Data'!E1049</f>
        <v>-7.1275606751441956E-2</v>
      </c>
      <c r="L98" s="12">
        <f>'Raw Stock Data'!E1169</f>
        <v>1.4437061734497547E-2</v>
      </c>
      <c r="M98" s="46">
        <f>'Raw Benchmark Data'!C96</f>
        <v>3.1686010000000001E-2</v>
      </c>
      <c r="N98" s="18">
        <f t="shared" si="25"/>
        <v>3.6657126277956802E-2</v>
      </c>
      <c r="O98" s="19">
        <f t="shared" si="26"/>
        <v>4.6807362018929176E-2</v>
      </c>
      <c r="P98" s="19">
        <f t="shared" si="27"/>
        <v>2.6587038424622733E-2</v>
      </c>
      <c r="Q98" s="19">
        <f t="shared" si="28"/>
        <v>3.2479220513657009E-2</v>
      </c>
      <c r="R98" s="19">
        <f t="shared" si="29"/>
        <v>0.11968299279493901</v>
      </c>
      <c r="S98" s="19">
        <f t="shared" si="30"/>
        <v>6.0389560500091949E-2</v>
      </c>
      <c r="T98" s="19">
        <f t="shared" si="31"/>
        <v>-2.8539813238118463E-2</v>
      </c>
      <c r="U98" s="19">
        <f t="shared" si="32"/>
        <v>7.9356150670112882E-2</v>
      </c>
      <c r="V98" s="19">
        <f t="shared" si="33"/>
        <v>-8.6366629325493702E-2</v>
      </c>
      <c r="W98" s="20">
        <f t="shared" si="34"/>
        <v>-1.9188955370433788E-3</v>
      </c>
    </row>
    <row r="99" spans="2:23" hidden="1" outlineLevel="1">
      <c r="B99" s="10">
        <f>'Raw Stock Data'!B90</f>
        <v>43553</v>
      </c>
      <c r="C99" s="12">
        <f>'Raw Stock Data'!E90</f>
        <v>2.1501492708921432E-2</v>
      </c>
      <c r="D99" s="12">
        <f>'Raw Stock Data'!E210</f>
        <v>3.0105356127023697E-2</v>
      </c>
      <c r="E99" s="12">
        <f>'Raw Stock Data'!E330</f>
        <v>4.0048334747552872E-2</v>
      </c>
      <c r="F99" s="12">
        <f>'Raw Stock Data'!E450</f>
        <v>1.8805119907483459E-3</v>
      </c>
      <c r="G99" s="12">
        <f>'Raw Stock Data'!E570</f>
        <v>1.3972841203212738E-2</v>
      </c>
      <c r="H99" s="12">
        <f>'Raw Stock Data'!E690</f>
        <v>3.4687642008066177E-2</v>
      </c>
      <c r="I99" s="12">
        <f>'Raw Stock Data'!E810</f>
        <v>5.2406201139092445E-3</v>
      </c>
      <c r="J99" s="12">
        <f>'Raw Stock Data'!E930</f>
        <v>4.2882002890110016E-2</v>
      </c>
      <c r="K99" s="12">
        <f>'Raw Stock Data'!E1050</f>
        <v>9.5356125384569168E-3</v>
      </c>
      <c r="L99" s="12">
        <f>'Raw Stock Data'!E1170</f>
        <v>8.7368421256542206E-2</v>
      </c>
      <c r="M99" s="46">
        <f>'Raw Benchmark Data'!C97</f>
        <v>1.953133E-2</v>
      </c>
      <c r="N99" s="18">
        <f t="shared" si="25"/>
        <v>1.8878699869189101E-2</v>
      </c>
      <c r="O99" s="19">
        <f t="shared" si="26"/>
        <v>2.3532865821228672E-2</v>
      </c>
      <c r="P99" s="19">
        <f t="shared" si="27"/>
        <v>3.1861706760537345E-2</v>
      </c>
      <c r="Q99" s="19">
        <f t="shared" si="28"/>
        <v>-8.226370577297833E-3</v>
      </c>
      <c r="R99" s="19">
        <f t="shared" si="29"/>
        <v>3.0318824438533443E-3</v>
      </c>
      <c r="S99" s="19">
        <f t="shared" si="30"/>
        <v>2.7202793249792495E-2</v>
      </c>
      <c r="T99" s="19">
        <f t="shared" si="31"/>
        <v>-1.5734188373122984E-2</v>
      </c>
      <c r="U99" s="19">
        <f t="shared" si="32"/>
        <v>2.7503551883758824E-2</v>
      </c>
      <c r="V99" s="19">
        <f t="shared" si="33"/>
        <v>-5.5554100355948328E-3</v>
      </c>
      <c r="W99" s="20">
        <f t="shared" si="34"/>
        <v>7.1012463985001273E-2</v>
      </c>
    </row>
    <row r="100" spans="2:23" hidden="1" outlineLevel="1">
      <c r="B100" s="10">
        <f>'Raw Stock Data'!B91</f>
        <v>43585</v>
      </c>
      <c r="C100" s="12">
        <f>'Raw Stock Data'!E91</f>
        <v>-5.8823656290769577E-3</v>
      </c>
      <c r="D100" s="12">
        <f>'Raw Stock Data'!E211</f>
        <v>-2.5328809395432472E-2</v>
      </c>
      <c r="E100" s="12">
        <f>'Raw Stock Data'!E331</f>
        <v>2.9798779636621475E-2</v>
      </c>
      <c r="F100" s="12">
        <f>'Raw Stock Data'!E451</f>
        <v>-8.7929561734199524E-2</v>
      </c>
      <c r="G100" s="12">
        <f>'Raw Stock Data'!E571</f>
        <v>-4.9534447491168976E-2</v>
      </c>
      <c r="H100" s="12">
        <f>'Raw Stock Data'!E691</f>
        <v>1.5783969312906265E-2</v>
      </c>
      <c r="I100" s="12">
        <f>'Raw Stock Data'!E811</f>
        <v>0.15047390758991241</v>
      </c>
      <c r="J100" s="12">
        <f>'Raw Stock Data'!E931</f>
        <v>4.2785681784152985E-2</v>
      </c>
      <c r="K100" s="12">
        <f>'Raw Stock Data'!E1051</f>
        <v>4.6144868247210979E-4</v>
      </c>
      <c r="L100" s="12">
        <f>'Raw Stock Data'!E1171</f>
        <v>-1.7343759536743164E-2</v>
      </c>
      <c r="M100" s="46">
        <f>'Raw Benchmark Data'!C98</f>
        <v>4.0556889999999998E-2</v>
      </c>
      <c r="N100" s="18">
        <f t="shared" si="25"/>
        <v>-8.5051584688092888E-3</v>
      </c>
      <c r="O100" s="19">
        <f t="shared" si="26"/>
        <v>-3.1901299701227494E-2</v>
      </c>
      <c r="P100" s="19">
        <f t="shared" si="27"/>
        <v>2.1612151649605948E-2</v>
      </c>
      <c r="Q100" s="19">
        <f t="shared" si="28"/>
        <v>-9.8036444302245701E-2</v>
      </c>
      <c r="R100" s="19">
        <f t="shared" si="29"/>
        <v>-6.0475406250528371E-2</v>
      </c>
      <c r="S100" s="19">
        <f t="shared" si="30"/>
        <v>8.2991205546325848E-3</v>
      </c>
      <c r="T100" s="19">
        <f t="shared" si="31"/>
        <v>0.12949909910288018</v>
      </c>
      <c r="U100" s="19">
        <f t="shared" si="32"/>
        <v>2.7407230777801793E-2</v>
      </c>
      <c r="V100" s="19">
        <f t="shared" si="33"/>
        <v>-1.462957389157964E-2</v>
      </c>
      <c r="W100" s="20">
        <f t="shared" si="34"/>
        <v>-3.369971680828409E-2</v>
      </c>
    </row>
    <row r="101" spans="2:23" hidden="1" outlineLevel="1">
      <c r="B101" s="10">
        <f>'Raw Stock Data'!B92</f>
        <v>43616</v>
      </c>
      <c r="C101" s="12">
        <f>'Raw Stock Data'!E92</f>
        <v>-8.3125442266464233E-2</v>
      </c>
      <c r="D101" s="12">
        <f>'Raw Stock Data'!E212</f>
        <v>-4.1812419891357422E-2</v>
      </c>
      <c r="E101" s="12">
        <f>'Raw Stock Data'!E332</f>
        <v>1.6910912469029427E-2</v>
      </c>
      <c r="F101" s="12">
        <f>'Raw Stock Data'!E452</f>
        <v>-0.14943799376487732</v>
      </c>
      <c r="G101" s="12">
        <f>'Raw Stock Data'!E572</f>
        <v>-0.13097570836544037</v>
      </c>
      <c r="H101" s="12">
        <f>'Raw Stock Data'!E692</f>
        <v>-3.454478457570076E-2</v>
      </c>
      <c r="I101" s="12">
        <f>'Raw Stock Data'!E812</f>
        <v>-0.15668396651744843</v>
      </c>
      <c r="J101" s="12">
        <f>'Raw Stock Data'!E932</f>
        <v>-7.0062592625617981E-2</v>
      </c>
      <c r="K101" s="12">
        <f>'Raw Stock Data'!E1052</f>
        <v>-4.2896691709756851E-2</v>
      </c>
      <c r="L101" s="12">
        <f>'Raw Stock Data'!E1172</f>
        <v>3.3630114048719406E-2</v>
      </c>
      <c r="M101" s="46">
        <f>'Raw Benchmark Data'!C99</f>
        <v>-6.3187030000000005E-2</v>
      </c>
      <c r="N101" s="18">
        <f t="shared" si="25"/>
        <v>-8.5748235106196571E-2</v>
      </c>
      <c r="O101" s="19">
        <f t="shared" si="26"/>
        <v>-4.8384910197152443E-2</v>
      </c>
      <c r="P101" s="19">
        <f t="shared" si="27"/>
        <v>8.7242844820138998E-3</v>
      </c>
      <c r="Q101" s="19">
        <f t="shared" si="28"/>
        <v>-0.1595448763329235</v>
      </c>
      <c r="R101" s="19">
        <f t="shared" si="29"/>
        <v>-0.14191666712479975</v>
      </c>
      <c r="S101" s="19">
        <f t="shared" si="30"/>
        <v>-4.2029633333974442E-2</v>
      </c>
      <c r="T101" s="19">
        <f t="shared" si="31"/>
        <v>-0.17765877500448066</v>
      </c>
      <c r="U101" s="19">
        <f t="shared" si="32"/>
        <v>-8.544104363196918E-2</v>
      </c>
      <c r="V101" s="19">
        <f t="shared" si="33"/>
        <v>-5.7987714283808597E-2</v>
      </c>
      <c r="W101" s="20">
        <f t="shared" si="34"/>
        <v>1.727415677717848E-2</v>
      </c>
    </row>
    <row r="102" spans="2:23" hidden="1" outlineLevel="1">
      <c r="B102" s="10">
        <f>'Raw Stock Data'!B93</f>
        <v>43644</v>
      </c>
      <c r="C102" s="12">
        <f>'Raw Stock Data'!E93</f>
        <v>8.5912249982357025E-2</v>
      </c>
      <c r="D102" s="12">
        <f>'Raw Stock Data'!E213</f>
        <v>9.3017160892486572E-2</v>
      </c>
      <c r="E102" s="12">
        <f>'Raw Stock Data'!E333</f>
        <v>3.3271003514528275E-2</v>
      </c>
      <c r="F102" s="12">
        <f>'Raw Stock Data'!E453</f>
        <v>8.5070401430130005E-2</v>
      </c>
      <c r="G102" s="12">
        <f>'Raw Stock Data'!E573</f>
        <v>8.6966350674629211E-2</v>
      </c>
      <c r="H102" s="12">
        <f>'Raw Stock Data'!E693</f>
        <v>4.0669053792953491E-2</v>
      </c>
      <c r="I102" s="12">
        <f>'Raw Stock Data'!E813</f>
        <v>7.6677389442920685E-2</v>
      </c>
      <c r="J102" s="12">
        <f>'Raw Stock Data'!E933</f>
        <v>5.189315602183342E-2</v>
      </c>
      <c r="K102" s="12">
        <f>'Raw Stock Data'!E1053</f>
        <v>9.5421649515628815E-2</v>
      </c>
      <c r="L102" s="12">
        <f>'Raw Stock Data'!E1173</f>
        <v>1.1268453672528267E-2</v>
      </c>
      <c r="M102" s="46">
        <f>'Raw Benchmark Data'!C100</f>
        <v>6.9571309999999997E-2</v>
      </c>
      <c r="N102" s="18">
        <f t="shared" si="25"/>
        <v>8.3289457142624687E-2</v>
      </c>
      <c r="O102" s="19">
        <f t="shared" si="26"/>
        <v>8.6444670586691544E-2</v>
      </c>
      <c r="P102" s="19">
        <f t="shared" si="27"/>
        <v>2.5084375527512748E-2</v>
      </c>
      <c r="Q102" s="19">
        <f t="shared" si="28"/>
        <v>7.4963518862083828E-2</v>
      </c>
      <c r="R102" s="19">
        <f t="shared" si="29"/>
        <v>7.6025391915269816E-2</v>
      </c>
      <c r="S102" s="19">
        <f t="shared" si="30"/>
        <v>3.3184205034679809E-2</v>
      </c>
      <c r="T102" s="19">
        <f t="shared" si="31"/>
        <v>5.5702580955888453E-2</v>
      </c>
      <c r="U102" s="19">
        <f t="shared" si="32"/>
        <v>3.6514705015482228E-2</v>
      </c>
      <c r="V102" s="19">
        <f t="shared" si="33"/>
        <v>8.0330626941577069E-2</v>
      </c>
      <c r="W102" s="20">
        <f t="shared" si="34"/>
        <v>-5.0875035990126591E-3</v>
      </c>
    </row>
    <row r="103" spans="2:23" hidden="1" outlineLevel="1">
      <c r="B103" s="10">
        <f>'Raw Stock Data'!B94</f>
        <v>43677</v>
      </c>
      <c r="C103" s="12">
        <f>'Raw Stock Data'!E94</f>
        <v>7.4981957674026489E-2</v>
      </c>
      <c r="D103" s="12">
        <f>'Raw Stock Data'!E214</f>
        <v>-1.0687896050512791E-2</v>
      </c>
      <c r="E103" s="12">
        <f>'Raw Stock Data'!E334</f>
        <v>1.6642583534121513E-2</v>
      </c>
      <c r="F103" s="12">
        <f>'Raw Stock Data'!E454</f>
        <v>7.9612601548433304E-3</v>
      </c>
      <c r="G103" s="12">
        <f>'Raw Stock Data'!E574</f>
        <v>5.5984966456890106E-2</v>
      </c>
      <c r="H103" s="12">
        <f>'Raw Stock Data'!E694</f>
        <v>-3.9187774062156677E-2</v>
      </c>
      <c r="I103" s="12">
        <f>'Raw Stock Data'!E814</f>
        <v>2.5108421221375465E-2</v>
      </c>
      <c r="J103" s="12">
        <f>'Raw Stock Data'!E934</f>
        <v>1.8636981025338173E-2</v>
      </c>
      <c r="K103" s="12">
        <f>'Raw Stock Data'!E1054</f>
        <v>-3.0195396393537521E-2</v>
      </c>
      <c r="L103" s="12">
        <f>'Raw Stock Data'!E1174</f>
        <v>2.2324420511722565E-2</v>
      </c>
      <c r="M103" s="46">
        <f>'Raw Benchmark Data'!C101</f>
        <v>1.443439E-2</v>
      </c>
      <c r="N103" s="18">
        <f t="shared" si="25"/>
        <v>7.2359164834294151E-2</v>
      </c>
      <c r="O103" s="19">
        <f t="shared" si="26"/>
        <v>-1.7260386356307816E-2</v>
      </c>
      <c r="P103" s="19">
        <f t="shared" si="27"/>
        <v>8.4559555471059866E-3</v>
      </c>
      <c r="Q103" s="19">
        <f t="shared" si="28"/>
        <v>-2.1456224132028485E-3</v>
      </c>
      <c r="R103" s="19">
        <f t="shared" si="29"/>
        <v>4.5044007697530711E-2</v>
      </c>
      <c r="S103" s="19">
        <f t="shared" si="30"/>
        <v>-4.6672622820430359E-2</v>
      </c>
      <c r="T103" s="19">
        <f t="shared" si="31"/>
        <v>4.1336127343432373E-3</v>
      </c>
      <c r="U103" s="19">
        <f t="shared" si="32"/>
        <v>3.2585300189869795E-3</v>
      </c>
      <c r="V103" s="19">
        <f t="shared" si="33"/>
        <v>-4.5286418967589268E-2</v>
      </c>
      <c r="W103" s="20">
        <f t="shared" si="34"/>
        <v>5.9684632401816387E-3</v>
      </c>
    </row>
    <row r="104" spans="2:23" hidden="1" outlineLevel="1">
      <c r="B104" s="10">
        <f>'Raw Stock Data'!B95</f>
        <v>43707</v>
      </c>
      <c r="C104" s="12">
        <f>'Raw Stock Data'!E95</f>
        <v>-7.4811160564422607E-2</v>
      </c>
      <c r="D104" s="12">
        <f>'Raw Stock Data'!E215</f>
        <v>-3.4115824848413467E-2</v>
      </c>
      <c r="E104" s="12">
        <f>'Raw Stock Data'!E335</f>
        <v>4.7686789184808731E-2</v>
      </c>
      <c r="F104" s="12">
        <f>'Raw Stock Data'!E455</f>
        <v>-6.6163003444671631E-2</v>
      </c>
      <c r="G104" s="12">
        <f>'Raw Stock Data'!E575</f>
        <v>-5.5885251611471176E-2</v>
      </c>
      <c r="H104" s="12">
        <f>'Raw Stock Data'!E695</f>
        <v>4.4958893209695816E-2</v>
      </c>
      <c r="I104" s="12">
        <f>'Raw Stock Data'!E815</f>
        <v>-6.8895861506462097E-2</v>
      </c>
      <c r="J104" s="12">
        <f>'Raw Stock Data'!E935</f>
        <v>-0.15505415201187134</v>
      </c>
      <c r="K104" s="12">
        <f>'Raw Stock Data'!E1055</f>
        <v>-3.021971695125103E-2</v>
      </c>
      <c r="L104" s="12">
        <f>'Raw Stock Data'!E1175</f>
        <v>8.9374184608459473E-2</v>
      </c>
      <c r="M104" s="46">
        <f>'Raw Benchmark Data'!C102</f>
        <v>-1.6137450000000001E-2</v>
      </c>
      <c r="N104" s="18">
        <f t="shared" si="25"/>
        <v>-7.7433953404154945E-2</v>
      </c>
      <c r="O104" s="19">
        <f t="shared" si="26"/>
        <v>-4.0688315154208489E-2</v>
      </c>
      <c r="P104" s="19">
        <f t="shared" si="27"/>
        <v>3.9500161197793204E-2</v>
      </c>
      <c r="Q104" s="19">
        <f t="shared" si="28"/>
        <v>-7.6269886012717808E-2</v>
      </c>
      <c r="R104" s="19">
        <f t="shared" si="29"/>
        <v>-6.6826210370830572E-2</v>
      </c>
      <c r="S104" s="19">
        <f t="shared" si="30"/>
        <v>3.7474044451422134E-2</v>
      </c>
      <c r="T104" s="19">
        <f t="shared" si="31"/>
        <v>-8.9870669993494329E-2</v>
      </c>
      <c r="U104" s="19">
        <f t="shared" si="32"/>
        <v>-0.17043260301822252</v>
      </c>
      <c r="V104" s="19">
        <f t="shared" si="33"/>
        <v>-4.5310739525302776E-2</v>
      </c>
      <c r="W104" s="20">
        <f t="shared" si="34"/>
        <v>7.301822733691854E-2</v>
      </c>
    </row>
    <row r="105" spans="2:23" hidden="1" outlineLevel="1">
      <c r="B105" s="10">
        <f>'Raw Stock Data'!B96</f>
        <v>43738</v>
      </c>
      <c r="C105" s="12">
        <f>'Raw Stock Data'!E96</f>
        <v>7.2972767055034637E-2</v>
      </c>
      <c r="D105" s="12">
        <f>'Raw Stock Data'!E216</f>
        <v>7.4753416702151299E-3</v>
      </c>
      <c r="E105" s="12">
        <f>'Raw Stock Data'!E336</f>
        <v>6.0247205197811127E-2</v>
      </c>
      <c r="F105" s="12">
        <f>'Raw Stock Data'!E456</f>
        <v>1.6571806743741035E-2</v>
      </c>
      <c r="G105" s="12">
        <f>'Raw Stock Data'!E576</f>
        <v>8.6901478469371796E-2</v>
      </c>
      <c r="H105" s="12">
        <f>'Raw Stock Data'!E696</f>
        <v>5.5745251476764679E-2</v>
      </c>
      <c r="I105" s="12">
        <f>'Raw Stock Data'!E816</f>
        <v>2.8440501540899277E-2</v>
      </c>
      <c r="J105" s="12">
        <f>'Raw Stock Data'!E936</f>
        <v>5.5543653666973114E-2</v>
      </c>
      <c r="K105" s="12">
        <f>'Raw Stock Data'!E1056</f>
        <v>7.3969173245131969E-3</v>
      </c>
      <c r="L105" s="12">
        <f>'Raw Stock Data'!E1176</f>
        <v>-3.4683499485254288E-2</v>
      </c>
      <c r="M105" s="46">
        <f>'Raw Benchmark Data'!C103</f>
        <v>1.876133E-2</v>
      </c>
      <c r="N105" s="18">
        <f t="shared" si="25"/>
        <v>7.0349974215302299E-2</v>
      </c>
      <c r="O105" s="19">
        <f t="shared" si="26"/>
        <v>9.0285136442010572E-4</v>
      </c>
      <c r="P105" s="19">
        <f t="shared" si="27"/>
        <v>5.20605772107956E-2</v>
      </c>
      <c r="Q105" s="19">
        <f t="shared" si="28"/>
        <v>6.4649241756948566E-3</v>
      </c>
      <c r="R105" s="19">
        <f t="shared" si="29"/>
        <v>7.59605197100124E-2</v>
      </c>
      <c r="S105" s="19">
        <f t="shared" si="30"/>
        <v>4.8260402718490997E-2</v>
      </c>
      <c r="T105" s="19">
        <f t="shared" si="31"/>
        <v>7.4656930538670487E-3</v>
      </c>
      <c r="U105" s="19">
        <f t="shared" si="32"/>
        <v>4.0165202660621922E-2</v>
      </c>
      <c r="V105" s="19">
        <f t="shared" si="33"/>
        <v>-7.6941052495385527E-3</v>
      </c>
      <c r="W105" s="20">
        <f t="shared" si="34"/>
        <v>-5.1039456756795214E-2</v>
      </c>
    </row>
    <row r="106" spans="2:23" hidden="1" outlineLevel="1">
      <c r="B106" s="10">
        <f>'Raw Stock Data'!B97</f>
        <v>43769</v>
      </c>
      <c r="C106" s="12">
        <f>'Raw Stock Data'!E97</f>
        <v>-8.0387860536575317E-2</v>
      </c>
      <c r="D106" s="12">
        <f>'Raw Stock Data'!E217</f>
        <v>-2.0741982385516167E-2</v>
      </c>
      <c r="E106" s="12">
        <f>'Raw Stock Data'!E337</f>
        <v>1.4408279210329056E-2</v>
      </c>
      <c r="F106" s="12">
        <f>'Raw Stock Data'!E457</f>
        <v>3.5888785496354103E-3</v>
      </c>
      <c r="G106" s="12">
        <f>'Raw Stock Data'!E577</f>
        <v>9.7030855715274811E-2</v>
      </c>
      <c r="H106" s="12">
        <f>'Raw Stock Data'!E697</f>
        <v>1.8632799386978149E-2</v>
      </c>
      <c r="I106" s="12">
        <f>'Raw Stock Data'!E817</f>
        <v>8.7415076792240143E-2</v>
      </c>
      <c r="J106" s="12">
        <f>'Raw Stock Data'!E937</f>
        <v>-3.1370200216770172E-2</v>
      </c>
      <c r="K106" s="12">
        <f>'Raw Stock Data'!E1057</f>
        <v>5.2066585049033165E-3</v>
      </c>
      <c r="L106" s="12">
        <f>'Raw Stock Data'!E1177</f>
        <v>-1.5826288145035505E-3</v>
      </c>
      <c r="M106" s="46">
        <f>'Raw Benchmark Data'!C104</f>
        <v>2.1526159999999999E-2</v>
      </c>
      <c r="N106" s="18">
        <f t="shared" si="25"/>
        <v>-8.3010653376307655E-2</v>
      </c>
      <c r="O106" s="19">
        <f t="shared" si="26"/>
        <v>-2.7314472691311192E-2</v>
      </c>
      <c r="P106" s="19">
        <f t="shared" si="27"/>
        <v>6.221651223313529E-3</v>
      </c>
      <c r="Q106" s="19">
        <f t="shared" si="28"/>
        <v>-6.5180040184107686E-3</v>
      </c>
      <c r="R106" s="19">
        <f t="shared" si="29"/>
        <v>8.6089896955915415E-2</v>
      </c>
      <c r="S106" s="19">
        <f t="shared" si="30"/>
        <v>1.1147950628704469E-2</v>
      </c>
      <c r="T106" s="19">
        <f t="shared" si="31"/>
        <v>6.6440268305207911E-2</v>
      </c>
      <c r="U106" s="19">
        <f t="shared" si="32"/>
        <v>-4.6748651223121364E-2</v>
      </c>
      <c r="V106" s="19">
        <f t="shared" si="33"/>
        <v>-9.8843640691484332E-3</v>
      </c>
      <c r="W106" s="20">
        <f t="shared" si="34"/>
        <v>-1.7938586086044477E-2</v>
      </c>
    </row>
    <row r="107" spans="2:23" hidden="1" outlineLevel="1">
      <c r="B107" s="10">
        <f>'Raw Stock Data'!B98</f>
        <v>43798</v>
      </c>
      <c r="C107" s="12">
        <f>'Raw Stock Data'!E98</f>
        <v>1.7497953027486801E-2</v>
      </c>
      <c r="D107" s="12">
        <f>'Raw Stock Data'!E218</f>
        <v>1.8770432099699974E-2</v>
      </c>
      <c r="E107" s="12">
        <f>'Raw Stock Data'!E338</f>
        <v>-7.9792796168476343E-4</v>
      </c>
      <c r="F107" s="12">
        <f>'Raw Stock Data'!E458</f>
        <v>3.7699244916439056E-2</v>
      </c>
      <c r="G107" s="12">
        <f>'Raw Stock Data'!E578</f>
        <v>3.2460648566484451E-2</v>
      </c>
      <c r="H107" s="12">
        <f>'Raw Stock Data'!E698</f>
        <v>6.783737801015377E-3</v>
      </c>
      <c r="I107" s="12">
        <f>'Raw Stock Data'!E818</f>
        <v>7.4484266340732574E-2</v>
      </c>
      <c r="J107" s="12">
        <f>'Raw Stock Data'!E938</f>
        <v>-4.6305976808071136E-2</v>
      </c>
      <c r="K107" s="12">
        <f>'Raw Stock Data'!E1058</f>
        <v>5.5407296866178513E-2</v>
      </c>
      <c r="L107" s="12">
        <f>'Raw Stock Data'!E1178</f>
        <v>-3.6962244659662247E-2</v>
      </c>
      <c r="M107" s="46">
        <f>'Raw Benchmark Data'!C105</f>
        <v>3.6012389999999998E-2</v>
      </c>
      <c r="N107" s="18">
        <f t="shared" si="25"/>
        <v>1.487516018775447E-2</v>
      </c>
      <c r="O107" s="19">
        <f t="shared" si="26"/>
        <v>1.2197941793904949E-2</v>
      </c>
      <c r="P107" s="19">
        <f t="shared" si="27"/>
        <v>-8.9845559487002902E-3</v>
      </c>
      <c r="Q107" s="19">
        <f t="shared" si="28"/>
        <v>2.7592362348392879E-2</v>
      </c>
      <c r="R107" s="19">
        <f t="shared" si="29"/>
        <v>2.1519689807125056E-2</v>
      </c>
      <c r="S107" s="19">
        <f t="shared" si="30"/>
        <v>-7.0111095725830345E-4</v>
      </c>
      <c r="T107" s="19">
        <f t="shared" si="31"/>
        <v>5.3509457853700343E-2</v>
      </c>
      <c r="U107" s="19">
        <f t="shared" si="32"/>
        <v>-6.1684427814422328E-2</v>
      </c>
      <c r="V107" s="19">
        <f t="shared" si="33"/>
        <v>4.0316274292126766E-2</v>
      </c>
      <c r="W107" s="20">
        <f t="shared" si="34"/>
        <v>-5.3318201931203173E-2</v>
      </c>
    </row>
    <row r="108" spans="2:23" hidden="1" outlineLevel="1">
      <c r="B108" s="10">
        <f>'Raw Stock Data'!B99</f>
        <v>43830</v>
      </c>
      <c r="C108" s="12">
        <f>'Raw Stock Data'!E99</f>
        <v>-3.0494881793856621E-3</v>
      </c>
      <c r="D108" s="12">
        <f>'Raw Stock Data'!E219</f>
        <v>2.8856867924332619E-2</v>
      </c>
      <c r="E108" s="12">
        <f>'Raw Stock Data'!E339</f>
        <v>2.7585078030824661E-2</v>
      </c>
      <c r="F108" s="12">
        <f>'Raw Stock Data'!E459</f>
        <v>3.9170604199171066E-2</v>
      </c>
      <c r="G108" s="12">
        <f>'Raw Stock Data'!E579</f>
        <v>3.1007738783955574E-2</v>
      </c>
      <c r="H108" s="12">
        <f>'Raw Stock Data'!E699</f>
        <v>7.5502237305045128E-3</v>
      </c>
      <c r="I108" s="12">
        <f>'Raw Stock Data'!E819</f>
        <v>3.3144693821668625E-2</v>
      </c>
      <c r="J108" s="12">
        <f>'Raw Stock Data'!E939</f>
        <v>5.8485932648181915E-2</v>
      </c>
      <c r="K108" s="12">
        <f>'Raw Stock Data'!E1059</f>
        <v>-2.4241441860795021E-2</v>
      </c>
      <c r="L108" s="12">
        <f>'Raw Stock Data'!E1179</f>
        <v>7.2497308254241943E-2</v>
      </c>
      <c r="M108" s="46">
        <f>'Raw Benchmark Data'!C106</f>
        <v>2.9829930000000001E-2</v>
      </c>
      <c r="N108" s="18">
        <f t="shared" si="25"/>
        <v>-5.6722810191179932E-3</v>
      </c>
      <c r="O108" s="19">
        <f t="shared" si="26"/>
        <v>2.2284377618537594E-2</v>
      </c>
      <c r="P108" s="19">
        <f t="shared" si="27"/>
        <v>1.9398450043809135E-2</v>
      </c>
      <c r="Q108" s="19">
        <f t="shared" si="28"/>
        <v>2.9063721631124889E-2</v>
      </c>
      <c r="R108" s="19">
        <f t="shared" si="29"/>
        <v>2.0066780024596179E-2</v>
      </c>
      <c r="S108" s="19">
        <f t="shared" si="30"/>
        <v>6.5374972230832287E-5</v>
      </c>
      <c r="T108" s="19">
        <f t="shared" si="31"/>
        <v>1.2169885334636397E-2</v>
      </c>
      <c r="U108" s="19">
        <f t="shared" si="32"/>
        <v>4.3107481641830724E-2</v>
      </c>
      <c r="V108" s="19">
        <f t="shared" si="33"/>
        <v>-3.9332464434846767E-2</v>
      </c>
      <c r="W108" s="20">
        <f t="shared" si="34"/>
        <v>5.6141350982701017E-2</v>
      </c>
    </row>
    <row r="109" spans="2:23" hidden="1" outlineLevel="1">
      <c r="B109" s="10">
        <f>'Raw Stock Data'!B100</f>
        <v>43861</v>
      </c>
      <c r="C109" s="12">
        <f>'Raw Stock Data'!E100</f>
        <v>7.2291873395442963E-2</v>
      </c>
      <c r="D109" s="12">
        <f>'Raw Stock Data'!E220</f>
        <v>-0.11094517260789871</v>
      </c>
      <c r="E109" s="12">
        <f>'Raw Stock Data'!E340</f>
        <v>0.10518054664134979</v>
      </c>
      <c r="F109" s="12">
        <f>'Raw Stock Data'!E460</f>
        <v>-0.10066882520914078</v>
      </c>
      <c r="G109" s="12">
        <f>'Raw Stock Data'!E580</f>
        <v>6.8170458078384399E-2</v>
      </c>
      <c r="H109" s="12">
        <f>'Raw Stock Data'!E700</f>
        <v>3.5377930849790573E-2</v>
      </c>
      <c r="I109" s="12">
        <f>'Raw Stock Data'!E820</f>
        <v>2.9147094115614891E-2</v>
      </c>
      <c r="J109" s="12">
        <f>'Raw Stock Data'!E940</f>
        <v>-3.4195117652416229E-2</v>
      </c>
      <c r="K109" s="12">
        <f>'Raw Stock Data'!E1060</f>
        <v>-2.7393082156777382E-2</v>
      </c>
      <c r="L109" s="12">
        <f>'Raw Stock Data'!E1180</f>
        <v>5.4097805172204971E-2</v>
      </c>
      <c r="M109" s="46">
        <f>'Raw Benchmark Data'!C107</f>
        <v>-3.5107869999999998E-6</v>
      </c>
      <c r="N109" s="18">
        <f t="shared" si="25"/>
        <v>6.9669080555710625E-2</v>
      </c>
      <c r="O109" s="19">
        <f t="shared" si="26"/>
        <v>-0.11751766291369374</v>
      </c>
      <c r="P109" s="19">
        <f t="shared" si="27"/>
        <v>9.6993918654334266E-2</v>
      </c>
      <c r="Q109" s="19">
        <f t="shared" si="28"/>
        <v>-0.11077570777718695</v>
      </c>
      <c r="R109" s="19">
        <f t="shared" si="29"/>
        <v>5.7229499319025004E-2</v>
      </c>
      <c r="S109" s="19">
        <f t="shared" si="30"/>
        <v>2.7893082091516891E-2</v>
      </c>
      <c r="T109" s="19">
        <f t="shared" si="31"/>
        <v>8.172285628582663E-3</v>
      </c>
      <c r="U109" s="19">
        <f t="shared" si="32"/>
        <v>-4.9573568658767421E-2</v>
      </c>
      <c r="V109" s="19">
        <f t="shared" si="33"/>
        <v>-4.2484104730829128E-2</v>
      </c>
      <c r="W109" s="20">
        <f t="shared" si="34"/>
        <v>3.7741847900664045E-2</v>
      </c>
    </row>
    <row r="110" spans="2:23" hidden="1" outlineLevel="1">
      <c r="B110" s="10">
        <f>'Raw Stock Data'!B101</f>
        <v>43889</v>
      </c>
      <c r="C110" s="12">
        <f>'Raw Stock Data'!E101</f>
        <v>-8.3211593329906464E-2</v>
      </c>
      <c r="D110" s="12">
        <f>'Raw Stock Data'!E221</f>
        <v>-0.11676314473152161</v>
      </c>
      <c r="E110" s="12">
        <f>'Raw Stock Data'!E341</f>
        <v>-0.13380682468414307</v>
      </c>
      <c r="F110" s="12">
        <f>'Raw Stock Data'!E461</f>
        <v>-5.0107132643461227E-2</v>
      </c>
      <c r="G110" s="12">
        <f>'Raw Stock Data'!E581</f>
        <v>-0.12638823688030243</v>
      </c>
      <c r="H110" s="12">
        <f>'Raw Stock Data'!E701</f>
        <v>-7.7317781746387482E-2</v>
      </c>
      <c r="I110" s="12">
        <f>'Raw Stock Data'!E821</f>
        <v>-0.13834671676158905</v>
      </c>
      <c r="J110" s="12">
        <f>'Raw Stock Data'!E941</f>
        <v>-0.1313900500535965</v>
      </c>
      <c r="K110" s="12">
        <f>'Raw Stock Data'!E1061</f>
        <v>9.7468353807926178E-2</v>
      </c>
      <c r="L110" s="12">
        <f>'Raw Stock Data'!E1181</f>
        <v>-4.3713316321372986E-2</v>
      </c>
      <c r="M110" s="46">
        <f>'Raw Benchmark Data'!C108</f>
        <v>-8.1871920000000001E-2</v>
      </c>
      <c r="N110" s="18">
        <f t="shared" si="25"/>
        <v>-8.5834386169638802E-2</v>
      </c>
      <c r="O110" s="19">
        <f t="shared" si="26"/>
        <v>-0.12333563503731663</v>
      </c>
      <c r="P110" s="19">
        <f t="shared" si="27"/>
        <v>-0.14199345267115859</v>
      </c>
      <c r="Q110" s="19">
        <f t="shared" si="28"/>
        <v>-6.0214015211507405E-2</v>
      </c>
      <c r="R110" s="19">
        <f t="shared" si="29"/>
        <v>-0.13732919563966181</v>
      </c>
      <c r="S110" s="19">
        <f t="shared" si="30"/>
        <v>-8.4802630504661164E-2</v>
      </c>
      <c r="T110" s="19">
        <f t="shared" si="31"/>
        <v>-0.15932152524862128</v>
      </c>
      <c r="U110" s="19">
        <f t="shared" si="32"/>
        <v>-0.14676850105994768</v>
      </c>
      <c r="V110" s="19">
        <f t="shared" si="33"/>
        <v>8.2377331233874432E-2</v>
      </c>
      <c r="W110" s="20">
        <f t="shared" si="34"/>
        <v>-6.0069273592913912E-2</v>
      </c>
    </row>
    <row r="111" spans="2:23" hidden="1" outlineLevel="1">
      <c r="B111" s="10">
        <f>'Raw Stock Data'!B102</f>
        <v>43921</v>
      </c>
      <c r="C111" s="12">
        <f>'Raw Stock Data'!E102</f>
        <v>-0.14767572283744812</v>
      </c>
      <c r="D111" s="12">
        <f>'Raw Stock Data'!E222</f>
        <v>-0.22369828820228577</v>
      </c>
      <c r="E111" s="12">
        <f>'Raw Stock Data'!E342</f>
        <v>-0.10304839909076691</v>
      </c>
      <c r="F111" s="12">
        <f>'Raw Stock Data'!E462</f>
        <v>-8.5298918187618256E-2</v>
      </c>
      <c r="G111" s="12">
        <f>'Raw Stock Data'!E582</f>
        <v>-2.521616593003273E-2</v>
      </c>
      <c r="H111" s="12">
        <f>'Raw Stock Data'!E702</f>
        <v>-7.6618030667304993E-2</v>
      </c>
      <c r="I111" s="12">
        <f>'Raw Stock Data'!E822</f>
        <v>-0.24494779109954834</v>
      </c>
      <c r="J111" s="12">
        <f>'Raw Stock Data'!E942</f>
        <v>-1.5527145937085152E-2</v>
      </c>
      <c r="K111" s="12">
        <f>'Raw Stock Data'!E1062</f>
        <v>8.7658613920211792E-2</v>
      </c>
      <c r="L111" s="12">
        <f>'Raw Stock Data'!E1182</f>
        <v>1.6121158376336098E-2</v>
      </c>
      <c r="M111" s="46">
        <f>'Raw Benchmark Data'!C109</f>
        <v>-0.1220136</v>
      </c>
      <c r="N111" s="18">
        <f t="shared" si="25"/>
        <v>-0.15029851567718044</v>
      </c>
      <c r="O111" s="19">
        <f t="shared" si="26"/>
        <v>-0.23027077850808078</v>
      </c>
      <c r="P111" s="19">
        <f t="shared" si="27"/>
        <v>-0.11123502707778243</v>
      </c>
      <c r="Q111" s="19">
        <f t="shared" si="28"/>
        <v>-9.5405800755664433E-2</v>
      </c>
      <c r="R111" s="19">
        <f t="shared" si="29"/>
        <v>-3.6157124689392126E-2</v>
      </c>
      <c r="S111" s="19">
        <f t="shared" si="30"/>
        <v>-8.4102879425578675E-2</v>
      </c>
      <c r="T111" s="19">
        <f t="shared" si="31"/>
        <v>-0.26592259958658054</v>
      </c>
      <c r="U111" s="19">
        <f t="shared" si="32"/>
        <v>-3.0905596943436343E-2</v>
      </c>
      <c r="V111" s="19">
        <f t="shared" si="33"/>
        <v>7.2567591346160046E-2</v>
      </c>
      <c r="W111" s="20">
        <f t="shared" si="34"/>
        <v>-2.3479889520482827E-4</v>
      </c>
    </row>
    <row r="112" spans="2:23" hidden="1" outlineLevel="1">
      <c r="B112" s="10">
        <f>'Raw Stock Data'!B103</f>
        <v>43951</v>
      </c>
      <c r="C112" s="12">
        <f>'Raw Stock Data'!E103</f>
        <v>0.13188494741916656</v>
      </c>
      <c r="D112" s="12">
        <f>'Raw Stock Data'!E223</f>
        <v>0.26966604590415955</v>
      </c>
      <c r="E112" s="12">
        <f>'Raw Stock Data'!E343</f>
        <v>4.7838941216468811E-2</v>
      </c>
      <c r="F112" s="12">
        <f>'Raw Stock Data'!E463</f>
        <v>0.11288553476333618</v>
      </c>
      <c r="G112" s="12">
        <f>'Raw Stock Data'!E583</f>
        <v>0.10827791690826416</v>
      </c>
      <c r="H112" s="12">
        <f>'Raw Stock Data'!E703</f>
        <v>6.8430453538894653E-2</v>
      </c>
      <c r="I112" s="12">
        <f>'Raw Stock Data'!E823</f>
        <v>0.17000000178813934</v>
      </c>
      <c r="J112" s="12">
        <f>'Raw Stock Data'!E943</f>
        <v>8.7255142629146576E-2</v>
      </c>
      <c r="K112" s="12">
        <f>'Raw Stock Data'!E1063</f>
        <v>0.1235954761505127</v>
      </c>
      <c r="L112" s="12">
        <f>'Raw Stock Data'!E1183</f>
        <v>0.10408587008714676</v>
      </c>
      <c r="M112" s="46">
        <f>'Raw Benchmark Data'!C110</f>
        <v>0.1290713</v>
      </c>
      <c r="N112" s="18">
        <f t="shared" si="25"/>
        <v>0.12926215457943424</v>
      </c>
      <c r="O112" s="19">
        <f t="shared" si="26"/>
        <v>0.2630935555983645</v>
      </c>
      <c r="P112" s="19">
        <f t="shared" si="27"/>
        <v>3.9652313229453284E-2</v>
      </c>
      <c r="Q112" s="19">
        <f t="shared" si="28"/>
        <v>0.10277865219529</v>
      </c>
      <c r="R112" s="19">
        <f t="shared" si="29"/>
        <v>9.7336958148904765E-2</v>
      </c>
      <c r="S112" s="19">
        <f t="shared" si="30"/>
        <v>6.0945604780620971E-2</v>
      </c>
      <c r="T112" s="19">
        <f t="shared" si="31"/>
        <v>0.14902519330110711</v>
      </c>
      <c r="U112" s="19">
        <f t="shared" si="32"/>
        <v>7.1876691622795377E-2</v>
      </c>
      <c r="V112" s="19">
        <f t="shared" si="33"/>
        <v>0.10850445357646095</v>
      </c>
      <c r="W112" s="20">
        <f t="shared" si="34"/>
        <v>8.7729912815605826E-2</v>
      </c>
    </row>
    <row r="113" spans="2:23" hidden="1" outlineLevel="1">
      <c r="B113" s="10">
        <f>'Raw Stock Data'!B104</f>
        <v>43980</v>
      </c>
      <c r="C113" s="12">
        <f>'Raw Stock Data'!E104</f>
        <v>7.7254218049347401E-3</v>
      </c>
      <c r="D113" s="12">
        <f>'Raw Stock Data'!E224</f>
        <v>1.07608363032341E-2</v>
      </c>
      <c r="E113" s="12">
        <f>'Raw Stock Data'!E344</f>
        <v>1.727481372654438E-2</v>
      </c>
      <c r="F113" s="12">
        <f>'Raw Stock Data'!E464</f>
        <v>3.9428673684597015E-2</v>
      </c>
      <c r="G113" s="12">
        <f>'Raw Stock Data'!E584</f>
        <v>5.4684907197952271E-2</v>
      </c>
      <c r="H113" s="12">
        <f>'Raw Stock Data'!E704</f>
        <v>0.10216524451971054</v>
      </c>
      <c r="I113" s="12">
        <f>'Raw Stock Data'!E824</f>
        <v>0.12097388505935669</v>
      </c>
      <c r="J113" s="12">
        <f>'Raw Stock Data'!E944</f>
        <v>0.12836240231990814</v>
      </c>
      <c r="K113" s="12">
        <f>'Raw Stock Data'!E1064</f>
        <v>-7.3452360928058624E-2</v>
      </c>
      <c r="L113" s="12">
        <f>'Raw Stock Data'!E1184</f>
        <v>7.9847030341625214E-2</v>
      </c>
      <c r="M113" s="46">
        <f>'Raw Benchmark Data'!C111</f>
        <v>4.7650700000000004E-2</v>
      </c>
      <c r="N113" s="18">
        <f t="shared" si="25"/>
        <v>5.102628965202409E-3</v>
      </c>
      <c r="O113" s="19">
        <f t="shared" si="26"/>
        <v>4.1883459974390762E-3</v>
      </c>
      <c r="P113" s="19">
        <f t="shared" si="27"/>
        <v>9.0881857395288534E-3</v>
      </c>
      <c r="Q113" s="19">
        <f t="shared" si="28"/>
        <v>2.9321791116550838E-2</v>
      </c>
      <c r="R113" s="19">
        <f t="shared" si="29"/>
        <v>4.3743948438592875E-2</v>
      </c>
      <c r="S113" s="19">
        <f t="shared" si="30"/>
        <v>9.4680395761436859E-2</v>
      </c>
      <c r="T113" s="19">
        <f t="shared" si="31"/>
        <v>9.9999076572324458E-2</v>
      </c>
      <c r="U113" s="19">
        <f t="shared" si="32"/>
        <v>0.11298395131355694</v>
      </c>
      <c r="V113" s="19">
        <f t="shared" si="33"/>
        <v>-8.854338350211037E-2</v>
      </c>
      <c r="W113" s="20">
        <f t="shared" si="34"/>
        <v>6.3491073070084281E-2</v>
      </c>
    </row>
    <row r="114" spans="2:23" hidden="1" outlineLevel="1">
      <c r="B114" s="10">
        <f>'Raw Stock Data'!B105</f>
        <v>44012</v>
      </c>
      <c r="C114" s="12">
        <f>'Raw Stock Data'!E105</f>
        <v>-3.3066492527723312E-2</v>
      </c>
      <c r="D114" s="12">
        <f>'Raw Stock Data'!E225</f>
        <v>-2.693559043109417E-2</v>
      </c>
      <c r="E114" s="12">
        <f>'Raw Stock Data'!E345</f>
        <v>-9.1466642916202545E-2</v>
      </c>
      <c r="F114" s="12">
        <f>'Raw Stock Data'!E465</f>
        <v>-2.8764826711267233E-3</v>
      </c>
      <c r="G114" s="12">
        <f>'Raw Stock Data'!E585</f>
        <v>-4.9261059612035751E-2</v>
      </c>
      <c r="H114" s="12">
        <f>'Raw Stock Data'!E705</f>
        <v>-3.3996019512414932E-2</v>
      </c>
      <c r="I114" s="12">
        <f>'Raw Stock Data'!E825</f>
        <v>9.2760145664215088E-2</v>
      </c>
      <c r="J114" s="12">
        <f>'Raw Stock Data'!E945</f>
        <v>-2.4675874039530754E-2</v>
      </c>
      <c r="K114" s="12">
        <f>'Raw Stock Data'!E1065</f>
        <v>-2.698180265724659E-3</v>
      </c>
      <c r="L114" s="12">
        <f>'Raw Stock Data'!E1185</f>
        <v>-2.0968850702047348E-2</v>
      </c>
      <c r="M114" s="46">
        <f>'Raw Benchmark Data'!C112</f>
        <v>2.0550330000000002E-2</v>
      </c>
      <c r="N114" s="18">
        <f t="shared" si="25"/>
        <v>-3.5689285367455643E-2</v>
      </c>
      <c r="O114" s="19">
        <f t="shared" si="26"/>
        <v>-3.3508080736889191E-2</v>
      </c>
      <c r="P114" s="19">
        <f t="shared" si="27"/>
        <v>-9.9653270903218072E-2</v>
      </c>
      <c r="Q114" s="19">
        <f t="shared" si="28"/>
        <v>-1.2983365239172902E-2</v>
      </c>
      <c r="R114" s="19">
        <f t="shared" si="29"/>
        <v>-6.0202018371395147E-2</v>
      </c>
      <c r="S114" s="19">
        <f t="shared" si="30"/>
        <v>-4.1480868270688614E-2</v>
      </c>
      <c r="T114" s="19">
        <f t="shared" si="31"/>
        <v>7.1785337177182856E-2</v>
      </c>
      <c r="U114" s="19">
        <f t="shared" si="32"/>
        <v>-4.0054325045881946E-2</v>
      </c>
      <c r="V114" s="19">
        <f t="shared" si="33"/>
        <v>-1.7789202839776409E-2</v>
      </c>
      <c r="W114" s="20">
        <f t="shared" si="34"/>
        <v>-3.7324807973588274E-2</v>
      </c>
    </row>
    <row r="115" spans="2:23" hidden="1" outlineLevel="1">
      <c r="B115" s="10">
        <f>'Raw Stock Data'!B106</f>
        <v>44043</v>
      </c>
      <c r="C115" s="12">
        <f>'Raw Stock Data'!E106</f>
        <v>1.7968086525797844E-2</v>
      </c>
      <c r="D115" s="12">
        <f>'Raw Stock Data'!E226</f>
        <v>-5.9285003691911697E-2</v>
      </c>
      <c r="E115" s="12">
        <f>'Raw Stock Data'!E346</f>
        <v>5.3230516612529755E-2</v>
      </c>
      <c r="F115" s="12">
        <f>'Raw Stock Data'!E466</f>
        <v>-3.5386908799409866E-2</v>
      </c>
      <c r="G115" s="12">
        <f>'Raw Stock Data'!E586</f>
        <v>-0.20223970711231232</v>
      </c>
      <c r="H115" s="12">
        <f>'Raw Stock Data'!E706</f>
        <v>-1.8477645935490727E-3</v>
      </c>
      <c r="I115" s="12">
        <f>'Raw Stock Data'!E826</f>
        <v>1.9254695624113083E-2</v>
      </c>
      <c r="J115" s="12">
        <f>'Raw Stock Data'!E946</f>
        <v>1.7581455409526825E-2</v>
      </c>
      <c r="K115" s="12">
        <f>'Raw Stock Data'!E1066</f>
        <v>-9.6308857202529907E-2</v>
      </c>
      <c r="L115" s="12">
        <f>'Raw Stock Data'!E1186</f>
        <v>-3.8841299246996641E-3</v>
      </c>
      <c r="M115" s="46">
        <f>'Raw Benchmark Data'!C113</f>
        <v>5.6910260000000004E-2</v>
      </c>
      <c r="N115" s="18">
        <f t="shared" si="25"/>
        <v>1.5345293686065513E-2</v>
      </c>
      <c r="O115" s="19">
        <f t="shared" si="26"/>
        <v>-6.5857493997706726E-2</v>
      </c>
      <c r="P115" s="19">
        <f t="shared" si="27"/>
        <v>4.5043888625514228E-2</v>
      </c>
      <c r="Q115" s="19">
        <f t="shared" si="28"/>
        <v>-4.5493791367456043E-2</v>
      </c>
      <c r="R115" s="19">
        <f t="shared" si="29"/>
        <v>-0.2131806658716717</v>
      </c>
      <c r="S115" s="19">
        <f t="shared" si="30"/>
        <v>-9.3326133518227532E-3</v>
      </c>
      <c r="T115" s="19">
        <f t="shared" si="31"/>
        <v>-1.7201128629191452E-3</v>
      </c>
      <c r="U115" s="19">
        <f t="shared" si="32"/>
        <v>2.2030044031756315E-3</v>
      </c>
      <c r="V115" s="19">
        <f t="shared" si="33"/>
        <v>-0.11139987977658165</v>
      </c>
      <c r="W115" s="20">
        <f t="shared" si="34"/>
        <v>-2.024008719624059E-2</v>
      </c>
    </row>
    <row r="116" spans="2:23" hidden="1" outlineLevel="1">
      <c r="B116" s="10">
        <f>'Raw Stock Data'!B107</f>
        <v>44074</v>
      </c>
      <c r="C116" s="12">
        <f>'Raw Stock Data'!E107</f>
        <v>1.6268057748675346E-2</v>
      </c>
      <c r="D116" s="12">
        <f>'Raw Stock Data'!E227</f>
        <v>1.5248960815370083E-2</v>
      </c>
      <c r="E116" s="12">
        <f>'Raw Stock Data'!E347</f>
        <v>-3.2777886837720871E-2</v>
      </c>
      <c r="F116" s="12">
        <f>'Raw Stock Data'!E467</f>
        <v>9.3174740672111511E-2</v>
      </c>
      <c r="G116" s="12">
        <f>'Raw Stock Data'!E587</f>
        <v>7.4376732110977173E-2</v>
      </c>
      <c r="H116" s="12">
        <f>'Raw Stock Data'!E707</f>
        <v>-3.1963426619768143E-2</v>
      </c>
      <c r="I116" s="12">
        <f>'Raw Stock Data'!E827</f>
        <v>6.9148875772953033E-2</v>
      </c>
      <c r="J116" s="12">
        <f>'Raw Stock Data'!E947</f>
        <v>-0.10360928624868393</v>
      </c>
      <c r="K116" s="12">
        <f>'Raw Stock Data'!E1067</f>
        <v>-3.998272493481636E-2</v>
      </c>
      <c r="L116" s="12">
        <f>'Raw Stock Data'!E1187</f>
        <v>-2.0695842802524567E-2</v>
      </c>
      <c r="M116" s="46">
        <f>'Raw Benchmark Data'!C114</f>
        <v>7.2067790000000007E-2</v>
      </c>
      <c r="N116" s="18">
        <f t="shared" si="25"/>
        <v>1.3645264908943015E-2</v>
      </c>
      <c r="O116" s="19">
        <f t="shared" si="26"/>
        <v>8.6764705095750579E-3</v>
      </c>
      <c r="P116" s="19">
        <f t="shared" si="27"/>
        <v>-4.0964514824736398E-2</v>
      </c>
      <c r="Q116" s="19">
        <f t="shared" si="28"/>
        <v>8.3067858104065334E-2</v>
      </c>
      <c r="R116" s="19">
        <f t="shared" si="29"/>
        <v>6.3435773351617777E-2</v>
      </c>
      <c r="S116" s="19">
        <f t="shared" si="30"/>
        <v>-3.9448275378041825E-2</v>
      </c>
      <c r="T116" s="19">
        <f t="shared" si="31"/>
        <v>4.8174067285920802E-2</v>
      </c>
      <c r="U116" s="19">
        <f t="shared" si="32"/>
        <v>-0.11898773725503513</v>
      </c>
      <c r="V116" s="19">
        <f t="shared" si="33"/>
        <v>-5.5073747508868107E-2</v>
      </c>
      <c r="W116" s="20">
        <f t="shared" si="34"/>
        <v>-3.7051800074065493E-2</v>
      </c>
    </row>
    <row r="117" spans="2:23" hidden="1" outlineLevel="1">
      <c r="B117" s="10">
        <f>'Raw Stock Data'!B108</f>
        <v>44104</v>
      </c>
      <c r="C117" s="12">
        <f>'Raw Stock Data'!E108</f>
        <v>-1.3299808837473392E-2</v>
      </c>
      <c r="D117" s="12">
        <f>'Raw Stock Data'!E228</f>
        <v>-0.14214226603507996</v>
      </c>
      <c r="E117" s="12">
        <f>'Raw Stock Data'!E348</f>
        <v>3.9095457643270493E-2</v>
      </c>
      <c r="F117" s="12">
        <f>'Raw Stock Data'!E468</f>
        <v>-1.7421245574951172E-2</v>
      </c>
      <c r="G117" s="12">
        <f>'Raw Stock Data'!E588</f>
        <v>1.6290441155433655E-2</v>
      </c>
      <c r="H117" s="12">
        <f>'Raw Stock Data'!E708</f>
        <v>1.8230466172099113E-2</v>
      </c>
      <c r="I117" s="12">
        <f>'Raw Stock Data'!E828</f>
        <v>-7.4818216264247894E-2</v>
      </c>
      <c r="J117" s="12">
        <f>'Raw Stock Data'!E948</f>
        <v>-6.7029885947704315E-2</v>
      </c>
      <c r="K117" s="12">
        <f>'Raw Stock Data'!E1068</f>
        <v>-4.3146088719367981E-2</v>
      </c>
      <c r="L117" s="12">
        <f>'Raw Stock Data'!E1188</f>
        <v>2.7258805930614471E-2</v>
      </c>
      <c r="M117" s="46">
        <f>'Raw Benchmark Data'!C115</f>
        <v>-3.8159949999999998E-2</v>
      </c>
      <c r="N117" s="18">
        <f t="shared" si="25"/>
        <v>-1.5922601677205724E-2</v>
      </c>
      <c r="O117" s="19">
        <f t="shared" si="26"/>
        <v>-0.14871475634087497</v>
      </c>
      <c r="P117" s="19">
        <f t="shared" si="27"/>
        <v>3.0908829656254966E-2</v>
      </c>
      <c r="Q117" s="19">
        <f t="shared" si="28"/>
        <v>-2.7528128142997349E-2</v>
      </c>
      <c r="R117" s="19">
        <f t="shared" si="29"/>
        <v>5.3494823960742611E-3</v>
      </c>
      <c r="S117" s="19">
        <f t="shared" si="30"/>
        <v>1.0745617413825433E-2</v>
      </c>
      <c r="T117" s="19">
        <f t="shared" si="31"/>
        <v>-9.5793024751280126E-2</v>
      </c>
      <c r="U117" s="19">
        <f t="shared" si="32"/>
        <v>-8.2408336954055514E-2</v>
      </c>
      <c r="V117" s="19">
        <f t="shared" si="33"/>
        <v>-5.8237111293419727E-2</v>
      </c>
      <c r="W117" s="20">
        <f t="shared" si="34"/>
        <v>1.0902848659073545E-2</v>
      </c>
    </row>
    <row r="118" spans="2:23" hidden="1" outlineLevel="1">
      <c r="B118" s="10">
        <f>'Raw Stock Data'!B109</f>
        <v>44134</v>
      </c>
      <c r="C118" s="12">
        <f>'Raw Stock Data'!E109</f>
        <v>-8.2271672785282135E-2</v>
      </c>
      <c r="D118" s="12">
        <f>'Raw Stock Data'!E229</f>
        <v>-3.4722223877906799E-2</v>
      </c>
      <c r="E118" s="12">
        <f>'Raw Stock Data'!E349</f>
        <v>5.957210436463356E-2</v>
      </c>
      <c r="F118" s="12">
        <f>'Raw Stock Data'!E469</f>
        <v>-1.3733672676607966E-3</v>
      </c>
      <c r="G118" s="12">
        <f>'Raw Stock Data'!E589</f>
        <v>-0.14484357833862305</v>
      </c>
      <c r="H118" s="12">
        <f>'Raw Stock Data'!E709</f>
        <v>1.7863878980278969E-2</v>
      </c>
      <c r="I118" s="12">
        <f>'Raw Stock Data'!E829</f>
        <v>3.1024415511637926E-3</v>
      </c>
      <c r="J118" s="12">
        <f>'Raw Stock Data'!E949</f>
        <v>-7.9461738467216492E-2</v>
      </c>
      <c r="K118" s="12">
        <f>'Raw Stock Data'!E1069</f>
        <v>-7.9759411513805389E-2</v>
      </c>
      <c r="L118" s="12">
        <f>'Raw Stock Data'!E1189</f>
        <v>-6.1861880123615265E-2</v>
      </c>
      <c r="M118" s="46">
        <f>'Raw Benchmark Data'!C116</f>
        <v>-2.6434309999999999E-2</v>
      </c>
      <c r="N118" s="18">
        <f t="shared" si="25"/>
        <v>-8.4894465625014473E-2</v>
      </c>
      <c r="O118" s="19">
        <f t="shared" si="26"/>
        <v>-4.1294714183701821E-2</v>
      </c>
      <c r="P118" s="19">
        <f t="shared" si="27"/>
        <v>5.1385476377618033E-2</v>
      </c>
      <c r="Q118" s="19">
        <f t="shared" si="28"/>
        <v>-1.1480249835706976E-2</v>
      </c>
      <c r="R118" s="19">
        <f t="shared" si="29"/>
        <v>-0.15578453709798243</v>
      </c>
      <c r="S118" s="19">
        <f t="shared" si="30"/>
        <v>1.0379030222005288E-2</v>
      </c>
      <c r="T118" s="19">
        <f t="shared" si="31"/>
        <v>-1.7872366935868435E-2</v>
      </c>
      <c r="U118" s="19">
        <f t="shared" si="32"/>
        <v>-9.484018947356769E-2</v>
      </c>
      <c r="V118" s="19">
        <f t="shared" si="33"/>
        <v>-9.4850434087857136E-2</v>
      </c>
      <c r="W118" s="20">
        <f t="shared" si="34"/>
        <v>-7.8217837395156198E-2</v>
      </c>
    </row>
    <row r="119" spans="2:23" hidden="1" outlineLevel="1">
      <c r="B119" s="10">
        <f>'Raw Stock Data'!B110</f>
        <v>44165</v>
      </c>
      <c r="C119" s="12">
        <f>'Raw Stock Data'!E110</f>
        <v>0.12081311643123627</v>
      </c>
      <c r="D119" s="12">
        <f>'Raw Stock Data'!E230</f>
        <v>0.27294963598251343</v>
      </c>
      <c r="E119" s="12">
        <f>'Raw Stock Data'!E350</f>
        <v>5.2915539592504501E-2</v>
      </c>
      <c r="F119" s="12">
        <f>'Raw Stock Data'!E470</f>
        <v>8.9022181928157806E-2</v>
      </c>
      <c r="G119" s="12">
        <f>'Raw Stock Data'!E590</f>
        <v>9.9367655813694E-2</v>
      </c>
      <c r="H119" s="12">
        <f>'Raw Stock Data'!E710</f>
        <v>-2.3027116432785988E-2</v>
      </c>
      <c r="I119" s="12">
        <f>'Raw Stock Data'!E830</f>
        <v>0.28411215543746948</v>
      </c>
      <c r="J119" s="12">
        <f>'Raw Stock Data'!E950</f>
        <v>0.1983286589384079</v>
      </c>
      <c r="K119" s="12">
        <f>'Raw Stock Data'!E1070</f>
        <v>4.3336141854524612E-2</v>
      </c>
      <c r="L119" s="12">
        <f>'Raw Stock Data'!E1190</f>
        <v>7.2791360318660736E-2</v>
      </c>
      <c r="M119" s="46">
        <f>'Raw Benchmark Data'!C117</f>
        <v>0.1094039</v>
      </c>
      <c r="N119" s="18">
        <f t="shared" si="25"/>
        <v>0.11819032359150393</v>
      </c>
      <c r="O119" s="19">
        <f t="shared" si="26"/>
        <v>0.26637714567671839</v>
      </c>
      <c r="P119" s="19">
        <f t="shared" si="27"/>
        <v>4.4728911605488975E-2</v>
      </c>
      <c r="Q119" s="19">
        <f t="shared" si="28"/>
        <v>7.8915299360111629E-2</v>
      </c>
      <c r="R119" s="19">
        <f t="shared" si="29"/>
        <v>8.8426697054334605E-2</v>
      </c>
      <c r="S119" s="19">
        <f t="shared" si="30"/>
        <v>-3.051196519105967E-2</v>
      </c>
      <c r="T119" s="19">
        <f t="shared" si="31"/>
        <v>0.26313734695043728</v>
      </c>
      <c r="U119" s="19">
        <f t="shared" si="32"/>
        <v>0.18295020793205671</v>
      </c>
      <c r="V119" s="19">
        <f t="shared" si="33"/>
        <v>2.8245119280472863E-2</v>
      </c>
      <c r="W119" s="20">
        <f t="shared" si="34"/>
        <v>5.643540304711981E-2</v>
      </c>
    </row>
    <row r="120" spans="2:23" hidden="1" outlineLevel="1">
      <c r="B120" s="10">
        <f>'Raw Stock Data'!B111</f>
        <v>44196</v>
      </c>
      <c r="C120" s="12">
        <f>'Raw Stock Data'!E111</f>
        <v>1.9106222316622734E-2</v>
      </c>
      <c r="D120" s="12">
        <f>'Raw Stock Data'!E231</f>
        <v>-3.1314559280872345E-2</v>
      </c>
      <c r="E120" s="12">
        <f>'Raw Stock Data'!E351</f>
        <v>2.6399362832307816E-2</v>
      </c>
      <c r="F120" s="12">
        <f>'Raw Stock Data'!E471</f>
        <v>1.1926113627851009E-2</v>
      </c>
      <c r="G120" s="12">
        <f>'Raw Stock Data'!E591</f>
        <v>3.0403334647417068E-2</v>
      </c>
      <c r="H120" s="12">
        <f>'Raw Stock Data'!E711</f>
        <v>-3.3889681100845337E-2</v>
      </c>
      <c r="I120" s="12">
        <f>'Raw Stock Data'!E831</f>
        <v>0.10836158692836761</v>
      </c>
      <c r="J120" s="12">
        <f>'Raw Stock Data'!E951</f>
        <v>4.0213841944932938E-2</v>
      </c>
      <c r="K120" s="12">
        <f>'Raw Stock Data'!E1071</f>
        <v>-2.8514914214611053E-2</v>
      </c>
      <c r="L120" s="12">
        <f>'Raw Stock Data'!E1191</f>
        <v>-4.2071998119354248E-2</v>
      </c>
      <c r="M120" s="46">
        <f>'Raw Benchmark Data'!C118</f>
        <v>3.8139760000000002E-2</v>
      </c>
      <c r="N120" s="18">
        <f t="shared" si="25"/>
        <v>1.6483429476890403E-2</v>
      </c>
      <c r="O120" s="19">
        <f t="shared" si="26"/>
        <v>-3.7887049586667366E-2</v>
      </c>
      <c r="P120" s="19">
        <f t="shared" si="27"/>
        <v>1.8212734845292289E-2</v>
      </c>
      <c r="Q120" s="19">
        <f t="shared" si="28"/>
        <v>1.8192310598048305E-3</v>
      </c>
      <c r="R120" s="19">
        <f t="shared" si="29"/>
        <v>1.9462375888057673E-2</v>
      </c>
      <c r="S120" s="19">
        <f t="shared" si="30"/>
        <v>-4.1374529859119019E-2</v>
      </c>
      <c r="T120" s="19">
        <f t="shared" si="31"/>
        <v>8.7386778441335383E-2</v>
      </c>
      <c r="U120" s="19">
        <f t="shared" si="32"/>
        <v>2.4835390938581746E-2</v>
      </c>
      <c r="V120" s="19">
        <f t="shared" si="33"/>
        <v>-4.36059367886628E-2</v>
      </c>
      <c r="W120" s="20">
        <f t="shared" si="34"/>
        <v>-5.8427955390895174E-2</v>
      </c>
    </row>
    <row r="121" spans="2:23" hidden="1" outlineLevel="1">
      <c r="B121" s="10">
        <f>'Raw Stock Data'!B112</f>
        <v>44225</v>
      </c>
      <c r="C121" s="12">
        <f>'Raw Stock Data'!E112</f>
        <v>-5.3781352937221527E-2</v>
      </c>
      <c r="D121" s="12">
        <f>'Raw Stock Data'!E232</f>
        <v>8.8809952139854431E-3</v>
      </c>
      <c r="E121" s="12">
        <f>'Raw Stock Data'!E352</f>
        <v>-4.085955023765564E-2</v>
      </c>
      <c r="F121" s="12">
        <f>'Raw Stock Data'!E472</f>
        <v>4.9774609506130219E-3</v>
      </c>
      <c r="G121" s="12">
        <f>'Raw Stock Data'!E592</f>
        <v>0.11421113461256027</v>
      </c>
      <c r="H121" s="12">
        <f>'Raw Stock Data'!E712</f>
        <v>-3.0718054622411728E-2</v>
      </c>
      <c r="I121" s="12">
        <f>'Raw Stock Data'!E832</f>
        <v>-1.6489066183567047E-2</v>
      </c>
      <c r="J121" s="12">
        <f>'Raw Stock Data'!E952</f>
        <v>4.2458511888980865E-3</v>
      </c>
      <c r="K121" s="12">
        <f>'Raw Stock Data'!E1072</f>
        <v>0.12598696351051331</v>
      </c>
      <c r="L121" s="12">
        <f>'Raw Stock Data'!E1192</f>
        <v>4.3967625242657959E-4</v>
      </c>
      <c r="M121" s="46">
        <f>'Raw Benchmark Data'!C119</f>
        <v>-1.0084539999999999E-2</v>
      </c>
      <c r="N121" s="18">
        <f t="shared" si="25"/>
        <v>-5.6404145776953858E-2</v>
      </c>
      <c r="O121" s="19">
        <f t="shared" si="26"/>
        <v>2.308504908190419E-3</v>
      </c>
      <c r="P121" s="19">
        <f t="shared" si="27"/>
        <v>-4.9046178224671166E-2</v>
      </c>
      <c r="Q121" s="19">
        <f t="shared" si="28"/>
        <v>-5.129421617433157E-3</v>
      </c>
      <c r="R121" s="19">
        <f t="shared" si="29"/>
        <v>0.10327017585320088</v>
      </c>
      <c r="S121" s="19">
        <f t="shared" si="30"/>
        <v>-3.820290338068541E-2</v>
      </c>
      <c r="T121" s="19">
        <f t="shared" si="31"/>
        <v>-3.7463874670599279E-2</v>
      </c>
      <c r="U121" s="19">
        <f t="shared" si="32"/>
        <v>-1.1132599817453107E-2</v>
      </c>
      <c r="V121" s="19">
        <f t="shared" si="33"/>
        <v>0.11089594093646156</v>
      </c>
      <c r="W121" s="20">
        <f t="shared" si="34"/>
        <v>-1.5916281019114346E-2</v>
      </c>
    </row>
    <row r="122" spans="2:23" hidden="1" outlineLevel="1">
      <c r="B122" s="10">
        <f>'Raw Stock Data'!B113</f>
        <v>44253</v>
      </c>
      <c r="C122" s="12">
        <f>'Raw Stock Data'!E113</f>
        <v>1.217361818999052E-2</v>
      </c>
      <c r="D122" s="12">
        <f>'Raw Stock Data'!E233</f>
        <v>0.1888498067855835</v>
      </c>
      <c r="E122" s="12">
        <f>'Raw Stock Data'!E353</f>
        <v>-2.6476528495550156E-2</v>
      </c>
      <c r="F122" s="12">
        <f>'Raw Stock Data'!E473</f>
        <v>5.009643267840147E-3</v>
      </c>
      <c r="G122" s="12">
        <f>'Raw Stock Data'!E593</f>
        <v>0.1011979952454567</v>
      </c>
      <c r="H122" s="12">
        <f>'Raw Stock Data'!E713</f>
        <v>-6.2697209417819977E-2</v>
      </c>
      <c r="I122" s="12">
        <f>'Raw Stock Data'!E833</f>
        <v>0.14645785093307495</v>
      </c>
      <c r="J122" s="12">
        <f>'Raw Stock Data'!E953</f>
        <v>6.5050940029323101E-3</v>
      </c>
      <c r="K122" s="12">
        <f>'Raw Stock Data'!E1073</f>
        <v>-6.4024344086647034E-2</v>
      </c>
      <c r="L122" s="12">
        <f>'Raw Stock Data'!E1193</f>
        <v>-2.2039398550987244E-2</v>
      </c>
      <c r="M122" s="46">
        <f>'Raw Benchmark Data'!C120</f>
        <v>2.6095420000000001E-2</v>
      </c>
      <c r="N122" s="18">
        <f t="shared" si="25"/>
        <v>9.5508253502581894E-3</v>
      </c>
      <c r="O122" s="19">
        <f t="shared" si="26"/>
        <v>0.18227731647978848</v>
      </c>
      <c r="P122" s="19">
        <f t="shared" si="27"/>
        <v>-3.4663156482565682E-2</v>
      </c>
      <c r="Q122" s="19">
        <f t="shared" si="28"/>
        <v>-5.0972393002060318E-3</v>
      </c>
      <c r="R122" s="19">
        <f t="shared" si="29"/>
        <v>9.02570364860973E-2</v>
      </c>
      <c r="S122" s="19">
        <f t="shared" si="30"/>
        <v>-7.0182058176093659E-2</v>
      </c>
      <c r="T122" s="19">
        <f t="shared" si="31"/>
        <v>0.12548304244604272</v>
      </c>
      <c r="U122" s="19">
        <f t="shared" si="32"/>
        <v>-8.8733570034188834E-3</v>
      </c>
      <c r="V122" s="19">
        <f t="shared" si="33"/>
        <v>-7.911536666069878E-2</v>
      </c>
      <c r="W122" s="20">
        <f t="shared" si="34"/>
        <v>-3.839535582252817E-2</v>
      </c>
    </row>
    <row r="123" spans="2:23" hidden="1" outlineLevel="1">
      <c r="B123" s="10">
        <f>'Raw Stock Data'!B114</f>
        <v>44286</v>
      </c>
      <c r="C123" s="12">
        <f>'Raw Stock Data'!E114</f>
        <v>0.12049099802970886</v>
      </c>
      <c r="D123" s="12">
        <f>'Raw Stock Data'!E234</f>
        <v>4.7900009900331497E-2</v>
      </c>
      <c r="E123" s="12">
        <f>'Raw Stock Data'!E354</f>
        <v>9.5909707248210907E-2</v>
      </c>
      <c r="F123" s="12">
        <f>'Raw Stock Data'!E474</f>
        <v>0.10065118223428726</v>
      </c>
      <c r="G123" s="12">
        <f>'Raw Stock Data'!E594</f>
        <v>5.2977975457906723E-2</v>
      </c>
      <c r="H123" s="12">
        <f>'Raw Stock Data'!E714</f>
        <v>0.12104800343513489</v>
      </c>
      <c r="I123" s="12">
        <f>'Raw Stock Data'!E834</f>
        <v>1.0277102701365948E-2</v>
      </c>
      <c r="J123" s="12">
        <f>'Raw Stock Data'!E954</f>
        <v>0.1524403840303421</v>
      </c>
      <c r="K123" s="12">
        <f>'Raw Stock Data'!E1074</f>
        <v>6.4169310033321381E-2</v>
      </c>
      <c r="L123" s="12">
        <f>'Raw Stock Data'!E1194</f>
        <v>0.11370790004730225</v>
      </c>
      <c r="M123" s="46">
        <f>'Raw Benchmark Data'!C121</f>
        <v>4.3359550000000004E-2</v>
      </c>
      <c r="N123" s="18">
        <f t="shared" si="25"/>
        <v>0.11786820518997652</v>
      </c>
      <c r="O123" s="19">
        <f t="shared" si="26"/>
        <v>4.1327519594536476E-2</v>
      </c>
      <c r="P123" s="19">
        <f t="shared" si="27"/>
        <v>8.772307926119538E-2</v>
      </c>
      <c r="Q123" s="19">
        <f t="shared" si="28"/>
        <v>9.0544299666241085E-2</v>
      </c>
      <c r="R123" s="19">
        <f t="shared" si="29"/>
        <v>4.2037016698547328E-2</v>
      </c>
      <c r="S123" s="19">
        <f t="shared" si="30"/>
        <v>0.11356315467686121</v>
      </c>
      <c r="T123" s="19">
        <f t="shared" si="31"/>
        <v>-1.069770578566628E-2</v>
      </c>
      <c r="U123" s="19">
        <f t="shared" si="32"/>
        <v>0.13706193302399092</v>
      </c>
      <c r="V123" s="19">
        <f t="shared" si="33"/>
        <v>4.9078287459269634E-2</v>
      </c>
      <c r="W123" s="20">
        <f t="shared" si="34"/>
        <v>9.7351942775761313E-2</v>
      </c>
    </row>
    <row r="124" spans="2:23" hidden="1" outlineLevel="1">
      <c r="B124" s="10">
        <f>'Raw Stock Data'!B115</f>
        <v>44316</v>
      </c>
      <c r="C124" s="12">
        <f>'Raw Stock Data'!E115</f>
        <v>6.4685657620429993E-2</v>
      </c>
      <c r="D124" s="12">
        <f>'Raw Stock Data'!E235</f>
        <v>-1.6413791105151176E-2</v>
      </c>
      <c r="E124" s="12">
        <f>'Raw Stock Data'!E355</f>
        <v>6.4510911703109741E-2</v>
      </c>
      <c r="F124" s="12">
        <f>'Raw Stock Data'!E475</f>
        <v>2.3147223517298698E-2</v>
      </c>
      <c r="G124" s="12">
        <f>'Raw Stock Data'!E595</f>
        <v>-0.10109376907348633</v>
      </c>
      <c r="H124" s="12">
        <f>'Raw Stock Data'!E715</f>
        <v>5.1869437098503113E-2</v>
      </c>
      <c r="I124" s="12">
        <f>'Raw Stock Data'!E835</f>
        <v>6.747359037399292E-2</v>
      </c>
      <c r="J124" s="12">
        <f>'Raw Stock Data'!E955</f>
        <v>-8.3155911415815353E-3</v>
      </c>
      <c r="K124" s="12">
        <f>'Raw Stock Data'!E1075</f>
        <v>-1.794826053082943E-2</v>
      </c>
      <c r="L124" s="12">
        <f>'Raw Stock Data'!E1195</f>
        <v>9.8355852067470551E-2</v>
      </c>
      <c r="M124" s="46">
        <f>'Raw Benchmark Data'!C122</f>
        <v>5.3950539999999998E-2</v>
      </c>
      <c r="N124" s="18">
        <f t="shared" si="25"/>
        <v>6.2062864780697662E-2</v>
      </c>
      <c r="O124" s="19">
        <f t="shared" si="26"/>
        <v>-2.2986281410946201E-2</v>
      </c>
      <c r="P124" s="19">
        <f t="shared" si="27"/>
        <v>5.6324283716094214E-2</v>
      </c>
      <c r="Q124" s="19">
        <f t="shared" si="28"/>
        <v>1.304034094925252E-2</v>
      </c>
      <c r="R124" s="19">
        <f t="shared" si="29"/>
        <v>-0.11203472783284572</v>
      </c>
      <c r="S124" s="19">
        <f t="shared" si="30"/>
        <v>4.4384588340229431E-2</v>
      </c>
      <c r="T124" s="19">
        <f t="shared" si="31"/>
        <v>4.6498781886960688E-2</v>
      </c>
      <c r="U124" s="19">
        <f t="shared" si="32"/>
        <v>-2.3694042147932727E-2</v>
      </c>
      <c r="V124" s="19">
        <f t="shared" si="33"/>
        <v>-3.3039283104881176E-2</v>
      </c>
      <c r="W124" s="20">
        <f t="shared" si="34"/>
        <v>8.1999894795929618E-2</v>
      </c>
    </row>
    <row r="125" spans="2:23" hidden="1" outlineLevel="1">
      <c r="B125" s="10">
        <f>'Raw Stock Data'!B116</f>
        <v>44344</v>
      </c>
      <c r="C125" s="12">
        <f>'Raw Stock Data'!E116</f>
        <v>2.466873824596405E-2</v>
      </c>
      <c r="D125" s="12">
        <f>'Raw Stock Data'!E236</f>
        <v>1.9986428320407867E-2</v>
      </c>
      <c r="E125" s="12">
        <f>'Raw Stock Data'!E356</f>
        <v>-2.4029016494750977E-2</v>
      </c>
      <c r="F125" s="12">
        <f>'Raw Stock Data'!E476</f>
        <v>3.7435293197631836E-2</v>
      </c>
      <c r="G125" s="12">
        <f>'Raw Stock Data'!E596</f>
        <v>-1.0863870847970247E-3</v>
      </c>
      <c r="H125" s="12">
        <f>'Raw Stock Data'!E716</f>
        <v>-4.7058850526809692E-2</v>
      </c>
      <c r="I125" s="12">
        <f>'Raw Stock Data'!E836</f>
        <v>0.10175643116235733</v>
      </c>
      <c r="J125" s="12">
        <f>'Raw Stock Data'!E956</f>
        <v>3.9088621735572815E-2</v>
      </c>
      <c r="K125" s="12">
        <f>'Raw Stock Data'!E1076</f>
        <v>4.159444198012352E-2</v>
      </c>
      <c r="L125" s="12">
        <f>'Raw Stock Data'!E1196</f>
        <v>2.32731644064188E-3</v>
      </c>
      <c r="M125" s="46">
        <f>'Raw Benchmark Data'!C123</f>
        <v>6.2032470000000003E-3</v>
      </c>
      <c r="N125" s="18">
        <f t="shared" si="25"/>
        <v>2.2045945406231719E-2</v>
      </c>
      <c r="O125" s="19">
        <f t="shared" si="26"/>
        <v>1.3413938014612842E-2</v>
      </c>
      <c r="P125" s="19">
        <f t="shared" si="27"/>
        <v>-3.2215644481766503E-2</v>
      </c>
      <c r="Q125" s="19">
        <f t="shared" si="28"/>
        <v>2.7328410629585659E-2</v>
      </c>
      <c r="R125" s="19">
        <f t="shared" si="29"/>
        <v>-1.2027345844156418E-2</v>
      </c>
      <c r="S125" s="19">
        <f t="shared" si="30"/>
        <v>-5.4543699285083375E-2</v>
      </c>
      <c r="T125" s="19">
        <f t="shared" si="31"/>
        <v>8.0781622675325099E-2</v>
      </c>
      <c r="U125" s="19">
        <f t="shared" si="32"/>
        <v>2.3710170729221623E-2</v>
      </c>
      <c r="V125" s="19">
        <f t="shared" si="33"/>
        <v>2.650341940607177E-2</v>
      </c>
      <c r="W125" s="20">
        <f t="shared" si="34"/>
        <v>-1.4028640830899046E-2</v>
      </c>
    </row>
    <row r="126" spans="2:23" hidden="1" outlineLevel="1">
      <c r="B126" s="10">
        <f>'Raw Stock Data'!B117</f>
        <v>44377</v>
      </c>
      <c r="C126" s="12">
        <f>'Raw Stock Data'!E117</f>
        <v>1.9827401265501976E-2</v>
      </c>
      <c r="D126" s="12">
        <f>'Raw Stock Data'!E237</f>
        <v>9.1530680656433105E-3</v>
      </c>
      <c r="E126" s="12">
        <f>'Raw Stock Data'!E357</f>
        <v>-5.3347934037446976E-2</v>
      </c>
      <c r="F126" s="12">
        <f>'Raw Stock Data'!E477</f>
        <v>-2.1719802170991898E-2</v>
      </c>
      <c r="G126" s="12">
        <f>'Raw Stock Data'!E597</f>
        <v>-1.7156854271888733E-2</v>
      </c>
      <c r="H126" s="12">
        <f>'Raw Stock Data'!E717</f>
        <v>-2.5479376316070557E-2</v>
      </c>
      <c r="I126" s="12">
        <f>'Raw Stock Data'!E837</f>
        <v>8.1363990902900696E-3</v>
      </c>
      <c r="J126" s="12">
        <f>'Raw Stock Data'!E957</f>
        <v>1.8903302261605859E-3</v>
      </c>
      <c r="K126" s="12">
        <f>'Raw Stock Data'!E1077</f>
        <v>5.2337013185024261E-2</v>
      </c>
      <c r="L126" s="12">
        <f>'Raw Stock Data'!E1197</f>
        <v>3.6569952964782715E-2</v>
      </c>
      <c r="M126" s="46">
        <f>'Raw Benchmark Data'!C124</f>
        <v>2.3724100000000001E-2</v>
      </c>
      <c r="N126" s="18">
        <f t="shared" si="25"/>
        <v>1.7204608425769645E-2</v>
      </c>
      <c r="O126" s="19">
        <f t="shared" si="26"/>
        <v>2.5805777598482864E-3</v>
      </c>
      <c r="P126" s="19">
        <f t="shared" si="27"/>
        <v>-6.1534562024462502E-2</v>
      </c>
      <c r="Q126" s="19">
        <f t="shared" si="28"/>
        <v>-3.1826684739038075E-2</v>
      </c>
      <c r="R126" s="19">
        <f t="shared" si="29"/>
        <v>-2.8097813031248128E-2</v>
      </c>
      <c r="S126" s="19">
        <f t="shared" si="30"/>
        <v>-3.2964225074344239E-2</v>
      </c>
      <c r="T126" s="19">
        <f t="shared" si="31"/>
        <v>-1.2838409396742159E-2</v>
      </c>
      <c r="U126" s="19">
        <f t="shared" si="32"/>
        <v>-1.3488120780190608E-2</v>
      </c>
      <c r="V126" s="19">
        <f t="shared" si="33"/>
        <v>3.7245990610972515E-2</v>
      </c>
      <c r="W126" s="20">
        <f t="shared" si="34"/>
        <v>2.0213995693241789E-2</v>
      </c>
    </row>
    <row r="127" spans="2:23" hidden="1" outlineLevel="1">
      <c r="B127" s="10">
        <f>'Raw Stock Data'!B118</f>
        <v>44407</v>
      </c>
      <c r="C127" s="12">
        <f>'Raw Stock Data'!E118</f>
        <v>-3.8406368345022202E-2</v>
      </c>
      <c r="D127" s="12">
        <f>'Raw Stock Data'!E238</f>
        <v>-2.797403372824192E-2</v>
      </c>
      <c r="E127" s="12">
        <f>'Raw Stock Data'!E358</f>
        <v>5.5528022348880768E-2</v>
      </c>
      <c r="F127" s="12">
        <f>'Raw Stock Data'!E478</f>
        <v>-3.4738075919449329E-3</v>
      </c>
      <c r="G127" s="12">
        <f>'Raw Stock Data'!E598</f>
        <v>-4.3106488883495331E-2</v>
      </c>
      <c r="H127" s="12">
        <f>'Raw Stock Data'!E718</f>
        <v>1.7670286819338799E-2</v>
      </c>
      <c r="I127" s="12">
        <f>'Raw Stock Data'!E838</f>
        <v>5.4422520101070404E-2</v>
      </c>
      <c r="J127" s="12">
        <f>'Raw Stock Data'!E958</f>
        <v>5.1698092371225357E-2</v>
      </c>
      <c r="K127" s="12">
        <f>'Raw Stock Data'!E1078</f>
        <v>-8.2776602357625961E-3</v>
      </c>
      <c r="L127" s="12">
        <f>'Raw Stock Data'!E1198</f>
        <v>-1.0302458889782429E-2</v>
      </c>
      <c r="M127" s="46">
        <f>'Raw Benchmark Data'!C125</f>
        <v>2.3104550000000001E-2</v>
      </c>
      <c r="N127" s="18">
        <f t="shared" si="25"/>
        <v>-4.1029161184754533E-2</v>
      </c>
      <c r="O127" s="19">
        <f t="shared" si="26"/>
        <v>-3.4546524034036942E-2</v>
      </c>
      <c r="P127" s="19">
        <f t="shared" si="27"/>
        <v>4.7341394361865241E-2</v>
      </c>
      <c r="Q127" s="19">
        <f t="shared" si="28"/>
        <v>-1.3580690159991112E-2</v>
      </c>
      <c r="R127" s="19">
        <f t="shared" si="29"/>
        <v>-5.4047447642854726E-2</v>
      </c>
      <c r="S127" s="19">
        <f t="shared" si="30"/>
        <v>1.0185438061065118E-2</v>
      </c>
      <c r="T127" s="19">
        <f t="shared" si="31"/>
        <v>3.3447711614038173E-2</v>
      </c>
      <c r="U127" s="19">
        <f t="shared" si="32"/>
        <v>3.6319641364874165E-2</v>
      </c>
      <c r="V127" s="19">
        <f t="shared" si="33"/>
        <v>-2.3368682809814346E-2</v>
      </c>
      <c r="W127" s="20">
        <f t="shared" si="34"/>
        <v>-2.6658416161323355E-2</v>
      </c>
    </row>
    <row r="128" spans="2:23" hidden="1" outlineLevel="1">
      <c r="B128" s="10">
        <f>'Raw Stock Data'!B119</f>
        <v>44439</v>
      </c>
      <c r="C128" s="12">
        <f>'Raw Stock Data'!E119</f>
        <v>7.2360211052000523E-3</v>
      </c>
      <c r="D128" s="12">
        <f>'Raw Stock Data'!E239</f>
        <v>-3.6342214792966843E-2</v>
      </c>
      <c r="E128" s="12">
        <f>'Raw Stock Data'!E359</f>
        <v>3.9455212652683258E-2</v>
      </c>
      <c r="F128" s="12">
        <f>'Raw Stock Data'!E479</f>
        <v>-8.6894864216446877E-3</v>
      </c>
      <c r="G128" s="12">
        <f>'Raw Stock Data'!E599</f>
        <v>1.2797842733561993E-2</v>
      </c>
      <c r="H128" s="12">
        <f>'Raw Stock Data'!E719</f>
        <v>3.9668671786785126E-2</v>
      </c>
      <c r="I128" s="12">
        <f>'Raw Stock Data'!E839</f>
        <v>8.8039137423038483E-2</v>
      </c>
      <c r="J128" s="12">
        <f>'Raw Stock Data'!E959</f>
        <v>6.5920203924179077E-2</v>
      </c>
      <c r="K128" s="12">
        <f>'Raw Stock Data'!E1079</f>
        <v>6.5748982131481171E-2</v>
      </c>
      <c r="L128" s="12">
        <f>'Raw Stock Data'!E1199</f>
        <v>8.2863233983516693E-3</v>
      </c>
      <c r="M128" s="46">
        <f>'Raw Benchmark Data'!C126</f>
        <v>3.0597269999999999E-2</v>
      </c>
      <c r="N128" s="18">
        <f t="shared" si="25"/>
        <v>4.6132282654677212E-3</v>
      </c>
      <c r="O128" s="19">
        <f t="shared" si="26"/>
        <v>-4.2914705098761864E-2</v>
      </c>
      <c r="P128" s="19">
        <f t="shared" si="27"/>
        <v>3.1268584665667731E-2</v>
      </c>
      <c r="Q128" s="19">
        <f t="shared" si="28"/>
        <v>-1.8796368989690865E-2</v>
      </c>
      <c r="R128" s="19">
        <f t="shared" si="29"/>
        <v>1.8568839742025989E-3</v>
      </c>
      <c r="S128" s="19">
        <f t="shared" si="30"/>
        <v>3.2183823028511443E-2</v>
      </c>
      <c r="T128" s="19">
        <f t="shared" si="31"/>
        <v>6.7064328936006251E-2</v>
      </c>
      <c r="U128" s="19">
        <f t="shared" si="32"/>
        <v>5.0541752917827885E-2</v>
      </c>
      <c r="V128" s="19">
        <f t="shared" si="33"/>
        <v>5.0657959557429424E-2</v>
      </c>
      <c r="W128" s="20">
        <f t="shared" si="34"/>
        <v>-8.0696338731892567E-3</v>
      </c>
    </row>
    <row r="129" spans="2:23" hidden="1" outlineLevel="1">
      <c r="B129" s="10">
        <f>'Raw Stock Data'!B120</f>
        <v>44469</v>
      </c>
      <c r="C129" s="12">
        <f>'Raw Stock Data'!E120</f>
        <v>-1.0047054849565029E-2</v>
      </c>
      <c r="D129" s="12">
        <f>'Raw Stock Data'!E240</f>
        <v>4.836210235953331E-2</v>
      </c>
      <c r="E129" s="12">
        <f>'Raw Stock Data'!E360</f>
        <v>-5.7203739881515503E-2</v>
      </c>
      <c r="F129" s="12">
        <f>'Raw Stock Data'!E480</f>
        <v>-9.9209234118461609E-2</v>
      </c>
      <c r="G129" s="12">
        <f>'Raw Stock Data'!E600</f>
        <v>-1.4428460039198399E-2</v>
      </c>
      <c r="H129" s="12">
        <f>'Raw Stock Data'!E720</f>
        <v>-5.3828366100788116E-2</v>
      </c>
      <c r="I129" s="12">
        <f>'Raw Stock Data'!E840</f>
        <v>-6.8179666996002197E-2</v>
      </c>
      <c r="J129" s="12">
        <f>'Raw Stock Data'!E960</f>
        <v>-7.7770248055458069E-2</v>
      </c>
      <c r="K129" s="12">
        <f>'Raw Stock Data'!E1080</f>
        <v>-3.0502891167998314E-2</v>
      </c>
      <c r="L129" s="12">
        <f>'Raw Stock Data'!E1200</f>
        <v>-0.10293284058570862</v>
      </c>
      <c r="M129" s="46">
        <f>'Raw Benchmark Data'!C127</f>
        <v>-4.6244510000000003E-2</v>
      </c>
      <c r="N129" s="18">
        <f t="shared" si="25"/>
        <v>-1.266984768929736E-2</v>
      </c>
      <c r="O129" s="19">
        <f t="shared" si="26"/>
        <v>4.1789612053738288E-2</v>
      </c>
      <c r="P129" s="19">
        <f t="shared" si="27"/>
        <v>-6.539036786853103E-2</v>
      </c>
      <c r="Q129" s="19">
        <f t="shared" si="28"/>
        <v>-0.10931611668650779</v>
      </c>
      <c r="R129" s="19">
        <f t="shared" si="29"/>
        <v>-2.5369418798557794E-2</v>
      </c>
      <c r="S129" s="19">
        <f t="shared" si="30"/>
        <v>-6.1313214859061799E-2</v>
      </c>
      <c r="T129" s="19">
        <f t="shared" si="31"/>
        <v>-8.9154475483034429E-2</v>
      </c>
      <c r="U129" s="19">
        <f t="shared" si="32"/>
        <v>-9.3148699061809268E-2</v>
      </c>
      <c r="V129" s="19">
        <f t="shared" si="33"/>
        <v>-4.559391374205006E-2</v>
      </c>
      <c r="W129" s="20">
        <f t="shared" si="34"/>
        <v>-0.11928879785724955</v>
      </c>
    </row>
    <row r="130" spans="2:23" hidden="1" outlineLevel="1">
      <c r="B130" s="10">
        <f>'Raw Stock Data'!B121</f>
        <v>44498</v>
      </c>
      <c r="C130" s="12">
        <f>'Raw Stock Data'!E121</f>
        <v>-9.954649955034256E-2</v>
      </c>
      <c r="D130" s="12">
        <f>'Raw Stock Data'!E241</f>
        <v>0.12853623926639557</v>
      </c>
      <c r="E130" s="12">
        <f>'Raw Stock Data'!E361</f>
        <v>5.6478693149983883E-3</v>
      </c>
      <c r="F130" s="12">
        <f>'Raw Stock Data'!E481</f>
        <v>1.8583938479423523E-2</v>
      </c>
      <c r="G130" s="12">
        <f>'Raw Stock Data'!E601</f>
        <v>-8.0330312252044678E-2</v>
      </c>
      <c r="H130" s="12">
        <f>'Raw Stock Data'!E721</f>
        <v>3.9852146059274673E-2</v>
      </c>
      <c r="I130" s="12">
        <f>'Raw Stock Data'!E841</f>
        <v>6.3405625522136688E-2</v>
      </c>
      <c r="J130" s="12">
        <f>'Raw Stock Data'!E961</f>
        <v>3.5090960562229156E-2</v>
      </c>
      <c r="K130" s="12">
        <f>'Raw Stock Data'!E1081</f>
        <v>-7.1152485907077789E-2</v>
      </c>
      <c r="L130" s="12">
        <f>'Raw Stock Data'!E1201</f>
        <v>4.02723029255867E-2</v>
      </c>
      <c r="M130" s="46">
        <f>'Raw Benchmark Data'!C128</f>
        <v>7.0509680000000005E-2</v>
      </c>
      <c r="N130" s="18">
        <f t="shared" si="25"/>
        <v>-0.1021692923900749</v>
      </c>
      <c r="O130" s="19">
        <f t="shared" si="26"/>
        <v>0.12196374896060054</v>
      </c>
      <c r="P130" s="19">
        <f t="shared" si="27"/>
        <v>-2.5387586720171385E-3</v>
      </c>
      <c r="Q130" s="19">
        <f t="shared" si="28"/>
        <v>8.4770559113773441E-3</v>
      </c>
      <c r="R130" s="19">
        <f t="shared" si="29"/>
        <v>-9.1271271011404073E-2</v>
      </c>
      <c r="S130" s="19">
        <f t="shared" si="30"/>
        <v>3.2367297301000991E-2</v>
      </c>
      <c r="T130" s="19">
        <f t="shared" si="31"/>
        <v>4.2430817035104457E-2</v>
      </c>
      <c r="U130" s="19">
        <f t="shared" si="32"/>
        <v>1.9712509555877965E-2</v>
      </c>
      <c r="V130" s="19">
        <f t="shared" si="33"/>
        <v>-8.6243508481129535E-2</v>
      </c>
      <c r="W130" s="20">
        <f t="shared" si="34"/>
        <v>2.3916345654045774E-2</v>
      </c>
    </row>
    <row r="131" spans="2:23" hidden="1" outlineLevel="1">
      <c r="B131" s="10">
        <f>'Raw Stock Data'!B122</f>
        <v>44530</v>
      </c>
      <c r="C131" s="12">
        <f>'Raw Stock Data'!E122</f>
        <v>-9.4014173373579979E-3</v>
      </c>
      <c r="D131" s="12">
        <f>'Raw Stock Data'!E242</f>
        <v>-2.445585560053587E-3</v>
      </c>
      <c r="E131" s="12">
        <f>'Raw Stock Data'!E362</f>
        <v>-8.985898457467556E-3</v>
      </c>
      <c r="F131" s="12">
        <f>'Raw Stock Data'!E482</f>
        <v>-4.0071632713079453E-2</v>
      </c>
      <c r="G131" s="12">
        <f>'Raw Stock Data'!E602</f>
        <v>1.1173484846949577E-2</v>
      </c>
      <c r="H131" s="12">
        <f>'Raw Stock Data'!E722</f>
        <v>-6.2294263392686844E-2</v>
      </c>
      <c r="I131" s="12">
        <f>'Raw Stock Data'!E842</f>
        <v>-7.7446967363357544E-2</v>
      </c>
      <c r="J131" s="12">
        <f>'Raw Stock Data'!E962</f>
        <v>-2.0189406350255013E-2</v>
      </c>
      <c r="K131" s="12">
        <f>'Raw Stock Data'!E1082</f>
        <v>6.2422983348369598E-2</v>
      </c>
      <c r="L131" s="12">
        <f>'Raw Stock Data'!E1202</f>
        <v>7.4874698184430599E-3</v>
      </c>
      <c r="M131" s="46">
        <f>'Raw Benchmark Data'!C129</f>
        <v>-7.2559970000000001E-3</v>
      </c>
      <c r="N131" s="18">
        <f t="shared" si="25"/>
        <v>-1.2024210177090329E-2</v>
      </c>
      <c r="O131" s="19">
        <f t="shared" si="26"/>
        <v>-9.018075865848612E-3</v>
      </c>
      <c r="P131" s="19">
        <f t="shared" si="27"/>
        <v>-1.7172526444483083E-2</v>
      </c>
      <c r="Q131" s="19">
        <f t="shared" si="28"/>
        <v>-5.017851528112563E-2</v>
      </c>
      <c r="R131" s="19">
        <f t="shared" si="29"/>
        <v>2.3252608759018363E-4</v>
      </c>
      <c r="S131" s="19">
        <f t="shared" si="30"/>
        <v>-6.9779112150960526E-2</v>
      </c>
      <c r="T131" s="19">
        <f t="shared" si="31"/>
        <v>-9.8421775850389775E-2</v>
      </c>
      <c r="U131" s="19">
        <f t="shared" si="32"/>
        <v>-3.5567857356606204E-2</v>
      </c>
      <c r="V131" s="19">
        <f t="shared" si="33"/>
        <v>4.7331960774317852E-2</v>
      </c>
      <c r="W131" s="20">
        <f t="shared" si="34"/>
        <v>-8.8684874530978661E-3</v>
      </c>
    </row>
    <row r="132" spans="2:23" hidden="1" outlineLevel="1">
      <c r="B132" s="11">
        <f>'Raw Stock Data'!B123</f>
        <v>44561</v>
      </c>
      <c r="C132" s="13">
        <f>'Raw Stock Data'!E123</f>
        <v>0.14141763746738434</v>
      </c>
      <c r="D132" s="13">
        <f>'Raw Stock Data'!E243</f>
        <v>3.9691641926765442E-2</v>
      </c>
      <c r="E132" s="13">
        <f>'Raw Stock Data'!E363</f>
        <v>0.12242231518030167</v>
      </c>
      <c r="F132" s="13">
        <f>'Raw Stock Data'!E483</f>
        <v>4.4636625796556473E-2</v>
      </c>
      <c r="G132" s="13">
        <f>'Raw Stock Data'!E603</f>
        <v>4.6747952699661255E-2</v>
      </c>
      <c r="H132" s="13">
        <f>'Raw Stock Data'!E723</f>
        <v>0.11221911758184433</v>
      </c>
      <c r="I132" s="13">
        <f>'Raw Stock Data'!E843</f>
        <v>3.5224679857492447E-2</v>
      </c>
      <c r="J132" s="13">
        <f>'Raw Stock Data'!E963</f>
        <v>0.15554337203502655</v>
      </c>
      <c r="K132" s="13">
        <f>'Raw Stock Data'!E1083</f>
        <v>6.3687801361083984E-2</v>
      </c>
      <c r="L132" s="13">
        <f>'Raw Stock Data'!E1203</f>
        <v>0.15722550451755524</v>
      </c>
      <c r="M132" s="47">
        <f>'Raw Benchmark Data'!C130</f>
        <v>4.3521219999999999E-2</v>
      </c>
      <c r="N132" s="21">
        <f t="shared" si="25"/>
        <v>0.13879484462765201</v>
      </c>
      <c r="O132" s="22">
        <f t="shared" si="26"/>
        <v>3.311915162097042E-2</v>
      </c>
      <c r="P132" s="22">
        <f t="shared" si="27"/>
        <v>0.11423568719328614</v>
      </c>
      <c r="Q132" s="22">
        <f t="shared" si="28"/>
        <v>3.4529743228510296E-2</v>
      </c>
      <c r="R132" s="22">
        <f t="shared" si="29"/>
        <v>3.5806993940301859E-2</v>
      </c>
      <c r="S132" s="22">
        <f t="shared" si="30"/>
        <v>0.10473426882357065</v>
      </c>
      <c r="T132" s="22">
        <f t="shared" si="31"/>
        <v>1.4249871370460219E-2</v>
      </c>
      <c r="U132" s="22">
        <f t="shared" si="32"/>
        <v>0.14016492102867537</v>
      </c>
      <c r="V132" s="22">
        <f t="shared" si="33"/>
        <v>4.8596778787032238E-2</v>
      </c>
      <c r="W132" s="23">
        <f t="shared" si="34"/>
        <v>0.1408695472460143</v>
      </c>
    </row>
    <row r="133" spans="2:23" collapsed="1"/>
    <row r="134" spans="2:23">
      <c r="B134" s="43" t="s">
        <v>37</v>
      </c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 t="s">
        <v>27</v>
      </c>
    </row>
    <row r="135" spans="2:23" hidden="1" outlineLevel="1">
      <c r="B135" s="25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</row>
    <row r="136" spans="2:23" hidden="1" outlineLevel="1">
      <c r="B136" s="45" t="s">
        <v>38</v>
      </c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</row>
    <row r="137" spans="2:23" hidden="1" outlineLevel="1"/>
    <row r="138" spans="2:23" hidden="1" outlineLevel="1">
      <c r="C138" s="8" t="s">
        <v>5</v>
      </c>
      <c r="D138" s="8" t="s">
        <v>7</v>
      </c>
      <c r="E138" s="8" t="s">
        <v>9</v>
      </c>
      <c r="F138" s="8" t="s">
        <v>11</v>
      </c>
      <c r="G138" s="8" t="s">
        <v>13</v>
      </c>
      <c r="H138" s="8" t="s">
        <v>15</v>
      </c>
      <c r="I138" s="8" t="s">
        <v>18</v>
      </c>
      <c r="J138" s="8" t="s">
        <v>20</v>
      </c>
      <c r="K138" s="8" t="s">
        <v>22</v>
      </c>
      <c r="L138" s="8" t="s">
        <v>24</v>
      </c>
    </row>
    <row r="139" spans="2:23" hidden="1" outlineLevel="1">
      <c r="B139" s="8" t="s">
        <v>5</v>
      </c>
      <c r="C139" s="24" cm="1">
        <f t="array" ref="C139:L148">MMULT(TRANSPOSE(N13:W132),N13:W132)/(COUNT(B13:B132)-1)</f>
        <v>3.8269903991480945E-3</v>
      </c>
      <c r="D139" s="16">
        <v>2.0199652816194485E-3</v>
      </c>
      <c r="E139" s="16">
        <v>8.0941814411525414E-4</v>
      </c>
      <c r="F139" s="16">
        <v>1.6421611328877939E-3</v>
      </c>
      <c r="G139" s="16">
        <v>1.5826657521599533E-3</v>
      </c>
      <c r="H139" s="16">
        <v>5.1341196635320673E-4</v>
      </c>
      <c r="I139" s="16">
        <v>2.4788014795372468E-3</v>
      </c>
      <c r="J139" s="16">
        <v>2.3423249506756734E-3</v>
      </c>
      <c r="K139" s="16">
        <v>1.4220023173464086E-3</v>
      </c>
      <c r="L139" s="16">
        <v>7.7748220119793019E-4</v>
      </c>
    </row>
    <row r="140" spans="2:23" hidden="1" outlineLevel="1">
      <c r="B140" s="8" t="s">
        <v>7</v>
      </c>
      <c r="C140" s="16">
        <v>2.0199652816194485E-3</v>
      </c>
      <c r="D140" s="24">
        <v>4.7309671734652664E-3</v>
      </c>
      <c r="E140" s="16">
        <v>6.3047190155944598E-4</v>
      </c>
      <c r="F140" s="16">
        <v>1.780697364468536E-3</v>
      </c>
      <c r="G140" s="16">
        <v>1.6898217579653285E-3</v>
      </c>
      <c r="H140" s="16">
        <v>5.2873039914522559E-4</v>
      </c>
      <c r="I140" s="16">
        <v>3.1414233413555432E-3</v>
      </c>
      <c r="J140" s="16">
        <v>1.8633171178929228E-3</v>
      </c>
      <c r="K140" s="16">
        <v>7.8017356467831246E-4</v>
      </c>
      <c r="L140" s="16">
        <v>4.3490090197603173E-4</v>
      </c>
    </row>
    <row r="141" spans="2:23" hidden="1" outlineLevel="1">
      <c r="B141" s="8" t="s">
        <v>9</v>
      </c>
      <c r="C141" s="16">
        <v>8.0941814411525414E-4</v>
      </c>
      <c r="D141" s="16">
        <v>6.3047190155944598E-4</v>
      </c>
      <c r="E141" s="24">
        <v>2.1068768371720601E-3</v>
      </c>
      <c r="F141" s="16">
        <v>4.3587536002299667E-4</v>
      </c>
      <c r="G141" s="16">
        <v>4.4489551539675403E-4</v>
      </c>
      <c r="H141" s="16">
        <v>1.3777750965600166E-3</v>
      </c>
      <c r="I141" s="16">
        <v>1.8077702115672716E-4</v>
      </c>
      <c r="J141" s="16">
        <v>3.4669764740604254E-4</v>
      </c>
      <c r="K141" s="16">
        <v>-1.7827603516415208E-4</v>
      </c>
      <c r="L141" s="16">
        <v>8.7468121850651029E-4</v>
      </c>
    </row>
    <row r="142" spans="2:23" hidden="1" outlineLevel="1">
      <c r="B142" s="8" t="s">
        <v>11</v>
      </c>
      <c r="C142" s="16">
        <v>1.6421611328877939E-3</v>
      </c>
      <c r="D142" s="16">
        <v>1.780697364468536E-3</v>
      </c>
      <c r="E142" s="16">
        <v>4.3587536002299667E-4</v>
      </c>
      <c r="F142" s="24">
        <v>2.6201361838793769E-3</v>
      </c>
      <c r="G142" s="16">
        <v>1.4112448582293692E-3</v>
      </c>
      <c r="H142" s="16">
        <v>6.9878489219491369E-4</v>
      </c>
      <c r="I142" s="16">
        <v>2.1536631996046606E-3</v>
      </c>
      <c r="J142" s="16">
        <v>1.6981064486748644E-3</v>
      </c>
      <c r="K142" s="16">
        <v>1.2610274402009506E-3</v>
      </c>
      <c r="L142" s="16">
        <v>7.8855980076243779E-4</v>
      </c>
    </row>
    <row r="143" spans="2:23" hidden="1" outlineLevel="1">
      <c r="B143" s="8" t="s">
        <v>13</v>
      </c>
      <c r="C143" s="16">
        <v>1.5826657521599533E-3</v>
      </c>
      <c r="D143" s="16">
        <v>1.6898217579653285E-3</v>
      </c>
      <c r="E143" s="16">
        <v>4.4489551539675403E-4</v>
      </c>
      <c r="F143" s="16">
        <v>1.4112448582293692E-3</v>
      </c>
      <c r="G143" s="24">
        <v>4.3533498960209756E-3</v>
      </c>
      <c r="H143" s="16">
        <v>3.6828058295101777E-4</v>
      </c>
      <c r="I143" s="16">
        <v>1.7925698863541567E-3</v>
      </c>
      <c r="J143" s="16">
        <v>1.8162378230879744E-3</v>
      </c>
      <c r="K143" s="16">
        <v>4.9268879673653354E-4</v>
      </c>
      <c r="L143" s="16">
        <v>6.0382209532591324E-4</v>
      </c>
    </row>
    <row r="144" spans="2:23" hidden="1" outlineLevel="1">
      <c r="B144" s="8" t="s">
        <v>15</v>
      </c>
      <c r="C144" s="16">
        <v>5.1341196635320673E-4</v>
      </c>
      <c r="D144" s="16">
        <v>5.2873039914522559E-4</v>
      </c>
      <c r="E144" s="16">
        <v>1.3777750965600166E-3</v>
      </c>
      <c r="F144" s="16">
        <v>6.9878489219491369E-4</v>
      </c>
      <c r="G144" s="16">
        <v>3.6828058295101777E-4</v>
      </c>
      <c r="H144" s="24">
        <v>1.823319330911344E-3</v>
      </c>
      <c r="I144" s="16">
        <v>9.6983563220753499E-5</v>
      </c>
      <c r="J144" s="16">
        <v>4.0180003605140216E-4</v>
      </c>
      <c r="K144" s="16">
        <v>-1.1842784165952526E-4</v>
      </c>
      <c r="L144" s="16">
        <v>9.0497589648303345E-4</v>
      </c>
    </row>
    <row r="145" spans="2:12" hidden="1" outlineLevel="1">
      <c r="B145" s="8" t="s">
        <v>18</v>
      </c>
      <c r="C145" s="16">
        <v>2.4788014795372468E-3</v>
      </c>
      <c r="D145" s="16">
        <v>3.1414233413555432E-3</v>
      </c>
      <c r="E145" s="16">
        <v>1.8077702115672716E-4</v>
      </c>
      <c r="F145" s="16">
        <v>2.1536631996046606E-3</v>
      </c>
      <c r="G145" s="16">
        <v>1.7925698863541567E-3</v>
      </c>
      <c r="H145" s="16">
        <v>9.6983563220753499E-5</v>
      </c>
      <c r="I145" s="24">
        <v>7.3275108468237784E-3</v>
      </c>
      <c r="J145" s="16">
        <v>2.9681516786162626E-3</v>
      </c>
      <c r="K145" s="16">
        <v>1.4819985377455109E-3</v>
      </c>
      <c r="L145" s="16">
        <v>3.1521506342964748E-5</v>
      </c>
    </row>
    <row r="146" spans="2:12" hidden="1" outlineLevel="1">
      <c r="B146" s="8" t="s">
        <v>20</v>
      </c>
      <c r="C146" s="16">
        <v>2.3423249506756734E-3</v>
      </c>
      <c r="D146" s="16">
        <v>1.8633171178929228E-3</v>
      </c>
      <c r="E146" s="16">
        <v>3.4669764740604254E-4</v>
      </c>
      <c r="F146" s="16">
        <v>1.6981064486748644E-3</v>
      </c>
      <c r="G146" s="16">
        <v>1.8162378230879744E-3</v>
      </c>
      <c r="H146" s="16">
        <v>4.0180003605140216E-4</v>
      </c>
      <c r="I146" s="16">
        <v>2.9681516786162626E-3</v>
      </c>
      <c r="J146" s="24">
        <v>4.7963507957738795E-3</v>
      </c>
      <c r="K146" s="16">
        <v>1.2722721088616351E-3</v>
      </c>
      <c r="L146" s="16">
        <v>8.5375940766264328E-4</v>
      </c>
    </row>
    <row r="147" spans="2:12" hidden="1" outlineLevel="1">
      <c r="B147" s="8" t="s">
        <v>22</v>
      </c>
      <c r="C147" s="16">
        <v>1.4220023173464086E-3</v>
      </c>
      <c r="D147" s="16">
        <v>7.8017356467831246E-4</v>
      </c>
      <c r="E147" s="16">
        <v>-1.7827603516415208E-4</v>
      </c>
      <c r="F147" s="16">
        <v>1.2610274402009506E-3</v>
      </c>
      <c r="G147" s="16">
        <v>4.9268879673653354E-4</v>
      </c>
      <c r="H147" s="16">
        <v>-1.1842784165952526E-4</v>
      </c>
      <c r="I147" s="16">
        <v>1.4819985377455109E-3</v>
      </c>
      <c r="J147" s="16">
        <v>1.2722721088616351E-3</v>
      </c>
      <c r="K147" s="24">
        <v>5.4749660023385204E-3</v>
      </c>
      <c r="L147" s="16">
        <v>6.1271242885246977E-4</v>
      </c>
    </row>
    <row r="148" spans="2:12" hidden="1" outlineLevel="1">
      <c r="B148" s="8" t="s">
        <v>24</v>
      </c>
      <c r="C148" s="16">
        <v>7.7748220119793019E-4</v>
      </c>
      <c r="D148" s="16">
        <v>4.3490090197603173E-4</v>
      </c>
      <c r="E148" s="16">
        <v>8.7468121850651029E-4</v>
      </c>
      <c r="F148" s="16">
        <v>7.8855980076243779E-4</v>
      </c>
      <c r="G148" s="16">
        <v>6.0382209532591324E-4</v>
      </c>
      <c r="H148" s="16">
        <v>9.0497589648303345E-4</v>
      </c>
      <c r="I148" s="16">
        <v>3.1521506342964748E-5</v>
      </c>
      <c r="J148" s="16">
        <v>8.5375940766264328E-4</v>
      </c>
      <c r="K148" s="16">
        <v>6.1271242885246977E-4</v>
      </c>
      <c r="L148" s="24">
        <v>2.3202375088581225E-3</v>
      </c>
    </row>
    <row r="149" spans="2:12" hidden="1" outlineLevel="1"/>
    <row r="150" spans="2:12" hidden="1" outlineLevel="1">
      <c r="B150" s="45" t="s">
        <v>39</v>
      </c>
    </row>
    <row r="151" spans="2:12" hidden="1" outlineLevel="1"/>
    <row r="152" spans="2:12" hidden="1" outlineLevel="1">
      <c r="C152" s="8" t="s">
        <v>5</v>
      </c>
      <c r="D152" s="8" t="s">
        <v>7</v>
      </c>
      <c r="E152" s="8" t="s">
        <v>9</v>
      </c>
      <c r="F152" s="8" t="s">
        <v>11</v>
      </c>
      <c r="G152" s="8" t="s">
        <v>13</v>
      </c>
      <c r="H152" s="8" t="s">
        <v>15</v>
      </c>
      <c r="I152" s="8" t="s">
        <v>18</v>
      </c>
      <c r="J152" s="8" t="s">
        <v>20</v>
      </c>
      <c r="K152" s="8" t="s">
        <v>22</v>
      </c>
      <c r="L152" s="8" t="s">
        <v>24</v>
      </c>
    </row>
    <row r="153" spans="2:12" hidden="1" outlineLevel="1">
      <c r="B153" s="8" t="s">
        <v>5</v>
      </c>
      <c r="C153" s="24" cm="1">
        <f t="array" ref="C153:L162">C139:L148/MMULT(TRANSPOSE(C5:L5),C5:L5)</f>
        <v>0.99999999999999989</v>
      </c>
      <c r="D153" s="16">
        <v>0.47472297579858558</v>
      </c>
      <c r="E153" s="16">
        <v>0.28505238220130602</v>
      </c>
      <c r="F153" s="16">
        <v>0.5185912086723824</v>
      </c>
      <c r="G153" s="16">
        <v>0.38774725413073069</v>
      </c>
      <c r="H153" s="16">
        <v>0.19435957119063463</v>
      </c>
      <c r="I153" s="16">
        <v>0.46809588722105311</v>
      </c>
      <c r="J153" s="16">
        <v>0.54671751657164647</v>
      </c>
      <c r="K153" s="16">
        <v>0.31065682865780103</v>
      </c>
      <c r="L153" s="16">
        <v>0.26091289737880202</v>
      </c>
    </row>
    <row r="154" spans="2:12" hidden="1" outlineLevel="1">
      <c r="B154" s="8" t="s">
        <v>7</v>
      </c>
      <c r="C154" s="16">
        <v>0.47472297579858558</v>
      </c>
      <c r="D154" s="24">
        <v>1.0000000000000004</v>
      </c>
      <c r="E154" s="16">
        <v>0.1996968408013727</v>
      </c>
      <c r="F154" s="16">
        <v>0.50577017567678739</v>
      </c>
      <c r="G154" s="16">
        <v>0.37235238775496593</v>
      </c>
      <c r="H154" s="16">
        <v>0.18002297945968426</v>
      </c>
      <c r="I154" s="16">
        <v>0.53354771459802575</v>
      </c>
      <c r="J154" s="16">
        <v>0.39116171080357803</v>
      </c>
      <c r="K154" s="16">
        <v>0.15329413881342838</v>
      </c>
      <c r="L154" s="16">
        <v>0.13126505335225316</v>
      </c>
    </row>
    <row r="155" spans="2:12" hidden="1" outlineLevel="1">
      <c r="B155" s="8" t="s">
        <v>9</v>
      </c>
      <c r="C155" s="16">
        <v>0.28505238220130602</v>
      </c>
      <c r="D155" s="16">
        <v>0.1996968408013727</v>
      </c>
      <c r="E155" s="24">
        <v>1.0000000000000011</v>
      </c>
      <c r="F155" s="16">
        <v>0.18551576110701609</v>
      </c>
      <c r="G155" s="16">
        <v>0.14690164751810167</v>
      </c>
      <c r="H155" s="16">
        <v>0.70295477944710505</v>
      </c>
      <c r="I155" s="16">
        <v>4.6009277828015963E-2</v>
      </c>
      <c r="J155" s="16">
        <v>0.10906260100821794</v>
      </c>
      <c r="K155" s="16">
        <v>-5.2490738049316366E-2</v>
      </c>
      <c r="L155" s="16">
        <v>0.39560703444388678</v>
      </c>
    </row>
    <row r="156" spans="2:12" hidden="1" outlineLevel="1">
      <c r="B156" s="8" t="s">
        <v>11</v>
      </c>
      <c r="C156" s="16">
        <v>0.5185912086723824</v>
      </c>
      <c r="D156" s="16">
        <v>0.50577017567678739</v>
      </c>
      <c r="E156" s="16">
        <v>0.18551576110701609</v>
      </c>
      <c r="F156" s="24">
        <v>1.0000000000000002</v>
      </c>
      <c r="G156" s="16">
        <v>0.4178579342975911</v>
      </c>
      <c r="H156" s="16">
        <v>0.31970557265516325</v>
      </c>
      <c r="I156" s="16">
        <v>0.49151595484692195</v>
      </c>
      <c r="J156" s="16">
        <v>0.47901323096147524</v>
      </c>
      <c r="K156" s="16">
        <v>0.33294453543804564</v>
      </c>
      <c r="L156" s="16">
        <v>0.319820633945199</v>
      </c>
    </row>
    <row r="157" spans="2:12" hidden="1" outlineLevel="1">
      <c r="B157" s="8" t="s">
        <v>13</v>
      </c>
      <c r="C157" s="16">
        <v>0.38774725413073069</v>
      </c>
      <c r="D157" s="16">
        <v>0.37235238775496593</v>
      </c>
      <c r="E157" s="16">
        <v>0.14690164751810167</v>
      </c>
      <c r="F157" s="16">
        <v>0.4178579342975911</v>
      </c>
      <c r="G157" s="24">
        <v>1.0000000000000002</v>
      </c>
      <c r="H157" s="16">
        <v>0.1307180818602813</v>
      </c>
      <c r="I157" s="16">
        <v>0.31738476357643275</v>
      </c>
      <c r="J157" s="16">
        <v>0.39747101039179289</v>
      </c>
      <c r="K157" s="16">
        <v>0.10091836047618424</v>
      </c>
      <c r="L157" s="16">
        <v>0.18999010902204858</v>
      </c>
    </row>
    <row r="158" spans="2:12" hidden="1" outlineLevel="1">
      <c r="B158" s="8" t="s">
        <v>15</v>
      </c>
      <c r="C158" s="16">
        <v>0.19435957119063463</v>
      </c>
      <c r="D158" s="16">
        <v>0.18002297945968426</v>
      </c>
      <c r="E158" s="16">
        <v>0.70295477944710505</v>
      </c>
      <c r="F158" s="16">
        <v>0.31970557265516325</v>
      </c>
      <c r="G158" s="16">
        <v>0.1307180818602813</v>
      </c>
      <c r="H158" s="24">
        <v>1.0000000000000007</v>
      </c>
      <c r="I158" s="16">
        <v>2.653313294382029E-2</v>
      </c>
      <c r="J158" s="16">
        <v>0.13586986179851029</v>
      </c>
      <c r="K158" s="16">
        <v>-3.7482774727389402E-2</v>
      </c>
      <c r="L158" s="16">
        <v>0.43998657191441609</v>
      </c>
    </row>
    <row r="159" spans="2:12" hidden="1" outlineLevel="1">
      <c r="B159" s="8" t="s">
        <v>18</v>
      </c>
      <c r="C159" s="16">
        <v>0.46809588722105311</v>
      </c>
      <c r="D159" s="16">
        <v>0.53354771459802575</v>
      </c>
      <c r="E159" s="16">
        <v>4.6009277828015963E-2</v>
      </c>
      <c r="F159" s="16">
        <v>0.49151595484692195</v>
      </c>
      <c r="G159" s="16">
        <v>0.31738476357643275</v>
      </c>
      <c r="H159" s="16">
        <v>2.653313294382029E-2</v>
      </c>
      <c r="I159" s="24">
        <v>1.0000000000000011</v>
      </c>
      <c r="J159" s="16">
        <v>0.50067094142031243</v>
      </c>
      <c r="K159" s="16">
        <v>0.23398004856991192</v>
      </c>
      <c r="L159" s="16">
        <v>7.6447362529405852E-3</v>
      </c>
    </row>
    <row r="160" spans="2:12" hidden="1" outlineLevel="1">
      <c r="B160" s="8" t="s">
        <v>20</v>
      </c>
      <c r="C160" s="16">
        <v>0.54671751657164647</v>
      </c>
      <c r="D160" s="16">
        <v>0.39116171080357803</v>
      </c>
      <c r="E160" s="16">
        <v>0.10906260100821794</v>
      </c>
      <c r="F160" s="16">
        <v>0.47901323096147524</v>
      </c>
      <c r="G160" s="16">
        <v>0.39747101039179289</v>
      </c>
      <c r="H160" s="16">
        <v>0.13586986179851029</v>
      </c>
      <c r="I160" s="16">
        <v>0.50067094142031243</v>
      </c>
      <c r="J160" s="24">
        <v>1.0000000000000002</v>
      </c>
      <c r="K160" s="16">
        <v>0.24827547626965871</v>
      </c>
      <c r="L160" s="16">
        <v>0.25592564770131221</v>
      </c>
    </row>
    <row r="161" spans="2:23" hidden="1" outlineLevel="1">
      <c r="B161" s="8" t="s">
        <v>22</v>
      </c>
      <c r="C161" s="16">
        <v>0.31065682865780103</v>
      </c>
      <c r="D161" s="16">
        <v>0.15329413881342838</v>
      </c>
      <c r="E161" s="16">
        <v>-5.2490738049316366E-2</v>
      </c>
      <c r="F161" s="16">
        <v>0.33294453543804564</v>
      </c>
      <c r="G161" s="16">
        <v>0.10091836047618424</v>
      </c>
      <c r="H161" s="16">
        <v>-3.7482774727389402E-2</v>
      </c>
      <c r="I161" s="16">
        <v>0.23398004856991192</v>
      </c>
      <c r="J161" s="16">
        <v>0.24827547626965871</v>
      </c>
      <c r="K161" s="24">
        <v>1.0000000000000002</v>
      </c>
      <c r="L161" s="16">
        <v>0.17190945166767238</v>
      </c>
    </row>
    <row r="162" spans="2:23" hidden="1" outlineLevel="1">
      <c r="B162" s="8" t="s">
        <v>24</v>
      </c>
      <c r="C162" s="16">
        <v>0.26091289737880202</v>
      </c>
      <c r="D162" s="16">
        <v>0.13126505335225316</v>
      </c>
      <c r="E162" s="16">
        <v>0.39560703444388678</v>
      </c>
      <c r="F162" s="16">
        <v>0.319820633945199</v>
      </c>
      <c r="G162" s="16">
        <v>0.18999010902204858</v>
      </c>
      <c r="H162" s="16">
        <v>0.43998657191441609</v>
      </c>
      <c r="I162" s="16">
        <v>7.6447362529405852E-3</v>
      </c>
      <c r="J162" s="16">
        <v>0.25592564770131221</v>
      </c>
      <c r="K162" s="16">
        <v>0.17190945166767238</v>
      </c>
      <c r="L162" s="24">
        <v>1.0000000000000007</v>
      </c>
    </row>
    <row r="163" spans="2:23" hidden="1" outlineLevel="1"/>
    <row r="164" spans="2:23" hidden="1" outlineLevel="1">
      <c r="B164" s="27" t="s">
        <v>40</v>
      </c>
      <c r="C164" s="4"/>
      <c r="D164" s="37">
        <f>AVERAGEIF(C153:L162,"&lt;0.9999")</f>
        <v>0.28729291483707486</v>
      </c>
    </row>
    <row r="165" spans="2:23" hidden="1" outlineLevel="1"/>
    <row r="166" spans="2:23" collapsed="1"/>
    <row r="167" spans="2:23">
      <c r="B167" s="43" t="s">
        <v>41</v>
      </c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 t="s">
        <v>27</v>
      </c>
    </row>
    <row r="168" spans="2:23" hidden="1" outlineLevel="1"/>
    <row r="169" spans="2:23" hidden="1" outlineLevel="1">
      <c r="B169" s="45" t="s">
        <v>38</v>
      </c>
    </row>
    <row r="170" spans="2:23" hidden="1" outlineLevel="1"/>
    <row r="171" spans="2:23" hidden="1" outlineLevel="1">
      <c r="C171" s="8" t="s">
        <v>5</v>
      </c>
      <c r="D171" s="8" t="s">
        <v>7</v>
      </c>
      <c r="E171" s="8" t="s">
        <v>9</v>
      </c>
      <c r="F171" s="8" t="s">
        <v>11</v>
      </c>
      <c r="G171" s="8" t="s">
        <v>13</v>
      </c>
      <c r="H171" s="8" t="s">
        <v>15</v>
      </c>
      <c r="I171" s="8" t="s">
        <v>18</v>
      </c>
      <c r="J171" s="8" t="s">
        <v>20</v>
      </c>
      <c r="K171" s="8" t="s">
        <v>22</v>
      </c>
      <c r="L171" s="8" t="s">
        <v>24</v>
      </c>
    </row>
    <row r="172" spans="2:23" hidden="1" outlineLevel="1">
      <c r="B172" s="8" t="s">
        <v>5</v>
      </c>
      <c r="C172" s="24" cm="1">
        <f t="array" ref="C172:L181">IF(C171:L171=B172:B181,1,D164)*MMULT(TRANSPOSE(C5:L5),C5:L5)</f>
        <v>3.826990399148095E-3</v>
      </c>
      <c r="D172" s="16">
        <v>1.2224428629137214E-3</v>
      </c>
      <c r="E172" s="16">
        <v>8.1578023010755063E-4</v>
      </c>
      <c r="F172" s="16">
        <v>9.0973632142216478E-4</v>
      </c>
      <c r="G172" s="16">
        <v>1.1726418493154414E-3</v>
      </c>
      <c r="H172" s="16">
        <v>7.5890072931460736E-4</v>
      </c>
      <c r="I172" s="16">
        <v>1.521359451770633E-3</v>
      </c>
      <c r="J172" s="16">
        <v>1.2308611708566593E-3</v>
      </c>
      <c r="K172" s="16">
        <v>1.3150562066206364E-3</v>
      </c>
      <c r="L172" s="16">
        <v>8.5609078761564469E-4</v>
      </c>
    </row>
    <row r="173" spans="2:23" hidden="1" outlineLevel="1">
      <c r="B173" s="8" t="s">
        <v>7</v>
      </c>
      <c r="C173" s="16">
        <v>1.2224428629137214E-3</v>
      </c>
      <c r="D173" s="24">
        <v>4.7309671734652638E-3</v>
      </c>
      <c r="E173" s="16">
        <v>9.0702541710234951E-4</v>
      </c>
      <c r="F173" s="16">
        <v>1.0114905166092461E-3</v>
      </c>
      <c r="G173" s="16">
        <v>1.3038020820224879E-3</v>
      </c>
      <c r="H173" s="16">
        <v>8.4378393241413751E-4</v>
      </c>
      <c r="I173" s="16">
        <v>1.691523820236408E-3</v>
      </c>
      <c r="J173" s="16">
        <v>1.3685332466860114E-3</v>
      </c>
      <c r="K173" s="16">
        <v>1.4621455145656834E-3</v>
      </c>
      <c r="L173" s="16">
        <v>9.5184471878190474E-4</v>
      </c>
    </row>
    <row r="174" spans="2:23" hidden="1" outlineLevel="1">
      <c r="B174" s="8" t="s">
        <v>9</v>
      </c>
      <c r="C174" s="16">
        <v>8.1578023010755063E-4</v>
      </c>
      <c r="D174" s="16">
        <v>9.0702541710234951E-4</v>
      </c>
      <c r="E174" s="24">
        <v>2.106876837172058E-3</v>
      </c>
      <c r="F174" s="16">
        <v>6.7500411792197979E-4</v>
      </c>
      <c r="G174" s="16">
        <v>8.7007417258902009E-4</v>
      </c>
      <c r="H174" s="16">
        <v>5.630874631679546E-4</v>
      </c>
      <c r="I174" s="16">
        <v>1.1288148781169276E-3</v>
      </c>
      <c r="J174" s="16">
        <v>9.1327161437249407E-4</v>
      </c>
      <c r="K174" s="16">
        <v>9.7574245840830126E-4</v>
      </c>
      <c r="L174" s="16">
        <v>6.3520032491642378E-4</v>
      </c>
    </row>
    <row r="175" spans="2:23" hidden="1" outlineLevel="1">
      <c r="B175" s="8" t="s">
        <v>11</v>
      </c>
      <c r="C175" s="16">
        <v>9.0973632142216478E-4</v>
      </c>
      <c r="D175" s="16">
        <v>1.0114905166092461E-3</v>
      </c>
      <c r="E175" s="16">
        <v>6.7500411792197979E-4</v>
      </c>
      <c r="F175" s="24">
        <v>2.6201361838793765E-3</v>
      </c>
      <c r="G175" s="16">
        <v>9.7028347577289803E-4</v>
      </c>
      <c r="H175" s="16">
        <v>6.2794009768270351E-4</v>
      </c>
      <c r="I175" s="16">
        <v>1.2588241990729727E-3</v>
      </c>
      <c r="J175" s="16">
        <v>1.0184561089559366E-3</v>
      </c>
      <c r="K175" s="16">
        <v>1.0881219254979487E-3</v>
      </c>
      <c r="L175" s="16">
        <v>7.0835843481944485E-4</v>
      </c>
    </row>
    <row r="176" spans="2:23" hidden="1" outlineLevel="1">
      <c r="B176" s="8" t="s">
        <v>13</v>
      </c>
      <c r="C176" s="16">
        <v>1.1726418493154414E-3</v>
      </c>
      <c r="D176" s="16">
        <v>1.3038020820224879E-3</v>
      </c>
      <c r="E176" s="16">
        <v>8.7007417258902009E-4</v>
      </c>
      <c r="F176" s="16">
        <v>9.7028347577289803E-4</v>
      </c>
      <c r="G176" s="24">
        <v>4.3533498960209747E-3</v>
      </c>
      <c r="H176" s="16">
        <v>8.0940907828638906E-4</v>
      </c>
      <c r="I176" s="16">
        <v>1.6226129505924722E-3</v>
      </c>
      <c r="J176" s="16">
        <v>1.3127806672440074E-3</v>
      </c>
      <c r="K176" s="16">
        <v>1.4025792715430937E-3</v>
      </c>
      <c r="L176" s="16">
        <v>9.1306758389764306E-4</v>
      </c>
    </row>
    <row r="177" spans="2:23" hidden="1" outlineLevel="1">
      <c r="B177" s="8" t="s">
        <v>15</v>
      </c>
      <c r="C177" s="16">
        <v>7.5890072931460736E-4</v>
      </c>
      <c r="D177" s="16">
        <v>8.4378393241413751E-4</v>
      </c>
      <c r="E177" s="16">
        <v>5.630874631679546E-4</v>
      </c>
      <c r="F177" s="16">
        <v>6.2794009768270351E-4</v>
      </c>
      <c r="G177" s="16">
        <v>8.0940907828638906E-4</v>
      </c>
      <c r="H177" s="24">
        <v>1.8233193309113427E-3</v>
      </c>
      <c r="I177" s="16">
        <v>1.05010933416611E-3</v>
      </c>
      <c r="J177" s="16">
        <v>8.4959461951932848E-4</v>
      </c>
      <c r="K177" s="16">
        <v>9.0770974336024676E-4</v>
      </c>
      <c r="L177" s="16">
        <v>5.9091158629377021E-4</v>
      </c>
    </row>
    <row r="178" spans="2:23" hidden="1" outlineLevel="1">
      <c r="B178" s="8" t="s">
        <v>18</v>
      </c>
      <c r="C178" s="16">
        <v>1.521359451770633E-3</v>
      </c>
      <c r="D178" s="16">
        <v>1.691523820236408E-3</v>
      </c>
      <c r="E178" s="16">
        <v>1.1288148781169276E-3</v>
      </c>
      <c r="F178" s="16">
        <v>1.2588241990729727E-3</v>
      </c>
      <c r="G178" s="16">
        <v>1.6226129505924722E-3</v>
      </c>
      <c r="H178" s="16">
        <v>1.05010933416611E-3</v>
      </c>
      <c r="I178" s="24">
        <v>7.3275108468237697E-3</v>
      </c>
      <c r="J178" s="16">
        <v>1.7031724369886252E-3</v>
      </c>
      <c r="K178" s="16">
        <v>1.8196751487807882E-3</v>
      </c>
      <c r="L178" s="16">
        <v>1.1845935736294745E-3</v>
      </c>
    </row>
    <row r="179" spans="2:23" hidden="1" outlineLevel="1">
      <c r="B179" s="8" t="s">
        <v>20</v>
      </c>
      <c r="C179" s="16">
        <v>1.2308611708566593E-3</v>
      </c>
      <c r="D179" s="16">
        <v>1.3685332466860114E-3</v>
      </c>
      <c r="E179" s="16">
        <v>9.1327161437249407E-4</v>
      </c>
      <c r="F179" s="16">
        <v>1.0184561089559366E-3</v>
      </c>
      <c r="G179" s="16">
        <v>1.3127806672440074E-3</v>
      </c>
      <c r="H179" s="16">
        <v>8.4959461951932848E-4</v>
      </c>
      <c r="I179" s="16">
        <v>1.7031724369886252E-3</v>
      </c>
      <c r="J179" s="24">
        <v>4.7963507957738787E-3</v>
      </c>
      <c r="K179" s="16">
        <v>1.4722145260282408E-3</v>
      </c>
      <c r="L179" s="16">
        <v>9.5839956252933862E-4</v>
      </c>
    </row>
    <row r="180" spans="2:23" hidden="1" outlineLevel="1">
      <c r="B180" s="8" t="s">
        <v>22</v>
      </c>
      <c r="C180" s="16">
        <v>1.3150562066206364E-3</v>
      </c>
      <c r="D180" s="16">
        <v>1.4621455145656834E-3</v>
      </c>
      <c r="E180" s="16">
        <v>9.7574245840830126E-4</v>
      </c>
      <c r="F180" s="16">
        <v>1.0881219254979487E-3</v>
      </c>
      <c r="G180" s="16">
        <v>1.4025792715430937E-3</v>
      </c>
      <c r="H180" s="16">
        <v>9.0770974336024676E-4</v>
      </c>
      <c r="I180" s="16">
        <v>1.8196751487807882E-3</v>
      </c>
      <c r="J180" s="16">
        <v>1.4722145260282408E-3</v>
      </c>
      <c r="K180" s="24">
        <v>5.4749660023385195E-3</v>
      </c>
      <c r="L180" s="16">
        <v>1.0239573097017328E-3</v>
      </c>
    </row>
    <row r="181" spans="2:23" hidden="1" outlineLevel="1">
      <c r="B181" s="8" t="s">
        <v>24</v>
      </c>
      <c r="C181" s="16">
        <v>8.5609078761564469E-4</v>
      </c>
      <c r="D181" s="16">
        <v>9.5184471878190474E-4</v>
      </c>
      <c r="E181" s="16">
        <v>6.3520032491642378E-4</v>
      </c>
      <c r="F181" s="16">
        <v>7.0835843481944485E-4</v>
      </c>
      <c r="G181" s="16">
        <v>9.1306758389764306E-4</v>
      </c>
      <c r="H181" s="16">
        <v>5.9091158629377021E-4</v>
      </c>
      <c r="I181" s="16">
        <v>1.1845935736294745E-3</v>
      </c>
      <c r="J181" s="16">
        <v>9.5839956252933862E-4</v>
      </c>
      <c r="K181" s="16">
        <v>1.0239573097017328E-3</v>
      </c>
      <c r="L181" s="24">
        <v>2.3202375088581212E-3</v>
      </c>
    </row>
    <row r="182" spans="2:23" hidden="1" outlineLevel="1"/>
    <row r="183" spans="2:23" collapsed="1"/>
    <row r="184" spans="2:23">
      <c r="B184" s="43" t="s">
        <v>42</v>
      </c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 t="s">
        <v>27</v>
      </c>
    </row>
    <row r="185" spans="2:23" hidden="1" outlineLevel="1"/>
    <row r="186" spans="2:23" hidden="1" outlineLevel="1">
      <c r="B186" s="45" t="s">
        <v>43</v>
      </c>
    </row>
    <row r="187" spans="2:23" hidden="1" outlineLevel="1"/>
    <row r="188" spans="2:23" hidden="1" outlineLevel="1">
      <c r="C188" s="8" t="s">
        <v>5</v>
      </c>
      <c r="D188" s="8" t="s">
        <v>7</v>
      </c>
      <c r="E188" s="8" t="s">
        <v>9</v>
      </c>
      <c r="F188" s="8" t="s">
        <v>11</v>
      </c>
      <c r="G188" s="8" t="s">
        <v>13</v>
      </c>
      <c r="H188" s="8" t="s">
        <v>15</v>
      </c>
      <c r="I188" s="8" t="s">
        <v>18</v>
      </c>
      <c r="J188" s="8" t="s">
        <v>20</v>
      </c>
      <c r="K188" s="8" t="s">
        <v>22</v>
      </c>
      <c r="L188" s="8" t="s">
        <v>24</v>
      </c>
    </row>
    <row r="189" spans="2:23" hidden="1" outlineLevel="1">
      <c r="B189" s="8" t="s">
        <v>5</v>
      </c>
      <c r="C189" s="24" cm="1">
        <f t="array" ref="C189:L198">IF(C188:L188=B189:B198,C5:L5^2,MMULT(TRANSPOSE(C6:L6),C6:L6)*M5^2)</f>
        <v>3.826990399148095E-3</v>
      </c>
      <c r="D189" s="16">
        <v>1.9057443138066189E-3</v>
      </c>
      <c r="E189" s="16">
        <v>5.5627324470819872E-4</v>
      </c>
      <c r="F189" s="16">
        <v>1.4991102069369644E-3</v>
      </c>
      <c r="G189" s="16">
        <v>1.052662160923884E-3</v>
      </c>
      <c r="H189" s="16">
        <v>5.4304405059822051E-4</v>
      </c>
      <c r="I189" s="16">
        <v>2.5151718804280478E-3</v>
      </c>
      <c r="J189" s="16">
        <v>1.669100462294117E-3</v>
      </c>
      <c r="K189" s="16">
        <v>9.1552264658702838E-4</v>
      </c>
      <c r="L189" s="16">
        <v>6.4241087173151623E-4</v>
      </c>
    </row>
    <row r="190" spans="2:23" hidden="1" outlineLevel="1">
      <c r="B190" s="8" t="s">
        <v>7</v>
      </c>
      <c r="C190" s="16">
        <v>1.9057443138066189E-3</v>
      </c>
      <c r="D190" s="24">
        <v>4.7309671734652638E-3</v>
      </c>
      <c r="E190" s="16">
        <v>6.4291892935893651E-4</v>
      </c>
      <c r="F190" s="16">
        <v>1.7326131328508276E-3</v>
      </c>
      <c r="G190" s="16">
        <v>1.2166258864973116E-3</v>
      </c>
      <c r="H190" s="16">
        <v>6.2762914256012992E-4</v>
      </c>
      <c r="I190" s="16">
        <v>2.9069376028803108E-3</v>
      </c>
      <c r="J190" s="16">
        <v>1.9290812427506705E-3</v>
      </c>
      <c r="K190" s="16">
        <v>1.058125382349379E-3</v>
      </c>
      <c r="L190" s="16">
        <v>7.4247344051001822E-4</v>
      </c>
    </row>
    <row r="191" spans="2:23" hidden="1" outlineLevel="1">
      <c r="B191" s="8" t="s">
        <v>9</v>
      </c>
      <c r="C191" s="16">
        <v>5.5627324470819872E-4</v>
      </c>
      <c r="D191" s="16">
        <v>6.4291892935893651E-4</v>
      </c>
      <c r="E191" s="24">
        <v>2.106876837172058E-3</v>
      </c>
      <c r="F191" s="16">
        <v>5.0573748128352912E-4</v>
      </c>
      <c r="G191" s="16">
        <v>3.5512446479560767E-4</v>
      </c>
      <c r="H191" s="16">
        <v>1.8320049393613229E-4</v>
      </c>
      <c r="I191" s="16">
        <v>8.485144627237703E-4</v>
      </c>
      <c r="J191" s="16">
        <v>5.6308512870081146E-4</v>
      </c>
      <c r="K191" s="16">
        <v>3.0885929213236521E-4</v>
      </c>
      <c r="L191" s="16">
        <v>2.167227297334482E-4</v>
      </c>
    </row>
    <row r="192" spans="2:23" hidden="1" outlineLevel="1">
      <c r="B192" s="8" t="s">
        <v>11</v>
      </c>
      <c r="C192" s="16">
        <v>1.4991102069369644E-3</v>
      </c>
      <c r="D192" s="16">
        <v>1.7326131328508276E-3</v>
      </c>
      <c r="E192" s="16">
        <v>5.0573748128352912E-4</v>
      </c>
      <c r="F192" s="24">
        <v>2.6201361838793765E-3</v>
      </c>
      <c r="G192" s="16">
        <v>9.5703094652230681E-4</v>
      </c>
      <c r="H192" s="16">
        <v>4.9371011996022683E-4</v>
      </c>
      <c r="I192" s="16">
        <v>2.2866760246038681E-3</v>
      </c>
      <c r="J192" s="16">
        <v>1.5174676687040737E-3</v>
      </c>
      <c r="K192" s="16">
        <v>8.3235014760746806E-4</v>
      </c>
      <c r="L192" s="16">
        <v>5.8404976207165925E-4</v>
      </c>
    </row>
    <row r="193" spans="2:12" hidden="1" outlineLevel="1">
      <c r="B193" s="8" t="s">
        <v>13</v>
      </c>
      <c r="C193" s="16">
        <v>1.052662160923884E-3</v>
      </c>
      <c r="D193" s="16">
        <v>1.2166258864973116E-3</v>
      </c>
      <c r="E193" s="16">
        <v>3.5512446479560767E-4</v>
      </c>
      <c r="F193" s="16">
        <v>9.5703094652230681E-4</v>
      </c>
      <c r="G193" s="24">
        <v>4.3533498960209747E-3</v>
      </c>
      <c r="H193" s="16">
        <v>3.4667895618509091E-4</v>
      </c>
      <c r="I193" s="16">
        <v>1.6056840346051755E-3</v>
      </c>
      <c r="J193" s="16">
        <v>1.0655526110611869E-3</v>
      </c>
      <c r="K193" s="16">
        <v>5.8446904101603085E-4</v>
      </c>
      <c r="L193" s="16">
        <v>4.1011466787730635E-4</v>
      </c>
    </row>
    <row r="194" spans="2:12" hidden="1" outlineLevel="1">
      <c r="B194" s="8" t="s">
        <v>15</v>
      </c>
      <c r="C194" s="16">
        <v>5.4304405059822051E-4</v>
      </c>
      <c r="D194" s="16">
        <v>6.2762914256012992E-4</v>
      </c>
      <c r="E194" s="16">
        <v>1.8320049393613229E-4</v>
      </c>
      <c r="F194" s="16">
        <v>4.9371011996022683E-4</v>
      </c>
      <c r="G194" s="16">
        <v>3.4667895618509091E-4</v>
      </c>
      <c r="H194" s="24">
        <v>1.8233193309113427E-3</v>
      </c>
      <c r="I194" s="16">
        <v>8.2833523850387293E-4</v>
      </c>
      <c r="J194" s="16">
        <v>5.4969393554369207E-4</v>
      </c>
      <c r="K194" s="16">
        <v>3.015140538575442E-4</v>
      </c>
      <c r="L194" s="16">
        <v>2.1156866725253185E-4</v>
      </c>
    </row>
    <row r="195" spans="2:12" hidden="1" outlineLevel="1">
      <c r="B195" s="8" t="s">
        <v>18</v>
      </c>
      <c r="C195" s="16">
        <v>2.5151718804280478E-3</v>
      </c>
      <c r="D195" s="16">
        <v>2.9069376028803108E-3</v>
      </c>
      <c r="E195" s="16">
        <v>8.485144627237703E-4</v>
      </c>
      <c r="F195" s="16">
        <v>2.2866760246038681E-3</v>
      </c>
      <c r="G195" s="16">
        <v>1.6056840346051755E-3</v>
      </c>
      <c r="H195" s="16">
        <v>8.2833523850387293E-4</v>
      </c>
      <c r="I195" s="24">
        <v>7.3275108468237697E-3</v>
      </c>
      <c r="J195" s="16">
        <v>2.5459715984334414E-3</v>
      </c>
      <c r="K195" s="16">
        <v>1.3964975198254171E-3</v>
      </c>
      <c r="L195" s="16">
        <v>9.7990496731712134E-4</v>
      </c>
    </row>
    <row r="196" spans="2:12" hidden="1" outlineLevel="1">
      <c r="B196" s="8" t="s">
        <v>20</v>
      </c>
      <c r="C196" s="16">
        <v>1.669100462294117E-3</v>
      </c>
      <c r="D196" s="16">
        <v>1.9290812427506705E-3</v>
      </c>
      <c r="E196" s="16">
        <v>5.6308512870081146E-4</v>
      </c>
      <c r="F196" s="16">
        <v>1.5174676687040737E-3</v>
      </c>
      <c r="G196" s="16">
        <v>1.0655526110611869E-3</v>
      </c>
      <c r="H196" s="16">
        <v>5.4969393554369207E-4</v>
      </c>
      <c r="I196" s="16">
        <v>2.5459715984334414E-3</v>
      </c>
      <c r="J196" s="24">
        <v>4.7963507957738787E-3</v>
      </c>
      <c r="K196" s="16">
        <v>9.2673374494649046E-4</v>
      </c>
      <c r="L196" s="16">
        <v>6.5027756022580812E-4</v>
      </c>
    </row>
    <row r="197" spans="2:12" hidden="1" outlineLevel="1">
      <c r="B197" s="8" t="s">
        <v>22</v>
      </c>
      <c r="C197" s="16">
        <v>9.1552264658702838E-4</v>
      </c>
      <c r="D197" s="16">
        <v>1.058125382349379E-3</v>
      </c>
      <c r="E197" s="16">
        <v>3.0885929213236521E-4</v>
      </c>
      <c r="F197" s="16">
        <v>8.3235014760746806E-4</v>
      </c>
      <c r="G197" s="16">
        <v>5.8446904101603085E-4</v>
      </c>
      <c r="H197" s="16">
        <v>3.015140538575442E-4</v>
      </c>
      <c r="I197" s="16">
        <v>1.3964975198254171E-3</v>
      </c>
      <c r="J197" s="16">
        <v>9.2673374494649046E-4</v>
      </c>
      <c r="K197" s="24">
        <v>5.4749660023385195E-3</v>
      </c>
      <c r="L197" s="16">
        <v>3.5668544009376734E-4</v>
      </c>
    </row>
    <row r="198" spans="2:12" hidden="1" outlineLevel="1">
      <c r="B198" s="8" t="s">
        <v>24</v>
      </c>
      <c r="C198" s="16">
        <v>6.4241087173151623E-4</v>
      </c>
      <c r="D198" s="16">
        <v>7.4247344051001822E-4</v>
      </c>
      <c r="E198" s="16">
        <v>2.167227297334482E-4</v>
      </c>
      <c r="F198" s="16">
        <v>5.8404976207165925E-4</v>
      </c>
      <c r="G198" s="16">
        <v>4.1011466787730635E-4</v>
      </c>
      <c r="H198" s="16">
        <v>2.1156866725253185E-4</v>
      </c>
      <c r="I198" s="16">
        <v>9.7990496731712134E-4</v>
      </c>
      <c r="J198" s="16">
        <v>6.5027756022580812E-4</v>
      </c>
      <c r="K198" s="16">
        <v>3.5668544009376734E-4</v>
      </c>
      <c r="L198" s="24">
        <v>2.3202375088581212E-3</v>
      </c>
    </row>
    <row r="199" spans="2:12" hidden="1" outlineLevel="1"/>
    <row r="200" spans="2:12" hidden="1" outlineLevel="1"/>
    <row r="201" spans="2:12" hidden="1" outlineLevel="1">
      <c r="B201" s="45" t="s">
        <v>44</v>
      </c>
    </row>
    <row r="202" spans="2:12" hidden="1" outlineLevel="1"/>
    <row r="203" spans="2:12" hidden="1" outlineLevel="1">
      <c r="C203" s="8" t="s">
        <v>5</v>
      </c>
      <c r="D203" s="8" t="s">
        <v>7</v>
      </c>
      <c r="E203" s="8" t="s">
        <v>9</v>
      </c>
      <c r="F203" s="8" t="s">
        <v>11</v>
      </c>
      <c r="G203" s="8" t="s">
        <v>13</v>
      </c>
      <c r="H203" s="8" t="s">
        <v>15</v>
      </c>
      <c r="I203" s="8" t="s">
        <v>18</v>
      </c>
      <c r="J203" s="8" t="s">
        <v>20</v>
      </c>
      <c r="K203" s="8" t="s">
        <v>22</v>
      </c>
      <c r="L203" s="8" t="s">
        <v>24</v>
      </c>
    </row>
    <row r="204" spans="2:12" hidden="1" outlineLevel="1">
      <c r="B204" s="8" t="s">
        <v>5</v>
      </c>
      <c r="C204" s="24" cm="1">
        <f t="array" ref="C204:L213">MMULT(TRANSPOSE(C6:L6),C6:L6)*M5^2 + IF(C203:L203=B204:B213,C7:L7^2,0)</f>
        <v>3.8454487191990588E-3</v>
      </c>
      <c r="D204" s="16">
        <v>1.9057443138066189E-3</v>
      </c>
      <c r="E204" s="16">
        <v>5.5627324470819872E-4</v>
      </c>
      <c r="F204" s="16">
        <v>1.4991102069369644E-3</v>
      </c>
      <c r="G204" s="16">
        <v>1.052662160923884E-3</v>
      </c>
      <c r="H204" s="16">
        <v>5.4304405059822051E-4</v>
      </c>
      <c r="I204" s="16">
        <v>2.5151718804280478E-3</v>
      </c>
      <c r="J204" s="16">
        <v>1.669100462294117E-3</v>
      </c>
      <c r="K204" s="16">
        <v>9.1552264658702838E-4</v>
      </c>
      <c r="L204" s="16">
        <v>6.4241087173151623E-4</v>
      </c>
    </row>
    <row r="205" spans="2:12" hidden="1" outlineLevel="1">
      <c r="B205" s="8" t="s">
        <v>7</v>
      </c>
      <c r="C205" s="16">
        <v>1.9057443138066189E-3</v>
      </c>
      <c r="D205" s="24">
        <v>4.7523941412020146E-3</v>
      </c>
      <c r="E205" s="16">
        <v>6.4291892935893651E-4</v>
      </c>
      <c r="F205" s="16">
        <v>1.7326131328508276E-3</v>
      </c>
      <c r="G205" s="16">
        <v>1.2166258864973116E-3</v>
      </c>
      <c r="H205" s="16">
        <v>6.2762914256012992E-4</v>
      </c>
      <c r="I205" s="16">
        <v>2.9069376028803108E-3</v>
      </c>
      <c r="J205" s="16">
        <v>1.9290812427506705E-3</v>
      </c>
      <c r="K205" s="16">
        <v>1.058125382349379E-3</v>
      </c>
      <c r="L205" s="16">
        <v>7.4247344051001822E-4</v>
      </c>
    </row>
    <row r="206" spans="2:12" hidden="1" outlineLevel="1">
      <c r="B206" s="8" t="s">
        <v>9</v>
      </c>
      <c r="C206" s="16">
        <v>5.5627324470819872E-4</v>
      </c>
      <c r="D206" s="16">
        <v>6.4291892935893651E-4</v>
      </c>
      <c r="E206" s="24">
        <v>2.1231413571970118E-3</v>
      </c>
      <c r="F206" s="16">
        <v>5.0573748128352912E-4</v>
      </c>
      <c r="G206" s="16">
        <v>3.5512446479560767E-4</v>
      </c>
      <c r="H206" s="16">
        <v>1.8320049393613229E-4</v>
      </c>
      <c r="I206" s="16">
        <v>8.485144627237703E-4</v>
      </c>
      <c r="J206" s="16">
        <v>5.6308512870081146E-4</v>
      </c>
      <c r="K206" s="16">
        <v>3.0885929213236521E-4</v>
      </c>
      <c r="L206" s="16">
        <v>2.167227297334482E-4</v>
      </c>
    </row>
    <row r="207" spans="2:12" hidden="1" outlineLevel="1">
      <c r="B207" s="8" t="s">
        <v>11</v>
      </c>
      <c r="C207" s="16">
        <v>1.4991102069369644E-3</v>
      </c>
      <c r="D207" s="16">
        <v>1.7326131328508276E-3</v>
      </c>
      <c r="E207" s="16">
        <v>5.0573748128352912E-4</v>
      </c>
      <c r="F207" s="24">
        <v>2.6307905539079421E-3</v>
      </c>
      <c r="G207" s="16">
        <v>9.5703094652230681E-4</v>
      </c>
      <c r="H207" s="16">
        <v>4.9371011996022683E-4</v>
      </c>
      <c r="I207" s="16">
        <v>2.2866760246038681E-3</v>
      </c>
      <c r="J207" s="16">
        <v>1.5174676687040737E-3</v>
      </c>
      <c r="K207" s="16">
        <v>8.3235014760746806E-4</v>
      </c>
      <c r="L207" s="16">
        <v>5.8404976207165925E-4</v>
      </c>
    </row>
    <row r="208" spans="2:12" hidden="1" outlineLevel="1">
      <c r="B208" s="8" t="s">
        <v>13</v>
      </c>
      <c r="C208" s="16">
        <v>1.052662160923884E-3</v>
      </c>
      <c r="D208" s="16">
        <v>1.2166258864973116E-3</v>
      </c>
      <c r="E208" s="16">
        <v>3.5512446479560767E-4</v>
      </c>
      <c r="F208" s="16">
        <v>9.5703094652230681E-4</v>
      </c>
      <c r="G208" s="24">
        <v>4.3845476170498729E-3</v>
      </c>
      <c r="H208" s="16">
        <v>3.4667895618509091E-4</v>
      </c>
      <c r="I208" s="16">
        <v>1.6056840346051755E-3</v>
      </c>
      <c r="J208" s="16">
        <v>1.0655526110611869E-3</v>
      </c>
      <c r="K208" s="16">
        <v>5.8446904101603085E-4</v>
      </c>
      <c r="L208" s="16">
        <v>4.1011466787730635E-4</v>
      </c>
    </row>
    <row r="209" spans="2:23" hidden="1" outlineLevel="1">
      <c r="B209" s="8" t="s">
        <v>15</v>
      </c>
      <c r="C209" s="16">
        <v>5.4304405059822051E-4</v>
      </c>
      <c r="D209" s="16">
        <v>6.2762914256012992E-4</v>
      </c>
      <c r="E209" s="16">
        <v>1.8320049393613229E-4</v>
      </c>
      <c r="F209" s="16">
        <v>4.9371011996022683E-4</v>
      </c>
      <c r="G209" s="16">
        <v>3.4667895618509091E-4</v>
      </c>
      <c r="H209" s="24">
        <v>1.8372555654828811E-3</v>
      </c>
      <c r="I209" s="16">
        <v>8.2833523850387293E-4</v>
      </c>
      <c r="J209" s="16">
        <v>5.4969393554369207E-4</v>
      </c>
      <c r="K209" s="16">
        <v>3.015140538575442E-4</v>
      </c>
      <c r="L209" s="16">
        <v>2.1156866725253185E-4</v>
      </c>
    </row>
    <row r="210" spans="2:23" hidden="1" outlineLevel="1">
      <c r="B210" s="8" t="s">
        <v>18</v>
      </c>
      <c r="C210" s="16">
        <v>2.5151718804280478E-3</v>
      </c>
      <c r="D210" s="16">
        <v>2.9069376028803108E-3</v>
      </c>
      <c r="E210" s="16">
        <v>8.485144627237703E-4</v>
      </c>
      <c r="F210" s="16">
        <v>2.2866760246038681E-3</v>
      </c>
      <c r="G210" s="16">
        <v>1.6056840346051755E-3</v>
      </c>
      <c r="H210" s="16">
        <v>8.2833523850387293E-4</v>
      </c>
      <c r="I210" s="24">
        <v>7.357095419222439E-3</v>
      </c>
      <c r="J210" s="16">
        <v>2.5459715984334414E-3</v>
      </c>
      <c r="K210" s="16">
        <v>1.3964975198254171E-3</v>
      </c>
      <c r="L210" s="16">
        <v>9.7990496731712134E-4</v>
      </c>
    </row>
    <row r="211" spans="2:23" hidden="1" outlineLevel="1">
      <c r="B211" s="8" t="s">
        <v>20</v>
      </c>
      <c r="C211" s="16">
        <v>1.669100462294117E-3</v>
      </c>
      <c r="D211" s="16">
        <v>1.9290812427506705E-3</v>
      </c>
      <c r="E211" s="16">
        <v>5.6308512870081146E-4</v>
      </c>
      <c r="F211" s="16">
        <v>1.5174676687040737E-3</v>
      </c>
      <c r="G211" s="16">
        <v>1.0655526110611869E-3</v>
      </c>
      <c r="H211" s="16">
        <v>5.4969393554369207E-4</v>
      </c>
      <c r="I211" s="16">
        <v>2.5459715984334414E-3</v>
      </c>
      <c r="J211" s="24">
        <v>4.8226797046198536E-3</v>
      </c>
      <c r="K211" s="16">
        <v>9.2673374494649046E-4</v>
      </c>
      <c r="L211" s="16">
        <v>6.5027756022580812E-4</v>
      </c>
    </row>
    <row r="212" spans="2:23" hidden="1" outlineLevel="1">
      <c r="B212" s="8" t="s">
        <v>22</v>
      </c>
      <c r="C212" s="16">
        <v>9.1552264658702838E-4</v>
      </c>
      <c r="D212" s="16">
        <v>1.058125382349379E-3</v>
      </c>
      <c r="E212" s="16">
        <v>3.0885929213236521E-4</v>
      </c>
      <c r="F212" s="16">
        <v>8.3235014760746806E-4</v>
      </c>
      <c r="G212" s="16">
        <v>5.8446904101603085E-4</v>
      </c>
      <c r="H212" s="16">
        <v>3.015140538575442E-4</v>
      </c>
      <c r="I212" s="16">
        <v>1.3964975198254171E-3</v>
      </c>
      <c r="J212" s="16">
        <v>9.2673374494649046E-4</v>
      </c>
      <c r="K212" s="24">
        <v>5.5170561791142107E-3</v>
      </c>
      <c r="L212" s="16">
        <v>3.5668544009376734E-4</v>
      </c>
    </row>
    <row r="213" spans="2:23" hidden="1" outlineLevel="1">
      <c r="B213" s="8" t="s">
        <v>24</v>
      </c>
      <c r="C213" s="16">
        <v>6.4241087173151623E-4</v>
      </c>
      <c r="D213" s="16">
        <v>7.4247344051001822E-4</v>
      </c>
      <c r="E213" s="16">
        <v>2.167227297334482E-4</v>
      </c>
      <c r="F213" s="16">
        <v>5.8404976207165925E-4</v>
      </c>
      <c r="G213" s="16">
        <v>4.1011466787730635E-4</v>
      </c>
      <c r="H213" s="16">
        <v>2.1156866725253185E-4</v>
      </c>
      <c r="I213" s="16">
        <v>9.7990496731712134E-4</v>
      </c>
      <c r="J213" s="16">
        <v>6.5027756022580812E-4</v>
      </c>
      <c r="K213" s="16">
        <v>3.5668544009376734E-4</v>
      </c>
      <c r="L213" s="24">
        <v>2.3377795068668266E-3</v>
      </c>
    </row>
    <row r="214" spans="2:23" hidden="1" outlineLevel="1"/>
    <row r="215" spans="2:23" collapsed="1"/>
    <row r="216" spans="2:23">
      <c r="B216" s="43" t="s">
        <v>45</v>
      </c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 t="s">
        <v>27</v>
      </c>
    </row>
    <row r="217" spans="2:23" hidden="1" outlineLevel="1"/>
    <row r="218" spans="2:23" hidden="1" outlineLevel="1">
      <c r="B218" s="38" t="s">
        <v>46</v>
      </c>
      <c r="C218" s="40">
        <v>0.3</v>
      </c>
      <c r="D218" s="39" t="s">
        <v>47</v>
      </c>
    </row>
    <row r="219" spans="2:23" hidden="1" outlineLevel="1"/>
    <row r="220" spans="2:23" hidden="1" outlineLevel="1">
      <c r="C220" s="8" t="s">
        <v>5</v>
      </c>
      <c r="D220" s="8" t="s">
        <v>7</v>
      </c>
      <c r="E220" s="8" t="s">
        <v>9</v>
      </c>
      <c r="F220" s="8" t="s">
        <v>11</v>
      </c>
      <c r="G220" s="8" t="s">
        <v>13</v>
      </c>
      <c r="H220" s="8" t="s">
        <v>15</v>
      </c>
      <c r="I220" s="8" t="s">
        <v>18</v>
      </c>
      <c r="J220" s="8" t="s">
        <v>20</v>
      </c>
      <c r="K220" s="8" t="s">
        <v>22</v>
      </c>
      <c r="L220" s="8" t="s">
        <v>24</v>
      </c>
    </row>
    <row r="221" spans="2:23" hidden="1" outlineLevel="1">
      <c r="B221" s="8" t="s">
        <v>5</v>
      </c>
      <c r="C221" s="24" cm="1">
        <f t="array" ref="C221:L230">C218*C139:L148+(1-C218)*C204:L213</f>
        <v>3.8399112231837697E-3</v>
      </c>
      <c r="D221" s="16">
        <v>1.9400106041504678E-3</v>
      </c>
      <c r="E221" s="16">
        <v>6.3221671453031524E-4</v>
      </c>
      <c r="F221" s="16">
        <v>1.5420254847222131E-3</v>
      </c>
      <c r="G221" s="16">
        <v>1.2116632382947047E-3</v>
      </c>
      <c r="H221" s="16">
        <v>5.3415442532471632E-4</v>
      </c>
      <c r="I221" s="16">
        <v>2.504260760160807E-3</v>
      </c>
      <c r="J221" s="16">
        <v>1.8710678088085838E-3</v>
      </c>
      <c r="K221" s="16">
        <v>1.0674665478148423E-3</v>
      </c>
      <c r="L221" s="16">
        <v>6.8293227057144039E-4</v>
      </c>
    </row>
    <row r="222" spans="2:23" hidden="1" outlineLevel="1">
      <c r="B222" s="8" t="s">
        <v>7</v>
      </c>
      <c r="C222" s="16">
        <v>1.9400106041504678E-3</v>
      </c>
      <c r="D222" s="24">
        <v>4.7459660508809894E-3</v>
      </c>
      <c r="E222" s="16">
        <v>6.391848210190893E-4</v>
      </c>
      <c r="F222" s="16">
        <v>1.7470384023361399E-3</v>
      </c>
      <c r="G222" s="16">
        <v>1.3585846479377166E-3</v>
      </c>
      <c r="H222" s="16">
        <v>5.9795951953565854E-4</v>
      </c>
      <c r="I222" s="16">
        <v>2.9772833244228803E-3</v>
      </c>
      <c r="J222" s="16">
        <v>1.9093520052933461E-3</v>
      </c>
      <c r="K222" s="16">
        <v>9.7473983704805898E-4</v>
      </c>
      <c r="L222" s="16">
        <v>6.5020167894982224E-4</v>
      </c>
    </row>
    <row r="223" spans="2:23" hidden="1" outlineLevel="1">
      <c r="B223" s="8" t="s">
        <v>9</v>
      </c>
      <c r="C223" s="16">
        <v>6.3221671453031524E-4</v>
      </c>
      <c r="D223" s="16">
        <v>6.391848210190893E-4</v>
      </c>
      <c r="E223" s="24">
        <v>2.118262001189526E-3</v>
      </c>
      <c r="F223" s="16">
        <v>4.8477884490536935E-4</v>
      </c>
      <c r="G223" s="16">
        <v>3.8205577997595152E-4</v>
      </c>
      <c r="H223" s="16">
        <v>5.4157287472329752E-4</v>
      </c>
      <c r="I223" s="16">
        <v>6.4819323025365732E-4</v>
      </c>
      <c r="J223" s="16">
        <v>4.9816888431238071E-4</v>
      </c>
      <c r="K223" s="16">
        <v>1.6271869394340999E-4</v>
      </c>
      <c r="L223" s="16">
        <v>4.1411027636536677E-4</v>
      </c>
    </row>
    <row r="224" spans="2:23" hidden="1" outlineLevel="1">
      <c r="B224" s="8" t="s">
        <v>11</v>
      </c>
      <c r="C224" s="16">
        <v>1.5420254847222131E-3</v>
      </c>
      <c r="D224" s="16">
        <v>1.7470384023361399E-3</v>
      </c>
      <c r="E224" s="16">
        <v>4.8477884490536935E-4</v>
      </c>
      <c r="F224" s="24">
        <v>2.6275942428993721E-3</v>
      </c>
      <c r="G224" s="16">
        <v>1.0932951200344255E-3</v>
      </c>
      <c r="H224" s="16">
        <v>5.552325516306329E-4</v>
      </c>
      <c r="I224" s="16">
        <v>2.2467721771041059E-3</v>
      </c>
      <c r="J224" s="16">
        <v>1.5716593026953109E-3</v>
      </c>
      <c r="K224" s="16">
        <v>9.6095333538551283E-4</v>
      </c>
      <c r="L224" s="16">
        <v>6.4540277367889276E-4</v>
      </c>
    </row>
    <row r="225" spans="2:23" hidden="1" outlineLevel="1">
      <c r="B225" s="8" t="s">
        <v>13</v>
      </c>
      <c r="C225" s="16">
        <v>1.2116632382947047E-3</v>
      </c>
      <c r="D225" s="16">
        <v>1.3585846479377166E-3</v>
      </c>
      <c r="E225" s="16">
        <v>3.8205577997595152E-4</v>
      </c>
      <c r="F225" s="16">
        <v>1.0932951200344255E-3</v>
      </c>
      <c r="G225" s="24">
        <v>4.375188300741204E-3</v>
      </c>
      <c r="H225" s="16">
        <v>3.5315944421486896E-4</v>
      </c>
      <c r="I225" s="16">
        <v>1.6617497901298696E-3</v>
      </c>
      <c r="J225" s="16">
        <v>1.290758174669223E-3</v>
      </c>
      <c r="K225" s="16">
        <v>5.5693496773218164E-4</v>
      </c>
      <c r="L225" s="16">
        <v>4.6822689611188839E-4</v>
      </c>
    </row>
    <row r="226" spans="2:23" hidden="1" outlineLevel="1">
      <c r="B226" s="8" t="s">
        <v>15</v>
      </c>
      <c r="C226" s="16">
        <v>5.3415442532471632E-4</v>
      </c>
      <c r="D226" s="16">
        <v>5.9795951953565854E-4</v>
      </c>
      <c r="E226" s="16">
        <v>5.4157287472329752E-4</v>
      </c>
      <c r="F226" s="16">
        <v>5.552325516306329E-4</v>
      </c>
      <c r="G226" s="16">
        <v>3.5315944421486896E-4</v>
      </c>
      <c r="H226" s="24">
        <v>1.8330746951114199E-3</v>
      </c>
      <c r="I226" s="16">
        <v>6.0892973591893714E-4</v>
      </c>
      <c r="J226" s="16">
        <v>5.0532576569600513E-4</v>
      </c>
      <c r="K226" s="16">
        <v>1.7553148520242336E-4</v>
      </c>
      <c r="L226" s="16">
        <v>4.1959083602168234E-4</v>
      </c>
    </row>
    <row r="227" spans="2:23" hidden="1" outlineLevel="1">
      <c r="B227" s="8" t="s">
        <v>18</v>
      </c>
      <c r="C227" s="16">
        <v>2.504260760160807E-3</v>
      </c>
      <c r="D227" s="16">
        <v>2.9772833244228803E-3</v>
      </c>
      <c r="E227" s="16">
        <v>6.4819323025365732E-4</v>
      </c>
      <c r="F227" s="16">
        <v>2.2467721771041059E-3</v>
      </c>
      <c r="G227" s="16">
        <v>1.6617497901298696E-3</v>
      </c>
      <c r="H227" s="16">
        <v>6.0892973591893714E-4</v>
      </c>
      <c r="I227" s="24">
        <v>7.348220047502841E-3</v>
      </c>
      <c r="J227" s="16">
        <v>2.6726256224882876E-3</v>
      </c>
      <c r="K227" s="16">
        <v>1.4221478252014453E-3</v>
      </c>
      <c r="L227" s="16">
        <v>6.9538992902487432E-4</v>
      </c>
    </row>
    <row r="228" spans="2:23" hidden="1" outlineLevel="1">
      <c r="B228" s="8" t="s">
        <v>20</v>
      </c>
      <c r="C228" s="16">
        <v>1.8710678088085838E-3</v>
      </c>
      <c r="D228" s="16">
        <v>1.9093520052933461E-3</v>
      </c>
      <c r="E228" s="16">
        <v>4.9816888431238071E-4</v>
      </c>
      <c r="F228" s="16">
        <v>1.5716593026953109E-3</v>
      </c>
      <c r="G228" s="16">
        <v>1.290758174669223E-3</v>
      </c>
      <c r="H228" s="16">
        <v>5.0532576569600513E-4</v>
      </c>
      <c r="I228" s="16">
        <v>2.6726256224882876E-3</v>
      </c>
      <c r="J228" s="24">
        <v>4.8147810319660615E-3</v>
      </c>
      <c r="K228" s="16">
        <v>1.0303952541210338E-3</v>
      </c>
      <c r="L228" s="16">
        <v>7.1132211445685861E-4</v>
      </c>
    </row>
    <row r="229" spans="2:23" hidden="1" outlineLevel="1">
      <c r="B229" s="8" t="s">
        <v>22</v>
      </c>
      <c r="C229" s="16">
        <v>1.0674665478148423E-3</v>
      </c>
      <c r="D229" s="16">
        <v>9.7473983704805898E-4</v>
      </c>
      <c r="E229" s="16">
        <v>1.6271869394340999E-4</v>
      </c>
      <c r="F229" s="16">
        <v>9.6095333538551283E-4</v>
      </c>
      <c r="G229" s="16">
        <v>5.5693496773218164E-4</v>
      </c>
      <c r="H229" s="16">
        <v>1.7553148520242336E-4</v>
      </c>
      <c r="I229" s="16">
        <v>1.4221478252014453E-3</v>
      </c>
      <c r="J229" s="16">
        <v>1.0303952541210338E-3</v>
      </c>
      <c r="K229" s="24">
        <v>5.5044291260815037E-3</v>
      </c>
      <c r="L229" s="16">
        <v>4.3349353672137803E-4</v>
      </c>
    </row>
    <row r="230" spans="2:23" hidden="1" outlineLevel="1">
      <c r="B230" s="8" t="s">
        <v>24</v>
      </c>
      <c r="C230" s="16">
        <v>6.8293227057144039E-4</v>
      </c>
      <c r="D230" s="16">
        <v>6.5020167894982224E-4</v>
      </c>
      <c r="E230" s="16">
        <v>4.1411027636536677E-4</v>
      </c>
      <c r="F230" s="16">
        <v>6.4540277367889276E-4</v>
      </c>
      <c r="G230" s="16">
        <v>4.6822689611188839E-4</v>
      </c>
      <c r="H230" s="16">
        <v>4.1959083602168234E-4</v>
      </c>
      <c r="I230" s="16">
        <v>6.9538992902487432E-4</v>
      </c>
      <c r="J230" s="16">
        <v>7.1132211445685861E-4</v>
      </c>
      <c r="K230" s="16">
        <v>4.3349353672137803E-4</v>
      </c>
      <c r="L230" s="24">
        <v>2.3325169074642151E-3</v>
      </c>
    </row>
    <row r="231" spans="2:23" hidden="1" outlineLevel="1"/>
    <row r="232" spans="2:23" collapsed="1"/>
    <row r="233" spans="2:23">
      <c r="B233" s="43" t="s">
        <v>48</v>
      </c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 t="s">
        <v>27</v>
      </c>
    </row>
    <row r="234" spans="2:23" hidden="1" outlineLevel="1"/>
    <row r="235" spans="2:23" hidden="1" outlineLevel="1">
      <c r="C235" s="197" t="s">
        <v>49</v>
      </c>
      <c r="D235" s="197" t="s">
        <v>50</v>
      </c>
      <c r="E235" s="41" t="s">
        <v>51</v>
      </c>
      <c r="F235" s="41"/>
      <c r="G235" s="197" t="s">
        <v>52</v>
      </c>
      <c r="H235" s="198" t="s">
        <v>53</v>
      </c>
    </row>
    <row r="236" spans="2:23" hidden="1" outlineLevel="1">
      <c r="C236" s="197"/>
      <c r="D236" s="197"/>
      <c r="E236" s="5" t="s">
        <v>54</v>
      </c>
      <c r="F236" s="5" t="s">
        <v>55</v>
      </c>
      <c r="G236" s="197"/>
      <c r="H236" s="198"/>
    </row>
    <row r="237" spans="2:23" hidden="1" outlineLevel="1">
      <c r="B237" s="8" t="s">
        <v>5</v>
      </c>
      <c r="C237" s="15" cm="1">
        <f t="array" ref="C237:C246">MMULT(MINVERSE(C139:L148),$H$237:$H$246)/SUM(MMULT(MINVERSE(C139:L148),$H$237:$H$246))</f>
        <v>-2.5081728125058208E-2</v>
      </c>
      <c r="D237" s="15" cm="1">
        <f t="array" ref="D237:D246">MMULT(MINVERSE(C172:L181),$H$237:$H$246)/SUM(MMULT(MINVERSE(C172:L181),$H$237:$H$246))</f>
        <v>5.5095447533536776E-2</v>
      </c>
      <c r="E237" s="15" cm="1">
        <f t="array" ref="E237:E246">MMULT(MINVERSE(C189:L198),$H$237:$H$246)/SUM(MMULT(MINVERSE(C189:L198),$H$237:$H$246))</f>
        <v>3.2775443653417842E-2</v>
      </c>
      <c r="F237" s="15" cm="1">
        <f t="array" ref="F237:F246">MMULT(MINVERSE(C204:L213),$H$237:$H$246)/SUM(MMULT(MINVERSE(C204:L213),$H$237:$H$246))</f>
        <v>3.3090401046823793E-2</v>
      </c>
      <c r="G237" s="15" cm="1">
        <f t="array" ref="G237:G246">MMULT(MINVERSE(C221:L230),$H$237:$H$246)/SUM(MMULT(MINVERSE(C221:L230),$H$237:$H$246))</f>
        <v>1.9377799495560347E-2</v>
      </c>
      <c r="H237" s="3">
        <v>1</v>
      </c>
    </row>
    <row r="238" spans="2:23" hidden="1" outlineLevel="1">
      <c r="B238" s="8" t="s">
        <v>7</v>
      </c>
      <c r="C238" s="15">
        <v>3.4868435786302797E-2</v>
      </c>
      <c r="D238" s="15">
        <v>1.6849271098673155E-2</v>
      </c>
      <c r="E238" s="15">
        <v>-1.0687864248576226E-2</v>
      </c>
      <c r="F238" s="15">
        <v>-1.0248440603643006E-2</v>
      </c>
      <c r="G238" s="15">
        <v>5.5597912405600551E-3</v>
      </c>
      <c r="H238" s="3">
        <v>1</v>
      </c>
    </row>
    <row r="239" spans="2:23" hidden="1" outlineLevel="1">
      <c r="B239" s="8" t="s">
        <v>9</v>
      </c>
      <c r="C239" s="15">
        <v>0.19611144958654056</v>
      </c>
      <c r="D239" s="15">
        <v>0.24366039744854343</v>
      </c>
      <c r="E239" s="15">
        <v>0.25533789912040256</v>
      </c>
      <c r="F239" s="15">
        <v>0.25475320157653458</v>
      </c>
      <c r="G239" s="15">
        <v>0.23297939345852367</v>
      </c>
      <c r="H239" s="3">
        <v>1</v>
      </c>
    </row>
    <row r="240" spans="2:23" hidden="1" outlineLevel="1">
      <c r="B240" s="8" t="s">
        <v>11</v>
      </c>
      <c r="C240" s="15">
        <v>4.2338694702915028E-2</v>
      </c>
      <c r="D240" s="15">
        <v>0.15769079308737968</v>
      </c>
      <c r="E240" s="15">
        <v>0.10243684216082101</v>
      </c>
      <c r="F240" s="15">
        <v>0.10278531620397016</v>
      </c>
      <c r="G240" s="15">
        <v>9.2473795012967819E-2</v>
      </c>
      <c r="H240" s="3">
        <v>1</v>
      </c>
    </row>
    <row r="241" spans="1:23" hidden="1" outlineLevel="1">
      <c r="B241" s="8" t="s">
        <v>13</v>
      </c>
      <c r="C241" s="15">
        <v>0.1009051799921616</v>
      </c>
      <c r="D241" s="15">
        <v>3.0509653805105456E-2</v>
      </c>
      <c r="E241" s="15">
        <v>8.1451175262878817E-2</v>
      </c>
      <c r="F241" s="15">
        <v>8.1369491901148977E-2</v>
      </c>
      <c r="G241" s="15">
        <v>8.8535411438730491E-2</v>
      </c>
      <c r="H241" s="3">
        <v>1</v>
      </c>
    </row>
    <row r="242" spans="1:23" hidden="1" outlineLevel="1">
      <c r="B242" s="8" t="s">
        <v>15</v>
      </c>
      <c r="C242" s="15">
        <v>0.28066602453590644</v>
      </c>
      <c r="D242" s="15">
        <v>0.31481952116775852</v>
      </c>
      <c r="E242" s="15">
        <v>0.30107887064578925</v>
      </c>
      <c r="F242" s="15">
        <v>0.30038317665487657</v>
      </c>
      <c r="G242" s="15">
        <v>0.28008074729635357</v>
      </c>
      <c r="H242" s="3">
        <v>1</v>
      </c>
    </row>
    <row r="243" spans="1:23" hidden="1" outlineLevel="1">
      <c r="B243" s="8" t="s">
        <v>18</v>
      </c>
      <c r="C243" s="15">
        <v>4.6100640831300901E-2</v>
      </c>
      <c r="D243" s="15">
        <v>-3.2622209053695853E-2</v>
      </c>
      <c r="E243" s="15">
        <v>-7.4630828257323284E-2</v>
      </c>
      <c r="F243" s="15">
        <v>-7.4023677668963297E-2</v>
      </c>
      <c r="G243" s="15">
        <v>-3.3968520220575206E-2</v>
      </c>
      <c r="H243" s="3">
        <v>1</v>
      </c>
    </row>
    <row r="244" spans="1:23" hidden="1" outlineLevel="1">
      <c r="B244" s="8" t="s">
        <v>20</v>
      </c>
      <c r="C244" s="15">
        <v>2.0661356361172532E-2</v>
      </c>
      <c r="D244" s="15">
        <v>1.4747961044910383E-2</v>
      </c>
      <c r="E244" s="15">
        <v>2.0487495550063392E-2</v>
      </c>
      <c r="F244" s="15">
        <v>2.0719056986500086E-2</v>
      </c>
      <c r="G244" s="15">
        <v>2.4272569227279713E-2</v>
      </c>
      <c r="H244" s="3">
        <v>1</v>
      </c>
    </row>
    <row r="245" spans="1:23" hidden="1" outlineLevel="1">
      <c r="B245" s="8" t="s">
        <v>22</v>
      </c>
      <c r="C245" s="15">
        <v>0.14181113045962396</v>
      </c>
      <c r="D245" s="15">
        <v>-3.4787234794261897E-3</v>
      </c>
      <c r="E245" s="15">
        <v>7.0952561216391971E-2</v>
      </c>
      <c r="F245" s="15">
        <v>7.0846322276651386E-2</v>
      </c>
      <c r="G245" s="15">
        <v>9.3200408522514822E-2</v>
      </c>
      <c r="H245" s="3">
        <v>1</v>
      </c>
    </row>
    <row r="246" spans="1:23" hidden="1" outlineLevel="1">
      <c r="B246" s="8" t="s">
        <v>24</v>
      </c>
      <c r="C246" s="15">
        <v>0.1616188158691344</v>
      </c>
      <c r="D246" s="15">
        <v>0.20272788734721481</v>
      </c>
      <c r="E246" s="15">
        <v>0.22079840489613456</v>
      </c>
      <c r="F246" s="15">
        <v>0.22032515162610075</v>
      </c>
      <c r="G246" s="15">
        <v>0.19748860452808475</v>
      </c>
      <c r="H246" s="3">
        <v>1</v>
      </c>
    </row>
    <row r="247" spans="1:23" hidden="1" outlineLevel="1"/>
    <row r="248" spans="1:23" hidden="1" outlineLevel="1">
      <c r="B248" s="5" t="s">
        <v>56</v>
      </c>
      <c r="C248" s="42">
        <f>SUM(_xlfn.ANCHORARRAY(C237))</f>
        <v>1</v>
      </c>
      <c r="D248" s="42">
        <f t="shared" ref="D248:G248" si="35">SUM(_xlfn.ANCHORARRAY(D237))</f>
        <v>1</v>
      </c>
      <c r="E248" s="42">
        <f t="shared" si="35"/>
        <v>0.99999999999999978</v>
      </c>
      <c r="F248" s="42">
        <f t="shared" si="35"/>
        <v>0.99999999999999989</v>
      </c>
      <c r="G248" s="42">
        <f t="shared" si="35"/>
        <v>1.0000000000000002</v>
      </c>
    </row>
    <row r="249" spans="1:23" hidden="1" outlineLevel="1"/>
    <row r="250" spans="1:23" collapsed="1"/>
    <row r="252" spans="1:23">
      <c r="A252" s="6" t="s">
        <v>57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 t="s">
        <v>27</v>
      </c>
    </row>
  </sheetData>
  <mergeCells count="6">
    <mergeCell ref="C11:M11"/>
    <mergeCell ref="N11:W11"/>
    <mergeCell ref="C235:C236"/>
    <mergeCell ref="D235:D236"/>
    <mergeCell ref="G235:G236"/>
    <mergeCell ref="H235:H236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CFC71-8D5B-2146-85E5-6D21AC57FAB2}">
  <sheetPr codeName="Sheet3">
    <tabColor rgb="FFC00000"/>
    <outlinePr summaryBelow="0"/>
  </sheetPr>
  <dimension ref="B1:BL47"/>
  <sheetViews>
    <sheetView showGridLines="0" workbookViewId="0">
      <pane xSplit="3" ySplit="8" topLeftCell="E9" activePane="bottomRight" state="frozen"/>
      <selection activeCell="K14" sqref="K14"/>
      <selection pane="topRight" activeCell="K14" sqref="K14"/>
      <selection pane="bottomLeft" activeCell="K14" sqref="K14"/>
      <selection pane="bottomRight" activeCell="G50" sqref="G50"/>
    </sheetView>
  </sheetViews>
  <sheetFormatPr defaultColWidth="10.81640625" defaultRowHeight="14.5" outlineLevelRow="1" outlineLevelCol="1"/>
  <cols>
    <col min="3" max="3" width="8" bestFit="1" customWidth="1"/>
    <col min="4" max="4" width="11.36328125" hidden="1" customWidth="1" outlineLevel="1"/>
    <col min="5" max="64" width="11.36328125" bestFit="1" customWidth="1" outlineLevel="1"/>
  </cols>
  <sheetData>
    <row r="1" spans="2:64" ht="15" thickBot="1"/>
    <row r="2" spans="2:64" ht="15.5">
      <c r="B2" s="187" t="s">
        <v>68</v>
      </c>
      <c r="C2" s="187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8"/>
      <c r="BD2" s="188"/>
      <c r="BE2" s="188"/>
      <c r="BF2" s="188"/>
      <c r="BG2" s="188"/>
      <c r="BH2" s="188"/>
      <c r="BI2" s="188"/>
      <c r="BJ2" s="188"/>
      <c r="BK2" s="188"/>
      <c r="BL2" s="188"/>
    </row>
    <row r="3" spans="2:64" ht="15.5" collapsed="1">
      <c r="B3" s="189"/>
      <c r="C3" s="189"/>
      <c r="D3" s="190" t="s">
        <v>129</v>
      </c>
      <c r="E3" s="191">
        <v>42736</v>
      </c>
      <c r="F3" s="191">
        <v>42767</v>
      </c>
      <c r="G3" s="191">
        <v>42795</v>
      </c>
      <c r="H3" s="191">
        <v>42826</v>
      </c>
      <c r="I3" s="191">
        <v>42856</v>
      </c>
      <c r="J3" s="191">
        <v>42887</v>
      </c>
      <c r="K3" s="191">
        <v>42917</v>
      </c>
      <c r="L3" s="191">
        <v>42948</v>
      </c>
      <c r="M3" s="191">
        <v>42979</v>
      </c>
      <c r="N3" s="191">
        <v>43009</v>
      </c>
      <c r="O3" s="191">
        <v>43040</v>
      </c>
      <c r="P3" s="191">
        <v>43070</v>
      </c>
      <c r="Q3" s="191">
        <v>43101</v>
      </c>
      <c r="R3" s="191">
        <v>43132</v>
      </c>
      <c r="S3" s="191">
        <v>43160</v>
      </c>
      <c r="T3" s="191">
        <v>43191</v>
      </c>
      <c r="U3" s="191">
        <v>43221</v>
      </c>
      <c r="V3" s="191">
        <v>43252</v>
      </c>
      <c r="W3" s="191">
        <v>43282</v>
      </c>
      <c r="X3" s="191">
        <v>43313</v>
      </c>
      <c r="Y3" s="191">
        <v>43344</v>
      </c>
      <c r="Z3" s="191">
        <v>43374</v>
      </c>
      <c r="AA3" s="191">
        <v>43405</v>
      </c>
      <c r="AB3" s="191">
        <v>43435</v>
      </c>
      <c r="AC3" s="191">
        <v>43466</v>
      </c>
      <c r="AD3" s="191">
        <v>43497</v>
      </c>
      <c r="AE3" s="191">
        <v>43525</v>
      </c>
      <c r="AF3" s="191">
        <v>43556</v>
      </c>
      <c r="AG3" s="191">
        <v>43586</v>
      </c>
      <c r="AH3" s="191">
        <v>43617</v>
      </c>
      <c r="AI3" s="191">
        <v>43647</v>
      </c>
      <c r="AJ3" s="191">
        <v>43678</v>
      </c>
      <c r="AK3" s="191">
        <v>43709</v>
      </c>
      <c r="AL3" s="191">
        <v>43739</v>
      </c>
      <c r="AM3" s="191">
        <v>43770</v>
      </c>
      <c r="AN3" s="191">
        <v>43800</v>
      </c>
      <c r="AO3" s="191">
        <v>43831</v>
      </c>
      <c r="AP3" s="191">
        <v>43862</v>
      </c>
      <c r="AQ3" s="191">
        <v>43891</v>
      </c>
      <c r="AR3" s="191">
        <v>43922</v>
      </c>
      <c r="AS3" s="191">
        <v>43952</v>
      </c>
      <c r="AT3" s="191">
        <v>43983</v>
      </c>
      <c r="AU3" s="191">
        <v>44013</v>
      </c>
      <c r="AV3" s="191">
        <v>44044</v>
      </c>
      <c r="AW3" s="191">
        <v>44075</v>
      </c>
      <c r="AX3" s="191">
        <v>44105</v>
      </c>
      <c r="AY3" s="191">
        <v>44136</v>
      </c>
      <c r="AZ3" s="191">
        <v>44166</v>
      </c>
      <c r="BA3" s="191">
        <v>44197</v>
      </c>
      <c r="BB3" s="191">
        <v>44228</v>
      </c>
      <c r="BC3" s="191">
        <v>44256</v>
      </c>
      <c r="BD3" s="191">
        <v>44287</v>
      </c>
      <c r="BE3" s="191">
        <v>44317</v>
      </c>
      <c r="BF3" s="191">
        <v>44348</v>
      </c>
      <c r="BG3" s="191">
        <v>44378</v>
      </c>
      <c r="BH3" s="191">
        <v>44409</v>
      </c>
      <c r="BI3" s="191">
        <v>44440</v>
      </c>
      <c r="BJ3" s="191">
        <v>44470</v>
      </c>
      <c r="BK3" s="191">
        <v>44501</v>
      </c>
      <c r="BL3" s="191">
        <v>44531</v>
      </c>
    </row>
    <row r="4" spans="2:64" ht="84" hidden="1" outlineLevel="1">
      <c r="B4" s="60"/>
      <c r="C4" s="60"/>
      <c r="E4" s="64" t="s">
        <v>67</v>
      </c>
      <c r="F4" s="64" t="s">
        <v>74</v>
      </c>
      <c r="G4" s="64" t="s">
        <v>74</v>
      </c>
      <c r="H4" s="64" t="s">
        <v>75</v>
      </c>
      <c r="I4" s="64" t="s">
        <v>75</v>
      </c>
      <c r="J4" s="64" t="s">
        <v>75</v>
      </c>
      <c r="K4" s="64" t="s">
        <v>75</v>
      </c>
      <c r="L4" s="64" t="s">
        <v>75</v>
      </c>
      <c r="M4" s="64" t="s">
        <v>75</v>
      </c>
      <c r="N4" s="64" t="s">
        <v>75</v>
      </c>
      <c r="O4" s="64" t="s">
        <v>75</v>
      </c>
      <c r="P4" s="64" t="s">
        <v>75</v>
      </c>
      <c r="Q4" s="64" t="s">
        <v>75</v>
      </c>
      <c r="R4" s="64" t="s">
        <v>75</v>
      </c>
      <c r="S4" s="64" t="s">
        <v>75</v>
      </c>
      <c r="T4" s="64" t="s">
        <v>75</v>
      </c>
      <c r="U4" s="64" t="s">
        <v>75</v>
      </c>
      <c r="V4" s="64" t="s">
        <v>75</v>
      </c>
      <c r="W4" s="64" t="s">
        <v>75</v>
      </c>
      <c r="X4" s="64" t="s">
        <v>75</v>
      </c>
      <c r="Y4" s="64" t="s">
        <v>75</v>
      </c>
      <c r="Z4" s="64" t="s">
        <v>75</v>
      </c>
      <c r="AA4" s="64" t="s">
        <v>75</v>
      </c>
      <c r="AB4" s="64" t="s">
        <v>75</v>
      </c>
      <c r="AC4" s="64" t="s">
        <v>75</v>
      </c>
      <c r="AD4" s="64" t="s">
        <v>75</v>
      </c>
      <c r="AE4" s="64" t="s">
        <v>75</v>
      </c>
      <c r="AF4" s="64" t="s">
        <v>75</v>
      </c>
      <c r="AG4" s="64" t="s">
        <v>75</v>
      </c>
      <c r="AH4" s="64" t="s">
        <v>75</v>
      </c>
      <c r="AI4" s="64" t="s">
        <v>75</v>
      </c>
      <c r="AJ4" s="64" t="s">
        <v>75</v>
      </c>
      <c r="AK4" s="64" t="s">
        <v>75</v>
      </c>
      <c r="AL4" s="64" t="s">
        <v>75</v>
      </c>
      <c r="AM4" s="64" t="s">
        <v>75</v>
      </c>
      <c r="AN4" s="64" t="s">
        <v>75</v>
      </c>
      <c r="AO4" s="64" t="s">
        <v>74</v>
      </c>
      <c r="AP4" s="64" t="s">
        <v>75</v>
      </c>
      <c r="AQ4" s="64" t="s">
        <v>75</v>
      </c>
      <c r="AR4" s="64" t="s">
        <v>75</v>
      </c>
      <c r="AS4" s="64" t="s">
        <v>75</v>
      </c>
      <c r="AT4" s="64" t="s">
        <v>75</v>
      </c>
      <c r="AU4" s="64" t="s">
        <v>75</v>
      </c>
      <c r="AV4" s="64" t="s">
        <v>75</v>
      </c>
      <c r="AW4" s="64" t="s">
        <v>75</v>
      </c>
      <c r="AX4" s="64" t="s">
        <v>75</v>
      </c>
      <c r="AY4" s="64" t="s">
        <v>75</v>
      </c>
      <c r="AZ4" s="64" t="s">
        <v>75</v>
      </c>
      <c r="BA4" s="64" t="s">
        <v>75</v>
      </c>
      <c r="BB4" s="64" t="s">
        <v>75</v>
      </c>
      <c r="BC4" s="64" t="s">
        <v>75</v>
      </c>
      <c r="BD4" s="64" t="s">
        <v>75</v>
      </c>
      <c r="BE4" s="64" t="s">
        <v>75</v>
      </c>
      <c r="BF4" s="64" t="s">
        <v>74</v>
      </c>
      <c r="BG4" s="64" t="s">
        <v>75</v>
      </c>
      <c r="BH4" s="64" t="s">
        <v>75</v>
      </c>
      <c r="BI4" s="64" t="s">
        <v>75</v>
      </c>
      <c r="BJ4" s="64" t="s">
        <v>75</v>
      </c>
      <c r="BK4" s="64" t="s">
        <v>75</v>
      </c>
      <c r="BL4" s="64" t="s">
        <v>75</v>
      </c>
    </row>
    <row r="5" spans="2:64">
      <c r="B5" s="61" t="s">
        <v>69</v>
      </c>
      <c r="C5" s="61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</row>
    <row r="6" spans="2:64" outlineLevel="1">
      <c r="B6" s="60"/>
      <c r="C6" s="60" t="s">
        <v>65</v>
      </c>
      <c r="D6" s="1">
        <v>42734</v>
      </c>
      <c r="E6" s="74">
        <v>40939</v>
      </c>
      <c r="F6" s="74">
        <v>40968</v>
      </c>
      <c r="G6" s="74">
        <v>40998</v>
      </c>
      <c r="H6" s="74">
        <v>41029</v>
      </c>
      <c r="I6" s="74">
        <v>41060</v>
      </c>
      <c r="J6" s="74">
        <v>41089</v>
      </c>
      <c r="K6" s="74">
        <v>41121</v>
      </c>
      <c r="L6" s="74">
        <v>41152</v>
      </c>
      <c r="M6" s="74">
        <v>41180</v>
      </c>
      <c r="N6" s="74">
        <v>41213</v>
      </c>
      <c r="O6" s="74">
        <v>41243</v>
      </c>
      <c r="P6" s="74">
        <v>41274</v>
      </c>
      <c r="Q6" s="74">
        <v>41305</v>
      </c>
      <c r="R6" s="74">
        <v>41333</v>
      </c>
      <c r="S6" s="74">
        <v>41361</v>
      </c>
      <c r="T6" s="74">
        <v>41394</v>
      </c>
      <c r="U6" s="74">
        <v>41425</v>
      </c>
      <c r="V6" s="74">
        <v>41453</v>
      </c>
      <c r="W6" s="74">
        <v>41486</v>
      </c>
      <c r="X6" s="74">
        <v>41516</v>
      </c>
      <c r="Y6" s="74">
        <v>41547</v>
      </c>
      <c r="Z6" s="74">
        <v>41578</v>
      </c>
      <c r="AA6" s="74">
        <v>41607</v>
      </c>
      <c r="AB6" s="74">
        <v>41639</v>
      </c>
      <c r="AC6" s="74">
        <v>41670</v>
      </c>
      <c r="AD6" s="74">
        <v>41698</v>
      </c>
      <c r="AE6" s="74">
        <v>41729</v>
      </c>
      <c r="AF6" s="74">
        <v>41759</v>
      </c>
      <c r="AG6" s="74">
        <v>41789</v>
      </c>
      <c r="AH6" s="74">
        <v>41820</v>
      </c>
      <c r="AI6" s="74">
        <v>41851</v>
      </c>
      <c r="AJ6" s="74">
        <v>41880</v>
      </c>
      <c r="AK6" s="74">
        <v>41912</v>
      </c>
      <c r="AL6" s="74">
        <v>41943</v>
      </c>
      <c r="AM6" s="74">
        <v>41971</v>
      </c>
      <c r="AN6" s="74">
        <v>42004</v>
      </c>
      <c r="AO6" s="74">
        <v>42034</v>
      </c>
      <c r="AP6" s="74">
        <v>42062</v>
      </c>
      <c r="AQ6" s="74">
        <v>42094</v>
      </c>
      <c r="AR6" s="74">
        <v>42124</v>
      </c>
      <c r="AS6" s="74">
        <v>42153</v>
      </c>
      <c r="AT6" s="74">
        <v>42185</v>
      </c>
      <c r="AU6" s="74">
        <v>42216</v>
      </c>
      <c r="AV6" s="74">
        <v>42247</v>
      </c>
      <c r="AW6" s="74">
        <v>42277</v>
      </c>
      <c r="AX6" s="74">
        <v>42307</v>
      </c>
      <c r="AY6" s="74">
        <v>42338</v>
      </c>
      <c r="AZ6" s="74">
        <v>42369</v>
      </c>
      <c r="BA6" s="74">
        <v>42398</v>
      </c>
      <c r="BB6" s="74">
        <v>42429</v>
      </c>
      <c r="BC6" s="74">
        <v>42460</v>
      </c>
      <c r="BD6" s="74">
        <v>42489</v>
      </c>
      <c r="BE6" s="74">
        <v>42521</v>
      </c>
      <c r="BF6" s="74">
        <v>42551</v>
      </c>
      <c r="BG6" s="74">
        <v>42580</v>
      </c>
      <c r="BH6" s="74">
        <v>42613</v>
      </c>
      <c r="BI6" s="74">
        <v>42643</v>
      </c>
      <c r="BJ6" s="74">
        <v>42674</v>
      </c>
      <c r="BK6" s="74">
        <v>42704</v>
      </c>
      <c r="BL6" s="74">
        <v>42734</v>
      </c>
    </row>
    <row r="7" spans="2:64" outlineLevel="1">
      <c r="B7" s="60"/>
      <c r="C7" s="60" t="s">
        <v>66</v>
      </c>
      <c r="D7" s="1">
        <v>44530</v>
      </c>
      <c r="E7" s="74">
        <v>42734</v>
      </c>
      <c r="F7" s="74">
        <v>42766</v>
      </c>
      <c r="G7" s="74">
        <v>42794</v>
      </c>
      <c r="H7" s="74">
        <v>42825</v>
      </c>
      <c r="I7" s="74">
        <v>42853</v>
      </c>
      <c r="J7" s="74">
        <v>42886</v>
      </c>
      <c r="K7" s="74">
        <v>42916</v>
      </c>
      <c r="L7" s="74">
        <v>42947</v>
      </c>
      <c r="M7" s="74">
        <v>42978</v>
      </c>
      <c r="N7" s="74">
        <v>43007</v>
      </c>
      <c r="O7" s="74">
        <v>43039</v>
      </c>
      <c r="P7" s="74">
        <v>43069</v>
      </c>
      <c r="Q7" s="74">
        <v>43098</v>
      </c>
      <c r="R7" s="74">
        <v>43131</v>
      </c>
      <c r="S7" s="74">
        <v>43159</v>
      </c>
      <c r="T7" s="74">
        <v>43188</v>
      </c>
      <c r="U7" s="74">
        <v>43220</v>
      </c>
      <c r="V7" s="74">
        <v>43251</v>
      </c>
      <c r="W7" s="74">
        <v>43280</v>
      </c>
      <c r="X7" s="74">
        <v>43312</v>
      </c>
      <c r="Y7" s="74">
        <v>43343</v>
      </c>
      <c r="Z7" s="74">
        <v>43371</v>
      </c>
      <c r="AA7" s="74">
        <v>43404</v>
      </c>
      <c r="AB7" s="74">
        <v>43434</v>
      </c>
      <c r="AC7" s="74">
        <v>43465</v>
      </c>
      <c r="AD7" s="74">
        <v>43496</v>
      </c>
      <c r="AE7" s="74">
        <v>43524</v>
      </c>
      <c r="AF7" s="74">
        <v>43553</v>
      </c>
      <c r="AG7" s="74">
        <v>43585</v>
      </c>
      <c r="AH7" s="74">
        <v>43616</v>
      </c>
      <c r="AI7" s="74">
        <v>43644</v>
      </c>
      <c r="AJ7" s="74">
        <v>43677</v>
      </c>
      <c r="AK7" s="74">
        <v>43707</v>
      </c>
      <c r="AL7" s="74">
        <v>43738</v>
      </c>
      <c r="AM7" s="74">
        <v>43769</v>
      </c>
      <c r="AN7" s="74">
        <v>43798</v>
      </c>
      <c r="AO7" s="74">
        <v>43830</v>
      </c>
      <c r="AP7" s="74">
        <v>43861</v>
      </c>
      <c r="AQ7" s="74">
        <v>43889</v>
      </c>
      <c r="AR7" s="74">
        <v>43921</v>
      </c>
      <c r="AS7" s="74">
        <v>43951</v>
      </c>
      <c r="AT7" s="74">
        <v>43980</v>
      </c>
      <c r="AU7" s="74">
        <v>44012</v>
      </c>
      <c r="AV7" s="74">
        <v>44043</v>
      </c>
      <c r="AW7" s="74">
        <v>44074</v>
      </c>
      <c r="AX7" s="74">
        <v>44104</v>
      </c>
      <c r="AY7" s="74">
        <v>44134</v>
      </c>
      <c r="AZ7" s="74">
        <v>44165</v>
      </c>
      <c r="BA7" s="74">
        <v>44196</v>
      </c>
      <c r="BB7" s="74">
        <v>44225</v>
      </c>
      <c r="BC7" s="74">
        <v>44253</v>
      </c>
      <c r="BD7" s="74">
        <v>44286</v>
      </c>
      <c r="BE7" s="74">
        <v>44316</v>
      </c>
      <c r="BF7" s="74">
        <v>44344</v>
      </c>
      <c r="BG7" s="74">
        <v>44377</v>
      </c>
      <c r="BH7" s="74">
        <v>44407</v>
      </c>
      <c r="BI7" s="74">
        <v>44439</v>
      </c>
      <c r="BJ7" s="74">
        <v>44469</v>
      </c>
      <c r="BK7" s="74">
        <v>44498</v>
      </c>
      <c r="BL7" s="74">
        <v>44530</v>
      </c>
    </row>
    <row r="8" spans="2:64">
      <c r="B8" s="61" t="s">
        <v>70</v>
      </c>
      <c r="C8" s="61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</row>
    <row r="9" spans="2:64" outlineLevel="1">
      <c r="B9" s="60"/>
      <c r="C9" s="60" t="s">
        <v>76</v>
      </c>
      <c r="D9" s="65">
        <v>-0.11254738375198201</v>
      </c>
      <c r="E9" s="65">
        <v>0.16592788476519499</v>
      </c>
      <c r="F9" s="65">
        <v>0.166258016476166</v>
      </c>
      <c r="G9" s="65">
        <v>0.16260190350725601</v>
      </c>
      <c r="H9" s="65">
        <v>0.17331128372628801</v>
      </c>
      <c r="I9" s="65">
        <v>0.16125299725561601</v>
      </c>
      <c r="J9" s="65">
        <v>0.12819559157504701</v>
      </c>
      <c r="K9" s="65">
        <v>0.12589894924374101</v>
      </c>
      <c r="L9" s="65">
        <v>0.11603834985389801</v>
      </c>
      <c r="M9" s="65">
        <v>0.113024331135461</v>
      </c>
      <c r="N9" s="65">
        <v>0.121733769145546</v>
      </c>
      <c r="O9" s="65">
        <v>0.105588910061247</v>
      </c>
      <c r="P9" s="65">
        <v>0.112754832545078</v>
      </c>
      <c r="Q9" s="65">
        <v>0.10592935454018</v>
      </c>
      <c r="R9" s="65">
        <v>0.107229077481373</v>
      </c>
      <c r="S9" s="65">
        <v>9.6159462472003895E-2</v>
      </c>
      <c r="T9" s="65">
        <v>0.105598793045278</v>
      </c>
      <c r="U9" s="65">
        <v>7.3789160933233094E-2</v>
      </c>
      <c r="V9" s="65">
        <v>7.9541198871928898E-2</v>
      </c>
      <c r="W9" s="65">
        <v>9.0587005836825801E-2</v>
      </c>
      <c r="X9" s="65">
        <v>7.3633042414408795E-2</v>
      </c>
      <c r="Y9" s="65">
        <v>7.1645198129049903E-2</v>
      </c>
      <c r="Z9" s="65">
        <v>7.7718317181853E-2</v>
      </c>
      <c r="AA9" s="65">
        <v>3.6309446675923E-2</v>
      </c>
      <c r="AB9" s="65">
        <v>2.4998611990169301E-2</v>
      </c>
      <c r="AC9" s="65">
        <v>3.1229707021836701E-2</v>
      </c>
      <c r="AD9" s="65">
        <v>-1.589240698292E-2</v>
      </c>
      <c r="AE9" s="65">
        <v>-9.6596701916185496E-3</v>
      </c>
      <c r="AF9" s="65">
        <v>-1.21756779024919E-2</v>
      </c>
      <c r="AG9" s="65">
        <v>-1.34462369424706E-2</v>
      </c>
      <c r="AH9" s="65">
        <v>-7.0396811372430397E-3</v>
      </c>
      <c r="AI9" s="65">
        <v>-1.7803177481428699E-2</v>
      </c>
      <c r="AJ9" s="65">
        <v>-1.9758256356427299E-2</v>
      </c>
      <c r="AK9" s="65">
        <v>-2.6100877581047701E-2</v>
      </c>
      <c r="AL9" s="65">
        <v>-3.3744129389931099E-2</v>
      </c>
      <c r="AM9" s="65">
        <v>-1.6577490115046199E-2</v>
      </c>
      <c r="AN9" s="65">
        <v>-2.12224477424574E-2</v>
      </c>
      <c r="AO9" s="65">
        <v>-1.51574300725324E-2</v>
      </c>
      <c r="AP9" s="65">
        <v>-4.3984561806305701E-2</v>
      </c>
      <c r="AQ9" s="65">
        <v>-4.0485096589293203E-2</v>
      </c>
      <c r="AR9" s="65">
        <v>-7.6214078050822406E-2</v>
      </c>
      <c r="AS9" s="65">
        <v>-8.9649674098820506E-2</v>
      </c>
      <c r="AT9" s="65">
        <v>-9.3345614046779296E-2</v>
      </c>
      <c r="AU9" s="65">
        <v>-8.9168895125593603E-2</v>
      </c>
      <c r="AV9" s="65">
        <v>-8.9043355725862694E-2</v>
      </c>
      <c r="AW9" s="65">
        <v>-8.9463705382779493E-2</v>
      </c>
      <c r="AX9" s="65">
        <v>-8.5931153763162405E-2</v>
      </c>
      <c r="AY9" s="65">
        <v>-0.159532571590115</v>
      </c>
      <c r="AZ9" s="65">
        <v>-0.144132210479437</v>
      </c>
      <c r="BA9" s="65">
        <v>-0.14662972062990201</v>
      </c>
      <c r="BB9" s="65">
        <v>-0.13112756518858401</v>
      </c>
      <c r="BC9" s="65">
        <v>-0.136595746733604</v>
      </c>
      <c r="BD9" s="65">
        <v>-0.13200073946801999</v>
      </c>
      <c r="BE9" s="65">
        <v>-0.125381355350904</v>
      </c>
      <c r="BF9" s="65">
        <v>-0.12915717045737399</v>
      </c>
      <c r="BG9" s="65">
        <v>-0.13170605794872101</v>
      </c>
      <c r="BH9" s="65">
        <v>-0.130656505721781</v>
      </c>
      <c r="BI9" s="65">
        <v>-0.12491370761828199</v>
      </c>
      <c r="BJ9" s="65">
        <v>-8.1726440088432897E-2</v>
      </c>
      <c r="BK9" s="65">
        <v>-8.7212471333915104E-2</v>
      </c>
      <c r="BL9" s="65">
        <v>-0.11254738375198201</v>
      </c>
    </row>
    <row r="10" spans="2:64" outlineLevel="1">
      <c r="B10" s="60"/>
      <c r="C10" s="60" t="s">
        <v>77</v>
      </c>
      <c r="D10" s="65">
        <v>2.3733508160950899E-2</v>
      </c>
      <c r="E10" s="65">
        <v>8.9980580337711794E-2</v>
      </c>
      <c r="F10" s="65">
        <v>8.5028442504318E-2</v>
      </c>
      <c r="G10" s="65">
        <v>8.4908970303845796E-2</v>
      </c>
      <c r="H10" s="65">
        <v>8.8137233977983898E-2</v>
      </c>
      <c r="I10" s="65">
        <v>7.9891106230525602E-2</v>
      </c>
      <c r="J10" s="65">
        <v>8.1712314255839497E-2</v>
      </c>
      <c r="K10" s="65">
        <v>8.3314665626861198E-2</v>
      </c>
      <c r="L10" s="65">
        <v>7.9446819379703298E-2</v>
      </c>
      <c r="M10" s="65">
        <v>7.6985873380619907E-2</v>
      </c>
      <c r="N10" s="65">
        <v>8.2862806048008206E-2</v>
      </c>
      <c r="O10" s="65">
        <v>8.5681188545653E-2</v>
      </c>
      <c r="P10" s="65">
        <v>8.3704028237221006E-2</v>
      </c>
      <c r="Q10" s="65">
        <v>8.6178255293154593E-2</v>
      </c>
      <c r="R10" s="65">
        <v>8.7003312092204202E-2</v>
      </c>
      <c r="S10" s="65">
        <v>8.8386434125251295E-2</v>
      </c>
      <c r="T10" s="65">
        <v>9.6539675267445696E-2</v>
      </c>
      <c r="U10" s="65">
        <v>9.9124815226210597E-2</v>
      </c>
      <c r="V10" s="65">
        <v>9.1291786083039103E-2</v>
      </c>
      <c r="W10" s="65">
        <v>0.101265502177281</v>
      </c>
      <c r="X10" s="65">
        <v>9.9523729233565603E-2</v>
      </c>
      <c r="Y10" s="65">
        <v>0.104895968294513</v>
      </c>
      <c r="Z10" s="65">
        <v>0.10160819669389599</v>
      </c>
      <c r="AA10" s="65">
        <v>5.4534784122562803E-2</v>
      </c>
      <c r="AB10" s="65">
        <v>4.8809382055350403E-2</v>
      </c>
      <c r="AC10" s="65">
        <v>4.5578074242754001E-2</v>
      </c>
      <c r="AD10" s="65">
        <v>2.5516221007872899E-2</v>
      </c>
      <c r="AE10" s="65">
        <v>2.7649208650779598E-2</v>
      </c>
      <c r="AF10" s="65">
        <v>2.7744107451874899E-2</v>
      </c>
      <c r="AG10" s="65">
        <v>3.0724618493729101E-2</v>
      </c>
      <c r="AH10" s="65">
        <v>2.97349398421493E-2</v>
      </c>
      <c r="AI10" s="65">
        <v>2.40592493932958E-2</v>
      </c>
      <c r="AJ10" s="65">
        <v>2.0933816482027801E-2</v>
      </c>
      <c r="AK10" s="65">
        <v>2.20543614374894E-2</v>
      </c>
      <c r="AL10" s="65">
        <v>2.05214477979863E-2</v>
      </c>
      <c r="AM10" s="65">
        <v>2.4261972856015199E-2</v>
      </c>
      <c r="AN10" s="65">
        <v>2.16509791527951E-2</v>
      </c>
      <c r="AO10" s="65">
        <v>1.98522789104391E-2</v>
      </c>
      <c r="AP10" s="65">
        <v>1.9672348438107501E-2</v>
      </c>
      <c r="AQ10" s="65">
        <v>1.7507549280633802E-2</v>
      </c>
      <c r="AR10" s="65">
        <v>1.23168849791744E-2</v>
      </c>
      <c r="AS10" s="65">
        <v>6.0945953188578502E-3</v>
      </c>
      <c r="AT10" s="65">
        <v>8.4527292282456298E-3</v>
      </c>
      <c r="AU10" s="65">
        <v>9.0229013015804792E-3</v>
      </c>
      <c r="AV10" s="65">
        <v>1.0606824615848401E-2</v>
      </c>
      <c r="AW10" s="65">
        <v>1.7571763855413699E-2</v>
      </c>
      <c r="AX10" s="65">
        <v>1.84852185794794E-2</v>
      </c>
      <c r="AY10" s="65">
        <v>1.56033745711948E-2</v>
      </c>
      <c r="AZ10" s="65">
        <v>1.19658121661507E-2</v>
      </c>
      <c r="BA10" s="65">
        <v>1.30535664716529E-2</v>
      </c>
      <c r="BB10" s="65">
        <v>1.3737528626106801E-2</v>
      </c>
      <c r="BC10" s="65">
        <v>1.8559606804481099E-2</v>
      </c>
      <c r="BD10" s="65">
        <v>2.7782763788856801E-2</v>
      </c>
      <c r="BE10" s="65">
        <v>2.8506788102599399E-2</v>
      </c>
      <c r="BF10" s="65">
        <v>3.1806668315124E-2</v>
      </c>
      <c r="BG10" s="65">
        <v>2.6790263124090601E-2</v>
      </c>
      <c r="BH10" s="65">
        <v>2.6571067067890999E-2</v>
      </c>
      <c r="BI10" s="65">
        <v>2.59813789348463E-2</v>
      </c>
      <c r="BJ10" s="65">
        <v>3.1106571033146901E-2</v>
      </c>
      <c r="BK10" s="65">
        <v>2.6434266352646701E-2</v>
      </c>
      <c r="BL10" s="65">
        <v>2.3733508160950899E-2</v>
      </c>
    </row>
    <row r="11" spans="2:64" outlineLevel="1">
      <c r="B11" s="60"/>
      <c r="C11" s="60" t="s">
        <v>78</v>
      </c>
      <c r="D11" s="65">
        <v>1.2897754399413999E-2</v>
      </c>
      <c r="E11" s="65">
        <v>7.4432199559598594E-2</v>
      </c>
      <c r="F11" s="65">
        <v>7.1175667444655602E-2</v>
      </c>
      <c r="G11" s="65">
        <v>7.2456355136262404E-2</v>
      </c>
      <c r="H11" s="65">
        <v>7.6028706630816498E-2</v>
      </c>
      <c r="I11" s="65">
        <v>7.1382157097225701E-2</v>
      </c>
      <c r="J11" s="65">
        <v>6.9200327981905493E-2</v>
      </c>
      <c r="K11" s="65">
        <v>6.8425358034686204E-2</v>
      </c>
      <c r="L11" s="65">
        <v>6.8405906589882007E-2</v>
      </c>
      <c r="M11" s="65">
        <v>6.6948701986785097E-2</v>
      </c>
      <c r="N11" s="65">
        <v>7.2328256679262098E-2</v>
      </c>
      <c r="O11" s="65">
        <v>7.5527718231487906E-2</v>
      </c>
      <c r="P11" s="65">
        <v>7.5599037324085905E-2</v>
      </c>
      <c r="Q11" s="65">
        <v>7.7927278016061405E-2</v>
      </c>
      <c r="R11" s="65">
        <v>7.4946231476382297E-2</v>
      </c>
      <c r="S11" s="65">
        <v>7.5542683910420294E-2</v>
      </c>
      <c r="T11" s="65">
        <v>8.5397507956424396E-2</v>
      </c>
      <c r="U11" s="65">
        <v>8.5423988332430603E-2</v>
      </c>
      <c r="V11" s="65">
        <v>8.1060246711869705E-2</v>
      </c>
      <c r="W11" s="65">
        <v>8.9787863618459501E-2</v>
      </c>
      <c r="X11" s="65">
        <v>8.6242986896291396E-2</v>
      </c>
      <c r="Y11" s="65">
        <v>8.8290869408296599E-2</v>
      </c>
      <c r="Z11" s="65">
        <v>8.6383894648647E-2</v>
      </c>
      <c r="AA11" s="65">
        <v>3.0273694525986199E-2</v>
      </c>
      <c r="AB11" s="65">
        <v>2.7125721669530499E-2</v>
      </c>
      <c r="AC11" s="65">
        <v>2.65438830378221E-2</v>
      </c>
      <c r="AD11" s="65">
        <v>-1.1096321532284999E-3</v>
      </c>
      <c r="AE11" s="65">
        <v>1.42290290341333E-3</v>
      </c>
      <c r="AF11" s="65">
        <v>8.3008068175505201E-4</v>
      </c>
      <c r="AG11" s="65">
        <v>3.76687115873061E-3</v>
      </c>
      <c r="AH11" s="65">
        <v>3.6619978989494198E-3</v>
      </c>
      <c r="AI11" s="65">
        <v>-2.2988691693301001E-3</v>
      </c>
      <c r="AJ11" s="65">
        <v>-5.9750857797733403E-3</v>
      </c>
      <c r="AK11" s="65">
        <v>-4.5235684293474599E-3</v>
      </c>
      <c r="AL11" s="65">
        <v>-5.5240008115920898E-3</v>
      </c>
      <c r="AM11" s="65">
        <v>-8.9260806631877194E-3</v>
      </c>
      <c r="AN11" s="65">
        <v>-9.9509697353896698E-3</v>
      </c>
      <c r="AO11" s="65">
        <v>-8.9337513039838608E-3</v>
      </c>
      <c r="AP11" s="65">
        <v>-5.7318974989517997E-3</v>
      </c>
      <c r="AQ11" s="65">
        <v>-1.5006595654728901E-2</v>
      </c>
      <c r="AR11" s="65">
        <v>-2.5645264126051399E-2</v>
      </c>
      <c r="AS11" s="65">
        <v>-2.7376336748408898E-2</v>
      </c>
      <c r="AT11" s="65">
        <v>-2.3626490165658699E-2</v>
      </c>
      <c r="AU11" s="65">
        <v>-2.01965013051917E-2</v>
      </c>
      <c r="AV11" s="65">
        <v>-2.0444841797825099E-2</v>
      </c>
      <c r="AW11" s="65">
        <v>-1.23063012013311E-2</v>
      </c>
      <c r="AX11" s="65">
        <v>-6.4189137793752198E-3</v>
      </c>
      <c r="AY11" s="65">
        <v>-2.92777163924491E-2</v>
      </c>
      <c r="AZ11" s="65">
        <v>-1.84370220056383E-2</v>
      </c>
      <c r="BA11" s="65">
        <v>-1.8510047726954099E-2</v>
      </c>
      <c r="BB11" s="65">
        <v>-2.0824310287054601E-2</v>
      </c>
      <c r="BC11" s="65">
        <v>-2.3078766587395001E-2</v>
      </c>
      <c r="BD11" s="65">
        <v>-1.2988657316466401E-2</v>
      </c>
      <c r="BE11" s="65">
        <v>-1.55422349650499E-2</v>
      </c>
      <c r="BF11" s="65">
        <v>-1.5801177732010799E-2</v>
      </c>
      <c r="BG11" s="65">
        <v>-1.9025826260164601E-2</v>
      </c>
      <c r="BH11" s="65">
        <v>-1.7057102812458799E-2</v>
      </c>
      <c r="BI11" s="65">
        <v>-1.4695132077416901E-2</v>
      </c>
      <c r="BJ11" s="65">
        <v>-1.04864055023942E-2</v>
      </c>
      <c r="BK11" s="65">
        <v>1.06233452847361E-2</v>
      </c>
      <c r="BL11" s="65">
        <v>1.2897754399413999E-2</v>
      </c>
    </row>
    <row r="12" spans="2:64" outlineLevel="1">
      <c r="B12" s="60"/>
      <c r="C12" s="60" t="s">
        <v>79</v>
      </c>
      <c r="D12" s="65">
        <v>2.87776464293669E-2</v>
      </c>
      <c r="E12" s="65">
        <v>-3.2304953849456398E-2</v>
      </c>
      <c r="F12" s="65">
        <v>-6.2650761275623607E-2</v>
      </c>
      <c r="G12" s="65">
        <v>-5.0550082743666201E-2</v>
      </c>
      <c r="H12" s="65">
        <v>-6.8102673977907202E-2</v>
      </c>
      <c r="I12" s="65">
        <v>-6.5894087093926496E-2</v>
      </c>
      <c r="J12" s="65">
        <v>-6.3176457069888503E-2</v>
      </c>
      <c r="K12" s="65">
        <v>-4.9516126865463098E-2</v>
      </c>
      <c r="L12" s="65">
        <v>-3.6196910272822E-2</v>
      </c>
      <c r="M12" s="65">
        <v>-3.5441973222416698E-2</v>
      </c>
      <c r="N12" s="65">
        <v>-1.9779107575477E-2</v>
      </c>
      <c r="O12" s="65">
        <v>2.4866129128512E-2</v>
      </c>
      <c r="P12" s="65">
        <v>2.0075184886860602E-2</v>
      </c>
      <c r="Q12" s="65">
        <v>4.2554347027851797E-2</v>
      </c>
      <c r="R12" s="65">
        <v>2.9854671789932601E-2</v>
      </c>
      <c r="S12" s="65">
        <v>1.0707380803931099E-2</v>
      </c>
      <c r="T12" s="65">
        <v>1.44920005286095E-2</v>
      </c>
      <c r="U12" s="65">
        <v>4.24195335412186E-2</v>
      </c>
      <c r="V12" s="65">
        <v>4.9351467905951601E-2</v>
      </c>
      <c r="W12" s="65">
        <v>4.4351167661695202E-2</v>
      </c>
      <c r="X12" s="65">
        <v>5.9417548295316903E-2</v>
      </c>
      <c r="Y12" s="65">
        <v>4.4846390198915599E-2</v>
      </c>
      <c r="Z12" s="65">
        <v>5.0166463985083502E-2</v>
      </c>
      <c r="AA12" s="65">
        <v>4.1598377837291201E-2</v>
      </c>
      <c r="AB12" s="65">
        <v>3.6564142020732798E-2</v>
      </c>
      <c r="AC12" s="65">
        <v>4.2547691799788602E-2</v>
      </c>
      <c r="AD12" s="65">
        <v>6.20548843172294E-2</v>
      </c>
      <c r="AE12" s="65">
        <v>6.2112831063802901E-2</v>
      </c>
      <c r="AF12" s="65">
        <v>5.4583353538796502E-2</v>
      </c>
      <c r="AG12" s="65">
        <v>6.6493675188641702E-2</v>
      </c>
      <c r="AH12" s="65">
        <v>8.2431829352683103E-2</v>
      </c>
      <c r="AI12" s="65">
        <v>8.0673491433036995E-2</v>
      </c>
      <c r="AJ12" s="65">
        <v>8.2958194817175604E-2</v>
      </c>
      <c r="AK12" s="65">
        <v>6.8439462368366594E-2</v>
      </c>
      <c r="AL12" s="65">
        <v>8.1652328422450002E-2</v>
      </c>
      <c r="AM12" s="65">
        <v>8.7809279733792003E-2</v>
      </c>
      <c r="AN12" s="65">
        <v>7.30842137592769E-2</v>
      </c>
      <c r="AO12" s="65">
        <v>7.1680546627895095E-2</v>
      </c>
      <c r="AP12" s="65">
        <v>0.10376412878864399</v>
      </c>
      <c r="AQ12" s="65">
        <v>8.1076181876148595E-2</v>
      </c>
      <c r="AR12" s="65">
        <v>4.3267008525402703E-2</v>
      </c>
      <c r="AS12" s="65">
        <v>-4.27168286875955E-2</v>
      </c>
      <c r="AT12" s="65">
        <v>-4.3047083007720602E-2</v>
      </c>
      <c r="AU12" s="65">
        <v>-3.89135087068E-2</v>
      </c>
      <c r="AV12" s="65">
        <v>-7.5279385925566794E-2</v>
      </c>
      <c r="AW12" s="65">
        <v>-8.1757996909057301E-2</v>
      </c>
      <c r="AX12" s="65">
        <v>-7.7807133685428201E-2</v>
      </c>
      <c r="AY12" s="65">
        <v>-4.9216720431057501E-2</v>
      </c>
      <c r="AZ12" s="65">
        <v>-8.04081687417358E-2</v>
      </c>
      <c r="BA12" s="65">
        <v>-8.66436440159601E-2</v>
      </c>
      <c r="BB12" s="65">
        <v>-0.10019833635825399</v>
      </c>
      <c r="BC12" s="65">
        <v>-6.4876219254053305E-2</v>
      </c>
      <c r="BD12" s="65">
        <v>-4.58774188179231E-2</v>
      </c>
      <c r="BE12" s="65">
        <v>-5.2910033833282903E-2</v>
      </c>
      <c r="BF12" s="65">
        <v>-5.4267085780274997E-2</v>
      </c>
      <c r="BG12" s="65">
        <v>-4.1150682217706298E-2</v>
      </c>
      <c r="BH12" s="65">
        <v>-3.2691576885149398E-2</v>
      </c>
      <c r="BI12" s="65">
        <v>-1.0355026377931001E-2</v>
      </c>
      <c r="BJ12" s="65">
        <v>2.6576860068768301E-2</v>
      </c>
      <c r="BK12" s="65">
        <v>2.39925155806072E-2</v>
      </c>
      <c r="BL12" s="65">
        <v>2.87776464293669E-2</v>
      </c>
    </row>
    <row r="13" spans="2:64" outlineLevel="1">
      <c r="B13" s="60"/>
      <c r="C13" s="60" t="s">
        <v>80</v>
      </c>
      <c r="D13" s="65">
        <v>-2.6738721408792101E-2</v>
      </c>
      <c r="E13" s="65">
        <v>6.7548275150025802E-2</v>
      </c>
      <c r="F13" s="65">
        <v>6.1634168119881497E-2</v>
      </c>
      <c r="G13" s="65">
        <v>6.5417697528116298E-2</v>
      </c>
      <c r="H13" s="65">
        <v>6.3447517730882405E-2</v>
      </c>
      <c r="I13" s="65">
        <v>6.2987639414921207E-2</v>
      </c>
      <c r="J13" s="65">
        <v>6.75053978281248E-2</v>
      </c>
      <c r="K13" s="65">
        <v>7.3674258087994507E-2</v>
      </c>
      <c r="L13" s="65">
        <v>7.3056181979392704E-2</v>
      </c>
      <c r="M13" s="65">
        <v>7.1277238453553493E-2</v>
      </c>
      <c r="N13" s="65">
        <v>6.5962563697072193E-2</v>
      </c>
      <c r="O13" s="65">
        <v>7.1706281515397999E-2</v>
      </c>
      <c r="P13" s="65">
        <v>7.0003406351169001E-2</v>
      </c>
      <c r="Q13" s="65">
        <v>7.02907180359197E-2</v>
      </c>
      <c r="R13" s="65">
        <v>7.6011192028116098E-2</v>
      </c>
      <c r="S13" s="65">
        <v>6.8448202569003302E-2</v>
      </c>
      <c r="T13" s="65">
        <v>7.1199307054298305E-2</v>
      </c>
      <c r="U13" s="65">
        <v>6.6741684189074599E-2</v>
      </c>
      <c r="V13" s="65">
        <v>5.8635852773135197E-2</v>
      </c>
      <c r="W13" s="65">
        <v>6.1725792071105602E-2</v>
      </c>
      <c r="X13" s="65">
        <v>6.4417861284990302E-2</v>
      </c>
      <c r="Y13" s="65">
        <v>6.5540837917624606E-2</v>
      </c>
      <c r="Z13" s="65">
        <v>6.3650780269248697E-2</v>
      </c>
      <c r="AA13" s="65">
        <v>6.2347751014786103E-2</v>
      </c>
      <c r="AB13" s="65">
        <v>5.9404639616257797E-2</v>
      </c>
      <c r="AC13" s="65">
        <v>5.45533767921925E-2</v>
      </c>
      <c r="AD13" s="65">
        <v>6.4296600859646794E-2</v>
      </c>
      <c r="AE13" s="65">
        <v>6.5108737181447801E-2</v>
      </c>
      <c r="AF13" s="65">
        <v>6.5380123019723402E-2</v>
      </c>
      <c r="AG13" s="65">
        <v>6.9598319245041201E-2</v>
      </c>
      <c r="AH13" s="65">
        <v>7.1553363052222999E-2</v>
      </c>
      <c r="AI13" s="65">
        <v>6.6884380099992702E-2</v>
      </c>
      <c r="AJ13" s="65">
        <v>6.4793654052722097E-2</v>
      </c>
      <c r="AK13" s="65">
        <v>6.7335026892342095E-2</v>
      </c>
      <c r="AL13" s="65">
        <v>7.6609757293117295E-2</v>
      </c>
      <c r="AM13" s="65">
        <v>7.2736441645495906E-2</v>
      </c>
      <c r="AN13" s="65">
        <v>7.9079846185766994E-2</v>
      </c>
      <c r="AO13" s="65">
        <v>7.7211378204250003E-2</v>
      </c>
      <c r="AP13" s="65">
        <v>7.2872864417410602E-2</v>
      </c>
      <c r="AQ13" s="65">
        <v>6.5821231869933799E-2</v>
      </c>
      <c r="AR13" s="65">
        <v>3.0473661419435E-2</v>
      </c>
      <c r="AS13" s="65">
        <v>-8.0554980506747295E-3</v>
      </c>
      <c r="AT13" s="65">
        <v>-4.2742008357559199E-3</v>
      </c>
      <c r="AU13" s="65">
        <v>-2.2010024807179499E-3</v>
      </c>
      <c r="AV13" s="65">
        <v>1.46025961136068E-3</v>
      </c>
      <c r="AW13" s="65">
        <v>7.9635268131682709E-3</v>
      </c>
      <c r="AX13" s="65">
        <v>-1.57362688622324E-3</v>
      </c>
      <c r="AY13" s="65">
        <v>9.5179357939024194E-3</v>
      </c>
      <c r="AZ13" s="65">
        <v>-1.78518204054691E-2</v>
      </c>
      <c r="BA13" s="65">
        <v>-1.7351285921514501E-2</v>
      </c>
      <c r="BB13" s="65">
        <v>-1.8661180840760599E-2</v>
      </c>
      <c r="BC13" s="65">
        <v>-2.51454920396138E-2</v>
      </c>
      <c r="BD13" s="65">
        <v>-2.0770043485939801E-2</v>
      </c>
      <c r="BE13" s="65">
        <v>-1.79431608191639E-2</v>
      </c>
      <c r="BF13" s="65">
        <v>-1.7061252178666102E-2</v>
      </c>
      <c r="BG13" s="65">
        <v>-1.9657305852925799E-2</v>
      </c>
      <c r="BH13" s="65">
        <v>-2.0631362993475798E-2</v>
      </c>
      <c r="BI13" s="65">
        <v>-2.1643053638899901E-2</v>
      </c>
      <c r="BJ13" s="65">
        <v>-2.0665810609438E-2</v>
      </c>
      <c r="BK13" s="65">
        <v>-2.27260976986461E-2</v>
      </c>
      <c r="BL13" s="65">
        <v>-2.6738721408792101E-2</v>
      </c>
    </row>
    <row r="14" spans="2:64" outlineLevel="1">
      <c r="B14" s="60"/>
      <c r="C14" s="60" t="s">
        <v>81</v>
      </c>
      <c r="D14" s="65">
        <v>-2.5968668791691799E-2</v>
      </c>
      <c r="E14" s="65">
        <v>3.4674564718189201E-2</v>
      </c>
      <c r="F14" s="65">
        <v>2.4319853924667002E-2</v>
      </c>
      <c r="G14" s="65">
        <v>3.25166017894747E-2</v>
      </c>
      <c r="H14" s="65">
        <v>2.7933886324760401E-2</v>
      </c>
      <c r="I14" s="65">
        <v>2.7223996466941999E-2</v>
      </c>
      <c r="J14" s="65">
        <v>2.3085881059205501E-2</v>
      </c>
      <c r="K14" s="65">
        <v>2.8703818568428501E-2</v>
      </c>
      <c r="L14" s="65">
        <v>2.9025931134018201E-2</v>
      </c>
      <c r="M14" s="65">
        <v>2.8130156167590299E-2</v>
      </c>
      <c r="N14" s="65">
        <v>2.5728508889025201E-2</v>
      </c>
      <c r="O14" s="65">
        <v>3.2228902128357301E-2</v>
      </c>
      <c r="P14" s="65">
        <v>3.1949317005742099E-2</v>
      </c>
      <c r="Q14" s="65">
        <v>3.3533796864211401E-2</v>
      </c>
      <c r="R14" s="65">
        <v>4.5604216350834698E-2</v>
      </c>
      <c r="S14" s="65">
        <v>3.1610501783312303E-2</v>
      </c>
      <c r="T14" s="65">
        <v>3.95307797785154E-2</v>
      </c>
      <c r="U14" s="65">
        <v>4.2333946149988803E-2</v>
      </c>
      <c r="V14" s="65">
        <v>3.6984136127686099E-2</v>
      </c>
      <c r="W14" s="65">
        <v>3.9001084565156198E-2</v>
      </c>
      <c r="X14" s="65">
        <v>4.3369439427002103E-2</v>
      </c>
      <c r="Y14" s="65">
        <v>4.6835293146096302E-2</v>
      </c>
      <c r="Z14" s="65">
        <v>4.5546711139954302E-2</v>
      </c>
      <c r="AA14" s="65">
        <v>4.13047103630865E-2</v>
      </c>
      <c r="AB14" s="65">
        <v>4.0386045675889999E-2</v>
      </c>
      <c r="AC14" s="65">
        <v>3.67326765496006E-2</v>
      </c>
      <c r="AD14" s="65">
        <v>5.0194597743300401E-2</v>
      </c>
      <c r="AE14" s="65">
        <v>5.0596201111113501E-2</v>
      </c>
      <c r="AF14" s="65">
        <v>5.0727908514711997E-2</v>
      </c>
      <c r="AG14" s="65">
        <v>5.5062577928784801E-2</v>
      </c>
      <c r="AH14" s="65">
        <v>6.24636321766842E-2</v>
      </c>
      <c r="AI14" s="65">
        <v>5.7660359519979901E-2</v>
      </c>
      <c r="AJ14" s="65">
        <v>5.8676533870979403E-2</v>
      </c>
      <c r="AK14" s="65">
        <v>5.98599964817172E-2</v>
      </c>
      <c r="AL14" s="65">
        <v>6.8020832648997401E-2</v>
      </c>
      <c r="AM14" s="65">
        <v>6.7211406498214901E-2</v>
      </c>
      <c r="AN14" s="65">
        <v>6.6827355538337296E-2</v>
      </c>
      <c r="AO14" s="65">
        <v>6.5364464091292401E-2</v>
      </c>
      <c r="AP14" s="65">
        <v>6.5918471955942595E-2</v>
      </c>
      <c r="AQ14" s="65">
        <v>5.4165280968253599E-2</v>
      </c>
      <c r="AR14" s="65">
        <v>2.2627911155398799E-3</v>
      </c>
      <c r="AS14" s="65">
        <v>-4.6786933426788198E-2</v>
      </c>
      <c r="AT14" s="65">
        <v>-4.6019661527750499E-2</v>
      </c>
      <c r="AU14" s="65">
        <v>-4.03335133695314E-2</v>
      </c>
      <c r="AV14" s="65">
        <v>-3.09185313798035E-2</v>
      </c>
      <c r="AW14" s="65">
        <v>-2.2286268625265199E-2</v>
      </c>
      <c r="AX14" s="65">
        <v>-3.0480390949520299E-2</v>
      </c>
      <c r="AY14" s="65">
        <v>-1.3067370886549501E-2</v>
      </c>
      <c r="AZ14" s="65">
        <v>-3.3053186041011297E-2</v>
      </c>
      <c r="BA14" s="65">
        <v>-2.9580639220064101E-2</v>
      </c>
      <c r="BB14" s="65">
        <v>-3.5622604778239801E-2</v>
      </c>
      <c r="BC14" s="65">
        <v>-3.2941836084864597E-2</v>
      </c>
      <c r="BD14" s="65">
        <v>-2.5907132464093301E-2</v>
      </c>
      <c r="BE14" s="65">
        <v>-2.3383945620739199E-2</v>
      </c>
      <c r="BF14" s="65">
        <v>-2.4092557107113801E-2</v>
      </c>
      <c r="BG14" s="65">
        <v>-2.6901842318579401E-2</v>
      </c>
      <c r="BH14" s="65">
        <v>-2.9776471892235201E-2</v>
      </c>
      <c r="BI14" s="65">
        <v>-2.6014449947437901E-2</v>
      </c>
      <c r="BJ14" s="65">
        <v>-1.76623092737484E-2</v>
      </c>
      <c r="BK14" s="65">
        <v>-2.7444913996759301E-2</v>
      </c>
      <c r="BL14" s="65">
        <v>-2.5968668791691799E-2</v>
      </c>
    </row>
    <row r="15" spans="2:64" outlineLevel="1">
      <c r="B15" s="60"/>
      <c r="C15" s="60" t="s">
        <v>82</v>
      </c>
      <c r="D15" s="65">
        <v>0.20652428192960301</v>
      </c>
      <c r="E15" s="65">
        <v>0.29958771849230498</v>
      </c>
      <c r="F15" s="65">
        <v>0.32884712962104801</v>
      </c>
      <c r="G15" s="65">
        <v>0.29193881424097101</v>
      </c>
      <c r="H15" s="65">
        <v>0.28101126044472802</v>
      </c>
      <c r="I15" s="65">
        <v>0.28602194083457899</v>
      </c>
      <c r="J15" s="65">
        <v>0.29998073402742198</v>
      </c>
      <c r="K15" s="65">
        <v>0.275034451167535</v>
      </c>
      <c r="L15" s="65">
        <v>0.28153119987182501</v>
      </c>
      <c r="M15" s="65">
        <v>0.286371746647058</v>
      </c>
      <c r="N15" s="65">
        <v>0.31810549876247302</v>
      </c>
      <c r="O15" s="65">
        <v>0.308343900180575</v>
      </c>
      <c r="P15" s="65">
        <v>0.35923117367733598</v>
      </c>
      <c r="Q15" s="65">
        <v>0.31882605282004001</v>
      </c>
      <c r="R15" s="65">
        <v>0.35068808086867298</v>
      </c>
      <c r="S15" s="65">
        <v>0.35180156555583098</v>
      </c>
      <c r="T15" s="65">
        <v>0.38239822271128099</v>
      </c>
      <c r="U15" s="65">
        <v>0.36822153412797498</v>
      </c>
      <c r="V15" s="65">
        <v>0.36236191899167602</v>
      </c>
      <c r="W15" s="65">
        <v>0.37247809139049098</v>
      </c>
      <c r="X15" s="65">
        <v>0.34884912980765798</v>
      </c>
      <c r="Y15" s="65">
        <v>0.35205358591665797</v>
      </c>
      <c r="Z15" s="65">
        <v>0.324403841422919</v>
      </c>
      <c r="AA15" s="65">
        <v>0.32718563803388401</v>
      </c>
      <c r="AB15" s="65">
        <v>0.31999397199891699</v>
      </c>
      <c r="AC15" s="65">
        <v>0.23701938501776701</v>
      </c>
      <c r="AD15" s="65">
        <v>0.117237872352618</v>
      </c>
      <c r="AE15" s="65">
        <v>0.12627897919855599</v>
      </c>
      <c r="AF15" s="65">
        <v>0.12849731120368901</v>
      </c>
      <c r="AG15" s="65">
        <v>0.116999245705688</v>
      </c>
      <c r="AH15" s="65">
        <v>0.13410458223079599</v>
      </c>
      <c r="AI15" s="65">
        <v>0.138022618012235</v>
      </c>
      <c r="AJ15" s="65">
        <v>0.14793344060918001</v>
      </c>
      <c r="AK15" s="65">
        <v>0.117948064604195</v>
      </c>
      <c r="AL15" s="65">
        <v>0.115219684388116</v>
      </c>
      <c r="AM15" s="65">
        <v>0.107160580103437</v>
      </c>
      <c r="AN15" s="65">
        <v>0.11168575772625</v>
      </c>
      <c r="AO15" s="65">
        <v>0.108982059581529</v>
      </c>
      <c r="AP15" s="65">
        <v>9.6094276546369706E-2</v>
      </c>
      <c r="AQ15" s="65">
        <v>2.3218549950635301E-2</v>
      </c>
      <c r="AR15" s="65">
        <v>1.43442654375616E-2</v>
      </c>
      <c r="AS15" s="65">
        <v>9.0345891701533801E-2</v>
      </c>
      <c r="AT15" s="65">
        <v>0.165009174555965</v>
      </c>
      <c r="AU15" s="65">
        <v>0.126081899148071</v>
      </c>
      <c r="AV15" s="65">
        <v>0.189234508387016</v>
      </c>
      <c r="AW15" s="65">
        <v>0.202842400804638</v>
      </c>
      <c r="AX15" s="65">
        <v>0.187639128117781</v>
      </c>
      <c r="AY15" s="65">
        <v>0.22648207544278301</v>
      </c>
      <c r="AZ15" s="65">
        <v>0.20339159398772999</v>
      </c>
      <c r="BA15" s="65">
        <v>0.20864743884696799</v>
      </c>
      <c r="BB15" s="65">
        <v>0.19644313794933699</v>
      </c>
      <c r="BC15" s="65">
        <v>0.183758496624887</v>
      </c>
      <c r="BD15" s="65">
        <v>0.18927189010745199</v>
      </c>
      <c r="BE15" s="65">
        <v>0.190357326621613</v>
      </c>
      <c r="BF15" s="65">
        <v>0.19412554629940901</v>
      </c>
      <c r="BG15" s="65">
        <v>0.18302673266525099</v>
      </c>
      <c r="BH15" s="65">
        <v>0.17580338379028199</v>
      </c>
      <c r="BI15" s="65">
        <v>0.17245021181122799</v>
      </c>
      <c r="BJ15" s="65">
        <v>0.151010893856066</v>
      </c>
      <c r="BK15" s="65">
        <v>0.155576125751096</v>
      </c>
      <c r="BL15" s="65">
        <v>0.20652428192960301</v>
      </c>
    </row>
    <row r="16" spans="2:64" outlineLevel="1">
      <c r="B16" s="60"/>
      <c r="C16" s="60" t="s">
        <v>83</v>
      </c>
      <c r="D16" s="65">
        <v>0.219722107090595</v>
      </c>
      <c r="E16" s="65">
        <v>0.247793103730267</v>
      </c>
      <c r="F16" s="65">
        <v>0.24090635002492899</v>
      </c>
      <c r="G16" s="65">
        <v>0.24302165875194001</v>
      </c>
      <c r="H16" s="65">
        <v>0.24034797336354999</v>
      </c>
      <c r="I16" s="65">
        <v>0.241986654872763</v>
      </c>
      <c r="J16" s="65">
        <v>0.22672275196876501</v>
      </c>
      <c r="K16" s="65">
        <v>0.21260792752018001</v>
      </c>
      <c r="L16" s="65">
        <v>0.21727552581703599</v>
      </c>
      <c r="M16" s="65">
        <v>0.22605918164059399</v>
      </c>
      <c r="N16" s="65">
        <v>0.22840222813230501</v>
      </c>
      <c r="O16" s="65">
        <v>0.223621155326264</v>
      </c>
      <c r="P16" s="65">
        <v>0.23985305650494801</v>
      </c>
      <c r="Q16" s="65">
        <v>0.22812867495963701</v>
      </c>
      <c r="R16" s="65">
        <v>0.21440498481911999</v>
      </c>
      <c r="S16" s="65">
        <v>0.21762135686718101</v>
      </c>
      <c r="T16" s="65">
        <v>0.22500762063473101</v>
      </c>
      <c r="U16" s="65">
        <v>0.228348549425332</v>
      </c>
      <c r="V16" s="65">
        <v>0.243251899027534</v>
      </c>
      <c r="W16" s="65">
        <v>0.240427569958238</v>
      </c>
      <c r="X16" s="65">
        <v>0.232533568822784</v>
      </c>
      <c r="Y16" s="65">
        <v>0.21163200308699101</v>
      </c>
      <c r="Z16" s="65">
        <v>0.20739145815688501</v>
      </c>
      <c r="AA16" s="65">
        <v>0.22175461962902401</v>
      </c>
      <c r="AB16" s="65">
        <v>0.220950397697604</v>
      </c>
      <c r="AC16" s="65">
        <v>0.222985107382216</v>
      </c>
      <c r="AD16" s="65">
        <v>0.19916776959711899</v>
      </c>
      <c r="AE16" s="65">
        <v>0.20089433911544799</v>
      </c>
      <c r="AF16" s="65">
        <v>0.20356280795564199</v>
      </c>
      <c r="AG16" s="65">
        <v>0.20739473219281301</v>
      </c>
      <c r="AH16" s="65">
        <v>0.2262907515507</v>
      </c>
      <c r="AI16" s="65">
        <v>0.23287470631093701</v>
      </c>
      <c r="AJ16" s="65">
        <v>0.23686836401372</v>
      </c>
      <c r="AK16" s="65">
        <v>0.234803858718235</v>
      </c>
      <c r="AL16" s="65">
        <v>0.232712083943792</v>
      </c>
      <c r="AM16" s="65">
        <v>0.243656418112835</v>
      </c>
      <c r="AN16" s="65">
        <v>0.2414895629015</v>
      </c>
      <c r="AO16" s="65">
        <v>0.24098136849840199</v>
      </c>
      <c r="AP16" s="65">
        <v>0.212889737819773</v>
      </c>
      <c r="AQ16" s="65">
        <v>0.20298137473521299</v>
      </c>
      <c r="AR16" s="65">
        <v>0.192766101084098</v>
      </c>
      <c r="AS16" s="65">
        <v>0.218968324511749</v>
      </c>
      <c r="AT16" s="65">
        <v>0.232552669444516</v>
      </c>
      <c r="AU16" s="65">
        <v>0.20765894466654</v>
      </c>
      <c r="AV16" s="65">
        <v>0.21254081390348301</v>
      </c>
      <c r="AW16" s="65">
        <v>0.20749729910221201</v>
      </c>
      <c r="AX16" s="65">
        <v>0.205422676743657</v>
      </c>
      <c r="AY16" s="65">
        <v>0.19581934727337699</v>
      </c>
      <c r="AZ16" s="65">
        <v>0.207083683845567</v>
      </c>
      <c r="BA16" s="65">
        <v>0.21333165604479301</v>
      </c>
      <c r="BB16" s="65">
        <v>0.20250205577894401</v>
      </c>
      <c r="BC16" s="65">
        <v>0.20308937832937701</v>
      </c>
      <c r="BD16" s="65">
        <v>0.21085744351181501</v>
      </c>
      <c r="BE16" s="65">
        <v>0.209722528537481</v>
      </c>
      <c r="BF16" s="65">
        <v>0.20924804111341599</v>
      </c>
      <c r="BG16" s="65">
        <v>0.20232229814630401</v>
      </c>
      <c r="BH16" s="65">
        <v>0.195605535106291</v>
      </c>
      <c r="BI16" s="65">
        <v>0.196210947423542</v>
      </c>
      <c r="BJ16" s="65">
        <v>0.20255138966018299</v>
      </c>
      <c r="BK16" s="65">
        <v>0.201484745019268</v>
      </c>
      <c r="BL16" s="65">
        <v>0.219722107090595</v>
      </c>
    </row>
    <row r="17" spans="2:64" outlineLevel="1">
      <c r="B17" s="60"/>
      <c r="C17" s="60" t="s">
        <v>84</v>
      </c>
      <c r="D17" s="65">
        <v>0.215383176544792</v>
      </c>
      <c r="E17" s="65">
        <v>0.297584324410124</v>
      </c>
      <c r="F17" s="65">
        <v>0.29293015818850598</v>
      </c>
      <c r="G17" s="65">
        <v>0.28918381049007202</v>
      </c>
      <c r="H17" s="65">
        <v>0.28646172446782298</v>
      </c>
      <c r="I17" s="65">
        <v>0.28820037491885597</v>
      </c>
      <c r="J17" s="65">
        <v>0.28186440435761201</v>
      </c>
      <c r="K17" s="65">
        <v>0.26928019143744197</v>
      </c>
      <c r="L17" s="65">
        <v>0.27143249666376101</v>
      </c>
      <c r="M17" s="65">
        <v>0.27664778673367102</v>
      </c>
      <c r="N17" s="65">
        <v>0.27893076196240102</v>
      </c>
      <c r="O17" s="65">
        <v>0.27309160817533701</v>
      </c>
      <c r="P17" s="65">
        <v>0.28851463612177097</v>
      </c>
      <c r="Q17" s="65">
        <v>0.28009830962426602</v>
      </c>
      <c r="R17" s="65">
        <v>0.278227377743755</v>
      </c>
      <c r="S17" s="65">
        <v>0.28054032940760998</v>
      </c>
      <c r="T17" s="65">
        <v>0.29423134620889202</v>
      </c>
      <c r="U17" s="65">
        <v>0.29340571857189002</v>
      </c>
      <c r="V17" s="65">
        <v>0.30272775362375398</v>
      </c>
      <c r="W17" s="65">
        <v>0.30234231781041099</v>
      </c>
      <c r="X17" s="65">
        <v>0.29793213863346701</v>
      </c>
      <c r="Y17" s="65">
        <v>0.29060550683946201</v>
      </c>
      <c r="Z17" s="65">
        <v>0.28259672805531399</v>
      </c>
      <c r="AA17" s="65">
        <v>0.29611704604396799</v>
      </c>
      <c r="AB17" s="65">
        <v>0.29245075985977598</v>
      </c>
      <c r="AC17" s="65">
        <v>0.28475468755189098</v>
      </c>
      <c r="AD17" s="65">
        <v>0.25375039989624798</v>
      </c>
      <c r="AE17" s="65">
        <v>0.25514129576254901</v>
      </c>
      <c r="AF17" s="65">
        <v>0.25742669117653799</v>
      </c>
      <c r="AG17" s="65">
        <v>0.25484098267495298</v>
      </c>
      <c r="AH17" s="65">
        <v>0.26932604656875803</v>
      </c>
      <c r="AI17" s="65">
        <v>0.27312202465639401</v>
      </c>
      <c r="AJ17" s="65">
        <v>0.274996313497269</v>
      </c>
      <c r="AK17" s="65">
        <v>0.26968033867422903</v>
      </c>
      <c r="AL17" s="65">
        <v>0.26821685089591402</v>
      </c>
      <c r="AM17" s="65">
        <v>0.276043816806058</v>
      </c>
      <c r="AN17" s="65">
        <v>0.27306294153083599</v>
      </c>
      <c r="AO17" s="65">
        <v>0.27249086077176898</v>
      </c>
      <c r="AP17" s="65">
        <v>0.25714606925782202</v>
      </c>
      <c r="AQ17" s="65">
        <v>0.24158584913488099</v>
      </c>
      <c r="AR17" s="65">
        <v>0.21727722023596199</v>
      </c>
      <c r="AS17" s="65">
        <v>0.241049486314836</v>
      </c>
      <c r="AT17" s="65">
        <v>0.252435666359207</v>
      </c>
      <c r="AU17" s="65">
        <v>0.236313518816124</v>
      </c>
      <c r="AV17" s="65">
        <v>0.23046358981686399</v>
      </c>
      <c r="AW17" s="65">
        <v>0.22480949873422201</v>
      </c>
      <c r="AX17" s="65">
        <v>0.222402049946402</v>
      </c>
      <c r="AY17" s="65">
        <v>0.216036033652314</v>
      </c>
      <c r="AZ17" s="65">
        <v>0.217730412127878</v>
      </c>
      <c r="BA17" s="65">
        <v>0.21850532188599001</v>
      </c>
      <c r="BB17" s="65">
        <v>0.208252952260019</v>
      </c>
      <c r="BC17" s="65">
        <v>0.208788699901543</v>
      </c>
      <c r="BD17" s="65">
        <v>0.21304922431671799</v>
      </c>
      <c r="BE17" s="65">
        <v>0.2117836435722</v>
      </c>
      <c r="BF17" s="65">
        <v>0.211508911806497</v>
      </c>
      <c r="BG17" s="65">
        <v>0.20839507447906899</v>
      </c>
      <c r="BH17" s="65">
        <v>0.204357762725171</v>
      </c>
      <c r="BI17" s="65">
        <v>0.20451061906267301</v>
      </c>
      <c r="BJ17" s="65">
        <v>0.21016011277839</v>
      </c>
      <c r="BK17" s="65">
        <v>0.20524947114932299</v>
      </c>
      <c r="BL17" s="65">
        <v>0.215383176544792</v>
      </c>
    </row>
    <row r="18" spans="2:64" outlineLevel="1">
      <c r="B18" s="60"/>
      <c r="C18" s="60" t="s">
        <v>85</v>
      </c>
      <c r="D18" s="65">
        <v>-5.4849360775906103E-2</v>
      </c>
      <c r="E18" s="65">
        <v>0.184239869925021</v>
      </c>
      <c r="F18" s="65">
        <v>0.191696523882945</v>
      </c>
      <c r="G18" s="65">
        <v>0.16880575822796101</v>
      </c>
      <c r="H18" s="65">
        <v>0.17686371044813001</v>
      </c>
      <c r="I18" s="65">
        <v>0.179591068289327</v>
      </c>
      <c r="J18" s="65">
        <v>0.131451042558662</v>
      </c>
      <c r="K18" s="65">
        <v>0.135108922804489</v>
      </c>
      <c r="L18" s="65">
        <v>0.119605288440642</v>
      </c>
      <c r="M18" s="65">
        <v>0.119043480746924</v>
      </c>
      <c r="N18" s="65">
        <v>0.101286841607884</v>
      </c>
      <c r="O18" s="65">
        <v>5.8600456530475499E-2</v>
      </c>
      <c r="P18" s="65">
        <v>4.5750317025852298E-2</v>
      </c>
      <c r="Q18" s="65">
        <v>1.04499428890522E-2</v>
      </c>
      <c r="R18" s="65">
        <v>2.1142102998026501E-2</v>
      </c>
      <c r="S18" s="65">
        <v>-2.95215996084384E-3</v>
      </c>
      <c r="T18" s="65">
        <v>-1.1531596338695001E-2</v>
      </c>
      <c r="U18" s="65">
        <v>-6.9223805822554801E-2</v>
      </c>
      <c r="V18" s="65">
        <v>-7.3478233498292897E-2</v>
      </c>
      <c r="W18" s="65">
        <v>-6.9361062720736597E-2</v>
      </c>
      <c r="X18" s="65">
        <v>-7.7982837667761304E-2</v>
      </c>
      <c r="Y18" s="65">
        <v>-7.9951215652734595E-2</v>
      </c>
      <c r="Z18" s="65">
        <v>-7.9708085964873499E-2</v>
      </c>
      <c r="AA18" s="65">
        <v>-9.8056071007724399E-2</v>
      </c>
      <c r="AB18" s="65">
        <v>-0.12487404850302</v>
      </c>
      <c r="AC18" s="65">
        <v>-0.152559441586893</v>
      </c>
      <c r="AD18" s="65">
        <v>-0.13816673778935801</v>
      </c>
      <c r="AE18" s="65">
        <v>-0.13621980021897701</v>
      </c>
      <c r="AF18" s="65">
        <v>-0.113505025208223</v>
      </c>
      <c r="AG18" s="65">
        <v>-7.57321173889349E-2</v>
      </c>
      <c r="AH18" s="65">
        <v>-0.11846831305356401</v>
      </c>
      <c r="AI18" s="65">
        <v>-0.13369181690655399</v>
      </c>
      <c r="AJ18" s="65">
        <v>-0.123893744997275</v>
      </c>
      <c r="AK18" s="65">
        <v>-0.13553662854079701</v>
      </c>
      <c r="AL18" s="65">
        <v>-0.130175682152988</v>
      </c>
      <c r="AM18" s="65">
        <v>-0.13796337925254001</v>
      </c>
      <c r="AN18" s="65">
        <v>-0.12853454045394899</v>
      </c>
      <c r="AO18" s="65">
        <v>-0.130472722579943</v>
      </c>
      <c r="AP18" s="65">
        <v>-8.9560266039649297E-2</v>
      </c>
      <c r="AQ18" s="65">
        <v>-9.9578390604298198E-2</v>
      </c>
      <c r="AR18" s="65">
        <v>-0.114631639304795</v>
      </c>
      <c r="AS18" s="65">
        <v>-8.4838929062214699E-2</v>
      </c>
      <c r="AT18" s="65">
        <v>-5.6524051808638502E-2</v>
      </c>
      <c r="AU18" s="65">
        <v>-6.6342006891324398E-2</v>
      </c>
      <c r="AV18" s="65">
        <v>-4.1141559327112401E-2</v>
      </c>
      <c r="AW18" s="65">
        <v>3.7146121759065501E-3</v>
      </c>
      <c r="AX18" s="65">
        <v>-6.4138613026186201E-3</v>
      </c>
      <c r="AY18" s="65">
        <v>4.9094719815393997E-2</v>
      </c>
      <c r="AZ18" s="65">
        <v>4.5157875610578699E-2</v>
      </c>
      <c r="BA18" s="65">
        <v>5.11786944683792E-2</v>
      </c>
      <c r="BB18" s="65">
        <v>1.6319326347639398E-2</v>
      </c>
      <c r="BC18" s="65">
        <v>-6.7910787509274399E-3</v>
      </c>
      <c r="BD18" s="65">
        <v>-3.28200895609152E-2</v>
      </c>
      <c r="BE18" s="65">
        <v>-4.2622408598846098E-2</v>
      </c>
      <c r="BF18" s="65">
        <v>-3.7823026644474698E-2</v>
      </c>
      <c r="BG18" s="65">
        <v>-3.7378893778608702E-2</v>
      </c>
      <c r="BH18" s="65">
        <v>-4.0335118272546898E-2</v>
      </c>
      <c r="BI18" s="65">
        <v>-2.73567973809948E-2</v>
      </c>
      <c r="BJ18" s="65">
        <v>-7.7367816031583603E-2</v>
      </c>
      <c r="BK18" s="65">
        <v>-6.4175033560584197E-2</v>
      </c>
      <c r="BL18" s="65">
        <v>-5.4849360775906103E-2</v>
      </c>
    </row>
    <row r="19" spans="2:64" outlineLevel="1">
      <c r="B19" s="60"/>
      <c r="C19" s="60" t="s">
        <v>86</v>
      </c>
      <c r="D19" s="65">
        <v>0.10006389657343299</v>
      </c>
      <c r="E19" s="65">
        <v>0.20460505030981099</v>
      </c>
      <c r="F19" s="65">
        <v>0.199464673767036</v>
      </c>
      <c r="G19" s="65">
        <v>0.19134073912203001</v>
      </c>
      <c r="H19" s="65">
        <v>0.191080249931771</v>
      </c>
      <c r="I19" s="65">
        <v>0.191830243015775</v>
      </c>
      <c r="J19" s="65">
        <v>0.19247346342837701</v>
      </c>
      <c r="K19" s="65">
        <v>0.19902557340048699</v>
      </c>
      <c r="L19" s="65">
        <v>0.19078423405233999</v>
      </c>
      <c r="M19" s="65">
        <v>0.18879744685607</v>
      </c>
      <c r="N19" s="65">
        <v>0.191643555050732</v>
      </c>
      <c r="O19" s="65">
        <v>0.19394619863236801</v>
      </c>
      <c r="P19" s="65">
        <v>0.18860471813492299</v>
      </c>
      <c r="Q19" s="65">
        <v>0.18491600876831099</v>
      </c>
      <c r="R19" s="65">
        <v>0.190485010907466</v>
      </c>
      <c r="S19" s="65">
        <v>0.183079819139774</v>
      </c>
      <c r="T19" s="65">
        <v>0.168879785552906</v>
      </c>
      <c r="U19" s="65">
        <v>0.13723424830463299</v>
      </c>
      <c r="V19" s="65">
        <v>0.13104498991104299</v>
      </c>
      <c r="W19" s="65">
        <v>0.13264754561513001</v>
      </c>
      <c r="X19" s="65">
        <v>0.130996840323543</v>
      </c>
      <c r="Y19" s="65">
        <v>0.13332902240862801</v>
      </c>
      <c r="Z19" s="65">
        <v>0.132788533964245</v>
      </c>
      <c r="AA19" s="65">
        <v>0.125191450209856</v>
      </c>
      <c r="AB19" s="65">
        <v>0.121201103347911</v>
      </c>
      <c r="AC19" s="65">
        <v>0.119352917202415</v>
      </c>
      <c r="AD19" s="65">
        <v>0.13831207415793501</v>
      </c>
      <c r="AE19" s="65">
        <v>0.14323325901745301</v>
      </c>
      <c r="AF19" s="65">
        <v>0.14500519331335901</v>
      </c>
      <c r="AG19" s="65">
        <v>0.12847661518176501</v>
      </c>
      <c r="AH19" s="65">
        <v>9.6584910390644596E-2</v>
      </c>
      <c r="AI19" s="65">
        <v>8.8956568502722502E-2</v>
      </c>
      <c r="AJ19" s="65">
        <v>8.7494011001524999E-2</v>
      </c>
      <c r="AK19" s="65">
        <v>8.5176351191667304E-2</v>
      </c>
      <c r="AL19" s="65">
        <v>8.7869196389692206E-2</v>
      </c>
      <c r="AM19" s="65">
        <v>9.2972673549218704E-2</v>
      </c>
      <c r="AN19" s="65">
        <v>9.1282188143791396E-2</v>
      </c>
      <c r="AO19" s="65">
        <v>8.8336755804088105E-2</v>
      </c>
      <c r="AP19" s="65">
        <v>7.6522731428686402E-2</v>
      </c>
      <c r="AQ19" s="65">
        <v>8.4148813164688502E-2</v>
      </c>
      <c r="AR19" s="65">
        <v>8.8281494198243701E-2</v>
      </c>
      <c r="AS19" s="65">
        <v>8.8265583411023196E-2</v>
      </c>
      <c r="AT19" s="65">
        <v>9.3669807441863401E-2</v>
      </c>
      <c r="AU19" s="65">
        <v>9.5245456140146206E-2</v>
      </c>
      <c r="AV19" s="65">
        <v>9.4959600876463199E-2</v>
      </c>
      <c r="AW19" s="65">
        <v>9.0130515623722804E-2</v>
      </c>
      <c r="AX19" s="65">
        <v>8.9725318648745098E-2</v>
      </c>
      <c r="AY19" s="65">
        <v>0.10421204521133599</v>
      </c>
      <c r="AZ19" s="65">
        <v>0.103880968139085</v>
      </c>
      <c r="BA19" s="65">
        <v>0.10838199353099599</v>
      </c>
      <c r="BB19" s="65">
        <v>0.10325897936188801</v>
      </c>
      <c r="BC19" s="65">
        <v>0.10897670923285099</v>
      </c>
      <c r="BD19" s="65">
        <v>0.11010940266922099</v>
      </c>
      <c r="BE19" s="65">
        <v>0.112156583275019</v>
      </c>
      <c r="BF19" s="65">
        <v>0.112551504224843</v>
      </c>
      <c r="BG19" s="65">
        <v>0.10452306418921201</v>
      </c>
      <c r="BH19" s="65">
        <v>0.103716107022404</v>
      </c>
      <c r="BI19" s="65">
        <v>0.10270837090056099</v>
      </c>
      <c r="BJ19" s="65">
        <v>9.8590218641038896E-2</v>
      </c>
      <c r="BK19" s="65">
        <v>0.105294590429397</v>
      </c>
      <c r="BL19" s="65">
        <v>0.10006389657343299</v>
      </c>
    </row>
    <row r="20" spans="2:64" outlineLevel="1">
      <c r="B20" s="60"/>
      <c r="C20" s="60" t="s">
        <v>87</v>
      </c>
      <c r="D20" s="65">
        <v>7.4876896461283204E-2</v>
      </c>
      <c r="E20" s="65">
        <v>0.15300878871632201</v>
      </c>
      <c r="F20" s="65">
        <v>0.145782562071575</v>
      </c>
      <c r="G20" s="65">
        <v>0.13734457273345099</v>
      </c>
      <c r="H20" s="65">
        <v>0.136730331005738</v>
      </c>
      <c r="I20" s="65">
        <v>0.13652450244012099</v>
      </c>
      <c r="J20" s="65">
        <v>0.124019923086642</v>
      </c>
      <c r="K20" s="65">
        <v>0.130160359989935</v>
      </c>
      <c r="L20" s="65">
        <v>0.126506122014616</v>
      </c>
      <c r="M20" s="65">
        <v>0.122980423802466</v>
      </c>
      <c r="N20" s="65">
        <v>0.12408460938532</v>
      </c>
      <c r="O20" s="65">
        <v>0.124747081902637</v>
      </c>
      <c r="P20" s="65">
        <v>0.117929688231069</v>
      </c>
      <c r="Q20" s="65">
        <v>0.116168330439628</v>
      </c>
      <c r="R20" s="65">
        <v>0.12479920713411</v>
      </c>
      <c r="S20" s="65">
        <v>0.110433503803425</v>
      </c>
      <c r="T20" s="65">
        <v>9.34185890721555E-2</v>
      </c>
      <c r="U20" s="65">
        <v>7.1597428722127904E-2</v>
      </c>
      <c r="V20" s="65">
        <v>6.4606326502671396E-2</v>
      </c>
      <c r="W20" s="65">
        <v>6.4218626792173897E-2</v>
      </c>
      <c r="X20" s="65">
        <v>5.8647571278457197E-2</v>
      </c>
      <c r="Y20" s="65">
        <v>6.3669092256228896E-2</v>
      </c>
      <c r="Z20" s="65">
        <v>6.5234394053338599E-2</v>
      </c>
      <c r="AA20" s="65">
        <v>6.1325745011483898E-2</v>
      </c>
      <c r="AB20" s="65">
        <v>5.9143226212343698E-2</v>
      </c>
      <c r="AC20" s="65">
        <v>5.1616855461580499E-2</v>
      </c>
      <c r="AD20" s="65">
        <v>7.4427601579194702E-2</v>
      </c>
      <c r="AE20" s="65">
        <v>8.0279453669163101E-2</v>
      </c>
      <c r="AF20" s="65">
        <v>8.1939954169069795E-2</v>
      </c>
      <c r="AG20" s="65">
        <v>8.4369696843863598E-2</v>
      </c>
      <c r="AH20" s="65">
        <v>5.4745617159485498E-2</v>
      </c>
      <c r="AI20" s="65">
        <v>4.7401502328738299E-2</v>
      </c>
      <c r="AJ20" s="65">
        <v>5.0360329936818202E-2</v>
      </c>
      <c r="AK20" s="65">
        <v>5.0487412490970503E-2</v>
      </c>
      <c r="AL20" s="65">
        <v>5.2685371074687799E-2</v>
      </c>
      <c r="AM20" s="65">
        <v>5.9129115694757102E-2</v>
      </c>
      <c r="AN20" s="65">
        <v>5.86434361035989E-2</v>
      </c>
      <c r="AO20" s="65">
        <v>5.5642694961095501E-2</v>
      </c>
      <c r="AP20" s="65">
        <v>4.5349791393937501E-2</v>
      </c>
      <c r="AQ20" s="65">
        <v>5.1581915045450101E-2</v>
      </c>
      <c r="AR20" s="65">
        <v>6.2376064261790397E-2</v>
      </c>
      <c r="AS20" s="65">
        <v>6.7918334385624099E-2</v>
      </c>
      <c r="AT20" s="65">
        <v>7.1438683229052502E-2</v>
      </c>
      <c r="AU20" s="65">
        <v>7.1949328036638102E-2</v>
      </c>
      <c r="AV20" s="65">
        <v>7.3209774401740493E-2</v>
      </c>
      <c r="AW20" s="65">
        <v>5.9281652205777503E-2</v>
      </c>
      <c r="AX20" s="65">
        <v>6.1314333858127297E-2</v>
      </c>
      <c r="AY20" s="65">
        <v>7.9835500534462603E-2</v>
      </c>
      <c r="AZ20" s="65">
        <v>9.1052849436442193E-2</v>
      </c>
      <c r="BA20" s="65">
        <v>9.4232349235444504E-2</v>
      </c>
      <c r="BB20" s="65">
        <v>8.3188828310714696E-2</v>
      </c>
      <c r="BC20" s="65">
        <v>8.5335005814436204E-2</v>
      </c>
      <c r="BD20" s="65">
        <v>8.3610766091744906E-2</v>
      </c>
      <c r="BE20" s="65">
        <v>8.5253741276273401E-2</v>
      </c>
      <c r="BF20" s="65">
        <v>8.4843596501875299E-2</v>
      </c>
      <c r="BG20" s="65">
        <v>7.9704300409744105E-2</v>
      </c>
      <c r="BH20" s="65">
        <v>7.8440806591679194E-2</v>
      </c>
      <c r="BI20" s="65">
        <v>7.99175853398503E-2</v>
      </c>
      <c r="BJ20" s="65">
        <v>7.0247655657905E-2</v>
      </c>
      <c r="BK20" s="65">
        <v>7.5710328421157602E-2</v>
      </c>
      <c r="BL20" s="65">
        <v>7.4876896461283204E-2</v>
      </c>
    </row>
    <row r="21" spans="2:64" outlineLevel="1">
      <c r="B21" s="60"/>
      <c r="C21" s="60" t="s">
        <v>88</v>
      </c>
      <c r="D21" s="65">
        <v>0.14206030970928099</v>
      </c>
      <c r="E21" s="65">
        <v>-4.55588082107998E-2</v>
      </c>
      <c r="F21" s="65">
        <v>-3.4753534837400298E-2</v>
      </c>
      <c r="G21" s="65">
        <v>-9.5077393915791193E-3</v>
      </c>
      <c r="H21" s="65">
        <v>-5.8365003309053696E-3</v>
      </c>
      <c r="I21" s="65">
        <v>-4.2302584917274797E-3</v>
      </c>
      <c r="J21" s="65">
        <v>-2.2449852163716599E-3</v>
      </c>
      <c r="K21" s="65">
        <v>-1.34965242521176E-2</v>
      </c>
      <c r="L21" s="65">
        <v>-1.07641546102662E-2</v>
      </c>
      <c r="M21" s="65">
        <v>-9.8020149702694303E-3</v>
      </c>
      <c r="N21" s="65">
        <v>-2.56156582093192E-2</v>
      </c>
      <c r="O21" s="65">
        <v>-6.6838014153148398E-2</v>
      </c>
      <c r="P21" s="65">
        <v>-4.9527809388570099E-2</v>
      </c>
      <c r="Q21" s="65">
        <v>-4.3279586243231298E-2</v>
      </c>
      <c r="R21" s="65">
        <v>-5.5454648236434499E-2</v>
      </c>
      <c r="S21" s="65">
        <v>-4.74998337035131E-2</v>
      </c>
      <c r="T21" s="65">
        <v>-4.2533249776102303E-2</v>
      </c>
      <c r="U21" s="65">
        <v>-2.9947746095500501E-2</v>
      </c>
      <c r="V21" s="65">
        <v>-1.7490357531972301E-2</v>
      </c>
      <c r="W21" s="65">
        <v>-1.05160363365756E-2</v>
      </c>
      <c r="X21" s="65">
        <v>-6.1770044451568201E-3</v>
      </c>
      <c r="Y21" s="65">
        <v>-1.2353682894459201E-2</v>
      </c>
      <c r="Z21" s="65">
        <v>-1.0724565239873699E-2</v>
      </c>
      <c r="AA21" s="65">
        <v>3.3530032205803602E-3</v>
      </c>
      <c r="AB21" s="65">
        <v>6.1556802883621798E-3</v>
      </c>
      <c r="AC21" s="65">
        <v>2.9576345063929799E-2</v>
      </c>
      <c r="AD21" s="65">
        <v>6.8865525900736593E-2</v>
      </c>
      <c r="AE21" s="65">
        <v>5.4513466524361801E-2</v>
      </c>
      <c r="AF21" s="65">
        <v>6.1392271242655103E-2</v>
      </c>
      <c r="AG21" s="65">
        <v>7.2421562574362303E-2</v>
      </c>
      <c r="AH21" s="65">
        <v>5.9228128454282498E-2</v>
      </c>
      <c r="AI21" s="65">
        <v>6.8794554041789704E-2</v>
      </c>
      <c r="AJ21" s="65">
        <v>5.5013604891809398E-2</v>
      </c>
      <c r="AK21" s="65">
        <v>7.5740035511776702E-2</v>
      </c>
      <c r="AL21" s="65">
        <v>6.8327440849604903E-2</v>
      </c>
      <c r="AM21" s="65">
        <v>5.8421532622838501E-2</v>
      </c>
      <c r="AN21" s="65">
        <v>6.23664727330909E-2</v>
      </c>
      <c r="AO21" s="65">
        <v>6.0151236932423101E-2</v>
      </c>
      <c r="AP21" s="65">
        <v>4.3423694596454503E-2</v>
      </c>
      <c r="AQ21" s="65">
        <v>6.5458172331829101E-2</v>
      </c>
      <c r="AR21" s="65">
        <v>0.10467696952910301</v>
      </c>
      <c r="AS21" s="65">
        <v>0.10137678985398201</v>
      </c>
      <c r="AT21" s="65">
        <v>0.118641596689556</v>
      </c>
      <c r="AU21" s="65">
        <v>0.12907566337517701</v>
      </c>
      <c r="AV21" s="65">
        <v>6.4025856485482202E-2</v>
      </c>
      <c r="AW21" s="65">
        <v>6.4372662391132707E-2</v>
      </c>
      <c r="AX21" s="65">
        <v>5.8828998820304998E-2</v>
      </c>
      <c r="AY21" s="65">
        <v>5.57906218310118E-2</v>
      </c>
      <c r="AZ21" s="65">
        <v>5.5871513019391597E-2</v>
      </c>
      <c r="BA21" s="65">
        <v>5.6299129389871597E-2</v>
      </c>
      <c r="BB21" s="65">
        <v>6.0913004331723503E-2</v>
      </c>
      <c r="BC21" s="65">
        <v>8.2276342825873594E-2</v>
      </c>
      <c r="BD21" s="65">
        <v>0.104376326386587</v>
      </c>
      <c r="BE21" s="65">
        <v>0.12617291804872099</v>
      </c>
      <c r="BF21" s="65">
        <v>0.124251259968553</v>
      </c>
      <c r="BG21" s="65">
        <v>0.123364481281103</v>
      </c>
      <c r="BH21" s="65">
        <v>0.12396898901511499</v>
      </c>
      <c r="BI21" s="65">
        <v>0.121193250051297</v>
      </c>
      <c r="BJ21" s="65">
        <v>0.13461863991643899</v>
      </c>
      <c r="BK21" s="65">
        <v>0.138417331305449</v>
      </c>
      <c r="BL21" s="65">
        <v>0.14206030970928099</v>
      </c>
    </row>
    <row r="22" spans="2:64" outlineLevel="1">
      <c r="B22" s="60"/>
      <c r="C22" s="60" t="s">
        <v>89</v>
      </c>
      <c r="D22" s="65">
        <v>9.4848443598725199E-3</v>
      </c>
      <c r="E22" s="65">
        <v>3.7168924624786701E-2</v>
      </c>
      <c r="F22" s="65">
        <v>3.8078443063388603E-2</v>
      </c>
      <c r="G22" s="65">
        <v>3.7984810758661398E-2</v>
      </c>
      <c r="H22" s="65">
        <v>3.8777193645889697E-2</v>
      </c>
      <c r="I22" s="65">
        <v>3.8174300305196897E-2</v>
      </c>
      <c r="J22" s="65">
        <v>4.5301941538510401E-2</v>
      </c>
      <c r="K22" s="65">
        <v>4.37956403682409E-2</v>
      </c>
      <c r="L22" s="65">
        <v>4.39117207180355E-2</v>
      </c>
      <c r="M22" s="65">
        <v>4.2061196623635097E-2</v>
      </c>
      <c r="N22" s="65">
        <v>4.5676428427578901E-2</v>
      </c>
      <c r="O22" s="65">
        <v>3.05204997566021E-2</v>
      </c>
      <c r="P22" s="65">
        <v>3.3391682939067698E-2</v>
      </c>
      <c r="Q22" s="65">
        <v>3.5434236381552499E-2</v>
      </c>
      <c r="R22" s="65">
        <v>3.8131114523154E-2</v>
      </c>
      <c r="S22" s="65">
        <v>3.9644779468722198E-2</v>
      </c>
      <c r="T22" s="65">
        <v>4.1445291364903998E-2</v>
      </c>
      <c r="U22" s="65">
        <v>4.7519468433069201E-2</v>
      </c>
      <c r="V22" s="65">
        <v>3.79688347949102E-2</v>
      </c>
      <c r="W22" s="65">
        <v>3.2488406510696802E-2</v>
      </c>
      <c r="X22" s="65">
        <v>3.2474073257554699E-2</v>
      </c>
      <c r="Y22" s="65">
        <v>3.8519106641162301E-2</v>
      </c>
      <c r="Z22" s="65">
        <v>3.7386637618806999E-2</v>
      </c>
      <c r="AA22" s="65">
        <v>4.1825444256065401E-2</v>
      </c>
      <c r="AB22" s="65">
        <v>4.0853896456462799E-2</v>
      </c>
      <c r="AC22" s="65">
        <v>4.0934603470001101E-2</v>
      </c>
      <c r="AD22" s="65">
        <v>4.4243198471091899E-2</v>
      </c>
      <c r="AE22" s="65">
        <v>3.6478875409541499E-2</v>
      </c>
      <c r="AF22" s="65">
        <v>3.6557422975123099E-2</v>
      </c>
      <c r="AG22" s="65">
        <v>3.6644700468943699E-2</v>
      </c>
      <c r="AH22" s="65">
        <v>2.5478624790478199E-2</v>
      </c>
      <c r="AI22" s="65">
        <v>2.91557601505259E-2</v>
      </c>
      <c r="AJ22" s="65">
        <v>3.0743861404972601E-2</v>
      </c>
      <c r="AK22" s="65">
        <v>3.2525362466108799E-2</v>
      </c>
      <c r="AL22" s="65">
        <v>3.0279461882104002E-2</v>
      </c>
      <c r="AM22" s="65">
        <v>2.4065764439780899E-2</v>
      </c>
      <c r="AN22" s="65">
        <v>2.60458752889366E-2</v>
      </c>
      <c r="AO22" s="65">
        <v>2.48282747578293E-2</v>
      </c>
      <c r="AP22" s="65">
        <v>3.1184719920734901E-2</v>
      </c>
      <c r="AQ22" s="65">
        <v>1.9212887685406702E-2</v>
      </c>
      <c r="AR22" s="65">
        <v>3.0386454268677299E-2</v>
      </c>
      <c r="AS22" s="65">
        <v>2.8355355951928101E-2</v>
      </c>
      <c r="AT22" s="65">
        <v>3.2780443364525499E-2</v>
      </c>
      <c r="AU22" s="65">
        <v>4.4703458577106801E-2</v>
      </c>
      <c r="AV22" s="65">
        <v>1.32492692931167E-2</v>
      </c>
      <c r="AW22" s="65">
        <v>1.4276991481720199E-2</v>
      </c>
      <c r="AX22" s="65">
        <v>1.6106411287070799E-2</v>
      </c>
      <c r="AY22" s="65">
        <v>1.0065727002423299E-2</v>
      </c>
      <c r="AZ22" s="65">
        <v>1.0038700583733099E-2</v>
      </c>
      <c r="BA22" s="65">
        <v>1.1067590854707101E-2</v>
      </c>
      <c r="BB22" s="65">
        <v>9.5904132317269492E-3</v>
      </c>
      <c r="BC22" s="65">
        <v>1.0263421296680701E-2</v>
      </c>
      <c r="BD22" s="65">
        <v>1.51510137074225E-2</v>
      </c>
      <c r="BE22" s="65">
        <v>1.2915663213144E-2</v>
      </c>
      <c r="BF22" s="65">
        <v>1.4659482699842E-2</v>
      </c>
      <c r="BG22" s="65">
        <v>1.0097836795898599E-2</v>
      </c>
      <c r="BH22" s="65">
        <v>8.8625312899939402E-3</v>
      </c>
      <c r="BI22" s="65">
        <v>8.6299476155510101E-3</v>
      </c>
      <c r="BJ22" s="65">
        <v>1.31135399854508E-2</v>
      </c>
      <c r="BK22" s="65">
        <v>1.47562592336346E-2</v>
      </c>
      <c r="BL22" s="65">
        <v>9.4848443598725199E-3</v>
      </c>
    </row>
    <row r="23" spans="2:64" outlineLevel="1">
      <c r="B23" s="60"/>
      <c r="C23" s="60" t="s">
        <v>90</v>
      </c>
      <c r="D23" s="65">
        <v>9.2808746927203395E-2</v>
      </c>
      <c r="E23" s="65">
        <v>3.7698653526233798E-2</v>
      </c>
      <c r="F23" s="65">
        <v>4.0231624370373198E-2</v>
      </c>
      <c r="G23" s="65">
        <v>4.3848921935520202E-2</v>
      </c>
      <c r="H23" s="65">
        <v>4.51152266262232E-2</v>
      </c>
      <c r="I23" s="65">
        <v>4.4623215236279198E-2</v>
      </c>
      <c r="J23" s="65">
        <v>4.8673961944704303E-2</v>
      </c>
      <c r="K23" s="65">
        <v>4.58132280023376E-2</v>
      </c>
      <c r="L23" s="65">
        <v>4.5387862386249603E-2</v>
      </c>
      <c r="M23" s="65">
        <v>4.3412874296525399E-2</v>
      </c>
      <c r="N23" s="65">
        <v>4.0465723076776698E-2</v>
      </c>
      <c r="O23" s="65">
        <v>3.2291373408678901E-2</v>
      </c>
      <c r="P23" s="65">
        <v>3.7386089607986797E-2</v>
      </c>
      <c r="Q23" s="65">
        <v>3.8884008964235099E-2</v>
      </c>
      <c r="R23" s="65">
        <v>3.7052546618740398E-2</v>
      </c>
      <c r="S23" s="65">
        <v>4.2953740445105901E-2</v>
      </c>
      <c r="T23" s="65">
        <v>5.0148118857630201E-2</v>
      </c>
      <c r="U23" s="65">
        <v>5.45570993841695E-2</v>
      </c>
      <c r="V23" s="65">
        <v>4.7891418437655001E-2</v>
      </c>
      <c r="W23" s="65">
        <v>4.3611918166726299E-2</v>
      </c>
      <c r="X23" s="65">
        <v>4.0011922451275599E-2</v>
      </c>
      <c r="Y23" s="65">
        <v>4.3352454126707601E-2</v>
      </c>
      <c r="Z23" s="65">
        <v>4.2198716572882301E-2</v>
      </c>
      <c r="AA23" s="65">
        <v>5.3616276905107299E-2</v>
      </c>
      <c r="AB23" s="65">
        <v>5.3149238432408701E-2</v>
      </c>
      <c r="AC23" s="65">
        <v>6.0848386702915203E-2</v>
      </c>
      <c r="AD23" s="65">
        <v>7.6174056614681102E-2</v>
      </c>
      <c r="AE23" s="65">
        <v>6.6954947276409202E-2</v>
      </c>
      <c r="AF23" s="65">
        <v>6.82535348442464E-2</v>
      </c>
      <c r="AG23" s="65">
        <v>7.0579623697613003E-2</v>
      </c>
      <c r="AH23" s="65">
        <v>5.71120517315203E-2</v>
      </c>
      <c r="AI23" s="65">
        <v>5.9835907009124598E-2</v>
      </c>
      <c r="AJ23" s="65">
        <v>5.7571965266368999E-2</v>
      </c>
      <c r="AK23" s="65">
        <v>5.6673690812578198E-2</v>
      </c>
      <c r="AL23" s="65">
        <v>5.4937096847437902E-2</v>
      </c>
      <c r="AM23" s="65">
        <v>5.0093196989857001E-2</v>
      </c>
      <c r="AN23" s="65">
        <v>5.3098379923099202E-2</v>
      </c>
      <c r="AO23" s="65">
        <v>5.3601046820571201E-2</v>
      </c>
      <c r="AP23" s="65">
        <v>6.2343036859678E-2</v>
      </c>
      <c r="AQ23" s="65">
        <v>4.8578337206743302E-2</v>
      </c>
      <c r="AR23" s="65">
        <v>6.7545468006295406E-2</v>
      </c>
      <c r="AS23" s="65">
        <v>7.2561965909015605E-2</v>
      </c>
      <c r="AT23" s="65">
        <v>7.6192239833255904E-2</v>
      </c>
      <c r="AU23" s="65">
        <v>8.6493608882837497E-2</v>
      </c>
      <c r="AV23" s="65">
        <v>7.9048867397640596E-2</v>
      </c>
      <c r="AW23" s="65">
        <v>7.0727975760567593E-2</v>
      </c>
      <c r="AX23" s="65">
        <v>7.0121532762642394E-2</v>
      </c>
      <c r="AY23" s="65">
        <v>6.6626840706828894E-2</v>
      </c>
      <c r="AZ23" s="65">
        <v>6.69994184485702E-2</v>
      </c>
      <c r="BA23" s="65">
        <v>6.7056226902514601E-2</v>
      </c>
      <c r="BB23" s="65">
        <v>7.2173743293282397E-2</v>
      </c>
      <c r="BC23" s="65">
        <v>7.1438265571012002E-2</v>
      </c>
      <c r="BD23" s="65">
        <v>7.8331159282726603E-2</v>
      </c>
      <c r="BE23" s="65">
        <v>8.2747800661735496E-2</v>
      </c>
      <c r="BF23" s="65">
        <v>8.3661408956353697E-2</v>
      </c>
      <c r="BG23" s="65">
        <v>8.0898983143275593E-2</v>
      </c>
      <c r="BH23" s="65">
        <v>8.1953948457551495E-2</v>
      </c>
      <c r="BI23" s="65">
        <v>8.1700939471173295E-2</v>
      </c>
      <c r="BJ23" s="65">
        <v>8.7544996150017707E-2</v>
      </c>
      <c r="BK23" s="65">
        <v>9.2779249677624007E-2</v>
      </c>
      <c r="BL23" s="65">
        <v>9.2808746927203395E-2</v>
      </c>
    </row>
    <row r="24" spans="2:64" outlineLevel="1">
      <c r="B24" s="60"/>
      <c r="C24" s="60" t="s">
        <v>91</v>
      </c>
      <c r="D24" s="65">
        <v>0.30812975044756202</v>
      </c>
      <c r="E24" s="65">
        <v>0.133538369627966</v>
      </c>
      <c r="F24" s="65">
        <v>7.41689239777511E-2</v>
      </c>
      <c r="G24" s="65">
        <v>0.11666923444055199</v>
      </c>
      <c r="H24" s="65">
        <v>0.12261581224837199</v>
      </c>
      <c r="I24" s="65">
        <v>0.119523293668131</v>
      </c>
      <c r="J24" s="65">
        <v>9.6544957523652594E-2</v>
      </c>
      <c r="K24" s="65">
        <v>9.7573396233580995E-2</v>
      </c>
      <c r="L24" s="65">
        <v>9.2276503870078005E-2</v>
      </c>
      <c r="M24" s="65">
        <v>9.0744964965110697E-2</v>
      </c>
      <c r="N24" s="65">
        <v>6.2729107366262096E-2</v>
      </c>
      <c r="O24" s="65">
        <v>8.4652465180565101E-2</v>
      </c>
      <c r="P24" s="65">
        <v>4.5082413603162202E-2</v>
      </c>
      <c r="Q24" s="65">
        <v>6.08018865952277E-2</v>
      </c>
      <c r="R24" s="65">
        <v>5.0616089504396902E-2</v>
      </c>
      <c r="S24" s="65">
        <v>6.0366173070468203E-2</v>
      </c>
      <c r="T24" s="65">
        <v>3.1038024045181599E-2</v>
      </c>
      <c r="U24" s="65">
        <v>5.5537372376968597E-2</v>
      </c>
      <c r="V24" s="65">
        <v>5.9513794303015698E-2</v>
      </c>
      <c r="W24" s="65">
        <v>4.1672633795589699E-2</v>
      </c>
      <c r="X24" s="65">
        <v>6.2021248784714503E-2</v>
      </c>
      <c r="Y24" s="65">
        <v>4.9371676897075098E-2</v>
      </c>
      <c r="Z24" s="65">
        <v>7.8092652462754694E-2</v>
      </c>
      <c r="AA24" s="65">
        <v>9.4565103491343894E-2</v>
      </c>
      <c r="AB24" s="65">
        <v>0.104469343680721</v>
      </c>
      <c r="AC24" s="65">
        <v>0.19957215800224901</v>
      </c>
      <c r="AD24" s="65">
        <v>0.31934810050668899</v>
      </c>
      <c r="AE24" s="65">
        <v>0.29565068362844099</v>
      </c>
      <c r="AF24" s="65">
        <v>0.299595504042167</v>
      </c>
      <c r="AG24" s="65">
        <v>0.29377385414665402</v>
      </c>
      <c r="AH24" s="65">
        <v>0.286807443960024</v>
      </c>
      <c r="AI24" s="65">
        <v>0.28960773960170999</v>
      </c>
      <c r="AJ24" s="65">
        <v>0.28308443423954199</v>
      </c>
      <c r="AK24" s="65">
        <v>0.31137796037640603</v>
      </c>
      <c r="AL24" s="65">
        <v>0.29989229208933299</v>
      </c>
      <c r="AM24" s="65">
        <v>0.30074790160229697</v>
      </c>
      <c r="AN24" s="65">
        <v>0.29539537875135902</v>
      </c>
      <c r="AO24" s="65">
        <v>0.32108025725189498</v>
      </c>
      <c r="AP24" s="65">
        <v>0.32149645845198399</v>
      </c>
      <c r="AQ24" s="65">
        <v>0.399878722240464</v>
      </c>
      <c r="AR24" s="65">
        <v>0.39161639154586803</v>
      </c>
      <c r="AS24" s="65">
        <v>0.39157189623070099</v>
      </c>
      <c r="AT24" s="65">
        <v>0.33212036013539997</v>
      </c>
      <c r="AU24" s="65">
        <v>0.35880204437500202</v>
      </c>
      <c r="AV24" s="65">
        <v>0.36123450070226099</v>
      </c>
      <c r="AW24" s="65">
        <v>0.34036722219636201</v>
      </c>
      <c r="AX24" s="65">
        <v>0.338364606972689</v>
      </c>
      <c r="AY24" s="65">
        <v>0.27743348328098499</v>
      </c>
      <c r="AZ24" s="65">
        <v>0.36295464308790998</v>
      </c>
      <c r="BA24" s="65">
        <v>0.35744141994539003</v>
      </c>
      <c r="BB24" s="65">
        <v>0.33485693172055803</v>
      </c>
      <c r="BC24" s="65">
        <v>0.31623136559401399</v>
      </c>
      <c r="BD24" s="65">
        <v>0.31613312483170902</v>
      </c>
      <c r="BE24" s="65">
        <v>0.33811882907826502</v>
      </c>
      <c r="BF24" s="65">
        <v>0.33007942637732401</v>
      </c>
      <c r="BG24" s="65">
        <v>0.33422038824740102</v>
      </c>
      <c r="BH24" s="65">
        <v>0.33268580295247802</v>
      </c>
      <c r="BI24" s="65">
        <v>0.32526232573660402</v>
      </c>
      <c r="BJ24" s="65">
        <v>0.38366860117040402</v>
      </c>
      <c r="BK24" s="65">
        <v>0.36563867880074102</v>
      </c>
      <c r="BL24" s="65">
        <v>0.30812975044756202</v>
      </c>
    </row>
    <row r="25" spans="2:64" outlineLevel="1">
      <c r="B25" s="60"/>
      <c r="C25" s="60" t="s">
        <v>92</v>
      </c>
      <c r="D25" s="65">
        <v>0.35244417035943498</v>
      </c>
      <c r="E25" s="65">
        <v>0.243365712756615</v>
      </c>
      <c r="F25" s="65">
        <v>0.25450262230304399</v>
      </c>
      <c r="G25" s="65">
        <v>0.25884287159370001</v>
      </c>
      <c r="H25" s="65">
        <v>0.25906167083026799</v>
      </c>
      <c r="I25" s="65">
        <v>0.25936849491485803</v>
      </c>
      <c r="J25" s="65">
        <v>0.23678344690348899</v>
      </c>
      <c r="K25" s="65">
        <v>0.223542014727375</v>
      </c>
      <c r="L25" s="65">
        <v>0.223667587287944</v>
      </c>
      <c r="M25" s="65">
        <v>0.22492694778150599</v>
      </c>
      <c r="N25" s="65">
        <v>0.22279958894487101</v>
      </c>
      <c r="O25" s="65">
        <v>0.223274733628227</v>
      </c>
      <c r="P25" s="65">
        <v>0.221323178089744</v>
      </c>
      <c r="Q25" s="65">
        <v>0.217340417251044</v>
      </c>
      <c r="R25" s="65">
        <v>0.20354932276235099</v>
      </c>
      <c r="S25" s="65">
        <v>0.20987641100215201</v>
      </c>
      <c r="T25" s="65">
        <v>0.19432373805200601</v>
      </c>
      <c r="U25" s="65">
        <v>0.20684307738693899</v>
      </c>
      <c r="V25" s="65">
        <v>0.22003410581131</v>
      </c>
      <c r="W25" s="65">
        <v>0.209312349058146</v>
      </c>
      <c r="X25" s="65">
        <v>0.20670253114994</v>
      </c>
      <c r="Y25" s="65">
        <v>0.20304981134327099</v>
      </c>
      <c r="Z25" s="65">
        <v>0.21729638152830699</v>
      </c>
      <c r="AA25" s="65">
        <v>0.23552740613678899</v>
      </c>
      <c r="AB25" s="65">
        <v>0.24231502373935199</v>
      </c>
      <c r="AC25" s="65">
        <v>0.265929768609521</v>
      </c>
      <c r="AD25" s="65">
        <v>0.28712603228869998</v>
      </c>
      <c r="AE25" s="65">
        <v>0.27436751566670498</v>
      </c>
      <c r="AF25" s="65">
        <v>0.27650686380674799</v>
      </c>
      <c r="AG25" s="65">
        <v>0.277921659255144</v>
      </c>
      <c r="AH25" s="65">
        <v>0.29882033846337702</v>
      </c>
      <c r="AI25" s="65">
        <v>0.3063022377854</v>
      </c>
      <c r="AJ25" s="65">
        <v>0.31174665866590501</v>
      </c>
      <c r="AK25" s="65">
        <v>0.314337930770614</v>
      </c>
      <c r="AL25" s="65">
        <v>0.30952210104066302</v>
      </c>
      <c r="AM25" s="65">
        <v>0.30719445366818798</v>
      </c>
      <c r="AN25" s="65">
        <v>0.306889277312555</v>
      </c>
      <c r="AO25" s="65">
        <v>0.32144134802093399</v>
      </c>
      <c r="AP25" s="65">
        <v>0.32094656534751298</v>
      </c>
      <c r="AQ25" s="65">
        <v>0.34659677835636399</v>
      </c>
      <c r="AR25" s="65">
        <v>0.34321892229427597</v>
      </c>
      <c r="AS25" s="65">
        <v>0.37329352790328102</v>
      </c>
      <c r="AT25" s="65">
        <v>0.34175018433740301</v>
      </c>
      <c r="AU25" s="65">
        <v>0.35064206814389698</v>
      </c>
      <c r="AV25" s="65">
        <v>0.37376564661124001</v>
      </c>
      <c r="AW25" s="65">
        <v>0.36236986201766302</v>
      </c>
      <c r="AX25" s="65">
        <v>0.35971707772905798</v>
      </c>
      <c r="AY25" s="65">
        <v>0.354355172996969</v>
      </c>
      <c r="AZ25" s="65">
        <v>0.393279198434207</v>
      </c>
      <c r="BA25" s="65">
        <v>0.38672485790473998</v>
      </c>
      <c r="BB25" s="65">
        <v>0.39015299863972303</v>
      </c>
      <c r="BC25" s="65">
        <v>0.37443031587325698</v>
      </c>
      <c r="BD25" s="65">
        <v>0.36381574506303199</v>
      </c>
      <c r="BE25" s="65">
        <v>0.37148512533849198</v>
      </c>
      <c r="BF25" s="65">
        <v>0.35968965760837901</v>
      </c>
      <c r="BG25" s="65">
        <v>0.374245953729967</v>
      </c>
      <c r="BH25" s="65">
        <v>0.37244769336632999</v>
      </c>
      <c r="BI25" s="65">
        <v>0.37576279758159098</v>
      </c>
      <c r="BJ25" s="65">
        <v>0.38690286364634402</v>
      </c>
      <c r="BK25" s="65">
        <v>0.375871492705944</v>
      </c>
      <c r="BL25" s="65">
        <v>0.35244417035943498</v>
      </c>
    </row>
    <row r="26" spans="2:64" outlineLevel="1">
      <c r="B26" s="60"/>
      <c r="C26" s="60" t="s">
        <v>93</v>
      </c>
      <c r="D26" s="65">
        <v>0.30180490906562801</v>
      </c>
      <c r="E26" s="65">
        <v>0.26303850081784402</v>
      </c>
      <c r="F26" s="65">
        <v>0.266497511156364</v>
      </c>
      <c r="G26" s="65">
        <v>0.27139339310152899</v>
      </c>
      <c r="H26" s="65">
        <v>0.27113294228171098</v>
      </c>
      <c r="I26" s="65">
        <v>0.272082611903538</v>
      </c>
      <c r="J26" s="65">
        <v>0.25970009840688801</v>
      </c>
      <c r="K26" s="65">
        <v>0.25081966931885202</v>
      </c>
      <c r="L26" s="65">
        <v>0.24930279849035999</v>
      </c>
      <c r="M26" s="65">
        <v>0.24940928137729801</v>
      </c>
      <c r="N26" s="65">
        <v>0.24897779452553101</v>
      </c>
      <c r="O26" s="65">
        <v>0.250225479837757</v>
      </c>
      <c r="P26" s="65">
        <v>0.247068515104444</v>
      </c>
      <c r="Q26" s="65">
        <v>0.24468066233305799</v>
      </c>
      <c r="R26" s="65">
        <v>0.240923680566454</v>
      </c>
      <c r="S26" s="65">
        <v>0.24606529795488899</v>
      </c>
      <c r="T26" s="65">
        <v>0.22594573831557599</v>
      </c>
      <c r="U26" s="65">
        <v>0.23272645354003299</v>
      </c>
      <c r="V26" s="65">
        <v>0.23993839921562801</v>
      </c>
      <c r="W26" s="65">
        <v>0.232760141318095</v>
      </c>
      <c r="X26" s="65">
        <v>0.23474151769670901</v>
      </c>
      <c r="Y26" s="65">
        <v>0.22670999149971399</v>
      </c>
      <c r="Z26" s="65">
        <v>0.240164917239274</v>
      </c>
      <c r="AA26" s="65">
        <v>0.25564411771216999</v>
      </c>
      <c r="AB26" s="65">
        <v>0.26044239963013199</v>
      </c>
      <c r="AC26" s="65">
        <v>0.28735941338964999</v>
      </c>
      <c r="AD26" s="65">
        <v>0.31307561795021699</v>
      </c>
      <c r="AE26" s="65">
        <v>0.30251174082212401</v>
      </c>
      <c r="AF26" s="65">
        <v>0.30404676064692299</v>
      </c>
      <c r="AG26" s="65">
        <v>0.30101246265811399</v>
      </c>
      <c r="AH26" s="65">
        <v>0.30526675299953998</v>
      </c>
      <c r="AI26" s="65">
        <v>0.30776218617865397</v>
      </c>
      <c r="AJ26" s="65">
        <v>0.31168320439108799</v>
      </c>
      <c r="AK26" s="65">
        <v>0.311662228523229</v>
      </c>
      <c r="AL26" s="65">
        <v>0.30808162833206298</v>
      </c>
      <c r="AM26" s="65">
        <v>0.30497069343521299</v>
      </c>
      <c r="AN26" s="65">
        <v>0.30209594275759799</v>
      </c>
      <c r="AO26" s="65">
        <v>0.31083819229265702</v>
      </c>
      <c r="AP26" s="65">
        <v>0.31516674661668798</v>
      </c>
      <c r="AQ26" s="65">
        <v>0.34221796644697799</v>
      </c>
      <c r="AR26" s="65">
        <v>0.32572285850036797</v>
      </c>
      <c r="AS26" s="65">
        <v>0.34379315119839399</v>
      </c>
      <c r="AT26" s="65">
        <v>0.321773263008238</v>
      </c>
      <c r="AU26" s="65">
        <v>0.324384031891578</v>
      </c>
      <c r="AV26" s="65">
        <v>0.33122753425096202</v>
      </c>
      <c r="AW26" s="65">
        <v>0.31937177076138601</v>
      </c>
      <c r="AX26" s="65">
        <v>0.31550690779546903</v>
      </c>
      <c r="AY26" s="65">
        <v>0.310304639947312</v>
      </c>
      <c r="AZ26" s="65">
        <v>0.33312859584447502</v>
      </c>
      <c r="BA26" s="65">
        <v>0.32932491082934801</v>
      </c>
      <c r="BB26" s="65">
        <v>0.32734218168671098</v>
      </c>
      <c r="BC26" s="65">
        <v>0.31997797698013802</v>
      </c>
      <c r="BD26" s="65">
        <v>0.311364955200437</v>
      </c>
      <c r="BE26" s="65">
        <v>0.31630262650887803</v>
      </c>
      <c r="BF26" s="65">
        <v>0.310024797743636</v>
      </c>
      <c r="BG26" s="65">
        <v>0.31980616665507</v>
      </c>
      <c r="BH26" s="65">
        <v>0.319521695956481</v>
      </c>
      <c r="BI26" s="65">
        <v>0.320628045744907</v>
      </c>
      <c r="BJ26" s="65">
        <v>0.33069337582570202</v>
      </c>
      <c r="BK26" s="65">
        <v>0.31572595527306901</v>
      </c>
      <c r="BL26" s="65">
        <v>0.30180490906562801</v>
      </c>
    </row>
    <row r="27" spans="2:64" outlineLevel="1">
      <c r="B27" s="60"/>
      <c r="C27" s="60" t="s">
        <v>94</v>
      </c>
      <c r="D27" s="65">
        <v>3.3817450594723297E-2</v>
      </c>
      <c r="E27" s="65">
        <v>6.5855505486782095E-2</v>
      </c>
      <c r="F27" s="65">
        <v>8.9811324835578493E-2</v>
      </c>
      <c r="G27" s="65">
        <v>8.3364681556637801E-2</v>
      </c>
      <c r="H27" s="65">
        <v>8.2155980529291697E-2</v>
      </c>
      <c r="I27" s="65">
        <v>8.2396725294985596E-2</v>
      </c>
      <c r="J27" s="65">
        <v>0.118664711131509</v>
      </c>
      <c r="K27" s="65">
        <v>0.123178533867617</v>
      </c>
      <c r="L27" s="65">
        <v>0.123506807511227</v>
      </c>
      <c r="M27" s="65">
        <v>0.12861045538797</v>
      </c>
      <c r="N27" s="65">
        <v>0.134225614496815</v>
      </c>
      <c r="O27" s="65">
        <v>0.12903739240554399</v>
      </c>
      <c r="P27" s="65">
        <v>0.14259437264115801</v>
      </c>
      <c r="Q27" s="65">
        <v>0.153106195601555</v>
      </c>
      <c r="R27" s="65">
        <v>0.181793664742081</v>
      </c>
      <c r="S27" s="65">
        <v>0.191338367410535</v>
      </c>
      <c r="T27" s="65">
        <v>0.186926845666575</v>
      </c>
      <c r="U27" s="65">
        <v>0.190635369762816</v>
      </c>
      <c r="V27" s="65">
        <v>0.18247043406105901</v>
      </c>
      <c r="W27" s="65">
        <v>0.188573717570374</v>
      </c>
      <c r="X27" s="65">
        <v>0.18219932746943601</v>
      </c>
      <c r="Y27" s="65">
        <v>0.18069331552005499</v>
      </c>
      <c r="Z27" s="65">
        <v>0.17170069146834599</v>
      </c>
      <c r="AA27" s="65">
        <v>0.19315818474838301</v>
      </c>
      <c r="AB27" s="65">
        <v>0.20913781106652601</v>
      </c>
      <c r="AC27" s="65">
        <v>0.20107478013378799</v>
      </c>
      <c r="AD27" s="65">
        <v>0.191268736629611</v>
      </c>
      <c r="AE27" s="65">
        <v>0.20593472385917799</v>
      </c>
      <c r="AF27" s="65">
        <v>0.20343208964849099</v>
      </c>
      <c r="AG27" s="65">
        <v>0.174699589937583</v>
      </c>
      <c r="AH27" s="65">
        <v>0.168442617926265</v>
      </c>
      <c r="AI27" s="65">
        <v>0.17293708886506201</v>
      </c>
      <c r="AJ27" s="65">
        <v>0.177770396955715</v>
      </c>
      <c r="AK27" s="65">
        <v>0.177027404368052</v>
      </c>
      <c r="AL27" s="65">
        <v>0.17765510604290899</v>
      </c>
      <c r="AM27" s="65">
        <v>0.171648668484044</v>
      </c>
      <c r="AN27" s="65">
        <v>0.17484192951028599</v>
      </c>
      <c r="AO27" s="65">
        <v>0.175525173976666</v>
      </c>
      <c r="AP27" s="65">
        <v>0.16682131707237499</v>
      </c>
      <c r="AQ27" s="65">
        <v>0.12781825280958201</v>
      </c>
      <c r="AR27" s="65">
        <v>9.5194322693394798E-2</v>
      </c>
      <c r="AS27" s="65">
        <v>9.5949617425945599E-2</v>
      </c>
      <c r="AT27" s="65">
        <v>7.2697363336525697E-2</v>
      </c>
      <c r="AU27" s="65">
        <v>7.8788060482049005E-2</v>
      </c>
      <c r="AV27" s="65">
        <v>9.3774721310838402E-2</v>
      </c>
      <c r="AW27" s="65">
        <v>0.10577287967488699</v>
      </c>
      <c r="AX27" s="65">
        <v>0.115014333334145</v>
      </c>
      <c r="AY27" s="65">
        <v>0.106791590328878</v>
      </c>
      <c r="AZ27" s="65">
        <v>9.0694179156270302E-2</v>
      </c>
      <c r="BA27" s="65">
        <v>9.6476962145023396E-2</v>
      </c>
      <c r="BB27" s="65">
        <v>0.123038452611514</v>
      </c>
      <c r="BC27" s="65">
        <v>0.13657002201680299</v>
      </c>
      <c r="BD27" s="65">
        <v>0.14654721549535801</v>
      </c>
      <c r="BE27" s="65">
        <v>0.12947623827677299</v>
      </c>
      <c r="BF27" s="65">
        <v>0.13230929259899099</v>
      </c>
      <c r="BG27" s="65">
        <v>0.122690180951801</v>
      </c>
      <c r="BH27" s="65">
        <v>0.11851330291678</v>
      </c>
      <c r="BI27" s="65">
        <v>9.8306863909155495E-2</v>
      </c>
      <c r="BJ27" s="65">
        <v>7.1923743335559204E-2</v>
      </c>
      <c r="BK27" s="65">
        <v>6.6745401844545901E-2</v>
      </c>
      <c r="BL27" s="65">
        <v>3.3817450594723297E-2</v>
      </c>
    </row>
    <row r="28" spans="2:64" outlineLevel="1">
      <c r="B28" s="60"/>
      <c r="C28" s="60" t="s">
        <v>95</v>
      </c>
      <c r="D28" s="65">
        <v>-3.2621053687398198E-2</v>
      </c>
      <c r="E28" s="65">
        <v>-2.21621102873222E-2</v>
      </c>
      <c r="F28" s="65">
        <v>-1.8669683689006698E-2</v>
      </c>
      <c r="G28" s="65">
        <v>-1.9933665145872199E-2</v>
      </c>
      <c r="H28" s="65">
        <v>-2.0476146312685999E-2</v>
      </c>
      <c r="I28" s="65">
        <v>-1.9189490755829999E-2</v>
      </c>
      <c r="J28" s="65">
        <v>-5.86322285441744E-3</v>
      </c>
      <c r="K28" s="65">
        <v>-3.2658483735786299E-3</v>
      </c>
      <c r="L28" s="65">
        <v>-2.2690906291655401E-3</v>
      </c>
      <c r="M28" s="65">
        <v>-4.1848011130804297E-3</v>
      </c>
      <c r="N28" s="65">
        <v>-2.4912371139810198E-3</v>
      </c>
      <c r="O28" s="65">
        <v>-2.1713857615538001E-3</v>
      </c>
      <c r="P28" s="65">
        <v>-4.0138776118110496E-3</v>
      </c>
      <c r="Q28" s="65">
        <v>-7.0575195681530604E-4</v>
      </c>
      <c r="R28" s="65">
        <v>9.8590370123871705E-3</v>
      </c>
      <c r="S28" s="65">
        <v>1.03302832315411E-2</v>
      </c>
      <c r="T28" s="65">
        <v>1.15126372342076E-2</v>
      </c>
      <c r="U28" s="65">
        <v>1.27876091482456E-2</v>
      </c>
      <c r="V28" s="65">
        <v>1.3298085754708399E-2</v>
      </c>
      <c r="W28" s="65">
        <v>1.5379016224737399E-2</v>
      </c>
      <c r="X28" s="65">
        <v>1.7591690554319701E-2</v>
      </c>
      <c r="Y28" s="65">
        <v>2.2791620420237101E-2</v>
      </c>
      <c r="Z28" s="65">
        <v>2.16428048373737E-2</v>
      </c>
      <c r="AA28" s="65">
        <v>2.4592729925786899E-2</v>
      </c>
      <c r="AB28" s="65">
        <v>2.50479636896206E-2</v>
      </c>
      <c r="AC28" s="65">
        <v>1.5988572916674201E-2</v>
      </c>
      <c r="AD28" s="65">
        <v>1.44552839162533E-2</v>
      </c>
      <c r="AE28" s="65">
        <v>1.6142907722353099E-2</v>
      </c>
      <c r="AF28" s="65">
        <v>1.5361987387093899E-2</v>
      </c>
      <c r="AG28" s="65">
        <v>9.8287228452977795E-3</v>
      </c>
      <c r="AH28" s="65">
        <v>-5.2678866261062201E-4</v>
      </c>
      <c r="AI28" s="65">
        <v>-3.9389860040282302E-3</v>
      </c>
      <c r="AJ28" s="65">
        <v>-5.6051571332883399E-3</v>
      </c>
      <c r="AK28" s="65">
        <v>-2.4715703923741299E-3</v>
      </c>
      <c r="AL28" s="65">
        <v>-1.8523302298908901E-3</v>
      </c>
      <c r="AM28" s="65">
        <v>-6.0756378202014797E-3</v>
      </c>
      <c r="AN28" s="65">
        <v>-9.72836178159882E-3</v>
      </c>
      <c r="AO28" s="65">
        <v>-9.0452193108350905E-3</v>
      </c>
      <c r="AP28" s="65">
        <v>-1.9607377777549101E-3</v>
      </c>
      <c r="AQ28" s="65">
        <v>-1.25976878759955E-2</v>
      </c>
      <c r="AR28" s="65">
        <v>-2.67398275123511E-2</v>
      </c>
      <c r="AS28" s="65">
        <v>-3.8049749029176502E-2</v>
      </c>
      <c r="AT28" s="65">
        <v>-4.1182707994693001E-2</v>
      </c>
      <c r="AU28" s="65">
        <v>-4.2458426675373202E-2</v>
      </c>
      <c r="AV28" s="65">
        <v>-4.0520744331470203E-2</v>
      </c>
      <c r="AW28" s="65">
        <v>-3.3664168314150297E-2</v>
      </c>
      <c r="AX28" s="65">
        <v>-3.21131177955905E-2</v>
      </c>
      <c r="AY28" s="65">
        <v>-3.0376223224019599E-2</v>
      </c>
      <c r="AZ28" s="65">
        <v>-4.3978170204308303E-2</v>
      </c>
      <c r="BA28" s="65">
        <v>-4.3408619417537403E-2</v>
      </c>
      <c r="BB28" s="65">
        <v>-3.7470876247969603E-2</v>
      </c>
      <c r="BC28" s="65">
        <v>-3.68236718299799E-2</v>
      </c>
      <c r="BD28" s="65">
        <v>-3.8434219012829403E-2</v>
      </c>
      <c r="BE28" s="65">
        <v>-3.64210437046492E-2</v>
      </c>
      <c r="BF28" s="65">
        <v>-3.6844479447119598E-2</v>
      </c>
      <c r="BG28" s="65">
        <v>-3.7654708161085702E-2</v>
      </c>
      <c r="BH28" s="65">
        <v>-3.7076416167444698E-2</v>
      </c>
      <c r="BI28" s="65">
        <v>-3.6623743869251699E-2</v>
      </c>
      <c r="BJ28" s="65">
        <v>-3.8232228711638602E-2</v>
      </c>
      <c r="BK28" s="65">
        <v>-3.56360853350959E-2</v>
      </c>
      <c r="BL28" s="65">
        <v>-3.2621053687398198E-2</v>
      </c>
    </row>
    <row r="29" spans="2:64" outlineLevel="1">
      <c r="B29" s="60"/>
      <c r="C29" s="60" t="s">
        <v>96</v>
      </c>
      <c r="D29" s="65">
        <v>-0.112518409628001</v>
      </c>
      <c r="E29" s="65">
        <v>-4.0201646114439903E-2</v>
      </c>
      <c r="F29" s="65">
        <v>-3.6821985032251502E-2</v>
      </c>
      <c r="G29" s="65">
        <v>-4.1315902980057703E-2</v>
      </c>
      <c r="H29" s="65">
        <v>-4.0950777923651802E-2</v>
      </c>
      <c r="I29" s="65">
        <v>-4.03609847806101E-2</v>
      </c>
      <c r="J29" s="65">
        <v>-2.5274709412038899E-2</v>
      </c>
      <c r="K29" s="65">
        <v>-2.2721730473073399E-2</v>
      </c>
      <c r="L29" s="65">
        <v>-2.31886627218169E-2</v>
      </c>
      <c r="M29" s="65">
        <v>-2.37282141368425E-2</v>
      </c>
      <c r="N29" s="65">
        <v>-2.2316755563752701E-2</v>
      </c>
      <c r="O29" s="65">
        <v>-2.74813065314823E-2</v>
      </c>
      <c r="P29" s="65">
        <v>-2.6425890091351802E-2</v>
      </c>
      <c r="Q29" s="65">
        <v>-2.88185798680719E-2</v>
      </c>
      <c r="R29" s="65">
        <v>-1.6210387124560501E-2</v>
      </c>
      <c r="S29" s="65">
        <v>-1.5867178792939401E-2</v>
      </c>
      <c r="T29" s="65">
        <v>-2.0558503052879599E-2</v>
      </c>
      <c r="U29" s="65">
        <v>-1.8220804659959199E-2</v>
      </c>
      <c r="V29" s="65">
        <v>-1.72006494265124E-2</v>
      </c>
      <c r="W29" s="65">
        <v>-1.5020551210445E-2</v>
      </c>
      <c r="X29" s="65">
        <v>-1.3634075601767799E-2</v>
      </c>
      <c r="Y29" s="65">
        <v>-4.4552788887132098E-3</v>
      </c>
      <c r="Z29" s="65">
        <v>-4.3525738635274104E-3</v>
      </c>
      <c r="AA29" s="65">
        <v>1.2149379265734599E-2</v>
      </c>
      <c r="AB29" s="65">
        <v>1.69047288755442E-2</v>
      </c>
      <c r="AC29" s="65">
        <v>6.5543667453367097E-3</v>
      </c>
      <c r="AD29" s="65">
        <v>7.0366481304120097E-3</v>
      </c>
      <c r="AE29" s="65">
        <v>1.05482351564686E-2</v>
      </c>
      <c r="AF29" s="65">
        <v>1.09220341096331E-2</v>
      </c>
      <c r="AG29" s="65">
        <v>1.99696943605849E-3</v>
      </c>
      <c r="AH29" s="65">
        <v>-9.9578253290448608E-3</v>
      </c>
      <c r="AI29" s="65">
        <v>-1.0261123183707799E-2</v>
      </c>
      <c r="AJ29" s="65">
        <v>-9.0321046399360495E-3</v>
      </c>
      <c r="AK29" s="65">
        <v>-5.2525621932904103E-3</v>
      </c>
      <c r="AL29" s="65">
        <v>-5.6733011591869002E-3</v>
      </c>
      <c r="AM29" s="65">
        <v>-7.1056323596861704E-3</v>
      </c>
      <c r="AN29" s="65">
        <v>-9.9577711530223594E-3</v>
      </c>
      <c r="AO29" s="65">
        <v>-1.3702082798076901E-2</v>
      </c>
      <c r="AP29" s="65">
        <v>-6.0402662888637496E-3</v>
      </c>
      <c r="AQ29" s="65">
        <v>-2.8980794915404801E-2</v>
      </c>
      <c r="AR29" s="65">
        <v>-6.3775005175566293E-2</v>
      </c>
      <c r="AS29" s="65">
        <v>-7.1691462527502803E-2</v>
      </c>
      <c r="AT29" s="65">
        <v>-7.8419260109071798E-2</v>
      </c>
      <c r="AU29" s="65">
        <v>-8.0441139275964399E-2</v>
      </c>
      <c r="AV29" s="65">
        <v>-7.6686158183321307E-2</v>
      </c>
      <c r="AW29" s="65">
        <v>-6.9047647948916796E-2</v>
      </c>
      <c r="AX29" s="65">
        <v>-6.4865046189843706E-2</v>
      </c>
      <c r="AY29" s="65">
        <v>-6.4387593743898006E-2</v>
      </c>
      <c r="AZ29" s="65">
        <v>-7.3543161030443796E-2</v>
      </c>
      <c r="BA29" s="65">
        <v>-7.3511182417985294E-2</v>
      </c>
      <c r="BB29" s="65">
        <v>-6.9515092532472594E-2</v>
      </c>
      <c r="BC29" s="65">
        <v>-6.6384003420003404E-2</v>
      </c>
      <c r="BD29" s="65">
        <v>-7.3567437861118107E-2</v>
      </c>
      <c r="BE29" s="65">
        <v>-7.84743481168267E-2</v>
      </c>
      <c r="BF29" s="65">
        <v>-7.5843602077731304E-2</v>
      </c>
      <c r="BG29" s="65">
        <v>-7.6063965982449896E-2</v>
      </c>
      <c r="BH29" s="65">
        <v>-7.6629617399321406E-2</v>
      </c>
      <c r="BI29" s="65">
        <v>-8.3431706905576705E-2</v>
      </c>
      <c r="BJ29" s="65">
        <v>-9.4648367565378699E-2</v>
      </c>
      <c r="BK29" s="65">
        <v>-9.8041516434418205E-2</v>
      </c>
      <c r="BL29" s="65">
        <v>-0.112518409628001</v>
      </c>
    </row>
    <row r="30" spans="2:64" outlineLevel="1">
      <c r="B30" s="60"/>
      <c r="C30" s="60" t="s">
        <v>97</v>
      </c>
      <c r="D30" s="65">
        <v>1.49826917113988E-2</v>
      </c>
      <c r="E30" s="65">
        <v>2.5573383294484501E-2</v>
      </c>
      <c r="F30" s="65">
        <v>1.33661951841771E-2</v>
      </c>
      <c r="G30" s="65">
        <v>-1.04977172471071E-3</v>
      </c>
      <c r="H30" s="65">
        <v>-2.58973303575448E-3</v>
      </c>
      <c r="I30" s="65">
        <v>2.4990203657388301E-4</v>
      </c>
      <c r="J30" s="65">
        <v>4.5560098832284297E-2</v>
      </c>
      <c r="K30" s="65">
        <v>4.2084557272445401E-2</v>
      </c>
      <c r="L30" s="65">
        <v>4.2924926305965803E-2</v>
      </c>
      <c r="M30" s="65">
        <v>4.6916383886632398E-2</v>
      </c>
      <c r="N30" s="65">
        <v>4.5096088339464102E-2</v>
      </c>
      <c r="O30" s="65">
        <v>7.9253144600168704E-2</v>
      </c>
      <c r="P30" s="65">
        <v>5.0182736850756603E-2</v>
      </c>
      <c r="Q30" s="65">
        <v>5.94009449748054E-2</v>
      </c>
      <c r="R30" s="65">
        <v>4.7513086305303397E-2</v>
      </c>
      <c r="S30" s="65">
        <v>7.5921358911581902E-2</v>
      </c>
      <c r="T30" s="65">
        <v>6.6501765769324095E-2</v>
      </c>
      <c r="U30" s="65">
        <v>8.2406462447907905E-2</v>
      </c>
      <c r="V30" s="65">
        <v>6.01881583603971E-2</v>
      </c>
      <c r="W30" s="65">
        <v>4.9356083430849497E-2</v>
      </c>
      <c r="X30" s="65">
        <v>6.8453683907736304E-2</v>
      </c>
      <c r="Y30" s="65">
        <v>0.11617316482319</v>
      </c>
      <c r="Z30" s="65">
        <v>0.111845475723499</v>
      </c>
      <c r="AA30" s="65">
        <v>0.11451194003795601</v>
      </c>
      <c r="AB30" s="65">
        <v>0.12426687952426201</v>
      </c>
      <c r="AC30" s="65">
        <v>9.8428521845131206E-2</v>
      </c>
      <c r="AD30" s="65">
        <v>9.0015056652750905E-2</v>
      </c>
      <c r="AE30" s="65">
        <v>6.7873467133460305E-2</v>
      </c>
      <c r="AF30" s="65">
        <v>6.56738895247935E-2</v>
      </c>
      <c r="AG30" s="65">
        <v>5.7852389858323701E-2</v>
      </c>
      <c r="AH30" s="65">
        <v>5.8174531553266802E-2</v>
      </c>
      <c r="AI30" s="65">
        <v>6.0714872862366702E-2</v>
      </c>
      <c r="AJ30" s="65">
        <v>6.4990398906051003E-2</v>
      </c>
      <c r="AK30" s="65">
        <v>5.2945078738269702E-2</v>
      </c>
      <c r="AL30" s="65">
        <v>5.3991789503285002E-2</v>
      </c>
      <c r="AM30" s="65">
        <v>6.01334589782168E-2</v>
      </c>
      <c r="AN30" s="65">
        <v>6.9321834420144404E-2</v>
      </c>
      <c r="AO30" s="65">
        <v>6.1786602214875697E-2</v>
      </c>
      <c r="AP30" s="65">
        <v>7.7727234142831003E-2</v>
      </c>
      <c r="AQ30" s="65">
        <v>1.9234432910626299E-2</v>
      </c>
      <c r="AR30" s="65">
        <v>5.2370338176086398E-2</v>
      </c>
      <c r="AS30" s="65">
        <v>8.6169582966136901E-2</v>
      </c>
      <c r="AT30" s="65">
        <v>5.3958099865962297E-2</v>
      </c>
      <c r="AU30" s="65">
        <v>5.3507572050521E-2</v>
      </c>
      <c r="AV30" s="65">
        <v>8.3709396686566101E-2</v>
      </c>
      <c r="AW30" s="65">
        <v>6.3945599373440104E-2</v>
      </c>
      <c r="AX30" s="65">
        <v>5.9020639795272598E-2</v>
      </c>
      <c r="AY30" s="65">
        <v>8.2476484840014005E-2</v>
      </c>
      <c r="AZ30" s="65">
        <v>7.6326498951687194E-2</v>
      </c>
      <c r="BA30" s="65">
        <v>7.7821729307743698E-2</v>
      </c>
      <c r="BB30" s="65">
        <v>8.3846411120865105E-2</v>
      </c>
      <c r="BC30" s="65">
        <v>6.2811332739784301E-2</v>
      </c>
      <c r="BD30" s="65">
        <v>3.05111982633899E-2</v>
      </c>
      <c r="BE30" s="65">
        <v>3.9885240137891798E-2</v>
      </c>
      <c r="BF30" s="65">
        <v>4.0816733933004799E-2</v>
      </c>
      <c r="BG30" s="65">
        <v>2.8752524815385601E-2</v>
      </c>
      <c r="BH30" s="65">
        <v>2.05213881637493E-2</v>
      </c>
      <c r="BI30" s="65">
        <v>9.5060372256129504E-3</v>
      </c>
      <c r="BJ30" s="65">
        <v>-9.6338672530703103E-3</v>
      </c>
      <c r="BK30" s="65">
        <v>-6.7648355714257803E-3</v>
      </c>
      <c r="BL30" s="65">
        <v>1.49826917113988E-2</v>
      </c>
    </row>
    <row r="31" spans="2:64" outlineLevel="1">
      <c r="B31" s="60"/>
      <c r="C31" s="60" t="s">
        <v>98</v>
      </c>
      <c r="D31" s="65">
        <v>2.9914669483997701E-2</v>
      </c>
      <c r="E31" s="65">
        <v>8.7849084876489795E-3</v>
      </c>
      <c r="F31" s="65">
        <v>8.6672214163468608E-3</v>
      </c>
      <c r="G31" s="65">
        <v>4.99387943743988E-3</v>
      </c>
      <c r="H31" s="65">
        <v>5.5845776895217299E-3</v>
      </c>
      <c r="I31" s="65">
        <v>5.86005841242638E-3</v>
      </c>
      <c r="J31" s="65">
        <v>2.1555930993133E-2</v>
      </c>
      <c r="K31" s="65">
        <v>2.3884419496789999E-2</v>
      </c>
      <c r="L31" s="65">
        <v>2.66935374895741E-2</v>
      </c>
      <c r="M31" s="65">
        <v>4.1616379259298897E-2</v>
      </c>
      <c r="N31" s="65">
        <v>4.1859326465281503E-2</v>
      </c>
      <c r="O31" s="65">
        <v>5.2065312676046999E-2</v>
      </c>
      <c r="P31" s="65">
        <v>5.2184390488131602E-2</v>
      </c>
      <c r="Q31" s="65">
        <v>5.4301837936438703E-2</v>
      </c>
      <c r="R31" s="65">
        <v>5.3183607608703401E-2</v>
      </c>
      <c r="S31" s="65">
        <v>5.23251114681028E-2</v>
      </c>
      <c r="T31" s="65">
        <v>5.2428723141774103E-2</v>
      </c>
      <c r="U31" s="65">
        <v>5.4826010588357101E-2</v>
      </c>
      <c r="V31" s="65">
        <v>5.9759899250768203E-2</v>
      </c>
      <c r="W31" s="65">
        <v>6.1485202846746898E-2</v>
      </c>
      <c r="X31" s="65">
        <v>6.2553983969094507E-2</v>
      </c>
      <c r="Y31" s="65">
        <v>6.3100365654162799E-2</v>
      </c>
      <c r="Z31" s="65">
        <v>6.1969377219595001E-2</v>
      </c>
      <c r="AA31" s="65">
        <v>6.5027198668369604E-2</v>
      </c>
      <c r="AB31" s="65">
        <v>7.0222039074211901E-2</v>
      </c>
      <c r="AC31" s="65">
        <v>6.2722829927977897E-2</v>
      </c>
      <c r="AD31" s="65">
        <v>5.8301253598499303E-2</v>
      </c>
      <c r="AE31" s="65">
        <v>5.5190139884408997E-2</v>
      </c>
      <c r="AF31" s="65">
        <v>5.4774885856838602E-2</v>
      </c>
      <c r="AG31" s="65">
        <v>5.7240440505508201E-2</v>
      </c>
      <c r="AH31" s="65">
        <v>5.53111611391277E-2</v>
      </c>
      <c r="AI31" s="65">
        <v>5.3810503088506399E-2</v>
      </c>
      <c r="AJ31" s="65">
        <v>5.1839400229118399E-2</v>
      </c>
      <c r="AK31" s="65">
        <v>3.4018033172216897E-2</v>
      </c>
      <c r="AL31" s="65">
        <v>3.4343921311904099E-2</v>
      </c>
      <c r="AM31" s="65">
        <v>3.1411256723019497E-2</v>
      </c>
      <c r="AN31" s="65">
        <v>3.53675695921776E-2</v>
      </c>
      <c r="AO31" s="65">
        <v>3.2058590493707802E-2</v>
      </c>
      <c r="AP31" s="65">
        <v>3.4261341692604801E-2</v>
      </c>
      <c r="AQ31" s="65">
        <v>2.97647557613861E-2</v>
      </c>
      <c r="AR31" s="65">
        <v>4.2692278176092099E-2</v>
      </c>
      <c r="AS31" s="65">
        <v>4.4912925625492199E-2</v>
      </c>
      <c r="AT31" s="65">
        <v>3.6834315806525499E-2</v>
      </c>
      <c r="AU31" s="65">
        <v>4.0819442462232999E-2</v>
      </c>
      <c r="AV31" s="65">
        <v>4.3129452760765699E-2</v>
      </c>
      <c r="AW31" s="65">
        <v>4.2750070717723E-2</v>
      </c>
      <c r="AX31" s="65">
        <v>3.81576303814277E-2</v>
      </c>
      <c r="AY31" s="65">
        <v>3.9601228921285203E-2</v>
      </c>
      <c r="AZ31" s="65">
        <v>2.2796238624150499E-2</v>
      </c>
      <c r="BA31" s="65">
        <v>2.3611708851737599E-2</v>
      </c>
      <c r="BB31" s="65">
        <v>3.2079162019538303E-2</v>
      </c>
      <c r="BC31" s="65">
        <v>4.0765303267118302E-2</v>
      </c>
      <c r="BD31" s="65">
        <v>3.4548801732523497E-2</v>
      </c>
      <c r="BE31" s="65">
        <v>3.7432981847293198E-2</v>
      </c>
      <c r="BF31" s="65">
        <v>3.96234075664064E-2</v>
      </c>
      <c r="BG31" s="65">
        <v>3.4622212694280903E-2</v>
      </c>
      <c r="BH31" s="65">
        <v>3.5257007287420497E-2</v>
      </c>
      <c r="BI31" s="65">
        <v>3.2859711465082597E-2</v>
      </c>
      <c r="BJ31" s="65">
        <v>3.21029730261067E-2</v>
      </c>
      <c r="BK31" s="65">
        <v>3.4676631695197198E-2</v>
      </c>
      <c r="BL31" s="65">
        <v>2.9914669483997701E-2</v>
      </c>
    </row>
    <row r="32" spans="2:64" outlineLevel="1">
      <c r="B32" s="60"/>
      <c r="C32" s="60" t="s">
        <v>99</v>
      </c>
      <c r="D32" s="65">
        <v>4.9905015562316697E-2</v>
      </c>
      <c r="E32" s="65">
        <v>-3.0859548799041601E-3</v>
      </c>
      <c r="F32" s="65">
        <v>-2.3302411916618299E-3</v>
      </c>
      <c r="G32" s="65">
        <v>-7.5298318253910401E-3</v>
      </c>
      <c r="H32" s="65">
        <v>-6.20170219856151E-3</v>
      </c>
      <c r="I32" s="65">
        <v>-5.1633931895731901E-3</v>
      </c>
      <c r="J32" s="65">
        <v>1.44687095893321E-2</v>
      </c>
      <c r="K32" s="65">
        <v>1.46408471844219E-2</v>
      </c>
      <c r="L32" s="65">
        <v>1.5808362096348099E-2</v>
      </c>
      <c r="M32" s="65">
        <v>2.4459818180074099E-2</v>
      </c>
      <c r="N32" s="65">
        <v>2.3466847612455901E-2</v>
      </c>
      <c r="O32" s="65">
        <v>3.3932780003656203E-2</v>
      </c>
      <c r="P32" s="65">
        <v>2.87476327050377E-2</v>
      </c>
      <c r="Q32" s="65">
        <v>3.0430538471238201E-2</v>
      </c>
      <c r="R32" s="65">
        <v>2.4689341513970901E-2</v>
      </c>
      <c r="S32" s="65">
        <v>3.78549980402808E-2</v>
      </c>
      <c r="T32" s="65">
        <v>3.4410366764911902E-2</v>
      </c>
      <c r="U32" s="65">
        <v>3.7319413892093201E-2</v>
      </c>
      <c r="V32" s="65">
        <v>4.3180048957648202E-2</v>
      </c>
      <c r="W32" s="65">
        <v>4.2104117070578997E-2</v>
      </c>
      <c r="X32" s="65">
        <v>4.5605554447753903E-2</v>
      </c>
      <c r="Y32" s="65">
        <v>4.5490732760690697E-2</v>
      </c>
      <c r="Z32" s="65">
        <v>4.33802392086928E-2</v>
      </c>
      <c r="AA32" s="65">
        <v>4.2715798209476297E-2</v>
      </c>
      <c r="AB32" s="65">
        <v>4.0644593556010702E-2</v>
      </c>
      <c r="AC32" s="65">
        <v>2.9621885646886999E-2</v>
      </c>
      <c r="AD32" s="65">
        <v>2.0785802998410201E-2</v>
      </c>
      <c r="AE32" s="65">
        <v>1.0183850572920899E-2</v>
      </c>
      <c r="AF32" s="65">
        <v>9.5205398734982197E-3</v>
      </c>
      <c r="AG32" s="65">
        <v>9.6417594918506103E-3</v>
      </c>
      <c r="AH32" s="65">
        <v>1.3090612300910799E-2</v>
      </c>
      <c r="AI32" s="65">
        <v>1.7159159464428201E-2</v>
      </c>
      <c r="AJ32" s="65">
        <v>1.7958191982616101E-2</v>
      </c>
      <c r="AK32" s="65">
        <v>5.6768968392861196E-3</v>
      </c>
      <c r="AL32" s="65">
        <v>4.6522231484054204E-3</v>
      </c>
      <c r="AM32" s="65">
        <v>4.4780153919725604E-3</v>
      </c>
      <c r="AN32" s="65">
        <v>1.58450589195646E-2</v>
      </c>
      <c r="AO32" s="65">
        <v>1.35391779450775E-2</v>
      </c>
      <c r="AP32" s="65">
        <v>1.49528904983587E-2</v>
      </c>
      <c r="AQ32" s="65">
        <v>-1.27317504123134E-3</v>
      </c>
      <c r="AR32" s="65">
        <v>3.7601402949697001E-2</v>
      </c>
      <c r="AS32" s="65">
        <v>5.2297127267458499E-2</v>
      </c>
      <c r="AT32" s="65">
        <v>4.3645932491568902E-2</v>
      </c>
      <c r="AU32" s="65">
        <v>4.8366252452786099E-2</v>
      </c>
      <c r="AV32" s="65">
        <v>4.8017571906271497E-2</v>
      </c>
      <c r="AW32" s="65">
        <v>6.5459282050844406E-2</v>
      </c>
      <c r="AX32" s="65">
        <v>5.8936706502506299E-2</v>
      </c>
      <c r="AY32" s="65">
        <v>6.1632735736383601E-2</v>
      </c>
      <c r="AZ32" s="65">
        <v>4.7416671727072E-2</v>
      </c>
      <c r="BA32" s="65">
        <v>4.6920830705563903E-2</v>
      </c>
      <c r="BB32" s="65">
        <v>5.4783590919850397E-2</v>
      </c>
      <c r="BC32" s="65">
        <v>5.6580920723849799E-2</v>
      </c>
      <c r="BD32" s="65">
        <v>5.3538163099757598E-2</v>
      </c>
      <c r="BE32" s="65">
        <v>5.7683454310379197E-2</v>
      </c>
      <c r="BF32" s="65">
        <v>5.85898113795068E-2</v>
      </c>
      <c r="BG32" s="65">
        <v>5.6279963146196897E-2</v>
      </c>
      <c r="BH32" s="65">
        <v>5.7183954182338799E-2</v>
      </c>
      <c r="BI32" s="65">
        <v>5.5693717472275799E-2</v>
      </c>
      <c r="BJ32" s="65">
        <v>5.2101739524621597E-2</v>
      </c>
      <c r="BK32" s="65">
        <v>5.2268611454943402E-2</v>
      </c>
      <c r="BL32" s="65">
        <v>4.9905015562316697E-2</v>
      </c>
    </row>
    <row r="33" spans="2:64" outlineLevel="1">
      <c r="B33" s="60"/>
      <c r="C33" s="60" t="s">
        <v>100</v>
      </c>
      <c r="D33" s="65">
        <v>0.27145934317558301</v>
      </c>
      <c r="E33" s="65">
        <v>-2.5101729234027802E-3</v>
      </c>
      <c r="F33" s="65">
        <v>4.5395323596053297E-3</v>
      </c>
      <c r="G33" s="65">
        <v>2.2278196067565599E-2</v>
      </c>
      <c r="H33" s="65">
        <v>2.22513379355939E-2</v>
      </c>
      <c r="I33" s="65">
        <v>2.34782167672665E-2</v>
      </c>
      <c r="J33" s="65">
        <v>2.20019241434792E-2</v>
      </c>
      <c r="K33" s="65">
        <v>2.18168597373543E-2</v>
      </c>
      <c r="L33" s="65">
        <v>2.65948017642012E-2</v>
      </c>
      <c r="M33" s="65">
        <v>2.2347009833275099E-2</v>
      </c>
      <c r="N33" s="65">
        <v>2.8276747309654699E-2</v>
      </c>
      <c r="O33" s="65">
        <v>4.2984109475229501E-2</v>
      </c>
      <c r="P33" s="65">
        <v>4.2590397089338899E-2</v>
      </c>
      <c r="Q33" s="65">
        <v>3.3525385713102498E-2</v>
      </c>
      <c r="R33" s="65">
        <v>3.14534409841013E-2</v>
      </c>
      <c r="S33" s="65">
        <v>2.7435217891577601E-2</v>
      </c>
      <c r="T33" s="65">
        <v>3.3173570190370899E-2</v>
      </c>
      <c r="U33" s="65">
        <v>3.5841231154943899E-2</v>
      </c>
      <c r="V33" s="65">
        <v>3.15964688919248E-2</v>
      </c>
      <c r="W33" s="65">
        <v>3.2168760847778401E-2</v>
      </c>
      <c r="X33" s="65">
        <v>3.9630801625313301E-2</v>
      </c>
      <c r="Y33" s="65">
        <v>3.13253011379626E-2</v>
      </c>
      <c r="Z33" s="65">
        <v>3.4937430971597197E-2</v>
      </c>
      <c r="AA33" s="65">
        <v>3.6721208375657399E-2</v>
      </c>
      <c r="AB33" s="65">
        <v>3.4464214748938897E-2</v>
      </c>
      <c r="AC33" s="65">
        <v>2.9005201666826502E-2</v>
      </c>
      <c r="AD33" s="65">
        <v>3.0685312424846501E-2</v>
      </c>
      <c r="AE33" s="65">
        <v>3.2700238560228002E-2</v>
      </c>
      <c r="AF33" s="65">
        <v>3.9629478463524201E-2</v>
      </c>
      <c r="AG33" s="65">
        <v>4.5250079387249398E-2</v>
      </c>
      <c r="AH33" s="65">
        <v>4.5260396075660798E-2</v>
      </c>
      <c r="AI33" s="65">
        <v>4.37153186355137E-2</v>
      </c>
      <c r="AJ33" s="65">
        <v>3.0339260394212701E-2</v>
      </c>
      <c r="AK33" s="65">
        <v>6.9912057320312804E-2</v>
      </c>
      <c r="AL33" s="65">
        <v>6.5240098632670301E-2</v>
      </c>
      <c r="AM33" s="65">
        <v>5.7177783316089303E-2</v>
      </c>
      <c r="AN33" s="65">
        <v>4.9412191073955801E-2</v>
      </c>
      <c r="AO33" s="65">
        <v>5.56186641677925E-2</v>
      </c>
      <c r="AP33" s="65">
        <v>5.1402022448745602E-2</v>
      </c>
      <c r="AQ33" s="65">
        <v>0.153645362459669</v>
      </c>
      <c r="AR33" s="65">
        <v>0.201360046823019</v>
      </c>
      <c r="AS33" s="65">
        <v>0.20337315326151201</v>
      </c>
      <c r="AT33" s="65">
        <v>0.24941828599951801</v>
      </c>
      <c r="AU33" s="65">
        <v>0.24138693226483299</v>
      </c>
      <c r="AV33" s="65">
        <v>0.232039150369347</v>
      </c>
      <c r="AW33" s="65">
        <v>0.23491473823369999</v>
      </c>
      <c r="AX33" s="65">
        <v>0.23405868818683501</v>
      </c>
      <c r="AY33" s="65">
        <v>0.24102071191355401</v>
      </c>
      <c r="AZ33" s="65">
        <v>0.25734543576736901</v>
      </c>
      <c r="BA33" s="65">
        <v>0.257646592195512</v>
      </c>
      <c r="BB33" s="65">
        <v>0.266935377450572</v>
      </c>
      <c r="BC33" s="65">
        <v>0.25420895095408702</v>
      </c>
      <c r="BD33" s="65">
        <v>0.26814844836854501</v>
      </c>
      <c r="BE33" s="65">
        <v>0.27738843083718201</v>
      </c>
      <c r="BF33" s="65">
        <v>0.27909817192765801</v>
      </c>
      <c r="BG33" s="65">
        <v>0.26626533376009698</v>
      </c>
      <c r="BH33" s="65">
        <v>0.266864756193051</v>
      </c>
      <c r="BI33" s="65">
        <v>0.25421159635845503</v>
      </c>
      <c r="BJ33" s="65">
        <v>0.267502818035246</v>
      </c>
      <c r="BK33" s="65">
        <v>0.26863258546035901</v>
      </c>
      <c r="BL33" s="65">
        <v>0.27145934317558301</v>
      </c>
    </row>
    <row r="34" spans="2:64" outlineLevel="1">
      <c r="B34" s="60"/>
      <c r="C34" s="60" t="s">
        <v>101</v>
      </c>
      <c r="D34" s="65">
        <v>4.2470262010991099E-2</v>
      </c>
      <c r="E34" s="65">
        <v>-1.3241698818691699E-2</v>
      </c>
      <c r="F34" s="65">
        <v>-1.00150854814311E-2</v>
      </c>
      <c r="G34" s="65">
        <v>-9.8751082765231799E-3</v>
      </c>
      <c r="H34" s="65">
        <v>-9.8762394265838292E-3</v>
      </c>
      <c r="I34" s="65">
        <v>-1.03064758677651E-2</v>
      </c>
      <c r="J34" s="65">
        <v>-5.8233507813814896E-3</v>
      </c>
      <c r="K34" s="65">
        <v>-4.72054062733533E-3</v>
      </c>
      <c r="L34" s="65">
        <v>-4.9991533024265804E-3</v>
      </c>
      <c r="M34" s="65">
        <v>-8.09298142354151E-3</v>
      </c>
      <c r="N34" s="65">
        <v>-5.4580930270815E-3</v>
      </c>
      <c r="O34" s="65">
        <v>-6.7146170303609897E-3</v>
      </c>
      <c r="P34" s="65">
        <v>-7.3727286771133899E-3</v>
      </c>
      <c r="Q34" s="65">
        <v>-7.1218058573338204E-3</v>
      </c>
      <c r="R34" s="65">
        <v>-6.7736672996772003E-3</v>
      </c>
      <c r="S34" s="65">
        <v>-7.1213873516345798E-3</v>
      </c>
      <c r="T34" s="65">
        <v>-3.3752407104266401E-3</v>
      </c>
      <c r="U34" s="65">
        <v>-1.77941183042554E-3</v>
      </c>
      <c r="V34" s="65">
        <v>-7.5434609877857604E-3</v>
      </c>
      <c r="W34" s="65">
        <v>-5.1923604540627596E-3</v>
      </c>
      <c r="X34" s="65">
        <v>-3.9259141282463699E-5</v>
      </c>
      <c r="Y34" s="65">
        <v>4.8060760607279698E-3</v>
      </c>
      <c r="Z34" s="65">
        <v>5.13784204659246E-3</v>
      </c>
      <c r="AA34" s="65">
        <v>6.03707815743497E-3</v>
      </c>
      <c r="AB34" s="65">
        <v>3.3762240235042499E-3</v>
      </c>
      <c r="AC34" s="65">
        <v>-6.4705914707840198E-3</v>
      </c>
      <c r="AD34" s="65">
        <v>-1.1330221496129E-2</v>
      </c>
      <c r="AE34" s="65">
        <v>-1.14036720359079E-2</v>
      </c>
      <c r="AF34" s="65">
        <v>-7.3881300701139196E-3</v>
      </c>
      <c r="AG34" s="65">
        <v>-1.38424924023337E-3</v>
      </c>
      <c r="AH34" s="65">
        <v>-2.4324932214337298E-3</v>
      </c>
      <c r="AI34" s="65">
        <v>-7.5629197698502898E-3</v>
      </c>
      <c r="AJ34" s="65">
        <v>-6.0228402111186102E-3</v>
      </c>
      <c r="AK34" s="65">
        <v>9.6095546045086508E-3</v>
      </c>
      <c r="AL34" s="65">
        <v>1.0535756320013899E-2</v>
      </c>
      <c r="AM34" s="65">
        <v>9.4305350768889105E-3</v>
      </c>
      <c r="AN34" s="65">
        <v>9.9224069693835595E-3</v>
      </c>
      <c r="AO34" s="65">
        <v>9.4294080229410399E-3</v>
      </c>
      <c r="AP34" s="65">
        <v>1.6911605603181199E-2</v>
      </c>
      <c r="AQ34" s="65">
        <v>1.0850735356626701E-2</v>
      </c>
      <c r="AR34" s="65">
        <v>1.5419312048438501E-2</v>
      </c>
      <c r="AS34" s="65">
        <v>8.3258114666653303E-3</v>
      </c>
      <c r="AT34" s="65">
        <v>1.6187944112214501E-2</v>
      </c>
      <c r="AU34" s="65">
        <v>1.79582097182363E-2</v>
      </c>
      <c r="AV34" s="65">
        <v>1.39867867064915E-2</v>
      </c>
      <c r="AW34" s="65">
        <v>2.3275661107014699E-2</v>
      </c>
      <c r="AX34" s="65">
        <v>2.5217391603546399E-2</v>
      </c>
      <c r="AY34" s="65">
        <v>2.9410577580519699E-2</v>
      </c>
      <c r="AZ34" s="65">
        <v>3.3272257465116903E-2</v>
      </c>
      <c r="BA34" s="65">
        <v>3.50255175977435E-2</v>
      </c>
      <c r="BB34" s="65">
        <v>4.3727315483177299E-2</v>
      </c>
      <c r="BC34" s="65">
        <v>4.5697872048715497E-2</v>
      </c>
      <c r="BD34" s="65">
        <v>5.0110391163325697E-2</v>
      </c>
      <c r="BE34" s="65">
        <v>5.3362690639740501E-2</v>
      </c>
      <c r="BF34" s="65">
        <v>5.3333282436684802E-2</v>
      </c>
      <c r="BG34" s="65">
        <v>4.6264291620431101E-2</v>
      </c>
      <c r="BH34" s="65">
        <v>4.7374168910433098E-2</v>
      </c>
      <c r="BI34" s="65">
        <v>4.36179584521093E-2</v>
      </c>
      <c r="BJ34" s="65">
        <v>4.9343592014381099E-2</v>
      </c>
      <c r="BK34" s="65">
        <v>5.0616093821661497E-2</v>
      </c>
      <c r="BL34" s="65">
        <v>4.2470262010991099E-2</v>
      </c>
    </row>
    <row r="35" spans="2:64" outlineLevel="1">
      <c r="B35" s="60"/>
      <c r="C35" s="60" t="s">
        <v>102</v>
      </c>
      <c r="D35" s="65">
        <v>0.133892626720888</v>
      </c>
      <c r="E35" s="65">
        <v>9.8053754685880797E-3</v>
      </c>
      <c r="F35" s="65">
        <v>1.5537434077963401E-2</v>
      </c>
      <c r="G35" s="65">
        <v>1.47582927668993E-2</v>
      </c>
      <c r="H35" s="65">
        <v>1.52824677791502E-2</v>
      </c>
      <c r="I35" s="65">
        <v>1.40025471388901E-2</v>
      </c>
      <c r="J35" s="65">
        <v>1.14517919530862E-2</v>
      </c>
      <c r="K35" s="65">
        <v>1.09395824201133E-2</v>
      </c>
      <c r="L35" s="65">
        <v>1.08523439059806E-2</v>
      </c>
      <c r="M35" s="65">
        <v>1.17112388009718E-2</v>
      </c>
      <c r="N35" s="65">
        <v>1.56200881599895E-2</v>
      </c>
      <c r="O35" s="65">
        <v>1.6526452312440699E-2</v>
      </c>
      <c r="P35" s="65">
        <v>1.6774858524424899E-2</v>
      </c>
      <c r="Q35" s="65">
        <v>1.7627453659752899E-2</v>
      </c>
      <c r="R35" s="65">
        <v>1.0869538593546399E-2</v>
      </c>
      <c r="S35" s="65">
        <v>8.1465240709632809E-3</v>
      </c>
      <c r="T35" s="65">
        <v>1.3299162450775601E-2</v>
      </c>
      <c r="U35" s="65">
        <v>1.4387207199159801E-2</v>
      </c>
      <c r="V35" s="65">
        <v>1.43867437430219E-2</v>
      </c>
      <c r="W35" s="65">
        <v>1.6312494473180599E-2</v>
      </c>
      <c r="X35" s="65">
        <v>2.3833860986717501E-2</v>
      </c>
      <c r="Y35" s="65">
        <v>2.4401429284559399E-2</v>
      </c>
      <c r="Z35" s="65">
        <v>2.4734546362697601E-2</v>
      </c>
      <c r="AA35" s="65">
        <v>2.6367676206111999E-2</v>
      </c>
      <c r="AB35" s="65">
        <v>2.7667937749889002E-2</v>
      </c>
      <c r="AC35" s="65">
        <v>2.0464919775601501E-2</v>
      </c>
      <c r="AD35" s="65">
        <v>6.2031061239543901E-3</v>
      </c>
      <c r="AE35" s="65">
        <v>9.8906170783582808E-3</v>
      </c>
      <c r="AF35" s="65">
        <v>1.11058178252674E-2</v>
      </c>
      <c r="AG35" s="65">
        <v>1.26037259390453E-2</v>
      </c>
      <c r="AH35" s="65">
        <v>1.89403319690657E-2</v>
      </c>
      <c r="AI35" s="65">
        <v>1.4883351695667599E-2</v>
      </c>
      <c r="AJ35" s="65">
        <v>1.2292704734797899E-2</v>
      </c>
      <c r="AK35" s="65">
        <v>2.5626695159638099E-2</v>
      </c>
      <c r="AL35" s="65">
        <v>2.6003383674659399E-2</v>
      </c>
      <c r="AM35" s="65">
        <v>2.7161324835719598E-2</v>
      </c>
      <c r="AN35" s="65">
        <v>2.2259370767923801E-2</v>
      </c>
      <c r="AO35" s="65">
        <v>2.4666521077127398E-2</v>
      </c>
      <c r="AP35" s="65">
        <v>1.4747630649824799E-2</v>
      </c>
      <c r="AQ35" s="65">
        <v>4.00849744313026E-2</v>
      </c>
      <c r="AR35" s="65">
        <v>7.7744357161803307E-2</v>
      </c>
      <c r="AS35" s="65">
        <v>7.4598622037867296E-2</v>
      </c>
      <c r="AT35" s="65">
        <v>8.6272050710697407E-2</v>
      </c>
      <c r="AU35" s="65">
        <v>8.3484986660353602E-2</v>
      </c>
      <c r="AV35" s="65">
        <v>8.3451413294611698E-2</v>
      </c>
      <c r="AW35" s="65">
        <v>9.2921344954898094E-2</v>
      </c>
      <c r="AX35" s="65">
        <v>9.3343880434943002E-2</v>
      </c>
      <c r="AY35" s="65">
        <v>9.7832972931923695E-2</v>
      </c>
      <c r="AZ35" s="65">
        <v>0.10082408283024399</v>
      </c>
      <c r="BA35" s="65">
        <v>0.102682900684558</v>
      </c>
      <c r="BB35" s="65">
        <v>0.120088600078193</v>
      </c>
      <c r="BC35" s="65">
        <v>0.12018497828670401</v>
      </c>
      <c r="BD35" s="65">
        <v>0.125877640969663</v>
      </c>
      <c r="BE35" s="65">
        <v>0.12957808424561801</v>
      </c>
      <c r="BF35" s="65">
        <v>0.13008410047541699</v>
      </c>
      <c r="BG35" s="65">
        <v>0.12593829707546</v>
      </c>
      <c r="BH35" s="65">
        <v>0.126244094333475</v>
      </c>
      <c r="BI35" s="65">
        <v>0.12301653519756101</v>
      </c>
      <c r="BJ35" s="65">
        <v>0.13056184079191899</v>
      </c>
      <c r="BK35" s="65">
        <v>0.13413919424210299</v>
      </c>
      <c r="BL35" s="65">
        <v>0.133892626720888</v>
      </c>
    </row>
    <row r="36" spans="2:64" outlineLevel="1">
      <c r="B36" s="60"/>
      <c r="C36" s="60" t="s">
        <v>103</v>
      </c>
      <c r="D36" s="65">
        <v>0.16164527053037001</v>
      </c>
      <c r="E36" s="65">
        <v>0.20565120339190601</v>
      </c>
      <c r="F36" s="65">
        <v>0.22871664977575301</v>
      </c>
      <c r="G36" s="65">
        <v>0.215449005819012</v>
      </c>
      <c r="H36" s="65">
        <v>0.21831952201216301</v>
      </c>
      <c r="I36" s="65">
        <v>0.217610201439176</v>
      </c>
      <c r="J36" s="65">
        <v>0.223022382494204</v>
      </c>
      <c r="K36" s="65">
        <v>0.24231698079081701</v>
      </c>
      <c r="L36" s="65">
        <v>0.24448318726525201</v>
      </c>
      <c r="M36" s="65">
        <v>0.238185615590255</v>
      </c>
      <c r="N36" s="65">
        <v>0.233941098756698</v>
      </c>
      <c r="O36" s="65">
        <v>0.233511506590832</v>
      </c>
      <c r="P36" s="65">
        <v>0.231266381069029</v>
      </c>
      <c r="Q36" s="65">
        <v>0.25868547608141701</v>
      </c>
      <c r="R36" s="65">
        <v>0.23516443356254699</v>
      </c>
      <c r="S36" s="65">
        <v>0.23672246754842899</v>
      </c>
      <c r="T36" s="65">
        <v>0.23393562415817701</v>
      </c>
      <c r="U36" s="65">
        <v>0.25032088757299198</v>
      </c>
      <c r="V36" s="65">
        <v>0.26594514964431198</v>
      </c>
      <c r="W36" s="65">
        <v>0.26068963852370902</v>
      </c>
      <c r="X36" s="65">
        <v>0.24995505980833499</v>
      </c>
      <c r="Y36" s="65">
        <v>0.246196265924288</v>
      </c>
      <c r="Z36" s="65">
        <v>0.241567777988696</v>
      </c>
      <c r="AA36" s="65">
        <v>0.250653168586705</v>
      </c>
      <c r="AB36" s="65">
        <v>0.26482339318439102</v>
      </c>
      <c r="AC36" s="65">
        <v>0.284105651035576</v>
      </c>
      <c r="AD36" s="65">
        <v>0.27458365598779699</v>
      </c>
      <c r="AE36" s="65">
        <v>0.30081508044256799</v>
      </c>
      <c r="AF36" s="65">
        <v>0.27287680544659898</v>
      </c>
      <c r="AG36" s="65">
        <v>0.26168795753290303</v>
      </c>
      <c r="AH36" s="65">
        <v>0.29105846463782897</v>
      </c>
      <c r="AI36" s="65">
        <v>0.297029310936269</v>
      </c>
      <c r="AJ36" s="65">
        <v>0.301562270540018</v>
      </c>
      <c r="AK36" s="65">
        <v>0.28824744283446602</v>
      </c>
      <c r="AL36" s="65">
        <v>0.30194107161455103</v>
      </c>
      <c r="AM36" s="65">
        <v>0.311441664526871</v>
      </c>
      <c r="AN36" s="65">
        <v>0.31364921022204301</v>
      </c>
      <c r="AO36" s="65">
        <v>0.29080561189940002</v>
      </c>
      <c r="AP36" s="65">
        <v>0.27281569579855097</v>
      </c>
      <c r="AQ36" s="65">
        <v>0.26973381261463603</v>
      </c>
      <c r="AR36" s="65">
        <v>0.28801637462518298</v>
      </c>
      <c r="AS36" s="65">
        <v>0.24841850040881899</v>
      </c>
      <c r="AT36" s="65">
        <v>0.20107186828021201</v>
      </c>
      <c r="AU36" s="65">
        <v>0.206782239028065</v>
      </c>
      <c r="AV36" s="65">
        <v>0.18144616703703201</v>
      </c>
      <c r="AW36" s="65">
        <v>0.15529158744176999</v>
      </c>
      <c r="AX36" s="65">
        <v>0.17722575352418099</v>
      </c>
      <c r="AY36" s="65">
        <v>0.169659604568552</v>
      </c>
      <c r="AZ36" s="65">
        <v>0.132798639640235</v>
      </c>
      <c r="BA36" s="65">
        <v>0.127761398346974</v>
      </c>
      <c r="BB36" s="65">
        <v>0.14897326001462799</v>
      </c>
      <c r="BC36" s="65">
        <v>0.17240653398313699</v>
      </c>
      <c r="BD36" s="65">
        <v>0.155710044393818</v>
      </c>
      <c r="BE36" s="65">
        <v>0.11951481478258801</v>
      </c>
      <c r="BF36" s="65">
        <v>0.120566851777183</v>
      </c>
      <c r="BG36" s="65">
        <v>0.15191599222399799</v>
      </c>
      <c r="BH36" s="65">
        <v>0.16532557784802199</v>
      </c>
      <c r="BI36" s="65">
        <v>0.18169524628485401</v>
      </c>
      <c r="BJ36" s="65">
        <v>0.13342656699060501</v>
      </c>
      <c r="BK36" s="65">
        <v>0.13914970172312699</v>
      </c>
      <c r="BL36" s="65">
        <v>0.16164527053037001</v>
      </c>
    </row>
    <row r="37" spans="2:64" outlineLevel="1">
      <c r="B37" s="60"/>
      <c r="C37" s="60" t="s">
        <v>104</v>
      </c>
      <c r="D37" s="65">
        <v>0.281526317056916</v>
      </c>
      <c r="E37" s="65">
        <v>0.136157253709148</v>
      </c>
      <c r="F37" s="65">
        <v>0.14040284797149399</v>
      </c>
      <c r="G37" s="65">
        <v>0.14329814592666101</v>
      </c>
      <c r="H37" s="65">
        <v>0.143915968569403</v>
      </c>
      <c r="I37" s="65">
        <v>0.14939746945713001</v>
      </c>
      <c r="J37" s="65">
        <v>0.13963132671955999</v>
      </c>
      <c r="K37" s="65">
        <v>0.14814188977298501</v>
      </c>
      <c r="L37" s="65">
        <v>0.152432637207566</v>
      </c>
      <c r="M37" s="65">
        <v>0.14055351854134501</v>
      </c>
      <c r="N37" s="65">
        <v>0.128742833375214</v>
      </c>
      <c r="O37" s="65">
        <v>0.12807063271135499</v>
      </c>
      <c r="P37" s="65">
        <v>0.12232214554372001</v>
      </c>
      <c r="Q37" s="65">
        <v>0.13123740918809099</v>
      </c>
      <c r="R37" s="65">
        <v>0.13414608554617499</v>
      </c>
      <c r="S37" s="65">
        <v>0.13740898947990701</v>
      </c>
      <c r="T37" s="65">
        <v>0.14203846240815399</v>
      </c>
      <c r="U37" s="65">
        <v>0.148353949128565</v>
      </c>
      <c r="V37" s="65">
        <v>0.15225800758133801</v>
      </c>
      <c r="W37" s="65">
        <v>0.15046097599198099</v>
      </c>
      <c r="X37" s="65">
        <v>0.15324498054549099</v>
      </c>
      <c r="Y37" s="65">
        <v>0.15233518817268299</v>
      </c>
      <c r="Z37" s="65">
        <v>0.15112798766505001</v>
      </c>
      <c r="AA37" s="65">
        <v>0.163161537879325</v>
      </c>
      <c r="AB37" s="65">
        <v>0.16781933029972501</v>
      </c>
      <c r="AC37" s="65">
        <v>0.17842534092703199</v>
      </c>
      <c r="AD37" s="65">
        <v>0.17991178759901</v>
      </c>
      <c r="AE37" s="65">
        <v>0.19233868938777199</v>
      </c>
      <c r="AF37" s="65">
        <v>0.18249473830371099</v>
      </c>
      <c r="AG37" s="65">
        <v>0.18355444105199101</v>
      </c>
      <c r="AH37" s="65">
        <v>0.19918519265534501</v>
      </c>
      <c r="AI37" s="65">
        <v>0.209458500442498</v>
      </c>
      <c r="AJ37" s="65">
        <v>0.207208231494416</v>
      </c>
      <c r="AK37" s="65">
        <v>0.20261109113919201</v>
      </c>
      <c r="AL37" s="65">
        <v>0.19945860425061801</v>
      </c>
      <c r="AM37" s="65">
        <v>0.20034612174875899</v>
      </c>
      <c r="AN37" s="65">
        <v>0.19800065623469301</v>
      </c>
      <c r="AO37" s="65">
        <v>0.19490581659824299</v>
      </c>
      <c r="AP37" s="65">
        <v>0.216698823109744</v>
      </c>
      <c r="AQ37" s="65">
        <v>0.235713561665744</v>
      </c>
      <c r="AR37" s="65">
        <v>0.271184719043916</v>
      </c>
      <c r="AS37" s="65">
        <v>0.27788912289085399</v>
      </c>
      <c r="AT37" s="65">
        <v>0.28322881509515502</v>
      </c>
      <c r="AU37" s="65">
        <v>0.27860894814635101</v>
      </c>
      <c r="AV37" s="65">
        <v>0.27682208995270102</v>
      </c>
      <c r="AW37" s="65">
        <v>0.26782847759551198</v>
      </c>
      <c r="AX37" s="65">
        <v>0.28085501970882898</v>
      </c>
      <c r="AY37" s="65">
        <v>0.27179081387301202</v>
      </c>
      <c r="AZ37" s="65">
        <v>0.27951313135176598</v>
      </c>
      <c r="BA37" s="65">
        <v>0.26956301408268102</v>
      </c>
      <c r="BB37" s="65">
        <v>0.26108360394762498</v>
      </c>
      <c r="BC37" s="65">
        <v>0.26018655701711202</v>
      </c>
      <c r="BD37" s="65">
        <v>0.246828700862573</v>
      </c>
      <c r="BE37" s="65">
        <v>0.228781843570044</v>
      </c>
      <c r="BF37" s="65">
        <v>0.23299368766108999</v>
      </c>
      <c r="BG37" s="65">
        <v>0.25844609371382699</v>
      </c>
      <c r="BH37" s="65">
        <v>0.26787366911015698</v>
      </c>
      <c r="BI37" s="65">
        <v>0.27249568513486799</v>
      </c>
      <c r="BJ37" s="65">
        <v>0.245186891314424</v>
      </c>
      <c r="BK37" s="65">
        <v>0.249228103775992</v>
      </c>
      <c r="BL37" s="65">
        <v>0.281526317056916</v>
      </c>
    </row>
    <row r="38" spans="2:64" ht="15" outlineLevel="1" thickBot="1">
      <c r="B38" s="62"/>
      <c r="C38" s="62" t="s">
        <v>105</v>
      </c>
      <c r="D38" s="66">
        <v>0.25691795273816798</v>
      </c>
      <c r="E38" s="66">
        <v>0.17304519377744401</v>
      </c>
      <c r="F38" s="66">
        <v>0.18267741498980899</v>
      </c>
      <c r="G38" s="66">
        <v>0.18734378685224001</v>
      </c>
      <c r="H38" s="66">
        <v>0.18846719500599099</v>
      </c>
      <c r="I38" s="66">
        <v>0.19148497276833201</v>
      </c>
      <c r="J38" s="66">
        <v>0.192809611032663</v>
      </c>
      <c r="K38" s="66">
        <v>0.20393867551685699</v>
      </c>
      <c r="L38" s="66">
        <v>0.20646683944060101</v>
      </c>
      <c r="M38" s="66">
        <v>0.200027932791461</v>
      </c>
      <c r="N38" s="66">
        <v>0.19271416527299101</v>
      </c>
      <c r="O38" s="66">
        <v>0.18890991053113099</v>
      </c>
      <c r="P38" s="66">
        <v>0.18245611546679</v>
      </c>
      <c r="Q38" s="66">
        <v>0.18946820149562099</v>
      </c>
      <c r="R38" s="66">
        <v>0.179098247126767</v>
      </c>
      <c r="S38" s="66">
        <v>0.182719599376933</v>
      </c>
      <c r="T38" s="66">
        <v>0.184176893647998</v>
      </c>
      <c r="U38" s="66">
        <v>0.18646954886806599</v>
      </c>
      <c r="V38" s="66">
        <v>0.18642557610657801</v>
      </c>
      <c r="W38" s="66">
        <v>0.184881987395663</v>
      </c>
      <c r="X38" s="66">
        <v>0.18324908378409499</v>
      </c>
      <c r="Y38" s="66">
        <v>0.17509990956695801</v>
      </c>
      <c r="Z38" s="66">
        <v>0.17411242658272799</v>
      </c>
      <c r="AA38" s="66">
        <v>0.180485555756874</v>
      </c>
      <c r="AB38" s="66">
        <v>0.18208534833847501</v>
      </c>
      <c r="AC38" s="66">
        <v>0.19550292513871501</v>
      </c>
      <c r="AD38" s="66">
        <v>0.19946180111681</v>
      </c>
      <c r="AE38" s="66">
        <v>0.21247075564748</v>
      </c>
      <c r="AF38" s="66">
        <v>0.20522667815835699</v>
      </c>
      <c r="AG38" s="66">
        <v>0.206125330170986</v>
      </c>
      <c r="AH38" s="66">
        <v>0.22535078252413099</v>
      </c>
      <c r="AI38" s="66">
        <v>0.23473550150005101</v>
      </c>
      <c r="AJ38" s="66">
        <v>0.231467946739771</v>
      </c>
      <c r="AK38" s="66">
        <v>0.23010887164099</v>
      </c>
      <c r="AL38" s="66">
        <v>0.22859991534861401</v>
      </c>
      <c r="AM38" s="66">
        <v>0.22694414337108099</v>
      </c>
      <c r="AN38" s="66">
        <v>0.22807625534745499</v>
      </c>
      <c r="AO38" s="66">
        <v>0.22649287614247099</v>
      </c>
      <c r="AP38" s="66">
        <v>0.23614752655556401</v>
      </c>
      <c r="AQ38" s="66">
        <v>0.26704624237775598</v>
      </c>
      <c r="AR38" s="66">
        <v>0.298890107070161</v>
      </c>
      <c r="AS38" s="66">
        <v>0.29363604558950501</v>
      </c>
      <c r="AT38" s="66">
        <v>0.296307576170461</v>
      </c>
      <c r="AU38" s="66">
        <v>0.28997942721037101</v>
      </c>
      <c r="AV38" s="66">
        <v>0.28263078029285998</v>
      </c>
      <c r="AW38" s="66">
        <v>0.27106869330781802</v>
      </c>
      <c r="AX38" s="66">
        <v>0.28013893961865</v>
      </c>
      <c r="AY38" s="66">
        <v>0.27446395751367197</v>
      </c>
      <c r="AZ38" s="66">
        <v>0.26788133866241198</v>
      </c>
      <c r="BA38" s="66">
        <v>0.26287932912158402</v>
      </c>
      <c r="BB38" s="66">
        <v>0.26013211104899597</v>
      </c>
      <c r="BC38" s="66">
        <v>0.26009875881458</v>
      </c>
      <c r="BD38" s="66">
        <v>0.24669131868062999</v>
      </c>
      <c r="BE38" s="66">
        <v>0.23405117812753201</v>
      </c>
      <c r="BF38" s="66">
        <v>0.23702471005357001</v>
      </c>
      <c r="BG38" s="66">
        <v>0.25096884965237798</v>
      </c>
      <c r="BH38" s="66">
        <v>0.25576092985731902</v>
      </c>
      <c r="BI38" s="66">
        <v>0.258673846641991</v>
      </c>
      <c r="BJ38" s="66">
        <v>0.24148736161296699</v>
      </c>
      <c r="BK38" s="66">
        <v>0.238990274928222</v>
      </c>
      <c r="BL38" s="66">
        <v>0.25691795273816798</v>
      </c>
    </row>
    <row r="39" spans="2:64">
      <c r="B39" t="s">
        <v>71</v>
      </c>
    </row>
    <row r="40" spans="2:64">
      <c r="B40" t="s">
        <v>72</v>
      </c>
      <c r="I40" s="184" t="s">
        <v>1282</v>
      </c>
      <c r="J40" s="185"/>
      <c r="K40" s="185"/>
      <c r="L40" s="185"/>
      <c r="M40" s="185"/>
      <c r="N40" s="185"/>
      <c r="O40" s="186"/>
    </row>
    <row r="41" spans="2:64">
      <c r="B41" t="s">
        <v>73</v>
      </c>
      <c r="I41" s="173" t="s">
        <v>1291</v>
      </c>
      <c r="J41" s="135" t="s">
        <v>1292</v>
      </c>
      <c r="K41" s="135"/>
      <c r="L41" s="135"/>
      <c r="M41" s="135"/>
      <c r="N41" s="135"/>
      <c r="O41" s="128"/>
    </row>
    <row r="42" spans="2:64">
      <c r="I42" s="173" t="s">
        <v>1297</v>
      </c>
      <c r="J42" s="135" t="s">
        <v>1293</v>
      </c>
      <c r="K42" s="135"/>
      <c r="L42" s="135"/>
      <c r="M42" s="135"/>
      <c r="N42" s="135"/>
      <c r="O42" s="128"/>
    </row>
    <row r="43" spans="2:64">
      <c r="I43" s="173" t="s">
        <v>1298</v>
      </c>
      <c r="J43" s="135" t="s">
        <v>1294</v>
      </c>
      <c r="K43" s="135"/>
      <c r="L43" s="135"/>
      <c r="M43" s="135"/>
      <c r="N43" s="135"/>
      <c r="O43" s="128"/>
    </row>
    <row r="44" spans="2:64">
      <c r="I44" s="173" t="s">
        <v>1299</v>
      </c>
      <c r="J44" s="135" t="s">
        <v>1295</v>
      </c>
      <c r="K44" s="135"/>
      <c r="L44" s="135"/>
      <c r="M44" s="135"/>
      <c r="N44" s="135"/>
      <c r="O44" s="128"/>
    </row>
    <row r="45" spans="2:64">
      <c r="I45" s="170" t="s">
        <v>1300</v>
      </c>
      <c r="J45" s="44" t="s">
        <v>1296</v>
      </c>
      <c r="K45" s="44"/>
      <c r="L45" s="44"/>
      <c r="M45" s="44"/>
      <c r="N45" s="44"/>
      <c r="O45" s="130"/>
    </row>
    <row r="47" spans="2:64">
      <c r="B47" s="6" t="s">
        <v>57</v>
      </c>
      <c r="C47" s="4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136"/>
      <c r="BL47" s="136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8280-AE0F-8F46-B31B-C21234283421}">
  <sheetPr codeName="Sheet4">
    <tabColor rgb="FFC00000"/>
    <outlinePr summaryBelow="0"/>
  </sheetPr>
  <dimension ref="B1:BL38"/>
  <sheetViews>
    <sheetView showGridLines="0" workbookViewId="0">
      <pane xSplit="3" ySplit="8" topLeftCell="E9" activePane="bottomRight" state="frozen"/>
      <selection activeCell="K14" sqref="K14"/>
      <selection pane="topRight" activeCell="K14" sqref="K14"/>
      <selection pane="bottomLeft" activeCell="K14" sqref="K14"/>
      <selection pane="bottomRight" activeCell="B38" sqref="B38"/>
    </sheetView>
  </sheetViews>
  <sheetFormatPr defaultColWidth="10.81640625" defaultRowHeight="14.5" outlineLevelRow="1" outlineLevelCol="1"/>
  <cols>
    <col min="3" max="3" width="8" bestFit="1" customWidth="1"/>
    <col min="4" max="4" width="11.36328125" hidden="1" customWidth="1" outlineLevel="1"/>
    <col min="5" max="64" width="11.36328125" bestFit="1" customWidth="1" outlineLevel="1"/>
  </cols>
  <sheetData>
    <row r="1" spans="2:64" ht="15" thickBot="1"/>
    <row r="2" spans="2:64" ht="15.5">
      <c r="B2" s="187" t="s">
        <v>68</v>
      </c>
      <c r="C2" s="187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8"/>
      <c r="BD2" s="188"/>
      <c r="BE2" s="188"/>
      <c r="BF2" s="188"/>
      <c r="BG2" s="188"/>
      <c r="BH2" s="188"/>
      <c r="BI2" s="188"/>
      <c r="BJ2" s="188"/>
      <c r="BK2" s="188"/>
      <c r="BL2" s="188"/>
    </row>
    <row r="3" spans="2:64" ht="15.5" collapsed="1">
      <c r="B3" s="189"/>
      <c r="C3" s="189"/>
      <c r="D3" s="190" t="s">
        <v>129</v>
      </c>
      <c r="E3" s="191">
        <v>42736</v>
      </c>
      <c r="F3" s="191">
        <v>42767</v>
      </c>
      <c r="G3" s="191">
        <v>42795</v>
      </c>
      <c r="H3" s="191">
        <v>42826</v>
      </c>
      <c r="I3" s="191">
        <v>42856</v>
      </c>
      <c r="J3" s="191">
        <v>42887</v>
      </c>
      <c r="K3" s="191">
        <v>42917</v>
      </c>
      <c r="L3" s="191">
        <v>42948</v>
      </c>
      <c r="M3" s="191">
        <v>42979</v>
      </c>
      <c r="N3" s="191">
        <v>43009</v>
      </c>
      <c r="O3" s="191">
        <v>43040</v>
      </c>
      <c r="P3" s="191">
        <v>43070</v>
      </c>
      <c r="Q3" s="191">
        <v>43101</v>
      </c>
      <c r="R3" s="191">
        <v>43132</v>
      </c>
      <c r="S3" s="191">
        <v>43160</v>
      </c>
      <c r="T3" s="191">
        <v>43191</v>
      </c>
      <c r="U3" s="191">
        <v>43221</v>
      </c>
      <c r="V3" s="191">
        <v>43252</v>
      </c>
      <c r="W3" s="191">
        <v>43282</v>
      </c>
      <c r="X3" s="191">
        <v>43313</v>
      </c>
      <c r="Y3" s="191">
        <v>43344</v>
      </c>
      <c r="Z3" s="191">
        <v>43374</v>
      </c>
      <c r="AA3" s="191">
        <v>43405</v>
      </c>
      <c r="AB3" s="191">
        <v>43435</v>
      </c>
      <c r="AC3" s="191">
        <v>43466</v>
      </c>
      <c r="AD3" s="191">
        <v>43497</v>
      </c>
      <c r="AE3" s="191">
        <v>43525</v>
      </c>
      <c r="AF3" s="191">
        <v>43556</v>
      </c>
      <c r="AG3" s="191">
        <v>43586</v>
      </c>
      <c r="AH3" s="191">
        <v>43617</v>
      </c>
      <c r="AI3" s="191">
        <v>43647</v>
      </c>
      <c r="AJ3" s="191">
        <v>43678</v>
      </c>
      <c r="AK3" s="191">
        <v>43709</v>
      </c>
      <c r="AL3" s="191">
        <v>43739</v>
      </c>
      <c r="AM3" s="191">
        <v>43770</v>
      </c>
      <c r="AN3" s="191">
        <v>43800</v>
      </c>
      <c r="AO3" s="191">
        <v>43831</v>
      </c>
      <c r="AP3" s="191">
        <v>43862</v>
      </c>
      <c r="AQ3" s="191">
        <v>43891</v>
      </c>
      <c r="AR3" s="191">
        <v>43922</v>
      </c>
      <c r="AS3" s="191">
        <v>43952</v>
      </c>
      <c r="AT3" s="191">
        <v>43983</v>
      </c>
      <c r="AU3" s="191">
        <v>44013</v>
      </c>
      <c r="AV3" s="191">
        <v>44044</v>
      </c>
      <c r="AW3" s="191">
        <v>44075</v>
      </c>
      <c r="AX3" s="191">
        <v>44105</v>
      </c>
      <c r="AY3" s="191">
        <v>44136</v>
      </c>
      <c r="AZ3" s="191">
        <v>44166</v>
      </c>
      <c r="BA3" s="191">
        <v>44197</v>
      </c>
      <c r="BB3" s="191">
        <v>44228</v>
      </c>
      <c r="BC3" s="191">
        <v>44256</v>
      </c>
      <c r="BD3" s="191">
        <v>44287</v>
      </c>
      <c r="BE3" s="191">
        <v>44317</v>
      </c>
      <c r="BF3" s="191">
        <v>44348</v>
      </c>
      <c r="BG3" s="191">
        <v>44378</v>
      </c>
      <c r="BH3" s="191">
        <v>44409</v>
      </c>
      <c r="BI3" s="191">
        <v>44440</v>
      </c>
      <c r="BJ3" s="191">
        <v>44470</v>
      </c>
      <c r="BK3" s="191">
        <v>44501</v>
      </c>
      <c r="BL3" s="191">
        <v>44531</v>
      </c>
    </row>
    <row r="4" spans="2:64" ht="84" hidden="1" outlineLevel="1">
      <c r="B4" s="60"/>
      <c r="C4" s="60"/>
      <c r="E4" s="64" t="s">
        <v>67</v>
      </c>
      <c r="F4" s="64" t="s">
        <v>74</v>
      </c>
      <c r="G4" s="64" t="s">
        <v>74</v>
      </c>
      <c r="H4" s="64" t="s">
        <v>75</v>
      </c>
      <c r="I4" s="64" t="s">
        <v>75</v>
      </c>
      <c r="J4" s="64" t="s">
        <v>75</v>
      </c>
      <c r="K4" s="64" t="s">
        <v>75</v>
      </c>
      <c r="L4" s="64" t="s">
        <v>75</v>
      </c>
      <c r="M4" s="64" t="s">
        <v>75</v>
      </c>
      <c r="N4" s="64" t="s">
        <v>75</v>
      </c>
      <c r="O4" s="64" t="s">
        <v>75</v>
      </c>
      <c r="P4" s="64" t="s">
        <v>75</v>
      </c>
      <c r="Q4" s="64" t="s">
        <v>75</v>
      </c>
      <c r="R4" s="64" t="s">
        <v>75</v>
      </c>
      <c r="S4" s="64" t="s">
        <v>75</v>
      </c>
      <c r="T4" s="64" t="s">
        <v>75</v>
      </c>
      <c r="U4" s="64" t="s">
        <v>75</v>
      </c>
      <c r="V4" s="64" t="s">
        <v>75</v>
      </c>
      <c r="W4" s="64" t="s">
        <v>75</v>
      </c>
      <c r="X4" s="64" t="s">
        <v>75</v>
      </c>
      <c r="Y4" s="64" t="s">
        <v>75</v>
      </c>
      <c r="Z4" s="64" t="s">
        <v>75</v>
      </c>
      <c r="AA4" s="64" t="s">
        <v>75</v>
      </c>
      <c r="AB4" s="64" t="s">
        <v>75</v>
      </c>
      <c r="AC4" s="64" t="s">
        <v>75</v>
      </c>
      <c r="AD4" s="64" t="s">
        <v>75</v>
      </c>
      <c r="AE4" s="64" t="s">
        <v>75</v>
      </c>
      <c r="AF4" s="64" t="s">
        <v>75</v>
      </c>
      <c r="AG4" s="64" t="s">
        <v>75</v>
      </c>
      <c r="AH4" s="64" t="s">
        <v>75</v>
      </c>
      <c r="AI4" s="64" t="s">
        <v>75</v>
      </c>
      <c r="AJ4" s="64" t="s">
        <v>75</v>
      </c>
      <c r="AK4" s="64" t="s">
        <v>75</v>
      </c>
      <c r="AL4" s="64" t="s">
        <v>75</v>
      </c>
      <c r="AM4" s="64" t="s">
        <v>75</v>
      </c>
      <c r="AN4" s="64" t="s">
        <v>75</v>
      </c>
      <c r="AO4" s="64" t="s">
        <v>74</v>
      </c>
      <c r="AP4" s="64" t="s">
        <v>75</v>
      </c>
      <c r="AQ4" s="64" t="s">
        <v>75</v>
      </c>
      <c r="AR4" s="64" t="s">
        <v>75</v>
      </c>
      <c r="AS4" s="64" t="s">
        <v>75</v>
      </c>
      <c r="AT4" s="64" t="s">
        <v>75</v>
      </c>
      <c r="AU4" s="64" t="s">
        <v>75</v>
      </c>
      <c r="AV4" s="64" t="s">
        <v>75</v>
      </c>
      <c r="AW4" s="64" t="s">
        <v>75</v>
      </c>
      <c r="AX4" s="64" t="s">
        <v>75</v>
      </c>
      <c r="AY4" s="64" t="s">
        <v>75</v>
      </c>
      <c r="AZ4" s="64" t="s">
        <v>75</v>
      </c>
      <c r="BA4" s="64" t="s">
        <v>75</v>
      </c>
      <c r="BB4" s="64" t="s">
        <v>75</v>
      </c>
      <c r="BC4" s="64" t="s">
        <v>75</v>
      </c>
      <c r="BD4" s="64" t="s">
        <v>75</v>
      </c>
      <c r="BE4" s="64" t="s">
        <v>75</v>
      </c>
      <c r="BF4" s="64" t="s">
        <v>74</v>
      </c>
      <c r="BG4" s="64" t="s">
        <v>75</v>
      </c>
      <c r="BH4" s="64" t="s">
        <v>75</v>
      </c>
      <c r="BI4" s="64" t="s">
        <v>75</v>
      </c>
      <c r="BJ4" s="64" t="s">
        <v>75</v>
      </c>
      <c r="BK4" s="64" t="s">
        <v>75</v>
      </c>
      <c r="BL4" s="64" t="s">
        <v>75</v>
      </c>
    </row>
    <row r="5" spans="2:64">
      <c r="B5" s="61" t="s">
        <v>69</v>
      </c>
      <c r="C5" s="61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</row>
    <row r="6" spans="2:64" outlineLevel="1">
      <c r="B6" s="60"/>
      <c r="C6" s="60" t="s">
        <v>65</v>
      </c>
      <c r="D6" s="1">
        <v>42734</v>
      </c>
      <c r="E6" s="63">
        <v>40939</v>
      </c>
      <c r="F6" s="63">
        <v>40968</v>
      </c>
      <c r="G6" s="63">
        <v>40998</v>
      </c>
      <c r="H6" s="63">
        <v>41029</v>
      </c>
      <c r="I6" s="63">
        <v>41060</v>
      </c>
      <c r="J6" s="63">
        <v>41089</v>
      </c>
      <c r="K6" s="63">
        <v>41121</v>
      </c>
      <c r="L6" s="63">
        <v>41152</v>
      </c>
      <c r="M6" s="63">
        <v>41180</v>
      </c>
      <c r="N6" s="63">
        <v>41213</v>
      </c>
      <c r="O6" s="63">
        <v>41243</v>
      </c>
      <c r="P6" s="63">
        <v>41274</v>
      </c>
      <c r="Q6" s="63">
        <v>41305</v>
      </c>
      <c r="R6" s="63">
        <v>41333</v>
      </c>
      <c r="S6" s="63">
        <v>41361</v>
      </c>
      <c r="T6" s="63">
        <v>41394</v>
      </c>
      <c r="U6" s="63">
        <v>41425</v>
      </c>
      <c r="V6" s="63">
        <v>41453</v>
      </c>
      <c r="W6" s="63">
        <v>41486</v>
      </c>
      <c r="X6" s="63">
        <v>41516</v>
      </c>
      <c r="Y6" s="63">
        <v>41547</v>
      </c>
      <c r="Z6" s="63">
        <v>41578</v>
      </c>
      <c r="AA6" s="63">
        <v>41607</v>
      </c>
      <c r="AB6" s="63">
        <v>41639</v>
      </c>
      <c r="AC6" s="63">
        <v>41670</v>
      </c>
      <c r="AD6" s="63">
        <v>41698</v>
      </c>
      <c r="AE6" s="63">
        <v>41729</v>
      </c>
      <c r="AF6" s="63">
        <v>41759</v>
      </c>
      <c r="AG6" s="63">
        <v>41789</v>
      </c>
      <c r="AH6" s="63">
        <v>41820</v>
      </c>
      <c r="AI6" s="63">
        <v>41851</v>
      </c>
      <c r="AJ6" s="63">
        <v>41880</v>
      </c>
      <c r="AK6" s="63">
        <v>41912</v>
      </c>
      <c r="AL6" s="63">
        <v>41943</v>
      </c>
      <c r="AM6" s="63">
        <v>41971</v>
      </c>
      <c r="AN6" s="63">
        <v>42004</v>
      </c>
      <c r="AO6" s="63">
        <v>42034</v>
      </c>
      <c r="AP6" s="63">
        <v>42062</v>
      </c>
      <c r="AQ6" s="63">
        <v>42094</v>
      </c>
      <c r="AR6" s="63">
        <v>42124</v>
      </c>
      <c r="AS6" s="63">
        <v>42153</v>
      </c>
      <c r="AT6" s="63">
        <v>42185</v>
      </c>
      <c r="AU6" s="63">
        <v>42216</v>
      </c>
      <c r="AV6" s="63">
        <v>42247</v>
      </c>
      <c r="AW6" s="63">
        <v>42277</v>
      </c>
      <c r="AX6" s="63">
        <v>42307</v>
      </c>
      <c r="AY6" s="63">
        <v>42338</v>
      </c>
      <c r="AZ6" s="63">
        <v>42369</v>
      </c>
      <c r="BA6" s="63">
        <v>42398</v>
      </c>
      <c r="BB6" s="63">
        <v>42429</v>
      </c>
      <c r="BC6" s="63">
        <v>42460</v>
      </c>
      <c r="BD6" s="63">
        <v>42489</v>
      </c>
      <c r="BE6" s="63">
        <v>42521</v>
      </c>
      <c r="BF6" s="63">
        <v>42551</v>
      </c>
      <c r="BG6" s="63">
        <v>42580</v>
      </c>
      <c r="BH6" s="63">
        <v>42613</v>
      </c>
      <c r="BI6" s="63">
        <v>42643</v>
      </c>
      <c r="BJ6" s="63">
        <v>42674</v>
      </c>
      <c r="BK6" s="63">
        <v>42704</v>
      </c>
      <c r="BL6" s="63">
        <v>42734</v>
      </c>
    </row>
    <row r="7" spans="2:64" outlineLevel="1">
      <c r="B7" s="60"/>
      <c r="C7" s="60" t="s">
        <v>66</v>
      </c>
      <c r="D7" s="1">
        <v>44530</v>
      </c>
      <c r="E7" s="63">
        <v>42734</v>
      </c>
      <c r="F7" s="63">
        <v>42766</v>
      </c>
      <c r="G7" s="63">
        <v>42794</v>
      </c>
      <c r="H7" s="63">
        <v>42825</v>
      </c>
      <c r="I7" s="63">
        <v>42853</v>
      </c>
      <c r="J7" s="63">
        <v>42886</v>
      </c>
      <c r="K7" s="63">
        <v>42916</v>
      </c>
      <c r="L7" s="63">
        <v>42947</v>
      </c>
      <c r="M7" s="63">
        <v>42978</v>
      </c>
      <c r="N7" s="63">
        <v>43007</v>
      </c>
      <c r="O7" s="63">
        <v>43039</v>
      </c>
      <c r="P7" s="63">
        <v>43069</v>
      </c>
      <c r="Q7" s="63">
        <v>43098</v>
      </c>
      <c r="R7" s="63">
        <v>43131</v>
      </c>
      <c r="S7" s="63">
        <v>43159</v>
      </c>
      <c r="T7" s="63">
        <v>43188</v>
      </c>
      <c r="U7" s="63">
        <v>43220</v>
      </c>
      <c r="V7" s="63">
        <v>43251</v>
      </c>
      <c r="W7" s="63">
        <v>43280</v>
      </c>
      <c r="X7" s="63">
        <v>43312</v>
      </c>
      <c r="Y7" s="63">
        <v>43343</v>
      </c>
      <c r="Z7" s="63">
        <v>43371</v>
      </c>
      <c r="AA7" s="63">
        <v>43404</v>
      </c>
      <c r="AB7" s="63">
        <v>43434</v>
      </c>
      <c r="AC7" s="63">
        <v>43465</v>
      </c>
      <c r="AD7" s="63">
        <v>43496</v>
      </c>
      <c r="AE7" s="63">
        <v>43524</v>
      </c>
      <c r="AF7" s="63">
        <v>43553</v>
      </c>
      <c r="AG7" s="63">
        <v>43585</v>
      </c>
      <c r="AH7" s="63">
        <v>43616</v>
      </c>
      <c r="AI7" s="63">
        <v>43644</v>
      </c>
      <c r="AJ7" s="63">
        <v>43677</v>
      </c>
      <c r="AK7" s="63">
        <v>43707</v>
      </c>
      <c r="AL7" s="63">
        <v>43738</v>
      </c>
      <c r="AM7" s="63">
        <v>43769</v>
      </c>
      <c r="AN7" s="63">
        <v>43798</v>
      </c>
      <c r="AO7" s="63">
        <v>43830</v>
      </c>
      <c r="AP7" s="63">
        <v>43861</v>
      </c>
      <c r="AQ7" s="63">
        <v>43889</v>
      </c>
      <c r="AR7" s="63">
        <v>43921</v>
      </c>
      <c r="AS7" s="63">
        <v>43951</v>
      </c>
      <c r="AT7" s="63">
        <v>43980</v>
      </c>
      <c r="AU7" s="63">
        <v>44012</v>
      </c>
      <c r="AV7" s="63">
        <v>44043</v>
      </c>
      <c r="AW7" s="63">
        <v>44074</v>
      </c>
      <c r="AX7" s="63">
        <v>44104</v>
      </c>
      <c r="AY7" s="63">
        <v>44134</v>
      </c>
      <c r="AZ7" s="63">
        <v>44165</v>
      </c>
      <c r="BA7" s="63">
        <v>44196</v>
      </c>
      <c r="BB7" s="63">
        <v>44225</v>
      </c>
      <c r="BC7" s="63">
        <v>44253</v>
      </c>
      <c r="BD7" s="63">
        <v>44286</v>
      </c>
      <c r="BE7" s="63">
        <v>44316</v>
      </c>
      <c r="BF7" s="63">
        <v>44344</v>
      </c>
      <c r="BG7" s="63">
        <v>44377</v>
      </c>
      <c r="BH7" s="63">
        <v>44407</v>
      </c>
      <c r="BI7" s="63">
        <v>44439</v>
      </c>
      <c r="BJ7" s="63">
        <v>44469</v>
      </c>
      <c r="BK7" s="63">
        <v>44498</v>
      </c>
      <c r="BL7" s="63">
        <v>44530</v>
      </c>
    </row>
    <row r="8" spans="2:64">
      <c r="B8" s="61" t="s">
        <v>70</v>
      </c>
      <c r="C8" s="61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</row>
    <row r="9" spans="2:64" outlineLevel="1">
      <c r="B9" s="60"/>
      <c r="C9" s="60" t="s">
        <v>106</v>
      </c>
      <c r="D9" s="65">
        <v>1.3570924581818499E-2</v>
      </c>
      <c r="E9" s="65">
        <v>7.4632508396647701E-2</v>
      </c>
      <c r="F9" s="65">
        <v>7.1391343566096804E-2</v>
      </c>
      <c r="G9" s="65">
        <v>7.2656982402937206E-2</v>
      </c>
      <c r="H9" s="65">
        <v>7.6208278551974901E-2</v>
      </c>
      <c r="I9" s="65">
        <v>7.1555488564151198E-2</v>
      </c>
      <c r="J9" s="65">
        <v>6.9407623476864896E-2</v>
      </c>
      <c r="K9" s="65">
        <v>6.8651213001555994E-2</v>
      </c>
      <c r="L9" s="65">
        <v>6.8611635928970502E-2</v>
      </c>
      <c r="M9" s="65">
        <v>6.7156658468076405E-2</v>
      </c>
      <c r="N9" s="65">
        <v>7.2507064658343001E-2</v>
      </c>
      <c r="O9" s="65">
        <v>7.5701459954514494E-2</v>
      </c>
      <c r="P9" s="65">
        <v>7.5754077956934396E-2</v>
      </c>
      <c r="Q9" s="65">
        <v>7.8075696281411505E-2</v>
      </c>
      <c r="R9" s="65">
        <v>7.5122716876428103E-2</v>
      </c>
      <c r="S9" s="65">
        <v>7.5728967685874102E-2</v>
      </c>
      <c r="T9" s="65">
        <v>8.5511219785519094E-2</v>
      </c>
      <c r="U9" s="65">
        <v>8.5593569068506306E-2</v>
      </c>
      <c r="V9" s="65">
        <v>8.1232793925780505E-2</v>
      </c>
      <c r="W9" s="65">
        <v>8.9921286819895099E-2</v>
      </c>
      <c r="X9" s="65">
        <v>8.64174725689381E-2</v>
      </c>
      <c r="Y9" s="65">
        <v>8.8472605916225605E-2</v>
      </c>
      <c r="Z9" s="65">
        <v>8.6563975457230297E-2</v>
      </c>
      <c r="AA9" s="65">
        <v>3.0780792441866899E-2</v>
      </c>
      <c r="AB9" s="65">
        <v>2.7647812207627E-2</v>
      </c>
      <c r="AC9" s="65">
        <v>2.70917285967219E-2</v>
      </c>
      <c r="AD9" s="65">
        <v>-3.3761537817291398E-4</v>
      </c>
      <c r="AE9" s="65">
        <v>2.17702559781935E-3</v>
      </c>
      <c r="AF9" s="65">
        <v>1.60363551706335E-3</v>
      </c>
      <c r="AG9" s="65">
        <v>4.5477637351961503E-3</v>
      </c>
      <c r="AH9" s="65">
        <v>4.4240478087786599E-3</v>
      </c>
      <c r="AI9" s="65">
        <v>-1.5045883405826999E-3</v>
      </c>
      <c r="AJ9" s="65">
        <v>-5.1703475665742203E-3</v>
      </c>
      <c r="AK9" s="65">
        <v>-3.7572606298003001E-3</v>
      </c>
      <c r="AL9" s="65">
        <v>-4.7601354302325002E-3</v>
      </c>
      <c r="AM9" s="65">
        <v>-8.0846122666977192E-3</v>
      </c>
      <c r="AN9" s="65">
        <v>-9.1235301243135208E-3</v>
      </c>
      <c r="AO9" s="65">
        <v>-8.1322946475304598E-3</v>
      </c>
      <c r="AP9" s="65">
        <v>-4.9583933548185697E-3</v>
      </c>
      <c r="AQ9" s="65">
        <v>-1.40325127802668E-2</v>
      </c>
      <c r="AR9" s="65">
        <v>-2.4616171275543001E-2</v>
      </c>
      <c r="AS9" s="65">
        <v>-2.6367813282978401E-2</v>
      </c>
      <c r="AT9" s="65">
        <v>-2.2629670683523E-2</v>
      </c>
      <c r="AU9" s="65">
        <v>-1.9235333873219899E-2</v>
      </c>
      <c r="AV9" s="65">
        <v>-1.94546014749843E-2</v>
      </c>
      <c r="AW9" s="65">
        <v>-1.13544527768782E-2</v>
      </c>
      <c r="AX9" s="65">
        <v>-5.5470080333940202E-3</v>
      </c>
      <c r="AY9" s="65">
        <v>-2.8157681325703499E-2</v>
      </c>
      <c r="AZ9" s="65">
        <v>-1.75059239998656E-2</v>
      </c>
      <c r="BA9" s="65">
        <v>-1.7566449701988202E-2</v>
      </c>
      <c r="BB9" s="65">
        <v>-1.98462933076624E-2</v>
      </c>
      <c r="BC9" s="65">
        <v>-2.2036086011029899E-2</v>
      </c>
      <c r="BD9" s="65">
        <v>-1.19563981222353E-2</v>
      </c>
      <c r="BE9" s="65">
        <v>-1.4478166486252501E-2</v>
      </c>
      <c r="BF9" s="65">
        <v>-1.4697685514501801E-2</v>
      </c>
      <c r="BG9" s="65">
        <v>-1.7928687119148901E-2</v>
      </c>
      <c r="BH9" s="65">
        <v>-1.59814876663729E-2</v>
      </c>
      <c r="BI9" s="65">
        <v>-1.36586830205126E-2</v>
      </c>
      <c r="BJ9" s="65">
        <v>-9.4389866273605592E-3</v>
      </c>
      <c r="BK9" s="65">
        <v>1.1343941196528101E-2</v>
      </c>
      <c r="BL9" s="65">
        <v>1.3570924581818499E-2</v>
      </c>
    </row>
    <row r="10" spans="2:64" outlineLevel="1">
      <c r="B10" s="60"/>
      <c r="C10" s="60" t="s">
        <v>107</v>
      </c>
      <c r="D10" s="65">
        <v>-2.21840179805908E-2</v>
      </c>
      <c r="E10" s="65">
        <v>0.10614115539815699</v>
      </c>
      <c r="F10" s="65">
        <v>0.10393434941096701</v>
      </c>
      <c r="G10" s="65">
        <v>0.10532940198547799</v>
      </c>
      <c r="H10" s="65">
        <v>0.11005899459641399</v>
      </c>
      <c r="I10" s="65">
        <v>0.102848342564813</v>
      </c>
      <c r="J10" s="65">
        <v>9.6182375113549198E-2</v>
      </c>
      <c r="K10" s="65">
        <v>9.5087973389645794E-2</v>
      </c>
      <c r="L10" s="65">
        <v>9.2970975749831597E-2</v>
      </c>
      <c r="M10" s="65">
        <v>9.1534719498687106E-2</v>
      </c>
      <c r="N10" s="65">
        <v>9.6953608712261996E-2</v>
      </c>
      <c r="O10" s="65">
        <v>9.5992724894410103E-2</v>
      </c>
      <c r="P10" s="65">
        <v>9.7820441782406994E-2</v>
      </c>
      <c r="Q10" s="65">
        <v>9.9542160240303906E-2</v>
      </c>
      <c r="R10" s="65">
        <v>9.6979926339395506E-2</v>
      </c>
      <c r="S10" s="65">
        <v>9.5561269705658397E-2</v>
      </c>
      <c r="T10" s="65">
        <v>0.10696197715783901</v>
      </c>
      <c r="U10" s="65">
        <v>9.8817005288590706E-2</v>
      </c>
      <c r="V10" s="65">
        <v>9.5352038159479402E-2</v>
      </c>
      <c r="W10" s="65">
        <v>0.104187837459397</v>
      </c>
      <c r="X10" s="65">
        <v>9.8046331408143506E-2</v>
      </c>
      <c r="Y10" s="65">
        <v>0.10073979788941401</v>
      </c>
      <c r="Z10" s="65">
        <v>0.100007805235359</v>
      </c>
      <c r="AA10" s="65">
        <v>3.9806545695901002E-2</v>
      </c>
      <c r="AB10" s="65">
        <v>3.2519172149102903E-2</v>
      </c>
      <c r="AC10" s="65">
        <v>3.5268166263807098E-2</v>
      </c>
      <c r="AD10" s="65">
        <v>1.1649002221984701E-3</v>
      </c>
      <c r="AE10" s="65">
        <v>4.7549021319287701E-3</v>
      </c>
      <c r="AF10" s="65">
        <v>4.1499942290990997E-3</v>
      </c>
      <c r="AG10" s="65">
        <v>5.1536519992482904E-3</v>
      </c>
      <c r="AH10" s="65">
        <v>7.33190315749652E-3</v>
      </c>
      <c r="AI10" s="65">
        <v>-2.9565275922434602E-4</v>
      </c>
      <c r="AJ10" s="65">
        <v>-4.6391807033166303E-3</v>
      </c>
      <c r="AK10" s="65">
        <v>-5.3340532164835803E-3</v>
      </c>
      <c r="AL10" s="65">
        <v>-8.8908410310000203E-3</v>
      </c>
      <c r="AM10" s="65">
        <v>-1.52419031331601E-2</v>
      </c>
      <c r="AN10" s="65">
        <v>-1.7830693513291099E-2</v>
      </c>
      <c r="AO10" s="65">
        <v>-1.5898337371013701E-2</v>
      </c>
      <c r="AP10" s="65">
        <v>-1.94813100709961E-2</v>
      </c>
      <c r="AQ10" s="65">
        <v>-2.4979115945805101E-2</v>
      </c>
      <c r="AR10" s="65">
        <v>-4.3004672675637803E-2</v>
      </c>
      <c r="AS10" s="65">
        <v>-4.6320797981630503E-2</v>
      </c>
      <c r="AT10" s="65">
        <v>-3.9970250861515899E-2</v>
      </c>
      <c r="AU10" s="65">
        <v>-3.9060933075490203E-2</v>
      </c>
      <c r="AV10" s="65">
        <v>-3.5553370984186802E-2</v>
      </c>
      <c r="AW10" s="65">
        <v>-2.8760637431955099E-2</v>
      </c>
      <c r="AX10" s="65">
        <v>-2.4682816976453002E-2</v>
      </c>
      <c r="AY10" s="65">
        <v>-6.0095833578944699E-2</v>
      </c>
      <c r="AZ10" s="65">
        <v>-4.9814017147439299E-2</v>
      </c>
      <c r="BA10" s="65">
        <v>-5.0023033084655201E-2</v>
      </c>
      <c r="BB10" s="65">
        <v>-5.0687656171734999E-2</v>
      </c>
      <c r="BC10" s="65">
        <v>-5.6921579320545701E-2</v>
      </c>
      <c r="BD10" s="65">
        <v>-4.94589329673841E-2</v>
      </c>
      <c r="BE10" s="65">
        <v>-5.0588229836851198E-2</v>
      </c>
      <c r="BF10" s="65">
        <v>-5.0256499054038603E-2</v>
      </c>
      <c r="BG10" s="65">
        <v>-5.4915301561828E-2</v>
      </c>
      <c r="BH10" s="65">
        <v>-5.40594567107954E-2</v>
      </c>
      <c r="BI10" s="65">
        <v>-5.1330988257580201E-2</v>
      </c>
      <c r="BJ10" s="65">
        <v>-3.7920493490974497E-2</v>
      </c>
      <c r="BK10" s="65">
        <v>-1.8825970827287999E-2</v>
      </c>
      <c r="BL10" s="65">
        <v>-2.21840179805908E-2</v>
      </c>
    </row>
    <row r="11" spans="2:64" outlineLevel="1">
      <c r="B11" s="60"/>
      <c r="C11" s="60" t="s">
        <v>108</v>
      </c>
      <c r="D11" s="65">
        <v>-2.5218609945991101E-2</v>
      </c>
      <c r="E11" s="65">
        <v>3.5211382827785999E-2</v>
      </c>
      <c r="F11" s="65">
        <v>2.4961084525670502E-2</v>
      </c>
      <c r="G11" s="65">
        <v>3.3084648280616399E-2</v>
      </c>
      <c r="H11" s="65">
        <v>2.8544179092078899E-2</v>
      </c>
      <c r="I11" s="65">
        <v>2.7846267299169201E-2</v>
      </c>
      <c r="J11" s="65">
        <v>2.3817625165586501E-2</v>
      </c>
      <c r="K11" s="65">
        <v>2.94177116622867E-2</v>
      </c>
      <c r="L11" s="65">
        <v>2.9750369314488399E-2</v>
      </c>
      <c r="M11" s="65">
        <v>2.8852916390750601E-2</v>
      </c>
      <c r="N11" s="65">
        <v>2.6414196344944602E-2</v>
      </c>
      <c r="O11" s="65">
        <v>3.2910289572941502E-2</v>
      </c>
      <c r="P11" s="65">
        <v>3.26135990794977E-2</v>
      </c>
      <c r="Q11" s="65">
        <v>3.4182999290710898E-2</v>
      </c>
      <c r="R11" s="65">
        <v>4.6103901629737501E-2</v>
      </c>
      <c r="S11" s="65">
        <v>3.2245655616539498E-2</v>
      </c>
      <c r="T11" s="65">
        <v>4.0067015062377503E-2</v>
      </c>
      <c r="U11" s="65">
        <v>4.2815656420128599E-2</v>
      </c>
      <c r="V11" s="65">
        <v>3.7482124092708499E-2</v>
      </c>
      <c r="W11" s="65">
        <v>3.9495993225598297E-2</v>
      </c>
      <c r="X11" s="65">
        <v>4.3838742603329803E-2</v>
      </c>
      <c r="Y11" s="65">
        <v>4.7243233053873103E-2</v>
      </c>
      <c r="Z11" s="65">
        <v>4.5953558541223002E-2</v>
      </c>
      <c r="AA11" s="65">
        <v>4.1735849588242301E-2</v>
      </c>
      <c r="AB11" s="65">
        <v>4.0825944537450198E-2</v>
      </c>
      <c r="AC11" s="65">
        <v>3.7222328803544903E-2</v>
      </c>
      <c r="AD11" s="65">
        <v>5.0608610030127697E-2</v>
      </c>
      <c r="AE11" s="65">
        <v>5.1008553597430797E-2</v>
      </c>
      <c r="AF11" s="65">
        <v>5.1145612446240697E-2</v>
      </c>
      <c r="AG11" s="65">
        <v>5.5475265606131002E-2</v>
      </c>
      <c r="AH11" s="65">
        <v>6.2791792780855699E-2</v>
      </c>
      <c r="AI11" s="65">
        <v>5.8025010527791097E-2</v>
      </c>
      <c r="AJ11" s="65">
        <v>5.9008281672554001E-2</v>
      </c>
      <c r="AK11" s="65">
        <v>6.0186178933990898E-2</v>
      </c>
      <c r="AL11" s="65">
        <v>6.8313581974363005E-2</v>
      </c>
      <c r="AM11" s="65">
        <v>6.7480291117948496E-2</v>
      </c>
      <c r="AN11" s="65">
        <v>6.7159786927789594E-2</v>
      </c>
      <c r="AO11" s="65">
        <v>6.5706892561799707E-2</v>
      </c>
      <c r="AP11" s="65">
        <v>6.6216084493681396E-2</v>
      </c>
      <c r="AQ11" s="65">
        <v>5.4619316357250598E-2</v>
      </c>
      <c r="AR11" s="65">
        <v>3.1013257774584399E-3</v>
      </c>
      <c r="AS11" s="65">
        <v>-4.5675137974249103E-2</v>
      </c>
      <c r="AT11" s="65">
        <v>-4.4865371005106902E-2</v>
      </c>
      <c r="AU11" s="65">
        <v>-3.9226367026661199E-2</v>
      </c>
      <c r="AV11" s="65">
        <v>-2.9879906119823101E-2</v>
      </c>
      <c r="AW11" s="65">
        <v>-2.1293280561166899E-2</v>
      </c>
      <c r="AX11" s="65">
        <v>-2.9486875326744301E-2</v>
      </c>
      <c r="AY11" s="65">
        <v>-1.2212748775971199E-2</v>
      </c>
      <c r="AZ11" s="65">
        <v>-3.22299929620323E-2</v>
      </c>
      <c r="BA11" s="65">
        <v>-2.8788796580566899E-2</v>
      </c>
      <c r="BB11" s="65">
        <v>-3.4766713252848497E-2</v>
      </c>
      <c r="BC11" s="65">
        <v>-3.2180723795553E-2</v>
      </c>
      <c r="BD11" s="65">
        <v>-2.5148690270686402E-2</v>
      </c>
      <c r="BE11" s="65">
        <v>-2.2639224164644301E-2</v>
      </c>
      <c r="BF11" s="65">
        <v>-2.33293210915652E-2</v>
      </c>
      <c r="BG11" s="65">
        <v>-2.6130267048428201E-2</v>
      </c>
      <c r="BH11" s="65">
        <v>-2.8970956090619299E-2</v>
      </c>
      <c r="BI11" s="65">
        <v>-2.5263488276417199E-2</v>
      </c>
      <c r="BJ11" s="65">
        <v>-1.6965166469823802E-2</v>
      </c>
      <c r="BK11" s="65">
        <v>-2.6657072292101899E-2</v>
      </c>
      <c r="BL11" s="65">
        <v>-2.5218609945991101E-2</v>
      </c>
    </row>
    <row r="12" spans="2:64" outlineLevel="1">
      <c r="B12" s="60"/>
      <c r="C12" s="60" t="s">
        <v>109</v>
      </c>
      <c r="D12" s="65">
        <v>-1.4514739463715701E-3</v>
      </c>
      <c r="E12" s="65">
        <v>1.63301676592611E-2</v>
      </c>
      <c r="F12" s="65">
        <v>5.56402233433392E-3</v>
      </c>
      <c r="G12" s="65">
        <v>1.56655513862618E-2</v>
      </c>
      <c r="H12" s="65">
        <v>8.6453732704292307E-3</v>
      </c>
      <c r="I12" s="65">
        <v>8.6256686898217305E-3</v>
      </c>
      <c r="J12" s="65">
        <v>6.2704350348241397E-3</v>
      </c>
      <c r="K12" s="65">
        <v>1.4608748981649501E-2</v>
      </c>
      <c r="L12" s="65">
        <v>1.8221075301179598E-2</v>
      </c>
      <c r="M12" s="65">
        <v>1.8171798806821099E-2</v>
      </c>
      <c r="N12" s="65">
        <v>1.9318294072256E-2</v>
      </c>
      <c r="O12" s="65">
        <v>3.6515661097697903E-2</v>
      </c>
      <c r="P12" s="65">
        <v>3.68454696696707E-2</v>
      </c>
      <c r="Q12" s="65">
        <v>4.4127362177450898E-2</v>
      </c>
      <c r="R12" s="65">
        <v>4.94012375344784E-2</v>
      </c>
      <c r="S12" s="65">
        <v>3.2663558528975803E-2</v>
      </c>
      <c r="T12" s="65">
        <v>4.1257641033686399E-2</v>
      </c>
      <c r="U12" s="65">
        <v>5.1574216499355001E-2</v>
      </c>
      <c r="V12" s="65">
        <v>4.9985825418617902E-2</v>
      </c>
      <c r="W12" s="65">
        <v>5.0349599755877203E-2</v>
      </c>
      <c r="X12" s="65">
        <v>5.7528310263376202E-2</v>
      </c>
      <c r="Y12" s="65">
        <v>5.5082164743901797E-2</v>
      </c>
      <c r="Z12" s="65">
        <v>5.3997081845197699E-2</v>
      </c>
      <c r="AA12" s="65">
        <v>4.79585329753313E-2</v>
      </c>
      <c r="AB12" s="65">
        <v>4.45711405756192E-2</v>
      </c>
      <c r="AC12" s="65">
        <v>4.24107789326005E-2</v>
      </c>
      <c r="AD12" s="65">
        <v>5.7457456919956497E-2</v>
      </c>
      <c r="AE12" s="65">
        <v>5.78056027908476E-2</v>
      </c>
      <c r="AF12" s="65">
        <v>5.6669866944851197E-2</v>
      </c>
      <c r="AG12" s="65">
        <v>6.1034271695669197E-2</v>
      </c>
      <c r="AH12" s="65">
        <v>7.1809294728078496E-2</v>
      </c>
      <c r="AI12" s="65">
        <v>6.7961312249949501E-2</v>
      </c>
      <c r="AJ12" s="65">
        <v>6.9255391605213101E-2</v>
      </c>
      <c r="AK12" s="65">
        <v>6.6535309588173594E-2</v>
      </c>
      <c r="AL12" s="65">
        <v>7.7372115593707005E-2</v>
      </c>
      <c r="AM12" s="65">
        <v>7.7790476950573006E-2</v>
      </c>
      <c r="AN12" s="65">
        <v>7.2853854472714794E-2</v>
      </c>
      <c r="AO12" s="65">
        <v>7.15327099916679E-2</v>
      </c>
      <c r="AP12" s="65">
        <v>7.8629490130856794E-2</v>
      </c>
      <c r="AQ12" s="65">
        <v>6.2487921085999903E-2</v>
      </c>
      <c r="AR12" s="65">
        <v>1.0668852893831101E-2</v>
      </c>
      <c r="AS12" s="65">
        <v>-4.9374842823345498E-2</v>
      </c>
      <c r="AT12" s="65">
        <v>-4.4933387439403297E-2</v>
      </c>
      <c r="AU12" s="65">
        <v>-4.04197642328522E-2</v>
      </c>
      <c r="AV12" s="65">
        <v>-4.09649908123252E-2</v>
      </c>
      <c r="AW12" s="65">
        <v>-3.3542824814545603E-2</v>
      </c>
      <c r="AX12" s="65">
        <v>-3.8413456399884902E-2</v>
      </c>
      <c r="AY12" s="65">
        <v>-1.6437170192512899E-2</v>
      </c>
      <c r="AZ12" s="65">
        <v>-3.9198758608225803E-2</v>
      </c>
      <c r="BA12" s="65">
        <v>-3.8829442685105603E-2</v>
      </c>
      <c r="BB12" s="65">
        <v>-4.3943178994557602E-2</v>
      </c>
      <c r="BC12" s="65">
        <v>-3.1085799759361901E-2</v>
      </c>
      <c r="BD12" s="65">
        <v>-1.71085545276899E-2</v>
      </c>
      <c r="BE12" s="65">
        <v>-1.7629657386296401E-2</v>
      </c>
      <c r="BF12" s="65">
        <v>-1.85250171866349E-2</v>
      </c>
      <c r="BG12" s="65">
        <v>-1.62215900404513E-2</v>
      </c>
      <c r="BH12" s="65">
        <v>-1.62954214950401E-2</v>
      </c>
      <c r="BI12" s="65">
        <v>-9.7857747816162393E-3</v>
      </c>
      <c r="BJ12" s="65">
        <v>6.7966216249351801E-3</v>
      </c>
      <c r="BK12" s="65">
        <v>-3.14700121108165E-3</v>
      </c>
      <c r="BL12" s="65">
        <v>-1.4514739463715701E-3</v>
      </c>
    </row>
    <row r="13" spans="2:64" outlineLevel="1">
      <c r="B13" s="60"/>
      <c r="C13" s="60" t="s">
        <v>110</v>
      </c>
      <c r="D13" s="65">
        <v>0.21461893396110601</v>
      </c>
      <c r="E13" s="65">
        <v>0.29622662226680901</v>
      </c>
      <c r="F13" s="65">
        <v>0.29156501173004901</v>
      </c>
      <c r="G13" s="65">
        <v>0.28786192092835899</v>
      </c>
      <c r="H13" s="65">
        <v>0.28515514633287598</v>
      </c>
      <c r="I13" s="65">
        <v>0.28687024971215502</v>
      </c>
      <c r="J13" s="65">
        <v>0.28044310521805899</v>
      </c>
      <c r="K13" s="65">
        <v>0.26791215317209999</v>
      </c>
      <c r="L13" s="65">
        <v>0.27008451178750997</v>
      </c>
      <c r="M13" s="65">
        <v>0.27526848509214602</v>
      </c>
      <c r="N13" s="65">
        <v>0.27753234423225798</v>
      </c>
      <c r="O13" s="65">
        <v>0.271689790445243</v>
      </c>
      <c r="P13" s="65">
        <v>0.28702486884251999</v>
      </c>
      <c r="Q13" s="65">
        <v>0.27864727106425702</v>
      </c>
      <c r="R13" s="65">
        <v>0.27680877060499998</v>
      </c>
      <c r="S13" s="65">
        <v>0.279065754306836</v>
      </c>
      <c r="T13" s="65">
        <v>0.29268265890615403</v>
      </c>
      <c r="U13" s="65">
        <v>0.29191980095250403</v>
      </c>
      <c r="V13" s="65">
        <v>0.30118285166998798</v>
      </c>
      <c r="W13" s="65">
        <v>0.300777998521357</v>
      </c>
      <c r="X13" s="65">
        <v>0.29632197379181502</v>
      </c>
      <c r="Y13" s="65">
        <v>0.28904183999634098</v>
      </c>
      <c r="Z13" s="65">
        <v>0.281114424251664</v>
      </c>
      <c r="AA13" s="65">
        <v>0.29467603268577702</v>
      </c>
      <c r="AB13" s="65">
        <v>0.29099388505874402</v>
      </c>
      <c r="AC13" s="65">
        <v>0.283257092218477</v>
      </c>
      <c r="AD13" s="65">
        <v>0.25241288913934701</v>
      </c>
      <c r="AE13" s="65">
        <v>0.25379487469265499</v>
      </c>
      <c r="AF13" s="65">
        <v>0.25605009307405502</v>
      </c>
      <c r="AG13" s="65">
        <v>0.25352353410884299</v>
      </c>
      <c r="AH13" s="65">
        <v>0.267994669114965</v>
      </c>
      <c r="AI13" s="65">
        <v>0.27178681170143998</v>
      </c>
      <c r="AJ13" s="65">
        <v>0.27368940655214702</v>
      </c>
      <c r="AK13" s="65">
        <v>0.26848107242585101</v>
      </c>
      <c r="AL13" s="65">
        <v>0.26701860311181003</v>
      </c>
      <c r="AM13" s="65">
        <v>0.27482331156664602</v>
      </c>
      <c r="AN13" s="65">
        <v>0.27186811305008302</v>
      </c>
      <c r="AO13" s="65">
        <v>0.27129924421885099</v>
      </c>
      <c r="AP13" s="65">
        <v>0.25598296114559199</v>
      </c>
      <c r="AQ13" s="65">
        <v>0.24039342670747499</v>
      </c>
      <c r="AR13" s="65">
        <v>0.216377660851547</v>
      </c>
      <c r="AS13" s="65">
        <v>0.240019520928382</v>
      </c>
      <c r="AT13" s="65">
        <v>0.25130829298667301</v>
      </c>
      <c r="AU13" s="65">
        <v>0.23525872022098099</v>
      </c>
      <c r="AV13" s="65">
        <v>0.22948983958938801</v>
      </c>
      <c r="AW13" s="65">
        <v>0.22386425519362599</v>
      </c>
      <c r="AX13" s="65">
        <v>0.22149954242339701</v>
      </c>
      <c r="AY13" s="65">
        <v>0.21517182528679499</v>
      </c>
      <c r="AZ13" s="65">
        <v>0.216973425685444</v>
      </c>
      <c r="BA13" s="65">
        <v>0.21775944792813801</v>
      </c>
      <c r="BB13" s="65">
        <v>0.20754886796790301</v>
      </c>
      <c r="BC13" s="65">
        <v>0.208080374996368</v>
      </c>
      <c r="BD13" s="65">
        <v>0.21228845610281</v>
      </c>
      <c r="BE13" s="65">
        <v>0.21103142876358499</v>
      </c>
      <c r="BF13" s="65">
        <v>0.21074978641977499</v>
      </c>
      <c r="BG13" s="65">
        <v>0.20765693339094099</v>
      </c>
      <c r="BH13" s="65">
        <v>0.20363022865216901</v>
      </c>
      <c r="BI13" s="65">
        <v>0.203792863924316</v>
      </c>
      <c r="BJ13" s="65">
        <v>0.20937476745266401</v>
      </c>
      <c r="BK13" s="65">
        <v>0.20451964288782501</v>
      </c>
      <c r="BL13" s="65">
        <v>0.21461893396110601</v>
      </c>
    </row>
    <row r="14" spans="2:64" outlineLevel="1">
      <c r="B14" s="60"/>
      <c r="C14" s="60" t="s">
        <v>111</v>
      </c>
      <c r="D14" s="65">
        <v>0.208775392260487</v>
      </c>
      <c r="E14" s="65">
        <v>0.275996512608773</v>
      </c>
      <c r="F14" s="65">
        <v>0.27174876299338102</v>
      </c>
      <c r="G14" s="65">
        <v>0.26495790551215798</v>
      </c>
      <c r="H14" s="65">
        <v>0.26178213420368002</v>
      </c>
      <c r="I14" s="65">
        <v>0.26338308537805799</v>
      </c>
      <c r="J14" s="65">
        <v>0.25723211970201898</v>
      </c>
      <c r="K14" s="65">
        <v>0.242364656739359</v>
      </c>
      <c r="L14" s="65">
        <v>0.245294223084908</v>
      </c>
      <c r="M14" s="65">
        <v>0.25086048840741099</v>
      </c>
      <c r="N14" s="65">
        <v>0.254494711658869</v>
      </c>
      <c r="O14" s="65">
        <v>0.24768451889645801</v>
      </c>
      <c r="P14" s="65">
        <v>0.26682867521450099</v>
      </c>
      <c r="Q14" s="65">
        <v>0.25574304878517501</v>
      </c>
      <c r="R14" s="65">
        <v>0.25807749816278602</v>
      </c>
      <c r="S14" s="65">
        <v>0.25948887346069699</v>
      </c>
      <c r="T14" s="65">
        <v>0.27940813943373499</v>
      </c>
      <c r="U14" s="65">
        <v>0.27984501869116102</v>
      </c>
      <c r="V14" s="65">
        <v>0.28876930311979998</v>
      </c>
      <c r="W14" s="65">
        <v>0.28864398688790199</v>
      </c>
      <c r="X14" s="65">
        <v>0.28230829075373898</v>
      </c>
      <c r="Y14" s="65">
        <v>0.27763001800659098</v>
      </c>
      <c r="Z14" s="65">
        <v>0.26620113526946598</v>
      </c>
      <c r="AA14" s="65">
        <v>0.279310102278922</v>
      </c>
      <c r="AB14" s="65">
        <v>0.27461707922089401</v>
      </c>
      <c r="AC14" s="65">
        <v>0.25981037820429498</v>
      </c>
      <c r="AD14" s="65">
        <v>0.22042810724436299</v>
      </c>
      <c r="AE14" s="65">
        <v>0.222802587761813</v>
      </c>
      <c r="AF14" s="65">
        <v>0.224871641099919</v>
      </c>
      <c r="AG14" s="65">
        <v>0.222988893939566</v>
      </c>
      <c r="AH14" s="65">
        <v>0.23870965096795799</v>
      </c>
      <c r="AI14" s="65">
        <v>0.24277408069714901</v>
      </c>
      <c r="AJ14" s="65">
        <v>0.24589992062604901</v>
      </c>
      <c r="AK14" s="65">
        <v>0.23833242782286099</v>
      </c>
      <c r="AL14" s="65">
        <v>0.236186244609801</v>
      </c>
      <c r="AM14" s="65">
        <v>0.24523966007445699</v>
      </c>
      <c r="AN14" s="65">
        <v>0.243078972791438</v>
      </c>
      <c r="AO14" s="65">
        <v>0.24257800699864501</v>
      </c>
      <c r="AP14" s="65">
        <v>0.22511435970602101</v>
      </c>
      <c r="AQ14" s="65">
        <v>0.198901260121363</v>
      </c>
      <c r="AR14" s="65">
        <v>0.17748109425075501</v>
      </c>
      <c r="AS14" s="65">
        <v>0.20744338976625301</v>
      </c>
      <c r="AT14" s="65">
        <v>0.225143235374445</v>
      </c>
      <c r="AU14" s="65">
        <v>0.20682425182835601</v>
      </c>
      <c r="AV14" s="65">
        <v>0.20909660167430999</v>
      </c>
      <c r="AW14" s="65">
        <v>0.20453821963170299</v>
      </c>
      <c r="AX14" s="65">
        <v>0.201194556828794</v>
      </c>
      <c r="AY14" s="65">
        <v>0.19940949613129599</v>
      </c>
      <c r="AZ14" s="65">
        <v>0.19946555970695801</v>
      </c>
      <c r="BA14" s="65">
        <v>0.20219232208377</v>
      </c>
      <c r="BB14" s="65">
        <v>0.19309036356230599</v>
      </c>
      <c r="BC14" s="65">
        <v>0.193092731500114</v>
      </c>
      <c r="BD14" s="65">
        <v>0.19986457238198599</v>
      </c>
      <c r="BE14" s="65">
        <v>0.19873227940934099</v>
      </c>
      <c r="BF14" s="65">
        <v>0.19796851525133</v>
      </c>
      <c r="BG14" s="65">
        <v>0.19492199409926</v>
      </c>
      <c r="BH14" s="65">
        <v>0.19139595666772399</v>
      </c>
      <c r="BI14" s="65">
        <v>0.19145958255064499</v>
      </c>
      <c r="BJ14" s="65">
        <v>0.195036450207032</v>
      </c>
      <c r="BK14" s="65">
        <v>0.191355408802626</v>
      </c>
      <c r="BL14" s="65">
        <v>0.208775392260487</v>
      </c>
    </row>
    <row r="15" spans="2:64" outlineLevel="1">
      <c r="B15" s="60"/>
      <c r="C15" s="60" t="s">
        <v>112</v>
      </c>
      <c r="D15" s="65">
        <v>7.5372942713840999E-2</v>
      </c>
      <c r="E15" s="65">
        <v>0.15389392862267601</v>
      </c>
      <c r="F15" s="65">
        <v>0.146641922552563</v>
      </c>
      <c r="G15" s="65">
        <v>0.13826474563872401</v>
      </c>
      <c r="H15" s="65">
        <v>0.13765271018476699</v>
      </c>
      <c r="I15" s="65">
        <v>0.137455963553197</v>
      </c>
      <c r="J15" s="65">
        <v>0.12514458796439201</v>
      </c>
      <c r="K15" s="65">
        <v>0.13127747028872699</v>
      </c>
      <c r="L15" s="65">
        <v>0.12749862526492101</v>
      </c>
      <c r="M15" s="65">
        <v>0.123967832185434</v>
      </c>
      <c r="N15" s="65">
        <v>0.12510930142346399</v>
      </c>
      <c r="O15" s="65">
        <v>0.12574049562760301</v>
      </c>
      <c r="P15" s="65">
        <v>0.118961420522548</v>
      </c>
      <c r="Q15" s="65">
        <v>0.117142833299785</v>
      </c>
      <c r="R15" s="65">
        <v>0.125700828701553</v>
      </c>
      <c r="S15" s="65">
        <v>0.111522217420437</v>
      </c>
      <c r="T15" s="65">
        <v>9.4600346468214899E-2</v>
      </c>
      <c r="U15" s="65">
        <v>7.2628106346522905E-2</v>
      </c>
      <c r="V15" s="65">
        <v>6.5668529875515094E-2</v>
      </c>
      <c r="W15" s="65">
        <v>6.5314676608602906E-2</v>
      </c>
      <c r="X15" s="65">
        <v>5.9816692065955801E-2</v>
      </c>
      <c r="Y15" s="65">
        <v>6.4783464089424897E-2</v>
      </c>
      <c r="Z15" s="65">
        <v>6.6322685740800802E-2</v>
      </c>
      <c r="AA15" s="65">
        <v>6.2353037094501101E-2</v>
      </c>
      <c r="AB15" s="65">
        <v>6.0119160047590499E-2</v>
      </c>
      <c r="AC15" s="65">
        <v>5.27019934129263E-2</v>
      </c>
      <c r="AD15" s="65">
        <v>7.5374962499120499E-2</v>
      </c>
      <c r="AE15" s="65">
        <v>8.1185329401284603E-2</v>
      </c>
      <c r="AF15" s="65">
        <v>8.2827681471025094E-2</v>
      </c>
      <c r="AG15" s="65">
        <v>8.4975429885602305E-2</v>
      </c>
      <c r="AH15" s="65">
        <v>5.54795254111006E-2</v>
      </c>
      <c r="AI15" s="65">
        <v>4.81725300952945E-2</v>
      </c>
      <c r="AJ15" s="65">
        <v>5.10672768624717E-2</v>
      </c>
      <c r="AK15" s="65">
        <v>5.1160667887238699E-2</v>
      </c>
      <c r="AL15" s="65">
        <v>5.3351308803300301E-2</v>
      </c>
      <c r="AM15" s="65">
        <v>5.9755488465340803E-2</v>
      </c>
      <c r="AN15" s="65">
        <v>5.9251044478438403E-2</v>
      </c>
      <c r="AO15" s="65">
        <v>5.6271084743080797E-2</v>
      </c>
      <c r="AP15" s="65">
        <v>4.6001741610380703E-2</v>
      </c>
      <c r="AQ15" s="65">
        <v>5.22654388444024E-2</v>
      </c>
      <c r="AR15" s="65">
        <v>6.2939531056997594E-2</v>
      </c>
      <c r="AS15" s="65">
        <v>6.8442391805479993E-2</v>
      </c>
      <c r="AT15" s="65">
        <v>7.1960873161013697E-2</v>
      </c>
      <c r="AU15" s="65">
        <v>7.2473717485450603E-2</v>
      </c>
      <c r="AV15" s="65">
        <v>7.3697176895959005E-2</v>
      </c>
      <c r="AW15" s="65">
        <v>5.9923186850687503E-2</v>
      </c>
      <c r="AX15" s="65">
        <v>6.1926113860549699E-2</v>
      </c>
      <c r="AY15" s="65">
        <v>8.0290157587535702E-2</v>
      </c>
      <c r="AZ15" s="65">
        <v>9.1397603986865306E-2</v>
      </c>
      <c r="BA15" s="65">
        <v>9.4565398112173904E-2</v>
      </c>
      <c r="BB15" s="65">
        <v>8.3619633485269407E-2</v>
      </c>
      <c r="BC15" s="65">
        <v>8.5792244412594698E-2</v>
      </c>
      <c r="BD15" s="65">
        <v>8.4077908060489495E-2</v>
      </c>
      <c r="BE15" s="65">
        <v>8.5709650930832604E-2</v>
      </c>
      <c r="BF15" s="65">
        <v>8.5300967682444398E-2</v>
      </c>
      <c r="BG15" s="65">
        <v>8.0176743196760394E-2</v>
      </c>
      <c r="BH15" s="65">
        <v>7.8924021651585602E-2</v>
      </c>
      <c r="BI15" s="65">
        <v>8.0372356751351501E-2</v>
      </c>
      <c r="BJ15" s="65">
        <v>7.0803597878243599E-2</v>
      </c>
      <c r="BK15" s="65">
        <v>7.6247212895157193E-2</v>
      </c>
      <c r="BL15" s="65">
        <v>7.5372942713840999E-2</v>
      </c>
    </row>
    <row r="16" spans="2:64" outlineLevel="1">
      <c r="B16" s="60"/>
      <c r="C16" s="60" t="s">
        <v>113</v>
      </c>
      <c r="D16" s="65">
        <v>4.4052551005318401E-2</v>
      </c>
      <c r="E16" s="65">
        <v>0.15959879759090501</v>
      </c>
      <c r="F16" s="65">
        <v>0.15405440973113399</v>
      </c>
      <c r="G16" s="65">
        <v>0.14121318448192699</v>
      </c>
      <c r="H16" s="65">
        <v>0.14209879618465901</v>
      </c>
      <c r="I16" s="65">
        <v>0.14291777114235299</v>
      </c>
      <c r="J16" s="65">
        <v>0.12257113721721501</v>
      </c>
      <c r="K16" s="65">
        <v>0.12962491473896601</v>
      </c>
      <c r="L16" s="65">
        <v>0.124091064616153</v>
      </c>
      <c r="M16" s="65">
        <v>0.122058292210632</v>
      </c>
      <c r="N16" s="65">
        <v>0.120238510090645</v>
      </c>
      <c r="O16" s="65">
        <v>0.11142200151428901</v>
      </c>
      <c r="P16" s="65">
        <v>0.10047819895421101</v>
      </c>
      <c r="Q16" s="65">
        <v>9.0605634218281106E-2</v>
      </c>
      <c r="R16" s="65">
        <v>9.8539009585985202E-2</v>
      </c>
      <c r="S16" s="65">
        <v>8.1467538413730695E-2</v>
      </c>
      <c r="T16" s="65">
        <v>6.0824177367293501E-2</v>
      </c>
      <c r="U16" s="65">
        <v>3.2133058412585201E-2</v>
      </c>
      <c r="V16" s="65">
        <v>2.3726148359098299E-2</v>
      </c>
      <c r="W16" s="65">
        <v>2.4829497267409299E-2</v>
      </c>
      <c r="X16" s="65">
        <v>1.8282590519595399E-2</v>
      </c>
      <c r="Y16" s="65">
        <v>2.1716357778458199E-2</v>
      </c>
      <c r="Z16" s="65">
        <v>2.31580804087116E-2</v>
      </c>
      <c r="AA16" s="65">
        <v>1.3199423232531199E-2</v>
      </c>
      <c r="AB16" s="65">
        <v>5.5043186066228997E-3</v>
      </c>
      <c r="AC16" s="65">
        <v>-4.6770933390761198E-3</v>
      </c>
      <c r="AD16" s="65">
        <v>1.91619143467558E-2</v>
      </c>
      <c r="AE16" s="65">
        <v>2.5020350335048899E-2</v>
      </c>
      <c r="AF16" s="65">
        <v>3.0961895228233401E-2</v>
      </c>
      <c r="AG16" s="65">
        <v>4.0800389719836197E-2</v>
      </c>
      <c r="AH16" s="65">
        <v>7.3605710290411399E-3</v>
      </c>
      <c r="AI16" s="65">
        <v>-2.6628020554057799E-3</v>
      </c>
      <c r="AJ16" s="65">
        <v>1.93236315193158E-3</v>
      </c>
      <c r="AK16" s="65">
        <v>1.8545080159388301E-3</v>
      </c>
      <c r="AL16" s="65">
        <v>5.2769954142480001E-3</v>
      </c>
      <c r="AM16" s="65">
        <v>1.455278976697E-2</v>
      </c>
      <c r="AN16" s="65">
        <v>1.60147061199408E-2</v>
      </c>
      <c r="AO16" s="65">
        <v>1.1836466208183599E-2</v>
      </c>
      <c r="AP16" s="65">
        <v>1.3526768090840999E-2</v>
      </c>
      <c r="AQ16" s="65">
        <v>2.5102645722958401E-2</v>
      </c>
      <c r="AR16" s="65">
        <v>3.1194423737190599E-2</v>
      </c>
      <c r="AS16" s="65">
        <v>4.0406060407057798E-2</v>
      </c>
      <c r="AT16" s="65">
        <v>4.5172751466315497E-2</v>
      </c>
      <c r="AU16" s="65">
        <v>4.5012215271789897E-2</v>
      </c>
      <c r="AV16" s="65">
        <v>4.5763343589896498E-2</v>
      </c>
      <c r="AW16" s="65">
        <v>4.3316010801039501E-2</v>
      </c>
      <c r="AX16" s="65">
        <v>4.3173433710332401E-2</v>
      </c>
      <c r="AY16" s="65">
        <v>6.8293676782271107E-2</v>
      </c>
      <c r="AZ16" s="65">
        <v>7.8049326948292697E-2</v>
      </c>
      <c r="BA16" s="65">
        <v>8.1184803593633698E-2</v>
      </c>
      <c r="BB16" s="65">
        <v>6.8842676202313102E-2</v>
      </c>
      <c r="BC16" s="65">
        <v>6.7238400299455603E-2</v>
      </c>
      <c r="BD16" s="65">
        <v>5.9185613992607897E-2</v>
      </c>
      <c r="BE16" s="65">
        <v>5.8741616654019002E-2</v>
      </c>
      <c r="BF16" s="65">
        <v>6.0156661703586203E-2</v>
      </c>
      <c r="BG16" s="65">
        <v>5.8161655262357101E-2</v>
      </c>
      <c r="BH16" s="65">
        <v>5.6787413617845103E-2</v>
      </c>
      <c r="BI16" s="65">
        <v>5.9178304362688797E-2</v>
      </c>
      <c r="BJ16" s="65">
        <v>4.1537207477142998E-2</v>
      </c>
      <c r="BK16" s="65">
        <v>4.7876530519369097E-2</v>
      </c>
      <c r="BL16" s="65">
        <v>4.4052551005318401E-2</v>
      </c>
    </row>
    <row r="17" spans="2:64" outlineLevel="1">
      <c r="B17" s="60"/>
      <c r="C17" s="60" t="s">
        <v>114</v>
      </c>
      <c r="D17" s="65">
        <v>9.2501067160755096E-2</v>
      </c>
      <c r="E17" s="65">
        <v>3.7927026894915603E-2</v>
      </c>
      <c r="F17" s="65">
        <v>4.04515612861545E-2</v>
      </c>
      <c r="G17" s="65">
        <v>4.4029359503998701E-2</v>
      </c>
      <c r="H17" s="65">
        <v>4.5286344380449498E-2</v>
      </c>
      <c r="I17" s="65">
        <v>4.4801171721998302E-2</v>
      </c>
      <c r="J17" s="65">
        <v>4.88438382458894E-2</v>
      </c>
      <c r="K17" s="65">
        <v>4.59986776662588E-2</v>
      </c>
      <c r="L17" s="65">
        <v>4.5590810465477E-2</v>
      </c>
      <c r="M17" s="65">
        <v>4.3633883230698799E-2</v>
      </c>
      <c r="N17" s="65">
        <v>4.0747919476577098E-2</v>
      </c>
      <c r="O17" s="65">
        <v>3.2573211153164298E-2</v>
      </c>
      <c r="P17" s="65">
        <v>3.7630910361365601E-2</v>
      </c>
      <c r="Q17" s="65">
        <v>3.9130309772283399E-2</v>
      </c>
      <c r="R17" s="65">
        <v>3.7315404531667103E-2</v>
      </c>
      <c r="S17" s="65">
        <v>4.3163677039688902E-2</v>
      </c>
      <c r="T17" s="65">
        <v>5.0277376961125497E-2</v>
      </c>
      <c r="U17" s="65">
        <v>5.4695892089557503E-2</v>
      </c>
      <c r="V17" s="65">
        <v>4.8058693068613399E-2</v>
      </c>
      <c r="W17" s="65">
        <v>4.3782633104596999E-2</v>
      </c>
      <c r="X17" s="65">
        <v>4.0235332831362103E-2</v>
      </c>
      <c r="Y17" s="65">
        <v>4.3556911821260799E-2</v>
      </c>
      <c r="Z17" s="65">
        <v>4.2405457304001602E-2</v>
      </c>
      <c r="AA17" s="65">
        <v>5.37082358786935E-2</v>
      </c>
      <c r="AB17" s="65">
        <v>5.3262095737217803E-2</v>
      </c>
      <c r="AC17" s="65">
        <v>6.0910535351145101E-2</v>
      </c>
      <c r="AD17" s="65">
        <v>7.6090058659577603E-2</v>
      </c>
      <c r="AE17" s="65">
        <v>6.6930504148477399E-2</v>
      </c>
      <c r="AF17" s="65">
        <v>6.8218940451654206E-2</v>
      </c>
      <c r="AG17" s="65">
        <v>7.0523493391210695E-2</v>
      </c>
      <c r="AH17" s="65">
        <v>5.7159294724421397E-2</v>
      </c>
      <c r="AI17" s="65">
        <v>5.9886662194503303E-2</v>
      </c>
      <c r="AJ17" s="65">
        <v>5.7660896024678297E-2</v>
      </c>
      <c r="AK17" s="65">
        <v>5.6771091646506101E-2</v>
      </c>
      <c r="AL17" s="65">
        <v>5.5039193272367698E-2</v>
      </c>
      <c r="AM17" s="65">
        <v>5.0211688257832898E-2</v>
      </c>
      <c r="AN17" s="65">
        <v>5.31977891333551E-2</v>
      </c>
      <c r="AO17" s="65">
        <v>5.3692401363912297E-2</v>
      </c>
      <c r="AP17" s="65">
        <v>6.2379591603769102E-2</v>
      </c>
      <c r="AQ17" s="65">
        <v>4.8747872961221302E-2</v>
      </c>
      <c r="AR17" s="65">
        <v>6.7557553838285905E-2</v>
      </c>
      <c r="AS17" s="65">
        <v>7.2538372459444E-2</v>
      </c>
      <c r="AT17" s="65">
        <v>7.6153348186375203E-2</v>
      </c>
      <c r="AU17" s="65">
        <v>8.6400220198476804E-2</v>
      </c>
      <c r="AV17" s="65">
        <v>7.8881691599830203E-2</v>
      </c>
      <c r="AW17" s="65">
        <v>7.0643704228540299E-2</v>
      </c>
      <c r="AX17" s="65">
        <v>7.0053238669435899E-2</v>
      </c>
      <c r="AY17" s="65">
        <v>6.65585659035801E-2</v>
      </c>
      <c r="AZ17" s="65">
        <v>6.6946591725367197E-2</v>
      </c>
      <c r="BA17" s="65">
        <v>6.7006118453712002E-2</v>
      </c>
      <c r="BB17" s="65">
        <v>7.2061202209049394E-2</v>
      </c>
      <c r="BC17" s="65">
        <v>7.1329123733640198E-2</v>
      </c>
      <c r="BD17" s="65">
        <v>7.8182286657723393E-2</v>
      </c>
      <c r="BE17" s="65">
        <v>8.2543416592212898E-2</v>
      </c>
      <c r="BF17" s="65">
        <v>8.3451872455965706E-2</v>
      </c>
      <c r="BG17" s="65">
        <v>8.0700301610781205E-2</v>
      </c>
      <c r="BH17" s="65">
        <v>8.1740478003142297E-2</v>
      </c>
      <c r="BI17" s="65">
        <v>8.1492464176043902E-2</v>
      </c>
      <c r="BJ17" s="65">
        <v>8.7294431715297105E-2</v>
      </c>
      <c r="BK17" s="65">
        <v>9.2482727205012202E-2</v>
      </c>
      <c r="BL17" s="65">
        <v>9.2501067160755096E-2</v>
      </c>
    </row>
    <row r="18" spans="2:64" outlineLevel="1">
      <c r="B18" s="60"/>
      <c r="C18" s="60" t="s">
        <v>115</v>
      </c>
      <c r="D18" s="65">
        <v>0.10681115245848399</v>
      </c>
      <c r="E18" s="65">
        <v>1.7160957107143E-2</v>
      </c>
      <c r="F18" s="65">
        <v>2.0214280442193599E-2</v>
      </c>
      <c r="G18" s="65">
        <v>2.7297535521695601E-2</v>
      </c>
      <c r="H18" s="65">
        <v>2.90154128004575E-2</v>
      </c>
      <c r="I18" s="65">
        <v>2.9076016334627398E-2</v>
      </c>
      <c r="J18" s="65">
        <v>3.3000317232790503E-2</v>
      </c>
      <c r="K18" s="65">
        <v>2.6436186170754401E-2</v>
      </c>
      <c r="L18" s="65">
        <v>2.5676628593510602E-2</v>
      </c>
      <c r="M18" s="65">
        <v>2.5312138891589401E-2</v>
      </c>
      <c r="N18" s="65">
        <v>2.1364349087714E-2</v>
      </c>
      <c r="O18" s="65">
        <v>4.8895444350608303E-3</v>
      </c>
      <c r="P18" s="65">
        <v>1.3792985321681999E-2</v>
      </c>
      <c r="Q18" s="65">
        <v>1.63681082585737E-2</v>
      </c>
      <c r="R18" s="65">
        <v>1.14302681771063E-2</v>
      </c>
      <c r="S18" s="65">
        <v>1.9543678442558599E-2</v>
      </c>
      <c r="T18" s="65">
        <v>2.87119533686696E-2</v>
      </c>
      <c r="U18" s="65">
        <v>3.5301218172322402E-2</v>
      </c>
      <c r="V18" s="65">
        <v>3.2883227221004299E-2</v>
      </c>
      <c r="W18" s="65">
        <v>3.3572920307985699E-2</v>
      </c>
      <c r="X18" s="65">
        <v>3.1795228773538499E-2</v>
      </c>
      <c r="Y18" s="65">
        <v>3.4743218075115503E-2</v>
      </c>
      <c r="Z18" s="65">
        <v>3.4490516316023803E-2</v>
      </c>
      <c r="AA18" s="65">
        <v>4.8944598618544603E-2</v>
      </c>
      <c r="AB18" s="65">
        <v>4.9374516834587101E-2</v>
      </c>
      <c r="AC18" s="65">
        <v>5.9741019540705903E-2</v>
      </c>
      <c r="AD18" s="65">
        <v>7.9240646494800199E-2</v>
      </c>
      <c r="AE18" s="65">
        <v>6.6962171070339999E-2</v>
      </c>
      <c r="AF18" s="65">
        <v>6.9384461783510196E-2</v>
      </c>
      <c r="AG18" s="65">
        <v>7.1502242091876902E-2</v>
      </c>
      <c r="AH18" s="65">
        <v>5.7418824080873801E-2</v>
      </c>
      <c r="AI18" s="65">
        <v>6.1605196337105497E-2</v>
      </c>
      <c r="AJ18" s="65">
        <v>5.5807749714270598E-2</v>
      </c>
      <c r="AK18" s="65">
        <v>5.81857454396855E-2</v>
      </c>
      <c r="AL18" s="65">
        <v>5.45493948081643E-2</v>
      </c>
      <c r="AM18" s="65">
        <v>4.88325507220028E-2</v>
      </c>
      <c r="AN18" s="65">
        <v>5.2615760194216897E-2</v>
      </c>
      <c r="AO18" s="65">
        <v>5.2483064506777803E-2</v>
      </c>
      <c r="AP18" s="65">
        <v>5.5112876498462901E-2</v>
      </c>
      <c r="AQ18" s="65">
        <v>4.3748163263593501E-2</v>
      </c>
      <c r="AR18" s="65">
        <v>6.9941692792496096E-2</v>
      </c>
      <c r="AS18" s="65">
        <v>7.4495565603930003E-2</v>
      </c>
      <c r="AT18" s="65">
        <v>7.9843523156925403E-2</v>
      </c>
      <c r="AU18" s="65">
        <v>9.0595173948782706E-2</v>
      </c>
      <c r="AV18" s="65">
        <v>7.4521121324802306E-2</v>
      </c>
      <c r="AW18" s="65">
        <v>6.8741521263487995E-2</v>
      </c>
      <c r="AX18" s="65">
        <v>6.6985111212668896E-2</v>
      </c>
      <c r="AY18" s="65">
        <v>6.3157978775791296E-2</v>
      </c>
      <c r="AZ18" s="65">
        <v>6.3273520865730307E-2</v>
      </c>
      <c r="BA18" s="65">
        <v>6.3808897778700302E-2</v>
      </c>
      <c r="BB18" s="65">
        <v>6.8558714254238207E-2</v>
      </c>
      <c r="BC18" s="65">
        <v>7.3199566871905403E-2</v>
      </c>
      <c r="BD18" s="65">
        <v>8.4841601043492407E-2</v>
      </c>
      <c r="BE18" s="65">
        <v>9.5048684104443906E-2</v>
      </c>
      <c r="BF18" s="65">
        <v>9.5438032039262793E-2</v>
      </c>
      <c r="BG18" s="65">
        <v>9.3202311129630594E-2</v>
      </c>
      <c r="BH18" s="65">
        <v>9.3455077790604094E-2</v>
      </c>
      <c r="BI18" s="65">
        <v>9.2456355037227905E-2</v>
      </c>
      <c r="BJ18" s="65">
        <v>0.10009902324736</v>
      </c>
      <c r="BK18" s="65">
        <v>0.105781325989405</v>
      </c>
      <c r="BL18" s="65">
        <v>0.10681115245848399</v>
      </c>
    </row>
    <row r="19" spans="2:64" outlineLevel="1">
      <c r="B19" s="60"/>
      <c r="C19" s="60" t="s">
        <v>116</v>
      </c>
      <c r="D19" s="65">
        <v>0.300600346040797</v>
      </c>
      <c r="E19" s="65">
        <v>0.26195660898181999</v>
      </c>
      <c r="F19" s="65">
        <v>0.26541301924934202</v>
      </c>
      <c r="G19" s="65">
        <v>0.270282946624892</v>
      </c>
      <c r="H19" s="65">
        <v>0.27002526588946701</v>
      </c>
      <c r="I19" s="65">
        <v>0.27095670142233003</v>
      </c>
      <c r="J19" s="65">
        <v>0.25854349504056301</v>
      </c>
      <c r="K19" s="65">
        <v>0.24968618332981901</v>
      </c>
      <c r="L19" s="65">
        <v>0.24820768730569001</v>
      </c>
      <c r="M19" s="65">
        <v>0.248305549089296</v>
      </c>
      <c r="N19" s="65">
        <v>0.24786187135506099</v>
      </c>
      <c r="O19" s="65">
        <v>0.24906725765972301</v>
      </c>
      <c r="P19" s="65">
        <v>0.24593680462707401</v>
      </c>
      <c r="Q19" s="65">
        <v>0.24355635249756899</v>
      </c>
      <c r="R19" s="65">
        <v>0.23981701887148399</v>
      </c>
      <c r="S19" s="65">
        <v>0.24490172692309201</v>
      </c>
      <c r="T19" s="65">
        <v>0.22494086345292599</v>
      </c>
      <c r="U19" s="65">
        <v>0.231743414916359</v>
      </c>
      <c r="V19" s="65">
        <v>0.238926342616961</v>
      </c>
      <c r="W19" s="65">
        <v>0.23176954510155701</v>
      </c>
      <c r="X19" s="65">
        <v>0.233683871216921</v>
      </c>
      <c r="Y19" s="65">
        <v>0.22574976817157</v>
      </c>
      <c r="Z19" s="65">
        <v>0.239143230092043</v>
      </c>
      <c r="AA19" s="65">
        <v>0.25459960541105198</v>
      </c>
      <c r="AB19" s="65">
        <v>0.25934078699407898</v>
      </c>
      <c r="AC19" s="65">
        <v>0.28598547944812902</v>
      </c>
      <c r="AD19" s="65">
        <v>0.311444323175671</v>
      </c>
      <c r="AE19" s="65">
        <v>0.30094430244526899</v>
      </c>
      <c r="AF19" s="65">
        <v>0.30244923129137802</v>
      </c>
      <c r="AG19" s="65">
        <v>0.29947825522935101</v>
      </c>
      <c r="AH19" s="65">
        <v>0.303838186031543</v>
      </c>
      <c r="AI19" s="65">
        <v>0.30634307890904999</v>
      </c>
      <c r="AJ19" s="65">
        <v>0.31027274098523</v>
      </c>
      <c r="AK19" s="65">
        <v>0.310330406991428</v>
      </c>
      <c r="AL19" s="65">
        <v>0.30676005658757499</v>
      </c>
      <c r="AM19" s="65">
        <v>0.30368330228291901</v>
      </c>
      <c r="AN19" s="65">
        <v>0.30083495470471</v>
      </c>
      <c r="AO19" s="65">
        <v>0.30954151729994001</v>
      </c>
      <c r="AP19" s="65">
        <v>0.31380065844839899</v>
      </c>
      <c r="AQ19" s="65">
        <v>0.34046855134318699</v>
      </c>
      <c r="AR19" s="65">
        <v>0.32425172733234597</v>
      </c>
      <c r="AS19" s="65">
        <v>0.34226999765285798</v>
      </c>
      <c r="AT19" s="65">
        <v>0.32033548501756598</v>
      </c>
      <c r="AU19" s="65">
        <v>0.32294134795860702</v>
      </c>
      <c r="AV19" s="65">
        <v>0.32979292632846002</v>
      </c>
      <c r="AW19" s="65">
        <v>0.31799825513640101</v>
      </c>
      <c r="AX19" s="65">
        <v>0.314201746202174</v>
      </c>
      <c r="AY19" s="65">
        <v>0.30905144663029399</v>
      </c>
      <c r="AZ19" s="65">
        <v>0.33187718129482902</v>
      </c>
      <c r="BA19" s="65">
        <v>0.32807688109417998</v>
      </c>
      <c r="BB19" s="65">
        <v>0.32610352324216502</v>
      </c>
      <c r="BC19" s="65">
        <v>0.31875663157822798</v>
      </c>
      <c r="BD19" s="65">
        <v>0.31012084899126902</v>
      </c>
      <c r="BE19" s="65">
        <v>0.31503641274572303</v>
      </c>
      <c r="BF19" s="65">
        <v>0.30876981609285498</v>
      </c>
      <c r="BG19" s="65">
        <v>0.31852865743108</v>
      </c>
      <c r="BH19" s="65">
        <v>0.31822844921883497</v>
      </c>
      <c r="BI19" s="65">
        <v>0.31935014370355003</v>
      </c>
      <c r="BJ19" s="65">
        <v>0.32928752912646297</v>
      </c>
      <c r="BK19" s="65">
        <v>0.31446913017242201</v>
      </c>
      <c r="BL19" s="65">
        <v>0.300600346040797</v>
      </c>
    </row>
    <row r="20" spans="2:64" outlineLevel="1">
      <c r="B20" s="60"/>
      <c r="C20" s="60" t="s">
        <v>117</v>
      </c>
      <c r="D20" s="65">
        <v>0.28901646335041598</v>
      </c>
      <c r="E20" s="65">
        <v>0.229487169106841</v>
      </c>
      <c r="F20" s="65">
        <v>0.22752796334334799</v>
      </c>
      <c r="G20" s="65">
        <v>0.23537540650644001</v>
      </c>
      <c r="H20" s="65">
        <v>0.23539097076651699</v>
      </c>
      <c r="I20" s="65">
        <v>0.235547081161809</v>
      </c>
      <c r="J20" s="65">
        <v>0.221371256620643</v>
      </c>
      <c r="K20" s="65">
        <v>0.212700235494094</v>
      </c>
      <c r="L20" s="65">
        <v>0.210400566618443</v>
      </c>
      <c r="M20" s="65">
        <v>0.210712790586496</v>
      </c>
      <c r="N20" s="65">
        <v>0.209165132012893</v>
      </c>
      <c r="O20" s="65">
        <v>0.213991033487859</v>
      </c>
      <c r="P20" s="65">
        <v>0.20851669956192601</v>
      </c>
      <c r="Q20" s="65">
        <v>0.20664716091163901</v>
      </c>
      <c r="R20" s="65">
        <v>0.20603498683492899</v>
      </c>
      <c r="S20" s="65">
        <v>0.21147162631625599</v>
      </c>
      <c r="T20" s="65">
        <v>0.18927062130348599</v>
      </c>
      <c r="U20" s="65">
        <v>0.19760776145550701</v>
      </c>
      <c r="V20" s="65">
        <v>0.205090856297383</v>
      </c>
      <c r="W20" s="65">
        <v>0.196543930674272</v>
      </c>
      <c r="X20" s="65">
        <v>0.19914962296104999</v>
      </c>
      <c r="Y20" s="65">
        <v>0.190748433353048</v>
      </c>
      <c r="Z20" s="65">
        <v>0.20611756644485499</v>
      </c>
      <c r="AA20" s="65">
        <v>0.222640053431025</v>
      </c>
      <c r="AB20" s="65">
        <v>0.22909729716976701</v>
      </c>
      <c r="AC20" s="65">
        <v>0.26026516711568298</v>
      </c>
      <c r="AD20" s="65">
        <v>0.29362467790904401</v>
      </c>
      <c r="AE20" s="65">
        <v>0.28087360328574401</v>
      </c>
      <c r="AF20" s="65">
        <v>0.282439702376448</v>
      </c>
      <c r="AG20" s="65">
        <v>0.28001255721149598</v>
      </c>
      <c r="AH20" s="65">
        <v>0.28233006627526303</v>
      </c>
      <c r="AI20" s="65">
        <v>0.28433154110299402</v>
      </c>
      <c r="AJ20" s="65">
        <v>0.289395874566302</v>
      </c>
      <c r="AK20" s="65">
        <v>0.29118022606545302</v>
      </c>
      <c r="AL20" s="65">
        <v>0.28635619812706098</v>
      </c>
      <c r="AM20" s="65">
        <v>0.28352713868670298</v>
      </c>
      <c r="AN20" s="65">
        <v>0.28124784185813001</v>
      </c>
      <c r="AO20" s="65">
        <v>0.29188379967609601</v>
      </c>
      <c r="AP20" s="65">
        <v>0.29493642611940002</v>
      </c>
      <c r="AQ20" s="65">
        <v>0.32203143389404598</v>
      </c>
      <c r="AR20" s="65">
        <v>0.30679315366513998</v>
      </c>
      <c r="AS20" s="65">
        <v>0.32474752171931698</v>
      </c>
      <c r="AT20" s="65">
        <v>0.29851642984562299</v>
      </c>
      <c r="AU20" s="65">
        <v>0.30563830732728398</v>
      </c>
      <c r="AV20" s="65">
        <v>0.31752259490527102</v>
      </c>
      <c r="AW20" s="65">
        <v>0.30730013006207002</v>
      </c>
      <c r="AX20" s="65">
        <v>0.30359737730317599</v>
      </c>
      <c r="AY20" s="65">
        <v>0.29394304993044001</v>
      </c>
      <c r="AZ20" s="65">
        <v>0.326332250330641</v>
      </c>
      <c r="BA20" s="65">
        <v>0.32188725514479299</v>
      </c>
      <c r="BB20" s="65">
        <v>0.31793804374129497</v>
      </c>
      <c r="BC20" s="65">
        <v>0.30695355952651099</v>
      </c>
      <c r="BD20" s="65">
        <v>0.29965365642081498</v>
      </c>
      <c r="BE20" s="65">
        <v>0.30567965507523098</v>
      </c>
      <c r="BF20" s="65">
        <v>0.29842070475464499</v>
      </c>
      <c r="BG20" s="65">
        <v>0.30885597954184701</v>
      </c>
      <c r="BH20" s="65">
        <v>0.30827575191860601</v>
      </c>
      <c r="BI20" s="65">
        <v>0.30964715659332898</v>
      </c>
      <c r="BJ20" s="65">
        <v>0.32232110736953601</v>
      </c>
      <c r="BK20" s="65">
        <v>0.308035587392326</v>
      </c>
      <c r="BL20" s="65">
        <v>0.28901646335041598</v>
      </c>
    </row>
    <row r="21" spans="2:64" outlineLevel="1">
      <c r="B21" s="60"/>
      <c r="C21" s="60" t="s">
        <v>118</v>
      </c>
      <c r="D21" s="65">
        <v>-0.110853848810762</v>
      </c>
      <c r="E21" s="65">
        <v>-3.96084535361787E-2</v>
      </c>
      <c r="F21" s="65">
        <v>-3.6209403977851801E-2</v>
      </c>
      <c r="G21" s="65">
        <v>-4.0668219683972398E-2</v>
      </c>
      <c r="H21" s="65">
        <v>-4.0311979348927197E-2</v>
      </c>
      <c r="I21" s="65">
        <v>-3.9704448216656398E-2</v>
      </c>
      <c r="J21" s="65">
        <v>-2.4651124577811101E-2</v>
      </c>
      <c r="K21" s="65">
        <v>-2.2109954676963299E-2</v>
      </c>
      <c r="L21" s="65">
        <v>-2.2554510889079001E-2</v>
      </c>
      <c r="M21" s="65">
        <v>-2.3089847000049301E-2</v>
      </c>
      <c r="N21" s="65">
        <v>-2.1683558314053698E-2</v>
      </c>
      <c r="O21" s="65">
        <v>-2.6747473726511199E-2</v>
      </c>
      <c r="P21" s="65">
        <v>-2.57187712184151E-2</v>
      </c>
      <c r="Q21" s="65">
        <v>-2.80452005980277E-2</v>
      </c>
      <c r="R21" s="65">
        <v>-1.5534271785478599E-2</v>
      </c>
      <c r="S21" s="65">
        <v>-1.51738219974385E-2</v>
      </c>
      <c r="T21" s="65">
        <v>-1.9810922982181199E-2</v>
      </c>
      <c r="U21" s="65">
        <v>-1.7468791323567701E-2</v>
      </c>
      <c r="V21" s="65">
        <v>-1.6423010640507399E-2</v>
      </c>
      <c r="W21" s="65">
        <v>-1.42554741867579E-2</v>
      </c>
      <c r="X21" s="65">
        <v>-1.28416669519034E-2</v>
      </c>
      <c r="Y21" s="65">
        <v>-3.7628935188424601E-3</v>
      </c>
      <c r="Z21" s="65">
        <v>-3.6792879523384401E-3</v>
      </c>
      <c r="AA21" s="65">
        <v>1.26043578765346E-2</v>
      </c>
      <c r="AB21" s="65">
        <v>1.7339112779129699E-2</v>
      </c>
      <c r="AC21" s="65">
        <v>7.1013589227499896E-3</v>
      </c>
      <c r="AD21" s="65">
        <v>7.60181248881916E-3</v>
      </c>
      <c r="AE21" s="65">
        <v>1.10791859971263E-2</v>
      </c>
      <c r="AF21" s="65">
        <v>1.14523840537714E-2</v>
      </c>
      <c r="AG21" s="65">
        <v>2.6065027532504101E-3</v>
      </c>
      <c r="AH21" s="65">
        <v>-9.2971565946023509E-3</v>
      </c>
      <c r="AI21" s="65">
        <v>-9.6162403383830801E-3</v>
      </c>
      <c r="AJ21" s="65">
        <v>-8.4236695836519999E-3</v>
      </c>
      <c r="AK21" s="65">
        <v>-4.6964495886103403E-3</v>
      </c>
      <c r="AL21" s="65">
        <v>-5.10635331007159E-3</v>
      </c>
      <c r="AM21" s="65">
        <v>-6.5589909346412904E-3</v>
      </c>
      <c r="AN21" s="65">
        <v>-9.4063844949445301E-3</v>
      </c>
      <c r="AO21" s="65">
        <v>-1.3098954786383499E-2</v>
      </c>
      <c r="AP21" s="65">
        <v>-5.4525782074245199E-3</v>
      </c>
      <c r="AQ21" s="65">
        <v>-2.8095996391005799E-2</v>
      </c>
      <c r="AR21" s="65">
        <v>-6.2649554876754596E-2</v>
      </c>
      <c r="AS21" s="65">
        <v>-7.0562887455109802E-2</v>
      </c>
      <c r="AT21" s="65">
        <v>-7.7219107312709395E-2</v>
      </c>
      <c r="AU21" s="65">
        <v>-7.9228777267600303E-2</v>
      </c>
      <c r="AV21" s="65">
        <v>-7.5484704391316298E-2</v>
      </c>
      <c r="AW21" s="65">
        <v>-6.7865559542807194E-2</v>
      </c>
      <c r="AX21" s="65">
        <v>-6.3742901189257503E-2</v>
      </c>
      <c r="AY21" s="65">
        <v>-6.3283768066494703E-2</v>
      </c>
      <c r="AZ21" s="65">
        <v>-7.2531133629102698E-2</v>
      </c>
      <c r="BA21" s="65">
        <v>-7.2490312683985397E-2</v>
      </c>
      <c r="BB21" s="65">
        <v>-6.8461374436628503E-2</v>
      </c>
      <c r="BC21" s="65">
        <v>-6.5372000134704802E-2</v>
      </c>
      <c r="BD21" s="65">
        <v>-7.2439979820705602E-2</v>
      </c>
      <c r="BE21" s="65">
        <v>-7.7285163932179601E-2</v>
      </c>
      <c r="BF21" s="65">
        <v>-7.4678125798983697E-2</v>
      </c>
      <c r="BG21" s="65">
        <v>-7.4910605443843606E-2</v>
      </c>
      <c r="BH21" s="65">
        <v>-7.5450768191526504E-2</v>
      </c>
      <c r="BI21" s="65">
        <v>-8.2185887324350795E-2</v>
      </c>
      <c r="BJ21" s="65">
        <v>-9.3241144339926502E-2</v>
      </c>
      <c r="BK21" s="65">
        <v>-9.6574772773951101E-2</v>
      </c>
      <c r="BL21" s="65">
        <v>-0.110853848810762</v>
      </c>
    </row>
    <row r="22" spans="2:64" outlineLevel="1">
      <c r="B22" s="60"/>
      <c r="C22" s="60" t="s">
        <v>119</v>
      </c>
      <c r="D22" s="65">
        <v>-6.25411207722808E-2</v>
      </c>
      <c r="E22" s="65">
        <v>-7.0856962629360903E-3</v>
      </c>
      <c r="F22" s="65">
        <v>1.3013542169229499E-4</v>
      </c>
      <c r="G22" s="65">
        <v>-3.7778017381647701E-3</v>
      </c>
      <c r="H22" s="65">
        <v>-4.2309811630109502E-3</v>
      </c>
      <c r="I22" s="65">
        <v>-3.3799610319489798E-3</v>
      </c>
      <c r="J22" s="65">
        <v>1.78161589617385E-2</v>
      </c>
      <c r="K22" s="65">
        <v>2.15127973924546E-2</v>
      </c>
      <c r="L22" s="65">
        <v>2.15372570394767E-2</v>
      </c>
      <c r="M22" s="65">
        <v>2.2346936124094299E-2</v>
      </c>
      <c r="N22" s="65">
        <v>2.46162481188913E-2</v>
      </c>
      <c r="O22" s="65">
        <v>1.8910897706525698E-2</v>
      </c>
      <c r="P22" s="65">
        <v>2.2806957622021801E-2</v>
      </c>
      <c r="Q22" s="65">
        <v>2.42506598149279E-2</v>
      </c>
      <c r="R22" s="65">
        <v>4.1554347554582399E-2</v>
      </c>
      <c r="S22" s="65">
        <v>4.3982517579254601E-2</v>
      </c>
      <c r="T22" s="65">
        <v>3.8224639213583503E-2</v>
      </c>
      <c r="U22" s="65">
        <v>3.9065921151846698E-2</v>
      </c>
      <c r="V22" s="65">
        <v>3.8681656033400097E-2</v>
      </c>
      <c r="W22" s="65">
        <v>4.1374722299793103E-2</v>
      </c>
      <c r="X22" s="65">
        <v>4.1969812941097501E-2</v>
      </c>
      <c r="Y22" s="65">
        <v>4.5339004238040097E-2</v>
      </c>
      <c r="Z22" s="65">
        <v>4.4488070754862601E-2</v>
      </c>
      <c r="AA22" s="65">
        <v>6.4444790372595803E-2</v>
      </c>
      <c r="AB22" s="65">
        <v>7.4609702559911797E-2</v>
      </c>
      <c r="AC22" s="65">
        <v>6.5800782745701197E-2</v>
      </c>
      <c r="AD22" s="65">
        <v>6.5971839940569404E-2</v>
      </c>
      <c r="AE22" s="65">
        <v>7.2720912240688301E-2</v>
      </c>
      <c r="AF22" s="65">
        <v>7.3137954863769603E-2</v>
      </c>
      <c r="AG22" s="65">
        <v>6.1178291928958101E-2</v>
      </c>
      <c r="AH22" s="65">
        <v>4.8824977986549903E-2</v>
      </c>
      <c r="AI22" s="65">
        <v>5.0708649139270201E-2</v>
      </c>
      <c r="AJ22" s="65">
        <v>5.2579405310468501E-2</v>
      </c>
      <c r="AK22" s="65">
        <v>5.5634250365532302E-2</v>
      </c>
      <c r="AL22" s="65">
        <v>5.4785324221784101E-2</v>
      </c>
      <c r="AM22" s="65">
        <v>5.2346909426846298E-2</v>
      </c>
      <c r="AN22" s="65">
        <v>5.0281836454035903E-2</v>
      </c>
      <c r="AO22" s="65">
        <v>5.1131226826715302E-2</v>
      </c>
      <c r="AP22" s="65">
        <v>5.5093018064736599E-2</v>
      </c>
      <c r="AQ22" s="65">
        <v>3.1034258937301499E-2</v>
      </c>
      <c r="AR22" s="65">
        <v>-5.3499336096393601E-3</v>
      </c>
      <c r="AS22" s="65">
        <v>-1.0084582200854701E-2</v>
      </c>
      <c r="AT22" s="65">
        <v>-2.12093824635574E-2</v>
      </c>
      <c r="AU22" s="65">
        <v>-2.0538780173191901E-2</v>
      </c>
      <c r="AV22" s="65">
        <v>-1.6012699493799298E-2</v>
      </c>
      <c r="AW22" s="65">
        <v>-7.75490352425421E-3</v>
      </c>
      <c r="AX22" s="65">
        <v>-2.46416261460564E-3</v>
      </c>
      <c r="AY22" s="65">
        <v>-3.27554832113833E-3</v>
      </c>
      <c r="AZ22" s="65">
        <v>-1.6975663151787099E-2</v>
      </c>
      <c r="BA22" s="65">
        <v>-1.49907163672072E-2</v>
      </c>
      <c r="BB22" s="65">
        <v>-6.57048697560857E-3</v>
      </c>
      <c r="BC22" s="65">
        <v>-2.0491395578991199E-3</v>
      </c>
      <c r="BD22" s="65">
        <v>-3.2795167390494498E-3</v>
      </c>
      <c r="BE22" s="65">
        <v>-1.1114816603342801E-2</v>
      </c>
      <c r="BF22" s="65">
        <v>-9.5329809787621893E-3</v>
      </c>
      <c r="BG22" s="65">
        <v>-1.4170533065507E-2</v>
      </c>
      <c r="BH22" s="65">
        <v>-1.53113735496431E-2</v>
      </c>
      <c r="BI22" s="65">
        <v>-2.4256274633946001E-2</v>
      </c>
      <c r="BJ22" s="65">
        <v>-3.8604985622581398E-2</v>
      </c>
      <c r="BK22" s="65">
        <v>-4.3442837024569303E-2</v>
      </c>
      <c r="BL22" s="65">
        <v>-6.25411207722808E-2</v>
      </c>
    </row>
    <row r="23" spans="2:64" outlineLevel="1">
      <c r="B23" s="60"/>
      <c r="C23" s="60" t="s">
        <v>120</v>
      </c>
      <c r="D23" s="65">
        <v>5.01567452468209E-2</v>
      </c>
      <c r="E23" s="65">
        <v>-2.6181815387241098E-3</v>
      </c>
      <c r="F23" s="65">
        <v>-1.8529356835709199E-3</v>
      </c>
      <c r="G23" s="65">
        <v>-7.0241007131001398E-3</v>
      </c>
      <c r="H23" s="65">
        <v>-5.7060644727667401E-3</v>
      </c>
      <c r="I23" s="65">
        <v>-4.6679500916169299E-3</v>
      </c>
      <c r="J23" s="65">
        <v>1.48650449314871E-2</v>
      </c>
      <c r="K23" s="65">
        <v>1.50474168322485E-2</v>
      </c>
      <c r="L23" s="65">
        <v>1.6235394675811199E-2</v>
      </c>
      <c r="M23" s="65">
        <v>2.49207552879387E-2</v>
      </c>
      <c r="N23" s="65">
        <v>2.3936323901499499E-2</v>
      </c>
      <c r="O23" s="65">
        <v>3.4381642634348397E-2</v>
      </c>
      <c r="P23" s="65">
        <v>2.9270794180734298E-2</v>
      </c>
      <c r="Q23" s="65">
        <v>3.09561529067604E-2</v>
      </c>
      <c r="R23" s="65">
        <v>2.52527123607891E-2</v>
      </c>
      <c r="S23" s="65">
        <v>3.8237879376143202E-2</v>
      </c>
      <c r="T23" s="65">
        <v>3.48315453307576E-2</v>
      </c>
      <c r="U23" s="65">
        <v>3.77508075804181E-2</v>
      </c>
      <c r="V23" s="65">
        <v>4.3599839091612101E-2</v>
      </c>
      <c r="W23" s="65">
        <v>4.2551040306262201E-2</v>
      </c>
      <c r="X23" s="65">
        <v>4.6022652530168399E-2</v>
      </c>
      <c r="Y23" s="65">
        <v>4.5893336540709401E-2</v>
      </c>
      <c r="Z23" s="65">
        <v>4.3801588699307198E-2</v>
      </c>
      <c r="AA23" s="65">
        <v>4.3154668869262697E-2</v>
      </c>
      <c r="AB23" s="65">
        <v>4.1196269323869203E-2</v>
      </c>
      <c r="AC23" s="65">
        <v>3.0298799378314201E-2</v>
      </c>
      <c r="AD23" s="65">
        <v>2.1576992866369899E-2</v>
      </c>
      <c r="AE23" s="65">
        <v>1.10969999697456E-2</v>
      </c>
      <c r="AF23" s="65">
        <v>1.0446031831663901E-2</v>
      </c>
      <c r="AG23" s="65">
        <v>1.06238927500717E-2</v>
      </c>
      <c r="AH23" s="65">
        <v>1.3989872051616699E-2</v>
      </c>
      <c r="AI23" s="65">
        <v>1.79873045363752E-2</v>
      </c>
      <c r="AJ23" s="65">
        <v>1.87499494584349E-2</v>
      </c>
      <c r="AK23" s="65">
        <v>6.4295778333345504E-3</v>
      </c>
      <c r="AL23" s="65">
        <v>5.4210075716059304E-3</v>
      </c>
      <c r="AM23" s="65">
        <v>5.2163608424115396E-3</v>
      </c>
      <c r="AN23" s="65">
        <v>1.6471035783431499E-2</v>
      </c>
      <c r="AO23" s="65">
        <v>1.41692550161359E-2</v>
      </c>
      <c r="AP23" s="65">
        <v>1.5596344746253E-2</v>
      </c>
      <c r="AQ23" s="65">
        <v>-3.6866041659134701E-4</v>
      </c>
      <c r="AR23" s="65">
        <v>3.8076359777667101E-2</v>
      </c>
      <c r="AS23" s="65">
        <v>5.2628002541333298E-2</v>
      </c>
      <c r="AT23" s="65">
        <v>4.4029090528724002E-2</v>
      </c>
      <c r="AU23" s="65">
        <v>4.8717696305164801E-2</v>
      </c>
      <c r="AV23" s="65">
        <v>4.8391891665105102E-2</v>
      </c>
      <c r="AW23" s="65">
        <v>6.5595936321937401E-2</v>
      </c>
      <c r="AX23" s="65">
        <v>5.9122978996704101E-2</v>
      </c>
      <c r="AY23" s="65">
        <v>6.1783661438023503E-2</v>
      </c>
      <c r="AZ23" s="65">
        <v>4.7640225212748397E-2</v>
      </c>
      <c r="BA23" s="65">
        <v>4.7153960975316503E-2</v>
      </c>
      <c r="BB23" s="65">
        <v>5.4974783301277197E-2</v>
      </c>
      <c r="BC23" s="65">
        <v>5.6800117825985201E-2</v>
      </c>
      <c r="BD23" s="65">
        <v>5.3761524540496E-2</v>
      </c>
      <c r="BE23" s="65">
        <v>5.78697329512372E-2</v>
      </c>
      <c r="BF23" s="65">
        <v>5.8777769507279802E-2</v>
      </c>
      <c r="BG23" s="65">
        <v>5.6467980699932301E-2</v>
      </c>
      <c r="BH23" s="65">
        <v>5.7368393072975601E-2</v>
      </c>
      <c r="BI23" s="65">
        <v>5.5881940595297899E-2</v>
      </c>
      <c r="BJ23" s="65">
        <v>5.2336896493444897E-2</v>
      </c>
      <c r="BK23" s="65">
        <v>5.2515379116772003E-2</v>
      </c>
      <c r="BL23" s="65">
        <v>5.01567452468209E-2</v>
      </c>
    </row>
    <row r="24" spans="2:64" outlineLevel="1">
      <c r="B24" s="60"/>
      <c r="C24" s="60" t="s">
        <v>121</v>
      </c>
      <c r="D24" s="65">
        <v>4.43131942593641E-2</v>
      </c>
      <c r="E24" s="65">
        <v>1.5169478865473301E-2</v>
      </c>
      <c r="F24" s="65">
        <v>1.5363836161602199E-2</v>
      </c>
      <c r="G24" s="65">
        <v>7.4939590822956804E-3</v>
      </c>
      <c r="H24" s="65">
        <v>8.8308651109428801E-3</v>
      </c>
      <c r="I24" s="65">
        <v>9.6876750957935204E-3</v>
      </c>
      <c r="J24" s="65">
        <v>3.5214923982068103E-2</v>
      </c>
      <c r="K24" s="65">
        <v>3.3379486026186199E-2</v>
      </c>
      <c r="L24" s="65">
        <v>3.3301279742076001E-2</v>
      </c>
      <c r="M24" s="65">
        <v>3.9607089598971898E-2</v>
      </c>
      <c r="N24" s="65">
        <v>3.8282398295160898E-2</v>
      </c>
      <c r="O24" s="65">
        <v>5.4784568452795099E-2</v>
      </c>
      <c r="P24" s="65">
        <v>4.3843853425391099E-2</v>
      </c>
      <c r="Q24" s="65">
        <v>4.6619360534617502E-2</v>
      </c>
      <c r="R24" s="65">
        <v>3.9626903715842203E-2</v>
      </c>
      <c r="S24" s="65">
        <v>5.8423709235941902E-2</v>
      </c>
      <c r="T24" s="65">
        <v>5.0831815979226098E-2</v>
      </c>
      <c r="U24" s="65">
        <v>5.5392255736604598E-2</v>
      </c>
      <c r="V24" s="65">
        <v>5.1682654467746302E-2</v>
      </c>
      <c r="W24" s="65">
        <v>4.8793019067962802E-2</v>
      </c>
      <c r="X24" s="65">
        <v>5.62551804525852E-2</v>
      </c>
      <c r="Y24" s="65">
        <v>6.7599990958188402E-2</v>
      </c>
      <c r="Z24" s="65">
        <v>6.4604567312348593E-2</v>
      </c>
      <c r="AA24" s="65">
        <v>6.77907173399242E-2</v>
      </c>
      <c r="AB24" s="65">
        <v>7.0720256454145494E-2</v>
      </c>
      <c r="AC24" s="65">
        <v>5.7975930455211599E-2</v>
      </c>
      <c r="AD24" s="65">
        <v>5.0208280063340001E-2</v>
      </c>
      <c r="AE24" s="65">
        <v>3.4662015276906703E-2</v>
      </c>
      <c r="AF24" s="65">
        <v>3.34914024393594E-2</v>
      </c>
      <c r="AG24" s="65">
        <v>3.1989815826487598E-2</v>
      </c>
      <c r="AH24" s="65">
        <v>3.4780311791151902E-2</v>
      </c>
      <c r="AI24" s="65">
        <v>3.9420085392037299E-2</v>
      </c>
      <c r="AJ24" s="65">
        <v>4.0886326838195597E-2</v>
      </c>
      <c r="AK24" s="65">
        <v>2.8485263287481799E-2</v>
      </c>
      <c r="AL24" s="65">
        <v>2.68097204770417E-2</v>
      </c>
      <c r="AM24" s="65">
        <v>2.7503769956286998E-2</v>
      </c>
      <c r="AN24" s="65">
        <v>3.9536790109118099E-2</v>
      </c>
      <c r="AO24" s="65">
        <v>3.5424771516374902E-2</v>
      </c>
      <c r="AP24" s="65">
        <v>3.7318239991224599E-2</v>
      </c>
      <c r="AQ24" s="65">
        <v>9.9284661867667396E-3</v>
      </c>
      <c r="AR24" s="65">
        <v>5.1138402048581298E-2</v>
      </c>
      <c r="AS24" s="65">
        <v>7.0057964062102004E-2</v>
      </c>
      <c r="AT24" s="65">
        <v>5.44920031112383E-2</v>
      </c>
      <c r="AU24" s="65">
        <v>5.8189544189336299E-2</v>
      </c>
      <c r="AV24" s="65">
        <v>6.2925148946315498E-2</v>
      </c>
      <c r="AW24" s="65">
        <v>6.9724686006777697E-2</v>
      </c>
      <c r="AX24" s="65">
        <v>6.4031102176817095E-2</v>
      </c>
      <c r="AY24" s="65">
        <v>6.9049840137664506E-2</v>
      </c>
      <c r="AZ24" s="65">
        <v>5.7403379886058301E-2</v>
      </c>
      <c r="BA24" s="65">
        <v>5.7814214031359799E-2</v>
      </c>
      <c r="BB24" s="65">
        <v>6.4294710094538202E-2</v>
      </c>
      <c r="BC24" s="65">
        <v>6.2912068477212396E-2</v>
      </c>
      <c r="BD24" s="65">
        <v>5.009811987993E-2</v>
      </c>
      <c r="BE24" s="65">
        <v>5.7115170044465903E-2</v>
      </c>
      <c r="BF24" s="65">
        <v>5.8639849635780797E-2</v>
      </c>
      <c r="BG24" s="65">
        <v>5.2407102975260703E-2</v>
      </c>
      <c r="BH24" s="65">
        <v>5.1095850273108097E-2</v>
      </c>
      <c r="BI24" s="65">
        <v>4.7197331587952501E-2</v>
      </c>
      <c r="BJ24" s="65">
        <v>3.9979703297452603E-2</v>
      </c>
      <c r="BK24" s="65">
        <v>3.9793670459557E-2</v>
      </c>
      <c r="BL24" s="65">
        <v>4.43131942593641E-2</v>
      </c>
    </row>
    <row r="25" spans="2:64" outlineLevel="1">
      <c r="B25" s="60"/>
      <c r="C25" s="60" t="s">
        <v>122</v>
      </c>
      <c r="D25" s="65">
        <v>0.133315376730406</v>
      </c>
      <c r="E25" s="65">
        <v>9.9870411161549696E-3</v>
      </c>
      <c r="F25" s="65">
        <v>1.56944908285956E-2</v>
      </c>
      <c r="G25" s="65">
        <v>1.4927989134201399E-2</v>
      </c>
      <c r="H25" s="65">
        <v>1.5447009924229101E-2</v>
      </c>
      <c r="I25" s="65">
        <v>1.41830682181834E-2</v>
      </c>
      <c r="J25" s="65">
        <v>1.1671860022671E-2</v>
      </c>
      <c r="K25" s="65">
        <v>1.11637201500822E-2</v>
      </c>
      <c r="L25" s="65">
        <v>1.1081012072884E-2</v>
      </c>
      <c r="M25" s="65">
        <v>1.19202661695927E-2</v>
      </c>
      <c r="N25" s="65">
        <v>1.5804476070365201E-2</v>
      </c>
      <c r="O25" s="65">
        <v>1.6709141467418701E-2</v>
      </c>
      <c r="P25" s="65">
        <v>1.6958077462995099E-2</v>
      </c>
      <c r="Q25" s="65">
        <v>1.7806909776502702E-2</v>
      </c>
      <c r="R25" s="65">
        <v>1.10935366331971E-2</v>
      </c>
      <c r="S25" s="65">
        <v>8.4097499230651306E-3</v>
      </c>
      <c r="T25" s="65">
        <v>1.3527134085985101E-2</v>
      </c>
      <c r="U25" s="65">
        <v>1.4622233345756699E-2</v>
      </c>
      <c r="V25" s="65">
        <v>1.4602941300986201E-2</v>
      </c>
      <c r="W25" s="65">
        <v>1.6516143215988099E-2</v>
      </c>
      <c r="X25" s="65">
        <v>2.4000460005923801E-2</v>
      </c>
      <c r="Y25" s="65">
        <v>2.45661702552274E-2</v>
      </c>
      <c r="Z25" s="65">
        <v>2.4892406178423299E-2</v>
      </c>
      <c r="AA25" s="65">
        <v>2.6509388528491998E-2</v>
      </c>
      <c r="AB25" s="65">
        <v>2.78067923169764E-2</v>
      </c>
      <c r="AC25" s="65">
        <v>2.0674147119917999E-2</v>
      </c>
      <c r="AD25" s="65">
        <v>6.5741581662758499E-3</v>
      </c>
      <c r="AE25" s="65">
        <v>1.0215501589234E-2</v>
      </c>
      <c r="AF25" s="65">
        <v>1.1457969841839199E-2</v>
      </c>
      <c r="AG25" s="65">
        <v>1.29868624276302E-2</v>
      </c>
      <c r="AH25" s="65">
        <v>1.9242926482641001E-2</v>
      </c>
      <c r="AI25" s="65">
        <v>1.5208644003914499E-2</v>
      </c>
      <c r="AJ25" s="65">
        <v>1.2654305204043601E-2</v>
      </c>
      <c r="AK25" s="65">
        <v>2.5923141882740201E-2</v>
      </c>
      <c r="AL25" s="65">
        <v>2.6302317705855199E-2</v>
      </c>
      <c r="AM25" s="65">
        <v>2.74394599584054E-2</v>
      </c>
      <c r="AN25" s="65">
        <v>2.2597905120524099E-2</v>
      </c>
      <c r="AO25" s="65">
        <v>2.4979636717312001E-2</v>
      </c>
      <c r="AP25" s="65">
        <v>1.5241936816863399E-2</v>
      </c>
      <c r="AQ25" s="65">
        <v>4.0303048657816802E-2</v>
      </c>
      <c r="AR25" s="65">
        <v>7.75647563287305E-2</v>
      </c>
      <c r="AS25" s="65">
        <v>7.4454463754798195E-2</v>
      </c>
      <c r="AT25" s="65">
        <v>8.6043638095929298E-2</v>
      </c>
      <c r="AU25" s="65">
        <v>8.3293384597643003E-2</v>
      </c>
      <c r="AV25" s="65">
        <v>8.3242095326692106E-2</v>
      </c>
      <c r="AW25" s="65">
        <v>9.2644388219294202E-2</v>
      </c>
      <c r="AX25" s="65">
        <v>9.3076410671052601E-2</v>
      </c>
      <c r="AY25" s="65">
        <v>9.7534904491671195E-2</v>
      </c>
      <c r="AZ25" s="65">
        <v>0.10055025597952</v>
      </c>
      <c r="BA25" s="65">
        <v>0.102396568140861</v>
      </c>
      <c r="BB25" s="65">
        <v>0.119663304425811</v>
      </c>
      <c r="BC25" s="65">
        <v>0.11976133497133599</v>
      </c>
      <c r="BD25" s="65">
        <v>0.125409734291348</v>
      </c>
      <c r="BE25" s="65">
        <v>0.12908294109020901</v>
      </c>
      <c r="BF25" s="65">
        <v>0.12957809167242601</v>
      </c>
      <c r="BG25" s="65">
        <v>0.12545219777751801</v>
      </c>
      <c r="BH25" s="65">
        <v>0.12575502240307501</v>
      </c>
      <c r="BI25" s="65">
        <v>0.12255131390617401</v>
      </c>
      <c r="BJ25" s="65">
        <v>0.130027149379113</v>
      </c>
      <c r="BK25" s="65">
        <v>0.13357795280206999</v>
      </c>
      <c r="BL25" s="65">
        <v>0.133315376730406</v>
      </c>
    </row>
    <row r="26" spans="2:64" outlineLevel="1">
      <c r="B26" s="60"/>
      <c r="C26" s="60" t="s">
        <v>123</v>
      </c>
      <c r="D26" s="65">
        <v>0.167709528586344</v>
      </c>
      <c r="E26" s="65">
        <v>1.44521032557008E-2</v>
      </c>
      <c r="F26" s="65">
        <v>1.9797215038397899E-2</v>
      </c>
      <c r="G26" s="65">
        <v>2.1835648878936E-2</v>
      </c>
      <c r="H26" s="65">
        <v>2.2401617351605299E-2</v>
      </c>
      <c r="I26" s="65">
        <v>2.2262660577357801E-2</v>
      </c>
      <c r="J26" s="65">
        <v>2.0800640223923798E-2</v>
      </c>
      <c r="K26" s="65">
        <v>2.1397618105224701E-2</v>
      </c>
      <c r="L26" s="65">
        <v>2.24819872866967E-2</v>
      </c>
      <c r="M26" s="65">
        <v>2.1279709828948699E-2</v>
      </c>
      <c r="N26" s="65">
        <v>2.4825146928899599E-2</v>
      </c>
      <c r="O26" s="65">
        <v>3.1251390968051802E-2</v>
      </c>
      <c r="P26" s="65">
        <v>3.1306970817177197E-2</v>
      </c>
      <c r="Q26" s="65">
        <v>2.9866578506969801E-2</v>
      </c>
      <c r="R26" s="65">
        <v>2.4698949967005401E-2</v>
      </c>
      <c r="S26" s="65">
        <v>2.22578683603111E-2</v>
      </c>
      <c r="T26" s="65">
        <v>2.9552900792381601E-2</v>
      </c>
      <c r="U26" s="65">
        <v>3.07925065106689E-2</v>
      </c>
      <c r="V26" s="65">
        <v>2.88005393459758E-2</v>
      </c>
      <c r="W26" s="65">
        <v>2.9549535967964901E-2</v>
      </c>
      <c r="X26" s="65">
        <v>3.7116482496253399E-2</v>
      </c>
      <c r="Y26" s="65">
        <v>3.54582691977951E-2</v>
      </c>
      <c r="Z26" s="65">
        <v>3.6262921164706002E-2</v>
      </c>
      <c r="AA26" s="65">
        <v>3.8392953501880801E-2</v>
      </c>
      <c r="AB26" s="65">
        <v>3.8934858388039999E-2</v>
      </c>
      <c r="AC26" s="65">
        <v>3.09931027534966E-2</v>
      </c>
      <c r="AD26" s="65">
        <v>1.7861317649918902E-2</v>
      </c>
      <c r="AE26" s="65">
        <v>2.2956762309532801E-2</v>
      </c>
      <c r="AF26" s="65">
        <v>2.4569280058877901E-2</v>
      </c>
      <c r="AG26" s="65">
        <v>2.7279374431059801E-2</v>
      </c>
      <c r="AH26" s="65">
        <v>3.2603778829906102E-2</v>
      </c>
      <c r="AI26" s="65">
        <v>2.84036156480637E-2</v>
      </c>
      <c r="AJ26" s="65">
        <v>2.30955062677126E-2</v>
      </c>
      <c r="AK26" s="65">
        <v>4.1488611130526099E-2</v>
      </c>
      <c r="AL26" s="65">
        <v>4.1224330281118403E-2</v>
      </c>
      <c r="AM26" s="65">
        <v>4.3362661005680703E-2</v>
      </c>
      <c r="AN26" s="65">
        <v>3.7412213955639102E-2</v>
      </c>
      <c r="AO26" s="65">
        <v>4.0107628813951197E-2</v>
      </c>
      <c r="AP26" s="65">
        <v>3.4946875731752501E-2</v>
      </c>
      <c r="AQ26" s="65">
        <v>8.2537875734938093E-2</v>
      </c>
      <c r="AR26" s="65">
        <v>0.12006216719106801</v>
      </c>
      <c r="AS26" s="65">
        <v>0.117682916711472</v>
      </c>
      <c r="AT26" s="65">
        <v>0.13526368663233301</v>
      </c>
      <c r="AU26" s="65">
        <v>0.130641107077208</v>
      </c>
      <c r="AV26" s="65">
        <v>0.12656906225093301</v>
      </c>
      <c r="AW26" s="65">
        <v>0.132662693815048</v>
      </c>
      <c r="AX26" s="65">
        <v>0.13339831966315099</v>
      </c>
      <c r="AY26" s="65">
        <v>0.13829592449814501</v>
      </c>
      <c r="AZ26" s="65">
        <v>0.14396818921200399</v>
      </c>
      <c r="BA26" s="65">
        <v>0.14466885276829</v>
      </c>
      <c r="BB26" s="65">
        <v>0.15865631344301301</v>
      </c>
      <c r="BC26" s="65">
        <v>0.15537747004369001</v>
      </c>
      <c r="BD26" s="65">
        <v>0.162735056535914</v>
      </c>
      <c r="BE26" s="65">
        <v>0.167390132274953</v>
      </c>
      <c r="BF26" s="65">
        <v>0.16809888461476899</v>
      </c>
      <c r="BG26" s="65">
        <v>0.16036926233460799</v>
      </c>
      <c r="BH26" s="65">
        <v>0.16160080698580201</v>
      </c>
      <c r="BI26" s="65">
        <v>0.157313224815681</v>
      </c>
      <c r="BJ26" s="65">
        <v>0.16629500817632301</v>
      </c>
      <c r="BK26" s="65">
        <v>0.16859767381469101</v>
      </c>
      <c r="BL26" s="65">
        <v>0.167709528586344</v>
      </c>
    </row>
    <row r="27" spans="2:64" outlineLevel="1">
      <c r="B27" s="60"/>
      <c r="C27" s="60" t="s">
        <v>124</v>
      </c>
      <c r="D27" s="65">
        <v>0.25593612232120799</v>
      </c>
      <c r="E27" s="65">
        <v>0.17239151596809299</v>
      </c>
      <c r="F27" s="65">
        <v>0.18194390592295101</v>
      </c>
      <c r="G27" s="65">
        <v>0.18658372788334501</v>
      </c>
      <c r="H27" s="65">
        <v>0.187699109465852</v>
      </c>
      <c r="I27" s="65">
        <v>0.19070348781708901</v>
      </c>
      <c r="J27" s="65">
        <v>0.19191394451229801</v>
      </c>
      <c r="K27" s="65">
        <v>0.202955408573884</v>
      </c>
      <c r="L27" s="65">
        <v>0.205494464073327</v>
      </c>
      <c r="M27" s="65">
        <v>0.19906350108611701</v>
      </c>
      <c r="N27" s="65">
        <v>0.191770060851542</v>
      </c>
      <c r="O27" s="65">
        <v>0.18797418521155501</v>
      </c>
      <c r="P27" s="65">
        <v>0.181568218184745</v>
      </c>
      <c r="Q27" s="65">
        <v>0.188546675708748</v>
      </c>
      <c r="R27" s="65">
        <v>0.17831938157562199</v>
      </c>
      <c r="S27" s="65">
        <v>0.18189819370576299</v>
      </c>
      <c r="T27" s="65">
        <v>0.183372762929121</v>
      </c>
      <c r="U27" s="65">
        <v>0.185699310603815</v>
      </c>
      <c r="V27" s="65">
        <v>0.18566889499834299</v>
      </c>
      <c r="W27" s="65">
        <v>0.18412615728289999</v>
      </c>
      <c r="X27" s="65">
        <v>0.18250446933748901</v>
      </c>
      <c r="Y27" s="65">
        <v>0.17445556367421</v>
      </c>
      <c r="Z27" s="65">
        <v>0.17348196168764499</v>
      </c>
      <c r="AA27" s="65">
        <v>0.179878031625578</v>
      </c>
      <c r="AB27" s="65">
        <v>0.18146814099731601</v>
      </c>
      <c r="AC27" s="65">
        <v>0.194756536748073</v>
      </c>
      <c r="AD27" s="65">
        <v>0.198653808352864</v>
      </c>
      <c r="AE27" s="65">
        <v>0.21156772256095799</v>
      </c>
      <c r="AF27" s="65">
        <v>0.20434842002130901</v>
      </c>
      <c r="AG27" s="65">
        <v>0.205259000112713</v>
      </c>
      <c r="AH27" s="65">
        <v>0.22437684218868001</v>
      </c>
      <c r="AI27" s="65">
        <v>0.233710786710597</v>
      </c>
      <c r="AJ27" s="65">
        <v>0.230491160390667</v>
      </c>
      <c r="AK27" s="65">
        <v>0.22917157261732099</v>
      </c>
      <c r="AL27" s="65">
        <v>0.22766041971342699</v>
      </c>
      <c r="AM27" s="65">
        <v>0.226033700709835</v>
      </c>
      <c r="AN27" s="65">
        <v>0.22714928542092699</v>
      </c>
      <c r="AO27" s="65">
        <v>0.22557121751288201</v>
      </c>
      <c r="AP27" s="65">
        <v>0.23519165269730399</v>
      </c>
      <c r="AQ27" s="65">
        <v>0.26569951471651099</v>
      </c>
      <c r="AR27" s="65">
        <v>0.29739681118926498</v>
      </c>
      <c r="AS27" s="65">
        <v>0.29225308957004198</v>
      </c>
      <c r="AT27" s="65">
        <v>0.29488342102505799</v>
      </c>
      <c r="AU27" s="65">
        <v>0.28860539140115898</v>
      </c>
      <c r="AV27" s="65">
        <v>0.28132359058068901</v>
      </c>
      <c r="AW27" s="65">
        <v>0.26984356693036599</v>
      </c>
      <c r="AX27" s="65">
        <v>0.27889675372608302</v>
      </c>
      <c r="AY27" s="65">
        <v>0.27326363683027</v>
      </c>
      <c r="AZ27" s="65">
        <v>0.26688176670622599</v>
      </c>
      <c r="BA27" s="65">
        <v>0.26188718426215901</v>
      </c>
      <c r="BB27" s="65">
        <v>0.25910306636566499</v>
      </c>
      <c r="BC27" s="65">
        <v>0.25906898242313497</v>
      </c>
      <c r="BD27" s="65">
        <v>0.24570430956949199</v>
      </c>
      <c r="BE27" s="65">
        <v>0.233128971509276</v>
      </c>
      <c r="BF27" s="65">
        <v>0.23607682857430501</v>
      </c>
      <c r="BG27" s="65">
        <v>0.249986745504407</v>
      </c>
      <c r="BH27" s="65">
        <v>0.25475661894673601</v>
      </c>
      <c r="BI27" s="65">
        <v>0.25766697556454699</v>
      </c>
      <c r="BJ27" s="65">
        <v>0.24052092539188599</v>
      </c>
      <c r="BK27" s="65">
        <v>0.23807585879026699</v>
      </c>
      <c r="BL27" s="65">
        <v>0.25593612232120799</v>
      </c>
    </row>
    <row r="28" spans="2:64" ht="15" outlineLevel="1" thickBot="1">
      <c r="B28" s="62"/>
      <c r="C28" s="62" t="s">
        <v>125</v>
      </c>
      <c r="D28" s="66">
        <v>0.22549833077883</v>
      </c>
      <c r="E28" s="66">
        <v>0.172749354670682</v>
      </c>
      <c r="F28" s="66">
        <v>0.18166502512294999</v>
      </c>
      <c r="G28" s="66">
        <v>0.18460920838297301</v>
      </c>
      <c r="H28" s="66">
        <v>0.186006816878305</v>
      </c>
      <c r="I28" s="66">
        <v>0.18903166008731501</v>
      </c>
      <c r="J28" s="66">
        <v>0.18954063591122899</v>
      </c>
      <c r="K28" s="66">
        <v>0.202887382961666</v>
      </c>
      <c r="L28" s="66">
        <v>0.206024941967725</v>
      </c>
      <c r="M28" s="66">
        <v>0.198116036046349</v>
      </c>
      <c r="N28" s="66">
        <v>0.190741601022409</v>
      </c>
      <c r="O28" s="66">
        <v>0.18455765854685199</v>
      </c>
      <c r="P28" s="66">
        <v>0.17775974763101199</v>
      </c>
      <c r="Q28" s="66">
        <v>0.186229926552062</v>
      </c>
      <c r="R28" s="66">
        <v>0.17365687212788899</v>
      </c>
      <c r="S28" s="66">
        <v>0.175139359956617</v>
      </c>
      <c r="T28" s="66">
        <v>0.17495613435009799</v>
      </c>
      <c r="U28" s="66">
        <v>0.179471038081358</v>
      </c>
      <c r="V28" s="66">
        <v>0.18502775157749399</v>
      </c>
      <c r="W28" s="66">
        <v>0.182154950311435</v>
      </c>
      <c r="X28" s="66">
        <v>0.177548149430622</v>
      </c>
      <c r="Y28" s="66">
        <v>0.17094274575944801</v>
      </c>
      <c r="Z28" s="66">
        <v>0.17067225524846999</v>
      </c>
      <c r="AA28" s="66">
        <v>0.177512282553344</v>
      </c>
      <c r="AB28" s="66">
        <v>0.18005165804130999</v>
      </c>
      <c r="AC28" s="66">
        <v>0.19241176732757501</v>
      </c>
      <c r="AD28" s="66">
        <v>0.19488085920905401</v>
      </c>
      <c r="AE28" s="66">
        <v>0.21144109279715001</v>
      </c>
      <c r="AF28" s="66">
        <v>0.200323800975932</v>
      </c>
      <c r="AG28" s="66">
        <v>0.198060511155803</v>
      </c>
      <c r="AH28" s="66">
        <v>0.21883062115368199</v>
      </c>
      <c r="AI28" s="66">
        <v>0.22775397424806201</v>
      </c>
      <c r="AJ28" s="66">
        <v>0.22578664262317399</v>
      </c>
      <c r="AK28" s="66">
        <v>0.223637711500831</v>
      </c>
      <c r="AL28" s="66">
        <v>0.22633051749807501</v>
      </c>
      <c r="AM28" s="66">
        <v>0.222085946543641</v>
      </c>
      <c r="AN28" s="66">
        <v>0.22478871755805799</v>
      </c>
      <c r="AO28" s="66">
        <v>0.218920662832601</v>
      </c>
      <c r="AP28" s="66">
        <v>0.22480325573770099</v>
      </c>
      <c r="AQ28" s="66">
        <v>0.249207090998838</v>
      </c>
      <c r="AR28" s="66">
        <v>0.28107481970621501</v>
      </c>
      <c r="AS28" s="66">
        <v>0.27094680473569899</v>
      </c>
      <c r="AT28" s="66">
        <v>0.26768139117759698</v>
      </c>
      <c r="AU28" s="66">
        <v>0.26311887783877702</v>
      </c>
      <c r="AV28" s="66">
        <v>0.25613318859878298</v>
      </c>
      <c r="AW28" s="66">
        <v>0.24377510419062901</v>
      </c>
      <c r="AX28" s="66">
        <v>0.25318053509600502</v>
      </c>
      <c r="AY28" s="66">
        <v>0.24765858583698799</v>
      </c>
      <c r="AZ28" s="66">
        <v>0.23749621195776799</v>
      </c>
      <c r="BA28" s="66">
        <v>0.23228684673642</v>
      </c>
      <c r="BB28" s="66">
        <v>0.229820500844197</v>
      </c>
      <c r="BC28" s="66">
        <v>0.23128272191891899</v>
      </c>
      <c r="BD28" s="66">
        <v>0.21346838397937801</v>
      </c>
      <c r="BE28" s="66">
        <v>0.19662516626403601</v>
      </c>
      <c r="BF28" s="66">
        <v>0.19959184922006201</v>
      </c>
      <c r="BG28" s="66">
        <v>0.21738911932482299</v>
      </c>
      <c r="BH28" s="66">
        <v>0.22305539450178899</v>
      </c>
      <c r="BI28" s="66">
        <v>0.22812108272561701</v>
      </c>
      <c r="BJ28" s="66">
        <v>0.20446035771377499</v>
      </c>
      <c r="BK28" s="66">
        <v>0.20397561208496501</v>
      </c>
      <c r="BL28" s="66">
        <v>0.22549833077883</v>
      </c>
    </row>
    <row r="29" spans="2:64">
      <c r="B29" t="s">
        <v>71</v>
      </c>
    </row>
    <row r="30" spans="2:64">
      <c r="B30" t="s">
        <v>72</v>
      </c>
      <c r="I30" s="184" t="s">
        <v>1282</v>
      </c>
      <c r="J30" s="185"/>
      <c r="K30" s="185"/>
      <c r="L30" s="185"/>
      <c r="M30" s="185"/>
      <c r="N30" s="185"/>
      <c r="O30" s="186"/>
    </row>
    <row r="31" spans="2:64">
      <c r="B31" t="s">
        <v>73</v>
      </c>
      <c r="I31" s="173" t="s">
        <v>1291</v>
      </c>
      <c r="J31" s="135" t="s">
        <v>1292</v>
      </c>
      <c r="K31" s="135"/>
      <c r="L31" s="135"/>
      <c r="M31" s="135"/>
      <c r="N31" s="135"/>
      <c r="O31" s="128"/>
    </row>
    <row r="32" spans="2:64">
      <c r="I32" s="173" t="s">
        <v>1297</v>
      </c>
      <c r="J32" s="135" t="s">
        <v>1293</v>
      </c>
      <c r="K32" s="135"/>
      <c r="L32" s="135"/>
      <c r="M32" s="135"/>
      <c r="N32" s="135"/>
      <c r="O32" s="128"/>
    </row>
    <row r="33" spans="2:64">
      <c r="I33" s="173" t="s">
        <v>1298</v>
      </c>
      <c r="J33" s="135" t="s">
        <v>1294</v>
      </c>
      <c r="K33" s="135"/>
      <c r="L33" s="135"/>
      <c r="M33" s="135"/>
      <c r="N33" s="135"/>
      <c r="O33" s="128"/>
    </row>
    <row r="34" spans="2:64">
      <c r="I34" s="173" t="s">
        <v>1299</v>
      </c>
      <c r="J34" s="135" t="s">
        <v>1295</v>
      </c>
      <c r="K34" s="135"/>
      <c r="L34" s="135"/>
      <c r="M34" s="135"/>
      <c r="N34" s="135"/>
      <c r="O34" s="128"/>
    </row>
    <row r="35" spans="2:64">
      <c r="I35" s="170" t="s">
        <v>1300</v>
      </c>
      <c r="J35" s="44" t="s">
        <v>1296</v>
      </c>
      <c r="K35" s="44"/>
      <c r="L35" s="44"/>
      <c r="M35" s="44"/>
      <c r="N35" s="44"/>
      <c r="O35" s="130"/>
    </row>
    <row r="37" spans="2:64">
      <c r="BL37" t="s">
        <v>27</v>
      </c>
    </row>
    <row r="38" spans="2:64">
      <c r="B38" s="6" t="s">
        <v>57</v>
      </c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 t="s"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41981-C74B-784B-BB94-C8D4006DF252}">
  <sheetPr>
    <tabColor rgb="FFC00000"/>
  </sheetPr>
  <dimension ref="A1"/>
  <sheetViews>
    <sheetView showGridLines="0" zoomScale="81" workbookViewId="0">
      <selection activeCell="Y62" sqref="Y62"/>
    </sheetView>
  </sheetViews>
  <sheetFormatPr defaultColWidth="10.81640625" defaultRowHeight="14.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D0320-D32E-E94A-9AC3-AE806825F81E}">
  <sheetPr codeName="Sheet9"/>
  <dimension ref="A1:AT256"/>
  <sheetViews>
    <sheetView showGridLines="0" zoomScale="61" workbookViewId="0">
      <selection activeCell="C143" sqref="C143"/>
    </sheetView>
  </sheetViews>
  <sheetFormatPr defaultColWidth="11.453125" defaultRowHeight="14.5" outlineLevelRow="1"/>
  <cols>
    <col min="3" max="3" width="12" bestFit="1" customWidth="1"/>
  </cols>
  <sheetData>
    <row r="1" spans="1:24" ht="21">
      <c r="A1" s="28" t="s">
        <v>59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 t="s">
        <v>27</v>
      </c>
    </row>
    <row r="3" spans="1:24">
      <c r="B3" s="43" t="s">
        <v>62</v>
      </c>
      <c r="C3" s="44"/>
    </row>
    <row r="4" spans="1:24">
      <c r="B4" t="s">
        <v>60</v>
      </c>
      <c r="C4" s="58">
        <v>41670</v>
      </c>
    </row>
    <row r="5" spans="1:24">
      <c r="B5" t="s">
        <v>61</v>
      </c>
      <c r="C5" s="58">
        <v>44561</v>
      </c>
    </row>
    <row r="7" spans="1:24">
      <c r="B7" s="29"/>
      <c r="C7" s="8" t="s">
        <v>5</v>
      </c>
      <c r="D7" s="8" t="s">
        <v>7</v>
      </c>
      <c r="E7" s="8" t="s">
        <v>9</v>
      </c>
      <c r="F7" s="8" t="s">
        <v>11</v>
      </c>
      <c r="G7" s="8" t="s">
        <v>13</v>
      </c>
      <c r="H7" s="8" t="s">
        <v>15</v>
      </c>
      <c r="I7" s="8" t="s">
        <v>18</v>
      </c>
      <c r="J7" s="8" t="s">
        <v>20</v>
      </c>
      <c r="K7" s="8" t="s">
        <v>22</v>
      </c>
      <c r="L7" s="8" t="s">
        <v>24</v>
      </c>
      <c r="M7" s="14" t="s">
        <v>28</v>
      </c>
    </row>
    <row r="8" spans="1:24">
      <c r="B8" s="30" t="s">
        <v>29</v>
      </c>
      <c r="C8" s="19">
        <f>AVERAGE(C17:C136)</f>
        <v>2.4607774794276338E-3</v>
      </c>
      <c r="D8" s="19">
        <f t="shared" ref="D8:M8" si="0">AVERAGE(D17:D136)</f>
        <v>5.6684623608210432E-3</v>
      </c>
      <c r="E8" s="19">
        <f t="shared" si="0"/>
        <v>1.0395274386610254E-2</v>
      </c>
      <c r="F8" s="19">
        <f t="shared" si="0"/>
        <v>6.2595515235746762E-3</v>
      </c>
      <c r="G8" s="19">
        <f t="shared" si="0"/>
        <v>1.181007041062306E-2</v>
      </c>
      <c r="H8" s="19">
        <f t="shared" si="0"/>
        <v>6.3111752918606117E-3</v>
      </c>
      <c r="I8" s="19">
        <f t="shared" si="0"/>
        <v>1.6995036348816939E-2</v>
      </c>
      <c r="J8" s="19">
        <f t="shared" si="0"/>
        <v>1.5617085219370589E-2</v>
      </c>
      <c r="K8" s="19">
        <f t="shared" si="0"/>
        <v>4.3474531466927147E-3</v>
      </c>
      <c r="L8" s="19">
        <f t="shared" si="0"/>
        <v>1.5011055402586257E-2</v>
      </c>
      <c r="M8" s="20">
        <f t="shared" si="0"/>
        <v>1.2314549679302081E-2</v>
      </c>
      <c r="N8" s="19"/>
    </row>
    <row r="9" spans="1:24">
      <c r="B9" s="30" t="s">
        <v>30</v>
      </c>
      <c r="C9" s="15">
        <f t="shared" ref="C9:M9" si="1">_xlfn.STDEV.S(C17:C136)</f>
        <v>6.5788195788911638E-2</v>
      </c>
      <c r="D9" s="15">
        <f t="shared" si="1"/>
        <v>7.4455119868117786E-2</v>
      </c>
      <c r="E9" s="15">
        <f t="shared" si="1"/>
        <v>4.8450234455329776E-2</v>
      </c>
      <c r="F9" s="15">
        <f t="shared" si="1"/>
        <v>5.3542696438843775E-2</v>
      </c>
      <c r="G9" s="15">
        <f t="shared" si="1"/>
        <v>6.8664035538385557E-2</v>
      </c>
      <c r="H9" s="15">
        <f t="shared" si="1"/>
        <v>4.4381303838984844E-2</v>
      </c>
      <c r="I9" s="15">
        <f t="shared" si="1"/>
        <v>8.046984797565826E-2</v>
      </c>
      <c r="J9" s="15">
        <f t="shared" si="1"/>
        <v>6.5893624735277129E-2</v>
      </c>
      <c r="K9" s="15">
        <f t="shared" si="1"/>
        <v>7.0620837874600037E-2</v>
      </c>
      <c r="L9" s="15">
        <f t="shared" si="1"/>
        <v>4.9168718955677738E-2</v>
      </c>
      <c r="M9" s="31">
        <f t="shared" si="1"/>
        <v>3.9847541613592961E-2</v>
      </c>
    </row>
    <row r="10" spans="1:24">
      <c r="B10" s="30" t="s">
        <v>31</v>
      </c>
      <c r="C10" s="32">
        <f t="shared" ref="C10:M10" si="2">SLOPE(C17:C136,$M$17:$M$136)</f>
        <v>1.0718009936871837</v>
      </c>
      <c r="D10" s="32">
        <f t="shared" si="2"/>
        <v>1.2741432491367899</v>
      </c>
      <c r="E10" s="32">
        <f t="shared" si="2"/>
        <v>0.39329834115674744</v>
      </c>
      <c r="F10" s="32">
        <f t="shared" si="2"/>
        <v>0.95570985492551541</v>
      </c>
      <c r="G10" s="32">
        <f t="shared" si="2"/>
        <v>0.65416342403302052</v>
      </c>
      <c r="H10" s="32">
        <f t="shared" si="2"/>
        <v>0.3638077959096721</v>
      </c>
      <c r="I10" s="32">
        <f t="shared" si="2"/>
        <v>1.5115158748703181</v>
      </c>
      <c r="J10" s="32">
        <f t="shared" si="2"/>
        <v>1.0211480279824694</v>
      </c>
      <c r="K10" s="32">
        <f t="shared" si="2"/>
        <v>0.46152949646727681</v>
      </c>
      <c r="L10" s="32">
        <f t="shared" si="2"/>
        <v>0.43533807291592086</v>
      </c>
      <c r="M10" s="33">
        <f t="shared" si="2"/>
        <v>1</v>
      </c>
    </row>
    <row r="11" spans="1:24" ht="16.5">
      <c r="B11" s="34" t="s">
        <v>32</v>
      </c>
      <c r="C11" s="35">
        <f t="shared" ref="C11:M11" si="3">STEYX(C17:C136,$M$17:$M$136)</f>
        <v>5.0306044918998205E-2</v>
      </c>
      <c r="D11" s="35">
        <f t="shared" si="3"/>
        <v>5.4748272883710911E-2</v>
      </c>
      <c r="E11" s="35">
        <f t="shared" si="3"/>
        <v>4.6088764799704939E-2</v>
      </c>
      <c r="F11" s="35">
        <f t="shared" si="3"/>
        <v>3.783647261392481E-2</v>
      </c>
      <c r="G11" s="35">
        <f t="shared" si="3"/>
        <v>6.3860785401922929E-2</v>
      </c>
      <c r="H11" s="35">
        <f t="shared" si="3"/>
        <v>4.2169421452172229E-2</v>
      </c>
      <c r="I11" s="35">
        <f t="shared" si="3"/>
        <v>5.3647137262432629E-2</v>
      </c>
      <c r="J11" s="35">
        <f t="shared" si="3"/>
        <v>5.2104238352114175E-2</v>
      </c>
      <c r="K11" s="35">
        <f t="shared" si="3"/>
        <v>6.8545889303107121E-2</v>
      </c>
      <c r="L11" s="35">
        <f t="shared" si="3"/>
        <v>4.6251018159515843E-2</v>
      </c>
      <c r="M11" s="36">
        <f t="shared" si="3"/>
        <v>0</v>
      </c>
    </row>
    <row r="13" spans="1:24">
      <c r="B13" s="43" t="s">
        <v>33</v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 t="s">
        <v>27</v>
      </c>
    </row>
    <row r="14" spans="1:24" outlineLevel="1">
      <c r="B14" s="17"/>
    </row>
    <row r="15" spans="1:24" outlineLevel="1">
      <c r="C15" s="199" t="s">
        <v>34</v>
      </c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200" t="s">
        <v>35</v>
      </c>
      <c r="O15" s="200"/>
      <c r="P15" s="200"/>
      <c r="Q15" s="200"/>
      <c r="R15" s="200"/>
      <c r="S15" s="200"/>
      <c r="T15" s="200"/>
      <c r="U15" s="200"/>
      <c r="V15" s="200"/>
      <c r="W15" s="200"/>
      <c r="X15" s="17"/>
    </row>
    <row r="16" spans="1:24" outlineLevel="1">
      <c r="B16" s="7" t="s">
        <v>36</v>
      </c>
      <c r="C16" s="8" t="str">
        <f>'Raw Stock Data'!C4</f>
        <v>IBM</v>
      </c>
      <c r="D16" s="8" t="str">
        <f>'Raw Stock Data'!C124</f>
        <v>CVX</v>
      </c>
      <c r="E16" s="8" t="str">
        <f>'Raw Stock Data'!C244</f>
        <v>SO</v>
      </c>
      <c r="F16" s="8" t="str">
        <f>'Raw Stock Data'!C364</f>
        <v>MMM</v>
      </c>
      <c r="G16" s="8" t="str">
        <f>'Raw Stock Data'!C484</f>
        <v>INTC</v>
      </c>
      <c r="H16" s="8" t="str">
        <f>'Raw Stock Data'!C604</f>
        <v>D</v>
      </c>
      <c r="I16" s="8" t="str">
        <f>'Raw Stock Data'!C724</f>
        <v>MS</v>
      </c>
      <c r="J16" s="8" t="str">
        <f>'Raw Stock Data'!C844</f>
        <v>CSCO</v>
      </c>
      <c r="K16" s="8" t="str">
        <f>'Raw Stock Data'!C964</f>
        <v>GILD</v>
      </c>
      <c r="L16" s="8" t="str">
        <f>'Raw Stock Data'!C1084</f>
        <v>CCI</v>
      </c>
      <c r="M16" s="55" t="s">
        <v>28</v>
      </c>
      <c r="N16" s="8" t="s">
        <v>5</v>
      </c>
      <c r="O16" s="8" t="s">
        <v>7</v>
      </c>
      <c r="P16" s="8" t="s">
        <v>9</v>
      </c>
      <c r="Q16" s="8" t="s">
        <v>11</v>
      </c>
      <c r="R16" s="8" t="s">
        <v>13</v>
      </c>
      <c r="S16" s="8" t="s">
        <v>15</v>
      </c>
      <c r="T16" s="8" t="s">
        <v>18</v>
      </c>
      <c r="U16" s="8" t="s">
        <v>20</v>
      </c>
      <c r="V16" s="8" t="s">
        <v>22</v>
      </c>
      <c r="W16" s="9" t="s">
        <v>24</v>
      </c>
    </row>
    <row r="17" spans="2:46" outlineLevel="1">
      <c r="B17" s="48" t="str">
        <f>IF($C$4&lt;='Static Returns and Covariance'!B13,IF('Static Returns and Covariance'!B13&lt;='Backtesting - Monthly Reb Draft'!$C$5,'Static Returns and Covariance'!B13,""),"")</f>
        <v/>
      </c>
      <c r="C17" s="49" t="str">
        <f>_xlfn.IFNA(VLOOKUP($B17,'Static Returns and Covariance'!$B$13:$W$132,2),"")</f>
        <v/>
      </c>
      <c r="D17" s="49" t="str">
        <f>_xlfn.IFNA(VLOOKUP($B17,'Static Returns and Covariance'!$B$13:$W$132,3),"")</f>
        <v/>
      </c>
      <c r="E17" s="49" t="str">
        <f>_xlfn.IFNA(VLOOKUP($B17,'Static Returns and Covariance'!$B$13:$W$132,4),"")</f>
        <v/>
      </c>
      <c r="F17" s="49" t="str">
        <f>_xlfn.IFNA(VLOOKUP($B17,'Static Returns and Covariance'!$B$13:$W$132,5),"")</f>
        <v/>
      </c>
      <c r="G17" s="49" t="str">
        <f>_xlfn.IFNA(VLOOKUP($B17,'Static Returns and Covariance'!$B$13:$W$132,6),"")</f>
        <v/>
      </c>
      <c r="H17" s="49" t="str">
        <f>_xlfn.IFNA(VLOOKUP($B17,'Static Returns and Covariance'!$B$13:$W$132,7),"")</f>
        <v/>
      </c>
      <c r="I17" s="49" t="str">
        <f>_xlfn.IFNA(VLOOKUP($B17,'Static Returns and Covariance'!$B$13:$W$132,8),"")</f>
        <v/>
      </c>
      <c r="J17" s="49" t="str">
        <f>_xlfn.IFNA(VLOOKUP($B17,'Static Returns and Covariance'!$B$13:$W$132,9),"")</f>
        <v/>
      </c>
      <c r="K17" s="49" t="str">
        <f>_xlfn.IFNA(VLOOKUP($B17,'Static Returns and Covariance'!$B$13:$W$132,10),"")</f>
        <v/>
      </c>
      <c r="L17" s="49" t="str">
        <f>_xlfn.IFNA(VLOOKUP($B17,'Static Returns and Covariance'!$B$13:$W$132,11),"")</f>
        <v/>
      </c>
      <c r="M17" s="53" t="str">
        <f>_xlfn.IFNA(VLOOKUP($B17,'Static Returns and Covariance'!$B$13:$W$132,12),"")</f>
        <v/>
      </c>
      <c r="N17" s="49" t="str">
        <f>_xlfn.IFNA(VLOOKUP($B17,'Static Returns and Covariance'!$B$13:$W$132,13),"")</f>
        <v/>
      </c>
      <c r="O17" s="49" t="str">
        <f>_xlfn.IFNA(VLOOKUP($B17,'Static Returns and Covariance'!$B$13:$W$132,14),"")</f>
        <v/>
      </c>
      <c r="P17" s="49" t="str">
        <f>_xlfn.IFNA(VLOOKUP($B17,'Static Returns and Covariance'!$B$13:$W$132,15),"")</f>
        <v/>
      </c>
      <c r="Q17" s="49" t="str">
        <f>_xlfn.IFNA(VLOOKUP($B17,'Static Returns and Covariance'!$B$13:$W$132,16),"")</f>
        <v/>
      </c>
      <c r="R17" s="49" t="str">
        <f>_xlfn.IFNA(VLOOKUP($B17,'Static Returns and Covariance'!$B$13:$W$132,17),"")</f>
        <v/>
      </c>
      <c r="S17" s="49" t="str">
        <f>_xlfn.IFNA(VLOOKUP($B17,'Static Returns and Covariance'!$B$13:$W$132,18),"")</f>
        <v/>
      </c>
      <c r="T17" s="49" t="str">
        <f>_xlfn.IFNA(VLOOKUP($B17,'Static Returns and Covariance'!$B$13:$W$132,19),"")</f>
        <v/>
      </c>
      <c r="U17" s="49" t="str">
        <f>_xlfn.IFNA(VLOOKUP($B17,'Static Returns and Covariance'!$B$13:$W$132,20),"")</f>
        <v/>
      </c>
      <c r="V17" s="49" t="str">
        <f>_xlfn.IFNA(VLOOKUP($B17,'Static Returns and Covariance'!$B$13:$W$132,21),"")</f>
        <v/>
      </c>
      <c r="W17" s="50" t="str">
        <f>_xlfn.IFNA(VLOOKUP($B17,'Static Returns and Covariance'!$B$13:$W$132,22),"")</f>
        <v/>
      </c>
      <c r="Y17" s="56"/>
    </row>
    <row r="18" spans="2:46" outlineLevel="1">
      <c r="B18" s="10" t="str">
        <f>IF($C$4&lt;='Static Returns and Covariance'!B14,IF('Static Returns and Covariance'!B14&lt;='Backtesting - Monthly Reb Draft'!$C$5,'Static Returns and Covariance'!B14,""),"")</f>
        <v/>
      </c>
      <c r="C18" s="12" t="str">
        <f>_xlfn.IFNA(VLOOKUP($B18,'Static Returns and Covariance'!$B$13:$W$132,2),"")</f>
        <v/>
      </c>
      <c r="D18" s="12" t="str">
        <f>_xlfn.IFNA(VLOOKUP($B18,'Static Returns and Covariance'!$B$13:$W$132,3),"")</f>
        <v/>
      </c>
      <c r="E18" s="12" t="str">
        <f>_xlfn.IFNA(VLOOKUP($B18,'Static Returns and Covariance'!$B$13:$W$132,4),"")</f>
        <v/>
      </c>
      <c r="F18" s="12" t="str">
        <f>_xlfn.IFNA(VLOOKUP($B18,'Static Returns and Covariance'!$B$13:$W$132,5),"")</f>
        <v/>
      </c>
      <c r="G18" s="12" t="str">
        <f>_xlfn.IFNA(VLOOKUP($B18,'Static Returns and Covariance'!$B$13:$W$132,6),"")</f>
        <v/>
      </c>
      <c r="H18" s="12" t="str">
        <f>_xlfn.IFNA(VLOOKUP($B18,'Static Returns and Covariance'!$B$13:$W$132,7),"")</f>
        <v/>
      </c>
      <c r="I18" s="12" t="str">
        <f>_xlfn.IFNA(VLOOKUP($B18,'Static Returns and Covariance'!$B$13:$W$132,8),"")</f>
        <v/>
      </c>
      <c r="J18" s="12" t="str">
        <f>_xlfn.IFNA(VLOOKUP($B18,'Static Returns and Covariance'!$B$13:$W$132,9),"")</f>
        <v/>
      </c>
      <c r="K18" s="12" t="str">
        <f>_xlfn.IFNA(VLOOKUP($B18,'Static Returns and Covariance'!$B$13:$W$132,10),"")</f>
        <v/>
      </c>
      <c r="L18" s="12" t="str">
        <f>_xlfn.IFNA(VLOOKUP($B18,'Static Returns and Covariance'!$B$13:$W$132,11),"")</f>
        <v/>
      </c>
      <c r="M18" s="53" t="str">
        <f>_xlfn.IFNA(VLOOKUP($B18,'Static Returns and Covariance'!$B$13:$W$132,12),"")</f>
        <v/>
      </c>
      <c r="N18" s="12" t="str">
        <f>_xlfn.IFNA(VLOOKUP($B18,'Static Returns and Covariance'!$B$13:$W$132,13),"")</f>
        <v/>
      </c>
      <c r="O18" s="12" t="str">
        <f>_xlfn.IFNA(VLOOKUP($B18,'Static Returns and Covariance'!$B$13:$W$132,14),"")</f>
        <v/>
      </c>
      <c r="P18" s="12" t="str">
        <f>_xlfn.IFNA(VLOOKUP($B18,'Static Returns and Covariance'!$B$13:$W$132,15),"")</f>
        <v/>
      </c>
      <c r="Q18" s="12" t="str">
        <f>_xlfn.IFNA(VLOOKUP($B18,'Static Returns and Covariance'!$B$13:$W$132,16),"")</f>
        <v/>
      </c>
      <c r="R18" s="12" t="str">
        <f>_xlfn.IFNA(VLOOKUP($B18,'Static Returns and Covariance'!$B$13:$W$132,17),"")</f>
        <v/>
      </c>
      <c r="S18" s="12" t="str">
        <f>_xlfn.IFNA(VLOOKUP($B18,'Static Returns and Covariance'!$B$13:$W$132,18),"")</f>
        <v/>
      </c>
      <c r="T18" s="12" t="str">
        <f>_xlfn.IFNA(VLOOKUP($B18,'Static Returns and Covariance'!$B$13:$W$132,19),"")</f>
        <v/>
      </c>
      <c r="U18" s="12" t="str">
        <f>_xlfn.IFNA(VLOOKUP($B18,'Static Returns and Covariance'!$B$13:$W$132,20),"")</f>
        <v/>
      </c>
      <c r="V18" s="12" t="str">
        <f>_xlfn.IFNA(VLOOKUP($B18,'Static Returns and Covariance'!$B$13:$W$132,21),"")</f>
        <v/>
      </c>
      <c r="W18" s="51" t="str">
        <f>_xlfn.IFNA(VLOOKUP($B18,'Static Returns and Covariance'!$B$13:$W$132,22),"")</f>
        <v/>
      </c>
    </row>
    <row r="19" spans="2:46" outlineLevel="1">
      <c r="B19" s="10" t="str">
        <f>IF($C$4&lt;='Static Returns and Covariance'!B15,IF('Static Returns and Covariance'!B15&lt;='Backtesting - Monthly Reb Draft'!$C$5,'Static Returns and Covariance'!B15,""),"")</f>
        <v/>
      </c>
      <c r="C19" s="12" t="str">
        <f>_xlfn.IFNA(VLOOKUP($B19,'Static Returns and Covariance'!$B$13:$W$132,2),"")</f>
        <v/>
      </c>
      <c r="D19" s="12" t="str">
        <f>_xlfn.IFNA(VLOOKUP($B19,'Static Returns and Covariance'!$B$13:$W$132,3),"")</f>
        <v/>
      </c>
      <c r="E19" s="12" t="str">
        <f>_xlfn.IFNA(VLOOKUP($B19,'Static Returns and Covariance'!$B$13:$W$132,4),"")</f>
        <v/>
      </c>
      <c r="F19" s="12" t="str">
        <f>_xlfn.IFNA(VLOOKUP($B19,'Static Returns and Covariance'!$B$13:$W$132,5),"")</f>
        <v/>
      </c>
      <c r="G19" s="12" t="str">
        <f>_xlfn.IFNA(VLOOKUP($B19,'Static Returns and Covariance'!$B$13:$W$132,6),"")</f>
        <v/>
      </c>
      <c r="H19" s="12" t="str">
        <f>_xlfn.IFNA(VLOOKUP($B19,'Static Returns and Covariance'!$B$13:$W$132,7),"")</f>
        <v/>
      </c>
      <c r="I19" s="12" t="str">
        <f>_xlfn.IFNA(VLOOKUP($B19,'Static Returns and Covariance'!$B$13:$W$132,8),"")</f>
        <v/>
      </c>
      <c r="J19" s="12" t="str">
        <f>_xlfn.IFNA(VLOOKUP($B19,'Static Returns and Covariance'!$B$13:$W$132,9),"")</f>
        <v/>
      </c>
      <c r="K19" s="12" t="str">
        <f>_xlfn.IFNA(VLOOKUP($B19,'Static Returns and Covariance'!$B$13:$W$132,10),"")</f>
        <v/>
      </c>
      <c r="L19" s="12" t="str">
        <f>_xlfn.IFNA(VLOOKUP($B19,'Static Returns and Covariance'!$B$13:$W$132,11),"")</f>
        <v/>
      </c>
      <c r="M19" s="53" t="str">
        <f>_xlfn.IFNA(VLOOKUP($B19,'Static Returns and Covariance'!$B$13:$W$132,12),"")</f>
        <v/>
      </c>
      <c r="N19" s="12" t="str">
        <f>_xlfn.IFNA(VLOOKUP($B19,'Static Returns and Covariance'!$B$13:$W$132,13),"")</f>
        <v/>
      </c>
      <c r="O19" s="12" t="str">
        <f>_xlfn.IFNA(VLOOKUP($B19,'Static Returns and Covariance'!$B$13:$W$132,14),"")</f>
        <v/>
      </c>
      <c r="P19" s="12" t="str">
        <f>_xlfn.IFNA(VLOOKUP($B19,'Static Returns and Covariance'!$B$13:$W$132,15),"")</f>
        <v/>
      </c>
      <c r="Q19" s="12" t="str">
        <f>_xlfn.IFNA(VLOOKUP($B19,'Static Returns and Covariance'!$B$13:$W$132,16),"")</f>
        <v/>
      </c>
      <c r="R19" s="12" t="str">
        <f>_xlfn.IFNA(VLOOKUP($B19,'Static Returns and Covariance'!$B$13:$W$132,17),"")</f>
        <v/>
      </c>
      <c r="S19" s="12" t="str">
        <f>_xlfn.IFNA(VLOOKUP($B19,'Static Returns and Covariance'!$B$13:$W$132,18),"")</f>
        <v/>
      </c>
      <c r="T19" s="12" t="str">
        <f>_xlfn.IFNA(VLOOKUP($B19,'Static Returns and Covariance'!$B$13:$W$132,19),"")</f>
        <v/>
      </c>
      <c r="U19" s="12" t="str">
        <f>_xlfn.IFNA(VLOOKUP($B19,'Static Returns and Covariance'!$B$13:$W$132,20),"")</f>
        <v/>
      </c>
      <c r="V19" s="12" t="str">
        <f>_xlfn.IFNA(VLOOKUP($B19,'Static Returns and Covariance'!$B$13:$W$132,21),"")</f>
        <v/>
      </c>
      <c r="W19" s="51" t="str">
        <f>_xlfn.IFNA(VLOOKUP($B19,'Static Returns and Covariance'!$B$13:$W$132,22),"")</f>
        <v/>
      </c>
    </row>
    <row r="20" spans="2:46" outlineLevel="1">
      <c r="B20" s="10" t="str">
        <f>IF($C$4&lt;='Static Returns and Covariance'!B16,IF('Static Returns and Covariance'!B16&lt;='Backtesting - Monthly Reb Draft'!$C$5,'Static Returns and Covariance'!B16,""),"")</f>
        <v/>
      </c>
      <c r="C20" s="12" t="str">
        <f>_xlfn.IFNA(VLOOKUP($B20,'Static Returns and Covariance'!$B$13:$W$132,2),"")</f>
        <v/>
      </c>
      <c r="D20" s="12" t="str">
        <f>_xlfn.IFNA(VLOOKUP($B20,'Static Returns and Covariance'!$B$13:$W$132,3),"")</f>
        <v/>
      </c>
      <c r="E20" s="12" t="str">
        <f>_xlfn.IFNA(VLOOKUP($B20,'Static Returns and Covariance'!$B$13:$W$132,4),"")</f>
        <v/>
      </c>
      <c r="F20" s="12" t="str">
        <f>_xlfn.IFNA(VLOOKUP($B20,'Static Returns and Covariance'!$B$13:$W$132,5),"")</f>
        <v/>
      </c>
      <c r="G20" s="12" t="str">
        <f>_xlfn.IFNA(VLOOKUP($B20,'Static Returns and Covariance'!$B$13:$W$132,6),"")</f>
        <v/>
      </c>
      <c r="H20" s="12" t="str">
        <f>_xlfn.IFNA(VLOOKUP($B20,'Static Returns and Covariance'!$B$13:$W$132,7),"")</f>
        <v/>
      </c>
      <c r="I20" s="12" t="str">
        <f>_xlfn.IFNA(VLOOKUP($B20,'Static Returns and Covariance'!$B$13:$W$132,8),"")</f>
        <v/>
      </c>
      <c r="J20" s="12" t="str">
        <f>_xlfn.IFNA(VLOOKUP($B20,'Static Returns and Covariance'!$B$13:$W$132,9),"")</f>
        <v/>
      </c>
      <c r="K20" s="12" t="str">
        <f>_xlfn.IFNA(VLOOKUP($B20,'Static Returns and Covariance'!$B$13:$W$132,10),"")</f>
        <v/>
      </c>
      <c r="L20" s="12" t="str">
        <f>_xlfn.IFNA(VLOOKUP($B20,'Static Returns and Covariance'!$B$13:$W$132,11),"")</f>
        <v/>
      </c>
      <c r="M20" s="53" t="str">
        <f>_xlfn.IFNA(VLOOKUP($B20,'Static Returns and Covariance'!$B$13:$W$132,12),"")</f>
        <v/>
      </c>
      <c r="N20" s="12" t="str">
        <f>_xlfn.IFNA(VLOOKUP($B20,'Static Returns and Covariance'!$B$13:$W$132,13),"")</f>
        <v/>
      </c>
      <c r="O20" s="12" t="str">
        <f>_xlfn.IFNA(VLOOKUP($B20,'Static Returns and Covariance'!$B$13:$W$132,14),"")</f>
        <v/>
      </c>
      <c r="P20" s="12" t="str">
        <f>_xlfn.IFNA(VLOOKUP($B20,'Static Returns and Covariance'!$B$13:$W$132,15),"")</f>
        <v/>
      </c>
      <c r="Q20" s="12" t="str">
        <f>_xlfn.IFNA(VLOOKUP($B20,'Static Returns and Covariance'!$B$13:$W$132,16),"")</f>
        <v/>
      </c>
      <c r="R20" s="12" t="str">
        <f>_xlfn.IFNA(VLOOKUP($B20,'Static Returns and Covariance'!$B$13:$W$132,17),"")</f>
        <v/>
      </c>
      <c r="S20" s="12" t="str">
        <f>_xlfn.IFNA(VLOOKUP($B20,'Static Returns and Covariance'!$B$13:$W$132,18),"")</f>
        <v/>
      </c>
      <c r="T20" s="12" t="str">
        <f>_xlfn.IFNA(VLOOKUP($B20,'Static Returns and Covariance'!$B$13:$W$132,19),"")</f>
        <v/>
      </c>
      <c r="U20" s="12" t="str">
        <f>_xlfn.IFNA(VLOOKUP($B20,'Static Returns and Covariance'!$B$13:$W$132,20),"")</f>
        <v/>
      </c>
      <c r="V20" s="12" t="str">
        <f>_xlfn.IFNA(VLOOKUP($B20,'Static Returns and Covariance'!$B$13:$W$132,21),"")</f>
        <v/>
      </c>
      <c r="W20" s="51" t="str">
        <f>_xlfn.IFNA(VLOOKUP($B20,'Static Returns and Covariance'!$B$13:$W$132,22),"")</f>
        <v/>
      </c>
    </row>
    <row r="21" spans="2:46" outlineLevel="1">
      <c r="B21" s="10" t="str">
        <f>IF($C$4&lt;='Static Returns and Covariance'!B17,IF('Static Returns and Covariance'!B17&lt;='Backtesting - Monthly Reb Draft'!$C$5,'Static Returns and Covariance'!B17,""),"")</f>
        <v/>
      </c>
      <c r="C21" s="12" t="str">
        <f>_xlfn.IFNA(VLOOKUP($B21,'Static Returns and Covariance'!$B$13:$W$132,2),"")</f>
        <v/>
      </c>
      <c r="D21" s="12" t="str">
        <f>_xlfn.IFNA(VLOOKUP($B21,'Static Returns and Covariance'!$B$13:$W$132,3),"")</f>
        <v/>
      </c>
      <c r="E21" s="12" t="str">
        <f>_xlfn.IFNA(VLOOKUP($B21,'Static Returns and Covariance'!$B$13:$W$132,4),"")</f>
        <v/>
      </c>
      <c r="F21" s="12" t="str">
        <f>_xlfn.IFNA(VLOOKUP($B21,'Static Returns and Covariance'!$B$13:$W$132,5),"")</f>
        <v/>
      </c>
      <c r="G21" s="12" t="str">
        <f>_xlfn.IFNA(VLOOKUP($B21,'Static Returns and Covariance'!$B$13:$W$132,6),"")</f>
        <v/>
      </c>
      <c r="H21" s="12" t="str">
        <f>_xlfn.IFNA(VLOOKUP($B21,'Static Returns and Covariance'!$B$13:$W$132,7),"")</f>
        <v/>
      </c>
      <c r="I21" s="12" t="str">
        <f>_xlfn.IFNA(VLOOKUP($B21,'Static Returns and Covariance'!$B$13:$W$132,8),"")</f>
        <v/>
      </c>
      <c r="J21" s="12" t="str">
        <f>_xlfn.IFNA(VLOOKUP($B21,'Static Returns and Covariance'!$B$13:$W$132,9),"")</f>
        <v/>
      </c>
      <c r="K21" s="12" t="str">
        <f>_xlfn.IFNA(VLOOKUP($B21,'Static Returns and Covariance'!$B$13:$W$132,10),"")</f>
        <v/>
      </c>
      <c r="L21" s="12" t="str">
        <f>_xlfn.IFNA(VLOOKUP($B21,'Static Returns and Covariance'!$B$13:$W$132,11),"")</f>
        <v/>
      </c>
      <c r="M21" s="53" t="str">
        <f>_xlfn.IFNA(VLOOKUP($B21,'Static Returns and Covariance'!$B$13:$W$132,12),"")</f>
        <v/>
      </c>
      <c r="N21" s="12" t="str">
        <f>_xlfn.IFNA(VLOOKUP($B21,'Static Returns and Covariance'!$B$13:$W$132,13),"")</f>
        <v/>
      </c>
      <c r="O21" s="12" t="str">
        <f>_xlfn.IFNA(VLOOKUP($B21,'Static Returns and Covariance'!$B$13:$W$132,14),"")</f>
        <v/>
      </c>
      <c r="P21" s="12" t="str">
        <f>_xlfn.IFNA(VLOOKUP($B21,'Static Returns and Covariance'!$B$13:$W$132,15),"")</f>
        <v/>
      </c>
      <c r="Q21" s="12" t="str">
        <f>_xlfn.IFNA(VLOOKUP($B21,'Static Returns and Covariance'!$B$13:$W$132,16),"")</f>
        <v/>
      </c>
      <c r="R21" s="12" t="str">
        <f>_xlfn.IFNA(VLOOKUP($B21,'Static Returns and Covariance'!$B$13:$W$132,17),"")</f>
        <v/>
      </c>
      <c r="S21" s="12" t="str">
        <f>_xlfn.IFNA(VLOOKUP($B21,'Static Returns and Covariance'!$B$13:$W$132,18),"")</f>
        <v/>
      </c>
      <c r="T21" s="12" t="str">
        <f>_xlfn.IFNA(VLOOKUP($B21,'Static Returns and Covariance'!$B$13:$W$132,19),"")</f>
        <v/>
      </c>
      <c r="U21" s="12" t="str">
        <f>_xlfn.IFNA(VLOOKUP($B21,'Static Returns and Covariance'!$B$13:$W$132,20),"")</f>
        <v/>
      </c>
      <c r="V21" s="12" t="str">
        <f>_xlfn.IFNA(VLOOKUP($B21,'Static Returns and Covariance'!$B$13:$W$132,21),"")</f>
        <v/>
      </c>
      <c r="W21" s="51" t="str">
        <f>_xlfn.IFNA(VLOOKUP($B21,'Static Returns and Covariance'!$B$13:$W$132,22),"")</f>
        <v/>
      </c>
    </row>
    <row r="22" spans="2:46" outlineLevel="1">
      <c r="B22" s="10" t="str">
        <f>IF($C$4&lt;='Static Returns and Covariance'!B18,IF('Static Returns and Covariance'!B18&lt;='Backtesting - Monthly Reb Draft'!$C$5,'Static Returns and Covariance'!B18,""),"")</f>
        <v/>
      </c>
      <c r="C22" s="12" t="str">
        <f>_xlfn.IFNA(VLOOKUP($B22,'Static Returns and Covariance'!$B$13:$W$132,2),"")</f>
        <v/>
      </c>
      <c r="D22" s="12" t="str">
        <f>_xlfn.IFNA(VLOOKUP($B22,'Static Returns and Covariance'!$B$13:$W$132,3),"")</f>
        <v/>
      </c>
      <c r="E22" s="12" t="str">
        <f>_xlfn.IFNA(VLOOKUP($B22,'Static Returns and Covariance'!$B$13:$W$132,4),"")</f>
        <v/>
      </c>
      <c r="F22" s="12" t="str">
        <f>_xlfn.IFNA(VLOOKUP($B22,'Static Returns and Covariance'!$B$13:$W$132,5),"")</f>
        <v/>
      </c>
      <c r="G22" s="12" t="str">
        <f>_xlfn.IFNA(VLOOKUP($B22,'Static Returns and Covariance'!$B$13:$W$132,6),"")</f>
        <v/>
      </c>
      <c r="H22" s="12" t="str">
        <f>_xlfn.IFNA(VLOOKUP($B22,'Static Returns and Covariance'!$B$13:$W$132,7),"")</f>
        <v/>
      </c>
      <c r="I22" s="12" t="str">
        <f>_xlfn.IFNA(VLOOKUP($B22,'Static Returns and Covariance'!$B$13:$W$132,8),"")</f>
        <v/>
      </c>
      <c r="J22" s="12" t="str">
        <f>_xlfn.IFNA(VLOOKUP($B22,'Static Returns and Covariance'!$B$13:$W$132,9),"")</f>
        <v/>
      </c>
      <c r="K22" s="12" t="str">
        <f>_xlfn.IFNA(VLOOKUP($B22,'Static Returns and Covariance'!$B$13:$W$132,10),"")</f>
        <v/>
      </c>
      <c r="L22" s="12" t="str">
        <f>_xlfn.IFNA(VLOOKUP($B22,'Static Returns and Covariance'!$B$13:$W$132,11),"")</f>
        <v/>
      </c>
      <c r="M22" s="53" t="str">
        <f>_xlfn.IFNA(VLOOKUP($B22,'Static Returns and Covariance'!$B$13:$W$132,12),"")</f>
        <v/>
      </c>
      <c r="N22" s="12" t="str">
        <f>_xlfn.IFNA(VLOOKUP($B22,'Static Returns and Covariance'!$B$13:$W$132,13),"")</f>
        <v/>
      </c>
      <c r="O22" s="12" t="str">
        <f>_xlfn.IFNA(VLOOKUP($B22,'Static Returns and Covariance'!$B$13:$W$132,14),"")</f>
        <v/>
      </c>
      <c r="P22" s="12" t="str">
        <f>_xlfn.IFNA(VLOOKUP($B22,'Static Returns and Covariance'!$B$13:$W$132,15),"")</f>
        <v/>
      </c>
      <c r="Q22" s="12" t="str">
        <f>_xlfn.IFNA(VLOOKUP($B22,'Static Returns and Covariance'!$B$13:$W$132,16),"")</f>
        <v/>
      </c>
      <c r="R22" s="12" t="str">
        <f>_xlfn.IFNA(VLOOKUP($B22,'Static Returns and Covariance'!$B$13:$W$132,17),"")</f>
        <v/>
      </c>
      <c r="S22" s="12" t="str">
        <f>_xlfn.IFNA(VLOOKUP($B22,'Static Returns and Covariance'!$B$13:$W$132,18),"")</f>
        <v/>
      </c>
      <c r="T22" s="12" t="str">
        <f>_xlfn.IFNA(VLOOKUP($B22,'Static Returns and Covariance'!$B$13:$W$132,19),"")</f>
        <v/>
      </c>
      <c r="U22" s="12" t="str">
        <f>_xlfn.IFNA(VLOOKUP($B22,'Static Returns and Covariance'!$B$13:$W$132,20),"")</f>
        <v/>
      </c>
      <c r="V22" s="12" t="str">
        <f>_xlfn.IFNA(VLOOKUP($B22,'Static Returns and Covariance'!$B$13:$W$132,21),"")</f>
        <v/>
      </c>
      <c r="W22" s="51" t="str">
        <f>_xlfn.IFNA(VLOOKUP($B22,'Static Returns and Covariance'!$B$13:$W$132,22),"")</f>
        <v/>
      </c>
    </row>
    <row r="23" spans="2:46" outlineLevel="1">
      <c r="B23" s="10" t="str">
        <f>IF($C$4&lt;='Static Returns and Covariance'!B19,IF('Static Returns and Covariance'!B19&lt;='Backtesting - Monthly Reb Draft'!$C$5,'Static Returns and Covariance'!B19,""),"")</f>
        <v/>
      </c>
      <c r="C23" s="12" t="str">
        <f>_xlfn.IFNA(VLOOKUP($B23,'Static Returns and Covariance'!$B$13:$W$132,2),"")</f>
        <v/>
      </c>
      <c r="D23" s="12" t="str">
        <f>_xlfn.IFNA(VLOOKUP($B23,'Static Returns and Covariance'!$B$13:$W$132,3),"")</f>
        <v/>
      </c>
      <c r="E23" s="12" t="str">
        <f>_xlfn.IFNA(VLOOKUP($B23,'Static Returns and Covariance'!$B$13:$W$132,4),"")</f>
        <v/>
      </c>
      <c r="F23" s="12" t="str">
        <f>_xlfn.IFNA(VLOOKUP($B23,'Static Returns and Covariance'!$B$13:$W$132,5),"")</f>
        <v/>
      </c>
      <c r="G23" s="12" t="str">
        <f>_xlfn.IFNA(VLOOKUP($B23,'Static Returns and Covariance'!$B$13:$W$132,6),"")</f>
        <v/>
      </c>
      <c r="H23" s="12" t="str">
        <f>_xlfn.IFNA(VLOOKUP($B23,'Static Returns and Covariance'!$B$13:$W$132,7),"")</f>
        <v/>
      </c>
      <c r="I23" s="12" t="str">
        <f>_xlfn.IFNA(VLOOKUP($B23,'Static Returns and Covariance'!$B$13:$W$132,8),"")</f>
        <v/>
      </c>
      <c r="J23" s="12" t="str">
        <f>_xlfn.IFNA(VLOOKUP($B23,'Static Returns and Covariance'!$B$13:$W$132,9),"")</f>
        <v/>
      </c>
      <c r="K23" s="12" t="str">
        <f>_xlfn.IFNA(VLOOKUP($B23,'Static Returns and Covariance'!$B$13:$W$132,10),"")</f>
        <v/>
      </c>
      <c r="L23" s="12" t="str">
        <f>_xlfn.IFNA(VLOOKUP($B23,'Static Returns and Covariance'!$B$13:$W$132,11),"")</f>
        <v/>
      </c>
      <c r="M23" s="53" t="str">
        <f>_xlfn.IFNA(VLOOKUP($B23,'Static Returns and Covariance'!$B$13:$W$132,12),"")</f>
        <v/>
      </c>
      <c r="N23" s="12" t="str">
        <f>_xlfn.IFNA(VLOOKUP($B23,'Static Returns and Covariance'!$B$13:$W$132,13),"")</f>
        <v/>
      </c>
      <c r="O23" s="12" t="str">
        <f>_xlfn.IFNA(VLOOKUP($B23,'Static Returns and Covariance'!$B$13:$W$132,14),"")</f>
        <v/>
      </c>
      <c r="P23" s="12" t="str">
        <f>_xlfn.IFNA(VLOOKUP($B23,'Static Returns and Covariance'!$B$13:$W$132,15),"")</f>
        <v/>
      </c>
      <c r="Q23" s="12" t="str">
        <f>_xlfn.IFNA(VLOOKUP($B23,'Static Returns and Covariance'!$B$13:$W$132,16),"")</f>
        <v/>
      </c>
      <c r="R23" s="12" t="str">
        <f>_xlfn.IFNA(VLOOKUP($B23,'Static Returns and Covariance'!$B$13:$W$132,17),"")</f>
        <v/>
      </c>
      <c r="S23" s="12" t="str">
        <f>_xlfn.IFNA(VLOOKUP($B23,'Static Returns and Covariance'!$B$13:$W$132,18),"")</f>
        <v/>
      </c>
      <c r="T23" s="12" t="str">
        <f>_xlfn.IFNA(VLOOKUP($B23,'Static Returns and Covariance'!$B$13:$W$132,19),"")</f>
        <v/>
      </c>
      <c r="U23" s="12" t="str">
        <f>_xlfn.IFNA(VLOOKUP($B23,'Static Returns and Covariance'!$B$13:$W$132,20),"")</f>
        <v/>
      </c>
      <c r="V23" s="12" t="str">
        <f>_xlfn.IFNA(VLOOKUP($B23,'Static Returns and Covariance'!$B$13:$W$132,21),"")</f>
        <v/>
      </c>
      <c r="W23" s="51" t="str">
        <f>_xlfn.IFNA(VLOOKUP($B23,'Static Returns and Covariance'!$B$13:$W$132,22),"")</f>
        <v/>
      </c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</row>
    <row r="24" spans="2:46" outlineLevel="1">
      <c r="B24" s="10" t="str">
        <f>IF($C$4&lt;='Static Returns and Covariance'!B20,IF('Static Returns and Covariance'!B20&lt;='Backtesting - Monthly Reb Draft'!$C$5,'Static Returns and Covariance'!B20,""),"")</f>
        <v/>
      </c>
      <c r="C24" s="12" t="str">
        <f>_xlfn.IFNA(VLOOKUP($B24,'Static Returns and Covariance'!$B$13:$W$132,2),"")</f>
        <v/>
      </c>
      <c r="D24" s="12" t="str">
        <f>_xlfn.IFNA(VLOOKUP($B24,'Static Returns and Covariance'!$B$13:$W$132,3),"")</f>
        <v/>
      </c>
      <c r="E24" s="12" t="str">
        <f>_xlfn.IFNA(VLOOKUP($B24,'Static Returns and Covariance'!$B$13:$W$132,4),"")</f>
        <v/>
      </c>
      <c r="F24" s="12" t="str">
        <f>_xlfn.IFNA(VLOOKUP($B24,'Static Returns and Covariance'!$B$13:$W$132,5),"")</f>
        <v/>
      </c>
      <c r="G24" s="12" t="str">
        <f>_xlfn.IFNA(VLOOKUP($B24,'Static Returns and Covariance'!$B$13:$W$132,6),"")</f>
        <v/>
      </c>
      <c r="H24" s="12" t="str">
        <f>_xlfn.IFNA(VLOOKUP($B24,'Static Returns and Covariance'!$B$13:$W$132,7),"")</f>
        <v/>
      </c>
      <c r="I24" s="12" t="str">
        <f>_xlfn.IFNA(VLOOKUP($B24,'Static Returns and Covariance'!$B$13:$W$132,8),"")</f>
        <v/>
      </c>
      <c r="J24" s="12" t="str">
        <f>_xlfn.IFNA(VLOOKUP($B24,'Static Returns and Covariance'!$B$13:$W$132,9),"")</f>
        <v/>
      </c>
      <c r="K24" s="12" t="str">
        <f>_xlfn.IFNA(VLOOKUP($B24,'Static Returns and Covariance'!$B$13:$W$132,10),"")</f>
        <v/>
      </c>
      <c r="L24" s="12" t="str">
        <f>_xlfn.IFNA(VLOOKUP($B24,'Static Returns and Covariance'!$B$13:$W$132,11),"")</f>
        <v/>
      </c>
      <c r="M24" s="53" t="str">
        <f>_xlfn.IFNA(VLOOKUP($B24,'Static Returns and Covariance'!$B$13:$W$132,12),"")</f>
        <v/>
      </c>
      <c r="N24" s="12" t="str">
        <f>_xlfn.IFNA(VLOOKUP($B24,'Static Returns and Covariance'!$B$13:$W$132,13),"")</f>
        <v/>
      </c>
      <c r="O24" s="12" t="str">
        <f>_xlfn.IFNA(VLOOKUP($B24,'Static Returns and Covariance'!$B$13:$W$132,14),"")</f>
        <v/>
      </c>
      <c r="P24" s="12" t="str">
        <f>_xlfn.IFNA(VLOOKUP($B24,'Static Returns and Covariance'!$B$13:$W$132,15),"")</f>
        <v/>
      </c>
      <c r="Q24" s="12" t="str">
        <f>_xlfn.IFNA(VLOOKUP($B24,'Static Returns and Covariance'!$B$13:$W$132,16),"")</f>
        <v/>
      </c>
      <c r="R24" s="12" t="str">
        <f>_xlfn.IFNA(VLOOKUP($B24,'Static Returns and Covariance'!$B$13:$W$132,17),"")</f>
        <v/>
      </c>
      <c r="S24" s="12" t="str">
        <f>_xlfn.IFNA(VLOOKUP($B24,'Static Returns and Covariance'!$B$13:$W$132,18),"")</f>
        <v/>
      </c>
      <c r="T24" s="12" t="str">
        <f>_xlfn.IFNA(VLOOKUP($B24,'Static Returns and Covariance'!$B$13:$W$132,19),"")</f>
        <v/>
      </c>
      <c r="U24" s="12" t="str">
        <f>_xlfn.IFNA(VLOOKUP($B24,'Static Returns and Covariance'!$B$13:$W$132,20),"")</f>
        <v/>
      </c>
      <c r="V24" s="12" t="str">
        <f>_xlfn.IFNA(VLOOKUP($B24,'Static Returns and Covariance'!$B$13:$W$132,21),"")</f>
        <v/>
      </c>
      <c r="W24" s="51" t="str">
        <f>_xlfn.IFNA(VLOOKUP($B24,'Static Returns and Covariance'!$B$13:$W$132,22),"")</f>
        <v/>
      </c>
      <c r="Y24" s="57"/>
      <c r="Z24" s="57"/>
      <c r="AA24" s="57"/>
      <c r="AB24" s="57"/>
      <c r="AC24" s="57"/>
      <c r="AD24" s="57"/>
      <c r="AE24" s="57"/>
      <c r="AF24" s="57"/>
      <c r="AG24" s="57"/>
      <c r="AH24" s="57"/>
    </row>
    <row r="25" spans="2:46" outlineLevel="1">
      <c r="B25" s="10" t="str">
        <f>IF($C$4&lt;='Static Returns and Covariance'!B21,IF('Static Returns and Covariance'!B21&lt;='Backtesting - Monthly Reb Draft'!$C$5,'Static Returns and Covariance'!B21,""),"")</f>
        <v/>
      </c>
      <c r="C25" s="12" t="str">
        <f>_xlfn.IFNA(VLOOKUP($B25,'Static Returns and Covariance'!$B$13:$W$132,2),"")</f>
        <v/>
      </c>
      <c r="D25" s="12" t="str">
        <f>_xlfn.IFNA(VLOOKUP($B25,'Static Returns and Covariance'!$B$13:$W$132,3),"")</f>
        <v/>
      </c>
      <c r="E25" s="12" t="str">
        <f>_xlfn.IFNA(VLOOKUP($B25,'Static Returns and Covariance'!$B$13:$W$132,4),"")</f>
        <v/>
      </c>
      <c r="F25" s="12" t="str">
        <f>_xlfn.IFNA(VLOOKUP($B25,'Static Returns and Covariance'!$B$13:$W$132,5),"")</f>
        <v/>
      </c>
      <c r="G25" s="12" t="str">
        <f>_xlfn.IFNA(VLOOKUP($B25,'Static Returns and Covariance'!$B$13:$W$132,6),"")</f>
        <v/>
      </c>
      <c r="H25" s="12" t="str">
        <f>_xlfn.IFNA(VLOOKUP($B25,'Static Returns and Covariance'!$B$13:$W$132,7),"")</f>
        <v/>
      </c>
      <c r="I25" s="12" t="str">
        <f>_xlfn.IFNA(VLOOKUP($B25,'Static Returns and Covariance'!$B$13:$W$132,8),"")</f>
        <v/>
      </c>
      <c r="J25" s="12" t="str">
        <f>_xlfn.IFNA(VLOOKUP($B25,'Static Returns and Covariance'!$B$13:$W$132,9),"")</f>
        <v/>
      </c>
      <c r="K25" s="12" t="str">
        <f>_xlfn.IFNA(VLOOKUP($B25,'Static Returns and Covariance'!$B$13:$W$132,10),"")</f>
        <v/>
      </c>
      <c r="L25" s="12" t="str">
        <f>_xlfn.IFNA(VLOOKUP($B25,'Static Returns and Covariance'!$B$13:$W$132,11),"")</f>
        <v/>
      </c>
      <c r="M25" s="53" t="str">
        <f>_xlfn.IFNA(VLOOKUP($B25,'Static Returns and Covariance'!$B$13:$W$132,12),"")</f>
        <v/>
      </c>
      <c r="N25" s="12" t="str">
        <f>_xlfn.IFNA(VLOOKUP($B25,'Static Returns and Covariance'!$B$13:$W$132,13),"")</f>
        <v/>
      </c>
      <c r="O25" s="12" t="str">
        <f>_xlfn.IFNA(VLOOKUP($B25,'Static Returns and Covariance'!$B$13:$W$132,14),"")</f>
        <v/>
      </c>
      <c r="P25" s="12" t="str">
        <f>_xlfn.IFNA(VLOOKUP($B25,'Static Returns and Covariance'!$B$13:$W$132,15),"")</f>
        <v/>
      </c>
      <c r="Q25" s="12" t="str">
        <f>_xlfn.IFNA(VLOOKUP($B25,'Static Returns and Covariance'!$B$13:$W$132,16),"")</f>
        <v/>
      </c>
      <c r="R25" s="12" t="str">
        <f>_xlfn.IFNA(VLOOKUP($B25,'Static Returns and Covariance'!$B$13:$W$132,17),"")</f>
        <v/>
      </c>
      <c r="S25" s="12" t="str">
        <f>_xlfn.IFNA(VLOOKUP($B25,'Static Returns and Covariance'!$B$13:$W$132,18),"")</f>
        <v/>
      </c>
      <c r="T25" s="12" t="str">
        <f>_xlfn.IFNA(VLOOKUP($B25,'Static Returns and Covariance'!$B$13:$W$132,19),"")</f>
        <v/>
      </c>
      <c r="U25" s="12" t="str">
        <f>_xlfn.IFNA(VLOOKUP($B25,'Static Returns and Covariance'!$B$13:$W$132,20),"")</f>
        <v/>
      </c>
      <c r="V25" s="12" t="str">
        <f>_xlfn.IFNA(VLOOKUP($B25,'Static Returns and Covariance'!$B$13:$W$132,21),"")</f>
        <v/>
      </c>
      <c r="W25" s="51" t="str">
        <f>_xlfn.IFNA(VLOOKUP($B25,'Static Returns and Covariance'!$B$13:$W$132,22),"")</f>
        <v/>
      </c>
      <c r="Y25" s="57"/>
      <c r="Z25" s="57"/>
      <c r="AA25" s="57"/>
      <c r="AB25" s="57"/>
      <c r="AC25" s="57"/>
      <c r="AD25" s="57"/>
      <c r="AE25" s="57"/>
      <c r="AF25" s="57"/>
      <c r="AG25" s="57"/>
      <c r="AH25" s="57"/>
    </row>
    <row r="26" spans="2:46" outlineLevel="1">
      <c r="B26" s="10" t="str">
        <f>IF($C$4&lt;='Static Returns and Covariance'!B22,IF('Static Returns and Covariance'!B22&lt;='Backtesting - Monthly Reb Draft'!$C$5,'Static Returns and Covariance'!B22,""),"")</f>
        <v/>
      </c>
      <c r="C26" s="12" t="str">
        <f>_xlfn.IFNA(VLOOKUP($B26,'Static Returns and Covariance'!$B$13:$W$132,2),"")</f>
        <v/>
      </c>
      <c r="D26" s="12" t="str">
        <f>_xlfn.IFNA(VLOOKUP($B26,'Static Returns and Covariance'!$B$13:$W$132,3),"")</f>
        <v/>
      </c>
      <c r="E26" s="12" t="str">
        <f>_xlfn.IFNA(VLOOKUP($B26,'Static Returns and Covariance'!$B$13:$W$132,4),"")</f>
        <v/>
      </c>
      <c r="F26" s="12" t="str">
        <f>_xlfn.IFNA(VLOOKUP($B26,'Static Returns and Covariance'!$B$13:$W$132,5),"")</f>
        <v/>
      </c>
      <c r="G26" s="12" t="str">
        <f>_xlfn.IFNA(VLOOKUP($B26,'Static Returns and Covariance'!$B$13:$W$132,6),"")</f>
        <v/>
      </c>
      <c r="H26" s="12" t="str">
        <f>_xlfn.IFNA(VLOOKUP($B26,'Static Returns and Covariance'!$B$13:$W$132,7),"")</f>
        <v/>
      </c>
      <c r="I26" s="12" t="str">
        <f>_xlfn.IFNA(VLOOKUP($B26,'Static Returns and Covariance'!$B$13:$W$132,8),"")</f>
        <v/>
      </c>
      <c r="J26" s="12" t="str">
        <f>_xlfn.IFNA(VLOOKUP($B26,'Static Returns and Covariance'!$B$13:$W$132,9),"")</f>
        <v/>
      </c>
      <c r="K26" s="12" t="str">
        <f>_xlfn.IFNA(VLOOKUP($B26,'Static Returns and Covariance'!$B$13:$W$132,10),"")</f>
        <v/>
      </c>
      <c r="L26" s="12" t="str">
        <f>_xlfn.IFNA(VLOOKUP($B26,'Static Returns and Covariance'!$B$13:$W$132,11),"")</f>
        <v/>
      </c>
      <c r="M26" s="53" t="str">
        <f>_xlfn.IFNA(VLOOKUP($B26,'Static Returns and Covariance'!$B$13:$W$132,12),"")</f>
        <v/>
      </c>
      <c r="N26" s="12" t="str">
        <f>_xlfn.IFNA(VLOOKUP($B26,'Static Returns and Covariance'!$B$13:$W$132,13),"")</f>
        <v/>
      </c>
      <c r="O26" s="12" t="str">
        <f>_xlfn.IFNA(VLOOKUP($B26,'Static Returns and Covariance'!$B$13:$W$132,14),"")</f>
        <v/>
      </c>
      <c r="P26" s="12" t="str">
        <f>_xlfn.IFNA(VLOOKUP($B26,'Static Returns and Covariance'!$B$13:$W$132,15),"")</f>
        <v/>
      </c>
      <c r="Q26" s="12" t="str">
        <f>_xlfn.IFNA(VLOOKUP($B26,'Static Returns and Covariance'!$B$13:$W$132,16),"")</f>
        <v/>
      </c>
      <c r="R26" s="12" t="str">
        <f>_xlfn.IFNA(VLOOKUP($B26,'Static Returns and Covariance'!$B$13:$W$132,17),"")</f>
        <v/>
      </c>
      <c r="S26" s="12" t="str">
        <f>_xlfn.IFNA(VLOOKUP($B26,'Static Returns and Covariance'!$B$13:$W$132,18),"")</f>
        <v/>
      </c>
      <c r="T26" s="12" t="str">
        <f>_xlfn.IFNA(VLOOKUP($B26,'Static Returns and Covariance'!$B$13:$W$132,19),"")</f>
        <v/>
      </c>
      <c r="U26" s="12" t="str">
        <f>_xlfn.IFNA(VLOOKUP($B26,'Static Returns and Covariance'!$B$13:$W$132,20),"")</f>
        <v/>
      </c>
      <c r="V26" s="12" t="str">
        <f>_xlfn.IFNA(VLOOKUP($B26,'Static Returns and Covariance'!$B$13:$W$132,21),"")</f>
        <v/>
      </c>
      <c r="W26" s="51" t="str">
        <f>_xlfn.IFNA(VLOOKUP($B26,'Static Returns and Covariance'!$B$13:$W$132,22),"")</f>
        <v/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</row>
    <row r="27" spans="2:46" outlineLevel="1">
      <c r="B27" s="10" t="str">
        <f>IF($C$4&lt;='Static Returns and Covariance'!B23,IF('Static Returns and Covariance'!B23&lt;='Backtesting - Monthly Reb Draft'!$C$5,'Static Returns and Covariance'!B23,""),"")</f>
        <v/>
      </c>
      <c r="C27" s="12" t="str">
        <f>_xlfn.IFNA(VLOOKUP($B27,'Static Returns and Covariance'!$B$13:$W$132,2),"")</f>
        <v/>
      </c>
      <c r="D27" s="12" t="str">
        <f>_xlfn.IFNA(VLOOKUP($B27,'Static Returns and Covariance'!$B$13:$W$132,3),"")</f>
        <v/>
      </c>
      <c r="E27" s="12" t="str">
        <f>_xlfn.IFNA(VLOOKUP($B27,'Static Returns and Covariance'!$B$13:$W$132,4),"")</f>
        <v/>
      </c>
      <c r="F27" s="12" t="str">
        <f>_xlfn.IFNA(VLOOKUP($B27,'Static Returns and Covariance'!$B$13:$W$132,5),"")</f>
        <v/>
      </c>
      <c r="G27" s="12" t="str">
        <f>_xlfn.IFNA(VLOOKUP($B27,'Static Returns and Covariance'!$B$13:$W$132,6),"")</f>
        <v/>
      </c>
      <c r="H27" s="12" t="str">
        <f>_xlfn.IFNA(VLOOKUP($B27,'Static Returns and Covariance'!$B$13:$W$132,7),"")</f>
        <v/>
      </c>
      <c r="I27" s="12" t="str">
        <f>_xlfn.IFNA(VLOOKUP($B27,'Static Returns and Covariance'!$B$13:$W$132,8),"")</f>
        <v/>
      </c>
      <c r="J27" s="12" t="str">
        <f>_xlfn.IFNA(VLOOKUP($B27,'Static Returns and Covariance'!$B$13:$W$132,9),"")</f>
        <v/>
      </c>
      <c r="K27" s="12" t="str">
        <f>_xlfn.IFNA(VLOOKUP($B27,'Static Returns and Covariance'!$B$13:$W$132,10),"")</f>
        <v/>
      </c>
      <c r="L27" s="12" t="str">
        <f>_xlfn.IFNA(VLOOKUP($B27,'Static Returns and Covariance'!$B$13:$W$132,11),"")</f>
        <v/>
      </c>
      <c r="M27" s="53" t="str">
        <f>_xlfn.IFNA(VLOOKUP($B27,'Static Returns and Covariance'!$B$13:$W$132,12),"")</f>
        <v/>
      </c>
      <c r="N27" s="12" t="str">
        <f>_xlfn.IFNA(VLOOKUP($B27,'Static Returns and Covariance'!$B$13:$W$132,13),"")</f>
        <v/>
      </c>
      <c r="O27" s="12" t="str">
        <f>_xlfn.IFNA(VLOOKUP($B27,'Static Returns and Covariance'!$B$13:$W$132,14),"")</f>
        <v/>
      </c>
      <c r="P27" s="12" t="str">
        <f>_xlfn.IFNA(VLOOKUP($B27,'Static Returns and Covariance'!$B$13:$W$132,15),"")</f>
        <v/>
      </c>
      <c r="Q27" s="12" t="str">
        <f>_xlfn.IFNA(VLOOKUP($B27,'Static Returns and Covariance'!$B$13:$W$132,16),"")</f>
        <v/>
      </c>
      <c r="R27" s="12" t="str">
        <f>_xlfn.IFNA(VLOOKUP($B27,'Static Returns and Covariance'!$B$13:$W$132,17),"")</f>
        <v/>
      </c>
      <c r="S27" s="12" t="str">
        <f>_xlfn.IFNA(VLOOKUP($B27,'Static Returns and Covariance'!$B$13:$W$132,18),"")</f>
        <v/>
      </c>
      <c r="T27" s="12" t="str">
        <f>_xlfn.IFNA(VLOOKUP($B27,'Static Returns and Covariance'!$B$13:$W$132,19),"")</f>
        <v/>
      </c>
      <c r="U27" s="12" t="str">
        <f>_xlfn.IFNA(VLOOKUP($B27,'Static Returns and Covariance'!$B$13:$W$132,20),"")</f>
        <v/>
      </c>
      <c r="V27" s="12" t="str">
        <f>_xlfn.IFNA(VLOOKUP($B27,'Static Returns and Covariance'!$B$13:$W$132,21),"")</f>
        <v/>
      </c>
      <c r="W27" s="51" t="str">
        <f>_xlfn.IFNA(VLOOKUP($B27,'Static Returns and Covariance'!$B$13:$W$132,22),"")</f>
        <v/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</row>
    <row r="28" spans="2:46" outlineLevel="1">
      <c r="B28" s="10" t="str">
        <f>IF($C$4&lt;='Static Returns and Covariance'!B24,IF('Static Returns and Covariance'!B24&lt;='Backtesting - Monthly Reb Draft'!$C$5,'Static Returns and Covariance'!B24,""),"")</f>
        <v/>
      </c>
      <c r="C28" s="12" t="str">
        <f>_xlfn.IFNA(VLOOKUP($B28,'Static Returns and Covariance'!$B$13:$W$132,2),"")</f>
        <v/>
      </c>
      <c r="D28" s="12" t="str">
        <f>_xlfn.IFNA(VLOOKUP($B28,'Static Returns and Covariance'!$B$13:$W$132,3),"")</f>
        <v/>
      </c>
      <c r="E28" s="12" t="str">
        <f>_xlfn.IFNA(VLOOKUP($B28,'Static Returns and Covariance'!$B$13:$W$132,4),"")</f>
        <v/>
      </c>
      <c r="F28" s="12" t="str">
        <f>_xlfn.IFNA(VLOOKUP($B28,'Static Returns and Covariance'!$B$13:$W$132,5),"")</f>
        <v/>
      </c>
      <c r="G28" s="12" t="str">
        <f>_xlfn.IFNA(VLOOKUP($B28,'Static Returns and Covariance'!$B$13:$W$132,6),"")</f>
        <v/>
      </c>
      <c r="H28" s="12" t="str">
        <f>_xlfn.IFNA(VLOOKUP($B28,'Static Returns and Covariance'!$B$13:$W$132,7),"")</f>
        <v/>
      </c>
      <c r="I28" s="12" t="str">
        <f>_xlfn.IFNA(VLOOKUP($B28,'Static Returns and Covariance'!$B$13:$W$132,8),"")</f>
        <v/>
      </c>
      <c r="J28" s="12" t="str">
        <f>_xlfn.IFNA(VLOOKUP($B28,'Static Returns and Covariance'!$B$13:$W$132,9),"")</f>
        <v/>
      </c>
      <c r="K28" s="12" t="str">
        <f>_xlfn.IFNA(VLOOKUP($B28,'Static Returns and Covariance'!$B$13:$W$132,10),"")</f>
        <v/>
      </c>
      <c r="L28" s="12" t="str">
        <f>_xlfn.IFNA(VLOOKUP($B28,'Static Returns and Covariance'!$B$13:$W$132,11),"")</f>
        <v/>
      </c>
      <c r="M28" s="53" t="str">
        <f>_xlfn.IFNA(VLOOKUP($B28,'Static Returns and Covariance'!$B$13:$W$132,12),"")</f>
        <v/>
      </c>
      <c r="N28" s="12" t="str">
        <f>_xlfn.IFNA(VLOOKUP($B28,'Static Returns and Covariance'!$B$13:$W$132,13),"")</f>
        <v/>
      </c>
      <c r="O28" s="12" t="str">
        <f>_xlfn.IFNA(VLOOKUP($B28,'Static Returns and Covariance'!$B$13:$W$132,14),"")</f>
        <v/>
      </c>
      <c r="P28" s="12" t="str">
        <f>_xlfn.IFNA(VLOOKUP($B28,'Static Returns and Covariance'!$B$13:$W$132,15),"")</f>
        <v/>
      </c>
      <c r="Q28" s="12" t="str">
        <f>_xlfn.IFNA(VLOOKUP($B28,'Static Returns and Covariance'!$B$13:$W$132,16),"")</f>
        <v/>
      </c>
      <c r="R28" s="12" t="str">
        <f>_xlfn.IFNA(VLOOKUP($B28,'Static Returns and Covariance'!$B$13:$W$132,17),"")</f>
        <v/>
      </c>
      <c r="S28" s="12" t="str">
        <f>_xlfn.IFNA(VLOOKUP($B28,'Static Returns and Covariance'!$B$13:$W$132,18),"")</f>
        <v/>
      </c>
      <c r="T28" s="12" t="str">
        <f>_xlfn.IFNA(VLOOKUP($B28,'Static Returns and Covariance'!$B$13:$W$132,19),"")</f>
        <v/>
      </c>
      <c r="U28" s="12" t="str">
        <f>_xlfn.IFNA(VLOOKUP($B28,'Static Returns and Covariance'!$B$13:$W$132,20),"")</f>
        <v/>
      </c>
      <c r="V28" s="12" t="str">
        <f>_xlfn.IFNA(VLOOKUP($B28,'Static Returns and Covariance'!$B$13:$W$132,21),"")</f>
        <v/>
      </c>
      <c r="W28" s="51" t="str">
        <f>_xlfn.IFNA(VLOOKUP($B28,'Static Returns and Covariance'!$B$13:$W$132,22),"")</f>
        <v/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</row>
    <row r="29" spans="2:46" outlineLevel="1">
      <c r="B29" s="10" t="str">
        <f>IF($C$4&lt;='Static Returns and Covariance'!B25,IF('Static Returns and Covariance'!B25&lt;='Backtesting - Monthly Reb Draft'!$C$5,'Static Returns and Covariance'!B25,""),"")</f>
        <v/>
      </c>
      <c r="C29" s="12" t="str">
        <f>_xlfn.IFNA(VLOOKUP($B29,'Static Returns and Covariance'!$B$13:$W$132,2),"")</f>
        <v/>
      </c>
      <c r="D29" s="12" t="str">
        <f>_xlfn.IFNA(VLOOKUP($B29,'Static Returns and Covariance'!$B$13:$W$132,3),"")</f>
        <v/>
      </c>
      <c r="E29" s="12" t="str">
        <f>_xlfn.IFNA(VLOOKUP($B29,'Static Returns and Covariance'!$B$13:$W$132,4),"")</f>
        <v/>
      </c>
      <c r="F29" s="12" t="str">
        <f>_xlfn.IFNA(VLOOKUP($B29,'Static Returns and Covariance'!$B$13:$W$132,5),"")</f>
        <v/>
      </c>
      <c r="G29" s="12" t="str">
        <f>_xlfn.IFNA(VLOOKUP($B29,'Static Returns and Covariance'!$B$13:$W$132,6),"")</f>
        <v/>
      </c>
      <c r="H29" s="12" t="str">
        <f>_xlfn.IFNA(VLOOKUP($B29,'Static Returns and Covariance'!$B$13:$W$132,7),"")</f>
        <v/>
      </c>
      <c r="I29" s="12" t="str">
        <f>_xlfn.IFNA(VLOOKUP($B29,'Static Returns and Covariance'!$B$13:$W$132,8),"")</f>
        <v/>
      </c>
      <c r="J29" s="12" t="str">
        <f>_xlfn.IFNA(VLOOKUP($B29,'Static Returns and Covariance'!$B$13:$W$132,9),"")</f>
        <v/>
      </c>
      <c r="K29" s="12" t="str">
        <f>_xlfn.IFNA(VLOOKUP($B29,'Static Returns and Covariance'!$B$13:$W$132,10),"")</f>
        <v/>
      </c>
      <c r="L29" s="12" t="str">
        <f>_xlfn.IFNA(VLOOKUP($B29,'Static Returns and Covariance'!$B$13:$W$132,11),"")</f>
        <v/>
      </c>
      <c r="M29" s="53" t="str">
        <f>_xlfn.IFNA(VLOOKUP($B29,'Static Returns and Covariance'!$B$13:$W$132,12),"")</f>
        <v/>
      </c>
      <c r="N29" s="12" t="str">
        <f>_xlfn.IFNA(VLOOKUP($B29,'Static Returns and Covariance'!$B$13:$W$132,13),"")</f>
        <v/>
      </c>
      <c r="O29" s="12" t="str">
        <f>_xlfn.IFNA(VLOOKUP($B29,'Static Returns and Covariance'!$B$13:$W$132,14),"")</f>
        <v/>
      </c>
      <c r="P29" s="12" t="str">
        <f>_xlfn.IFNA(VLOOKUP($B29,'Static Returns and Covariance'!$B$13:$W$132,15),"")</f>
        <v/>
      </c>
      <c r="Q29" s="12" t="str">
        <f>_xlfn.IFNA(VLOOKUP($B29,'Static Returns and Covariance'!$B$13:$W$132,16),"")</f>
        <v/>
      </c>
      <c r="R29" s="12" t="str">
        <f>_xlfn.IFNA(VLOOKUP($B29,'Static Returns and Covariance'!$B$13:$W$132,17),"")</f>
        <v/>
      </c>
      <c r="S29" s="12" t="str">
        <f>_xlfn.IFNA(VLOOKUP($B29,'Static Returns and Covariance'!$B$13:$W$132,18),"")</f>
        <v/>
      </c>
      <c r="T29" s="12" t="str">
        <f>_xlfn.IFNA(VLOOKUP($B29,'Static Returns and Covariance'!$B$13:$W$132,19),"")</f>
        <v/>
      </c>
      <c r="U29" s="12" t="str">
        <f>_xlfn.IFNA(VLOOKUP($B29,'Static Returns and Covariance'!$B$13:$W$132,20),"")</f>
        <v/>
      </c>
      <c r="V29" s="12" t="str">
        <f>_xlfn.IFNA(VLOOKUP($B29,'Static Returns and Covariance'!$B$13:$W$132,21),"")</f>
        <v/>
      </c>
      <c r="W29" s="51" t="str">
        <f>_xlfn.IFNA(VLOOKUP($B29,'Static Returns and Covariance'!$B$13:$W$132,22),"")</f>
        <v/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</row>
    <row r="30" spans="2:46" outlineLevel="1">
      <c r="B30" s="10" t="str">
        <f>IF($C$4&lt;='Static Returns and Covariance'!B26,IF('Static Returns and Covariance'!B26&lt;='Backtesting - Monthly Reb Draft'!$C$5,'Static Returns and Covariance'!B26,""),"")</f>
        <v/>
      </c>
      <c r="C30" s="12" t="str">
        <f>_xlfn.IFNA(VLOOKUP($B30,'Static Returns and Covariance'!$B$13:$W$132,2),"")</f>
        <v/>
      </c>
      <c r="D30" s="12" t="str">
        <f>_xlfn.IFNA(VLOOKUP($B30,'Static Returns and Covariance'!$B$13:$W$132,3),"")</f>
        <v/>
      </c>
      <c r="E30" s="12" t="str">
        <f>_xlfn.IFNA(VLOOKUP($B30,'Static Returns and Covariance'!$B$13:$W$132,4),"")</f>
        <v/>
      </c>
      <c r="F30" s="12" t="str">
        <f>_xlfn.IFNA(VLOOKUP($B30,'Static Returns and Covariance'!$B$13:$W$132,5),"")</f>
        <v/>
      </c>
      <c r="G30" s="12" t="str">
        <f>_xlfn.IFNA(VLOOKUP($B30,'Static Returns and Covariance'!$B$13:$W$132,6),"")</f>
        <v/>
      </c>
      <c r="H30" s="12" t="str">
        <f>_xlfn.IFNA(VLOOKUP($B30,'Static Returns and Covariance'!$B$13:$W$132,7),"")</f>
        <v/>
      </c>
      <c r="I30" s="12" t="str">
        <f>_xlfn.IFNA(VLOOKUP($B30,'Static Returns and Covariance'!$B$13:$W$132,8),"")</f>
        <v/>
      </c>
      <c r="J30" s="12" t="str">
        <f>_xlfn.IFNA(VLOOKUP($B30,'Static Returns and Covariance'!$B$13:$W$132,9),"")</f>
        <v/>
      </c>
      <c r="K30" s="12" t="str">
        <f>_xlfn.IFNA(VLOOKUP($B30,'Static Returns and Covariance'!$B$13:$W$132,10),"")</f>
        <v/>
      </c>
      <c r="L30" s="12" t="str">
        <f>_xlfn.IFNA(VLOOKUP($B30,'Static Returns and Covariance'!$B$13:$W$132,11),"")</f>
        <v/>
      </c>
      <c r="M30" s="53" t="str">
        <f>_xlfn.IFNA(VLOOKUP($B30,'Static Returns and Covariance'!$B$13:$W$132,12),"")</f>
        <v/>
      </c>
      <c r="N30" s="12" t="str">
        <f>_xlfn.IFNA(VLOOKUP($B30,'Static Returns and Covariance'!$B$13:$W$132,13),"")</f>
        <v/>
      </c>
      <c r="O30" s="12" t="str">
        <f>_xlfn.IFNA(VLOOKUP($B30,'Static Returns and Covariance'!$B$13:$W$132,14),"")</f>
        <v/>
      </c>
      <c r="P30" s="12" t="str">
        <f>_xlfn.IFNA(VLOOKUP($B30,'Static Returns and Covariance'!$B$13:$W$132,15),"")</f>
        <v/>
      </c>
      <c r="Q30" s="12" t="str">
        <f>_xlfn.IFNA(VLOOKUP($B30,'Static Returns and Covariance'!$B$13:$W$132,16),"")</f>
        <v/>
      </c>
      <c r="R30" s="12" t="str">
        <f>_xlfn.IFNA(VLOOKUP($B30,'Static Returns and Covariance'!$B$13:$W$132,17),"")</f>
        <v/>
      </c>
      <c r="S30" s="12" t="str">
        <f>_xlfn.IFNA(VLOOKUP($B30,'Static Returns and Covariance'!$B$13:$W$132,18),"")</f>
        <v/>
      </c>
      <c r="T30" s="12" t="str">
        <f>_xlfn.IFNA(VLOOKUP($B30,'Static Returns and Covariance'!$B$13:$W$132,19),"")</f>
        <v/>
      </c>
      <c r="U30" s="12" t="str">
        <f>_xlfn.IFNA(VLOOKUP($B30,'Static Returns and Covariance'!$B$13:$W$132,20),"")</f>
        <v/>
      </c>
      <c r="V30" s="12" t="str">
        <f>_xlfn.IFNA(VLOOKUP($B30,'Static Returns and Covariance'!$B$13:$W$132,21),"")</f>
        <v/>
      </c>
      <c r="W30" s="51" t="str">
        <f>_xlfn.IFNA(VLOOKUP($B30,'Static Returns and Covariance'!$B$13:$W$132,22),"")</f>
        <v/>
      </c>
      <c r="Y30" s="57"/>
      <c r="Z30" s="57"/>
      <c r="AA30" s="57"/>
      <c r="AB30" s="57"/>
      <c r="AC30" s="57"/>
      <c r="AD30" s="57"/>
      <c r="AE30" s="57"/>
      <c r="AF30" s="57"/>
      <c r="AG30" s="57"/>
      <c r="AH30" s="57"/>
    </row>
    <row r="31" spans="2:46" outlineLevel="1">
      <c r="B31" s="10" t="str">
        <f>IF($C$4&lt;='Static Returns and Covariance'!B27,IF('Static Returns and Covariance'!B27&lt;='Backtesting - Monthly Reb Draft'!$C$5,'Static Returns and Covariance'!B27,""),"")</f>
        <v/>
      </c>
      <c r="C31" s="12" t="str">
        <f>_xlfn.IFNA(VLOOKUP($B31,'Static Returns and Covariance'!$B$13:$W$132,2),"")</f>
        <v/>
      </c>
      <c r="D31" s="12" t="str">
        <f>_xlfn.IFNA(VLOOKUP($B31,'Static Returns and Covariance'!$B$13:$W$132,3),"")</f>
        <v/>
      </c>
      <c r="E31" s="12" t="str">
        <f>_xlfn.IFNA(VLOOKUP($B31,'Static Returns and Covariance'!$B$13:$W$132,4),"")</f>
        <v/>
      </c>
      <c r="F31" s="12" t="str">
        <f>_xlfn.IFNA(VLOOKUP($B31,'Static Returns and Covariance'!$B$13:$W$132,5),"")</f>
        <v/>
      </c>
      <c r="G31" s="12" t="str">
        <f>_xlfn.IFNA(VLOOKUP($B31,'Static Returns and Covariance'!$B$13:$W$132,6),"")</f>
        <v/>
      </c>
      <c r="H31" s="12" t="str">
        <f>_xlfn.IFNA(VLOOKUP($B31,'Static Returns and Covariance'!$B$13:$W$132,7),"")</f>
        <v/>
      </c>
      <c r="I31" s="12" t="str">
        <f>_xlfn.IFNA(VLOOKUP($B31,'Static Returns and Covariance'!$B$13:$W$132,8),"")</f>
        <v/>
      </c>
      <c r="J31" s="12" t="str">
        <f>_xlfn.IFNA(VLOOKUP($B31,'Static Returns and Covariance'!$B$13:$W$132,9),"")</f>
        <v/>
      </c>
      <c r="K31" s="12" t="str">
        <f>_xlfn.IFNA(VLOOKUP($B31,'Static Returns and Covariance'!$B$13:$W$132,10),"")</f>
        <v/>
      </c>
      <c r="L31" s="12" t="str">
        <f>_xlfn.IFNA(VLOOKUP($B31,'Static Returns and Covariance'!$B$13:$W$132,11),"")</f>
        <v/>
      </c>
      <c r="M31" s="53" t="str">
        <f>_xlfn.IFNA(VLOOKUP($B31,'Static Returns and Covariance'!$B$13:$W$132,12),"")</f>
        <v/>
      </c>
      <c r="N31" s="12" t="str">
        <f>_xlfn.IFNA(VLOOKUP($B31,'Static Returns and Covariance'!$B$13:$W$132,13),"")</f>
        <v/>
      </c>
      <c r="O31" s="12" t="str">
        <f>_xlfn.IFNA(VLOOKUP($B31,'Static Returns and Covariance'!$B$13:$W$132,14),"")</f>
        <v/>
      </c>
      <c r="P31" s="12" t="str">
        <f>_xlfn.IFNA(VLOOKUP($B31,'Static Returns and Covariance'!$B$13:$W$132,15),"")</f>
        <v/>
      </c>
      <c r="Q31" s="12" t="str">
        <f>_xlfn.IFNA(VLOOKUP($B31,'Static Returns and Covariance'!$B$13:$W$132,16),"")</f>
        <v/>
      </c>
      <c r="R31" s="12" t="str">
        <f>_xlfn.IFNA(VLOOKUP($B31,'Static Returns and Covariance'!$B$13:$W$132,17),"")</f>
        <v/>
      </c>
      <c r="S31" s="12" t="str">
        <f>_xlfn.IFNA(VLOOKUP($B31,'Static Returns and Covariance'!$B$13:$W$132,18),"")</f>
        <v/>
      </c>
      <c r="T31" s="12" t="str">
        <f>_xlfn.IFNA(VLOOKUP($B31,'Static Returns and Covariance'!$B$13:$W$132,19),"")</f>
        <v/>
      </c>
      <c r="U31" s="12" t="str">
        <f>_xlfn.IFNA(VLOOKUP($B31,'Static Returns and Covariance'!$B$13:$W$132,20),"")</f>
        <v/>
      </c>
      <c r="V31" s="12" t="str">
        <f>_xlfn.IFNA(VLOOKUP($B31,'Static Returns and Covariance'!$B$13:$W$132,21),"")</f>
        <v/>
      </c>
      <c r="W31" s="51" t="str">
        <f>_xlfn.IFNA(VLOOKUP($B31,'Static Returns and Covariance'!$B$13:$W$132,22),"")</f>
        <v/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</row>
    <row r="32" spans="2:46" outlineLevel="1">
      <c r="B32" s="10" t="str">
        <f>IF($C$4&lt;='Static Returns and Covariance'!B28,IF('Static Returns and Covariance'!B28&lt;='Backtesting - Monthly Reb Draft'!$C$5,'Static Returns and Covariance'!B28,""),"")</f>
        <v/>
      </c>
      <c r="C32" s="12" t="str">
        <f>_xlfn.IFNA(VLOOKUP($B32,'Static Returns and Covariance'!$B$13:$W$132,2),"")</f>
        <v/>
      </c>
      <c r="D32" s="12" t="str">
        <f>_xlfn.IFNA(VLOOKUP($B32,'Static Returns and Covariance'!$B$13:$W$132,3),"")</f>
        <v/>
      </c>
      <c r="E32" s="12" t="str">
        <f>_xlfn.IFNA(VLOOKUP($B32,'Static Returns and Covariance'!$B$13:$W$132,4),"")</f>
        <v/>
      </c>
      <c r="F32" s="12" t="str">
        <f>_xlfn.IFNA(VLOOKUP($B32,'Static Returns and Covariance'!$B$13:$W$132,5),"")</f>
        <v/>
      </c>
      <c r="G32" s="12" t="str">
        <f>_xlfn.IFNA(VLOOKUP($B32,'Static Returns and Covariance'!$B$13:$W$132,6),"")</f>
        <v/>
      </c>
      <c r="H32" s="12" t="str">
        <f>_xlfn.IFNA(VLOOKUP($B32,'Static Returns and Covariance'!$B$13:$W$132,7),"")</f>
        <v/>
      </c>
      <c r="I32" s="12" t="str">
        <f>_xlfn.IFNA(VLOOKUP($B32,'Static Returns and Covariance'!$B$13:$W$132,8),"")</f>
        <v/>
      </c>
      <c r="J32" s="12" t="str">
        <f>_xlfn.IFNA(VLOOKUP($B32,'Static Returns and Covariance'!$B$13:$W$132,9),"")</f>
        <v/>
      </c>
      <c r="K32" s="12" t="str">
        <f>_xlfn.IFNA(VLOOKUP($B32,'Static Returns and Covariance'!$B$13:$W$132,10),"")</f>
        <v/>
      </c>
      <c r="L32" s="12" t="str">
        <f>_xlfn.IFNA(VLOOKUP($B32,'Static Returns and Covariance'!$B$13:$W$132,11),"")</f>
        <v/>
      </c>
      <c r="M32" s="53" t="str">
        <f>_xlfn.IFNA(VLOOKUP($B32,'Static Returns and Covariance'!$B$13:$W$132,12),"")</f>
        <v/>
      </c>
      <c r="N32" s="12" t="str">
        <f>_xlfn.IFNA(VLOOKUP($B32,'Static Returns and Covariance'!$B$13:$W$132,13),"")</f>
        <v/>
      </c>
      <c r="O32" s="12" t="str">
        <f>_xlfn.IFNA(VLOOKUP($B32,'Static Returns and Covariance'!$B$13:$W$132,14),"")</f>
        <v/>
      </c>
      <c r="P32" s="12" t="str">
        <f>_xlfn.IFNA(VLOOKUP($B32,'Static Returns and Covariance'!$B$13:$W$132,15),"")</f>
        <v/>
      </c>
      <c r="Q32" s="12" t="str">
        <f>_xlfn.IFNA(VLOOKUP($B32,'Static Returns and Covariance'!$B$13:$W$132,16),"")</f>
        <v/>
      </c>
      <c r="R32" s="12" t="str">
        <f>_xlfn.IFNA(VLOOKUP($B32,'Static Returns and Covariance'!$B$13:$W$132,17),"")</f>
        <v/>
      </c>
      <c r="S32" s="12" t="str">
        <f>_xlfn.IFNA(VLOOKUP($B32,'Static Returns and Covariance'!$B$13:$W$132,18),"")</f>
        <v/>
      </c>
      <c r="T32" s="12" t="str">
        <f>_xlfn.IFNA(VLOOKUP($B32,'Static Returns and Covariance'!$B$13:$W$132,19),"")</f>
        <v/>
      </c>
      <c r="U32" s="12" t="str">
        <f>_xlfn.IFNA(VLOOKUP($B32,'Static Returns and Covariance'!$B$13:$W$132,20),"")</f>
        <v/>
      </c>
      <c r="V32" s="12" t="str">
        <f>_xlfn.IFNA(VLOOKUP($B32,'Static Returns and Covariance'!$B$13:$W$132,21),"")</f>
        <v/>
      </c>
      <c r="W32" s="51" t="str">
        <f>_xlfn.IFNA(VLOOKUP($B32,'Static Returns and Covariance'!$B$13:$W$132,22),"")</f>
        <v/>
      </c>
      <c r="Y32" s="57"/>
      <c r="Z32" s="57"/>
      <c r="AA32" s="57"/>
      <c r="AB32" s="57"/>
      <c r="AC32" s="57"/>
      <c r="AD32" s="57"/>
      <c r="AE32" s="57"/>
      <c r="AF32" s="57"/>
      <c r="AG32" s="57"/>
      <c r="AH32" s="57"/>
    </row>
    <row r="33" spans="2:34" outlineLevel="1">
      <c r="B33" s="10" t="str">
        <f>IF($C$4&lt;='Static Returns and Covariance'!B29,IF('Static Returns and Covariance'!B29&lt;='Backtesting - Monthly Reb Draft'!$C$5,'Static Returns and Covariance'!B29,""),"")</f>
        <v/>
      </c>
      <c r="C33" s="12" t="str">
        <f>_xlfn.IFNA(VLOOKUP($B33,'Static Returns and Covariance'!$B$13:$W$132,2),"")</f>
        <v/>
      </c>
      <c r="D33" s="12" t="str">
        <f>_xlfn.IFNA(VLOOKUP($B33,'Static Returns and Covariance'!$B$13:$W$132,3),"")</f>
        <v/>
      </c>
      <c r="E33" s="12" t="str">
        <f>_xlfn.IFNA(VLOOKUP($B33,'Static Returns and Covariance'!$B$13:$W$132,4),"")</f>
        <v/>
      </c>
      <c r="F33" s="12" t="str">
        <f>_xlfn.IFNA(VLOOKUP($B33,'Static Returns and Covariance'!$B$13:$W$132,5),"")</f>
        <v/>
      </c>
      <c r="G33" s="12" t="str">
        <f>_xlfn.IFNA(VLOOKUP($B33,'Static Returns and Covariance'!$B$13:$W$132,6),"")</f>
        <v/>
      </c>
      <c r="H33" s="12" t="str">
        <f>_xlfn.IFNA(VLOOKUP($B33,'Static Returns and Covariance'!$B$13:$W$132,7),"")</f>
        <v/>
      </c>
      <c r="I33" s="12" t="str">
        <f>_xlfn.IFNA(VLOOKUP($B33,'Static Returns and Covariance'!$B$13:$W$132,8),"")</f>
        <v/>
      </c>
      <c r="J33" s="12" t="str">
        <f>_xlfn.IFNA(VLOOKUP($B33,'Static Returns and Covariance'!$B$13:$W$132,9),"")</f>
        <v/>
      </c>
      <c r="K33" s="12" t="str">
        <f>_xlfn.IFNA(VLOOKUP($B33,'Static Returns and Covariance'!$B$13:$W$132,10),"")</f>
        <v/>
      </c>
      <c r="L33" s="12" t="str">
        <f>_xlfn.IFNA(VLOOKUP($B33,'Static Returns and Covariance'!$B$13:$W$132,11),"")</f>
        <v/>
      </c>
      <c r="M33" s="53" t="str">
        <f>_xlfn.IFNA(VLOOKUP($B33,'Static Returns and Covariance'!$B$13:$W$132,12),"")</f>
        <v/>
      </c>
      <c r="N33" s="12" t="str">
        <f>_xlfn.IFNA(VLOOKUP($B33,'Static Returns and Covariance'!$B$13:$W$132,13),"")</f>
        <v/>
      </c>
      <c r="O33" s="12" t="str">
        <f>_xlfn.IFNA(VLOOKUP($B33,'Static Returns and Covariance'!$B$13:$W$132,14),"")</f>
        <v/>
      </c>
      <c r="P33" s="12" t="str">
        <f>_xlfn.IFNA(VLOOKUP($B33,'Static Returns and Covariance'!$B$13:$W$132,15),"")</f>
        <v/>
      </c>
      <c r="Q33" s="12" t="str">
        <f>_xlfn.IFNA(VLOOKUP($B33,'Static Returns and Covariance'!$B$13:$W$132,16),"")</f>
        <v/>
      </c>
      <c r="R33" s="12" t="str">
        <f>_xlfn.IFNA(VLOOKUP($B33,'Static Returns and Covariance'!$B$13:$W$132,17),"")</f>
        <v/>
      </c>
      <c r="S33" s="12" t="str">
        <f>_xlfn.IFNA(VLOOKUP($B33,'Static Returns and Covariance'!$B$13:$W$132,18),"")</f>
        <v/>
      </c>
      <c r="T33" s="12" t="str">
        <f>_xlfn.IFNA(VLOOKUP($B33,'Static Returns and Covariance'!$B$13:$W$132,19),"")</f>
        <v/>
      </c>
      <c r="U33" s="12" t="str">
        <f>_xlfn.IFNA(VLOOKUP($B33,'Static Returns and Covariance'!$B$13:$W$132,20),"")</f>
        <v/>
      </c>
      <c r="V33" s="12" t="str">
        <f>_xlfn.IFNA(VLOOKUP($B33,'Static Returns and Covariance'!$B$13:$W$132,21),"")</f>
        <v/>
      </c>
      <c r="W33" s="51" t="str">
        <f>_xlfn.IFNA(VLOOKUP($B33,'Static Returns and Covariance'!$B$13:$W$132,22),"")</f>
        <v/>
      </c>
      <c r="Y33" s="57"/>
      <c r="Z33" s="57"/>
      <c r="AA33" s="57"/>
      <c r="AB33" s="57"/>
      <c r="AC33" s="57"/>
      <c r="AD33" s="57"/>
      <c r="AE33" s="57"/>
      <c r="AF33" s="57"/>
      <c r="AG33" s="57"/>
      <c r="AH33" s="57"/>
    </row>
    <row r="34" spans="2:34" outlineLevel="1">
      <c r="B34" s="10" t="str">
        <f>IF($C$4&lt;='Static Returns and Covariance'!B30,IF('Static Returns and Covariance'!B30&lt;='Backtesting - Monthly Reb Draft'!$C$5,'Static Returns and Covariance'!B30,""),"")</f>
        <v/>
      </c>
      <c r="C34" s="12" t="str">
        <f>_xlfn.IFNA(VLOOKUP($B34,'Static Returns and Covariance'!$B$13:$W$132,2),"")</f>
        <v/>
      </c>
      <c r="D34" s="12" t="str">
        <f>_xlfn.IFNA(VLOOKUP($B34,'Static Returns and Covariance'!$B$13:$W$132,3),"")</f>
        <v/>
      </c>
      <c r="E34" s="12" t="str">
        <f>_xlfn.IFNA(VLOOKUP($B34,'Static Returns and Covariance'!$B$13:$W$132,4),"")</f>
        <v/>
      </c>
      <c r="F34" s="12" t="str">
        <f>_xlfn.IFNA(VLOOKUP($B34,'Static Returns and Covariance'!$B$13:$W$132,5),"")</f>
        <v/>
      </c>
      <c r="G34" s="12" t="str">
        <f>_xlfn.IFNA(VLOOKUP($B34,'Static Returns and Covariance'!$B$13:$W$132,6),"")</f>
        <v/>
      </c>
      <c r="H34" s="12" t="str">
        <f>_xlfn.IFNA(VLOOKUP($B34,'Static Returns and Covariance'!$B$13:$W$132,7),"")</f>
        <v/>
      </c>
      <c r="I34" s="12" t="str">
        <f>_xlfn.IFNA(VLOOKUP($B34,'Static Returns and Covariance'!$B$13:$W$132,8),"")</f>
        <v/>
      </c>
      <c r="J34" s="12" t="str">
        <f>_xlfn.IFNA(VLOOKUP($B34,'Static Returns and Covariance'!$B$13:$W$132,9),"")</f>
        <v/>
      </c>
      <c r="K34" s="12" t="str">
        <f>_xlfn.IFNA(VLOOKUP($B34,'Static Returns and Covariance'!$B$13:$W$132,10),"")</f>
        <v/>
      </c>
      <c r="L34" s="12" t="str">
        <f>_xlfn.IFNA(VLOOKUP($B34,'Static Returns and Covariance'!$B$13:$W$132,11),"")</f>
        <v/>
      </c>
      <c r="M34" s="53" t="str">
        <f>_xlfn.IFNA(VLOOKUP($B34,'Static Returns and Covariance'!$B$13:$W$132,12),"")</f>
        <v/>
      </c>
      <c r="N34" s="12" t="str">
        <f>_xlfn.IFNA(VLOOKUP($B34,'Static Returns and Covariance'!$B$13:$W$132,13),"")</f>
        <v/>
      </c>
      <c r="O34" s="12" t="str">
        <f>_xlfn.IFNA(VLOOKUP($B34,'Static Returns and Covariance'!$B$13:$W$132,14),"")</f>
        <v/>
      </c>
      <c r="P34" s="12" t="str">
        <f>_xlfn.IFNA(VLOOKUP($B34,'Static Returns and Covariance'!$B$13:$W$132,15),"")</f>
        <v/>
      </c>
      <c r="Q34" s="12" t="str">
        <f>_xlfn.IFNA(VLOOKUP($B34,'Static Returns and Covariance'!$B$13:$W$132,16),"")</f>
        <v/>
      </c>
      <c r="R34" s="12" t="str">
        <f>_xlfn.IFNA(VLOOKUP($B34,'Static Returns and Covariance'!$B$13:$W$132,17),"")</f>
        <v/>
      </c>
      <c r="S34" s="12" t="str">
        <f>_xlfn.IFNA(VLOOKUP($B34,'Static Returns and Covariance'!$B$13:$W$132,18),"")</f>
        <v/>
      </c>
      <c r="T34" s="12" t="str">
        <f>_xlfn.IFNA(VLOOKUP($B34,'Static Returns and Covariance'!$B$13:$W$132,19),"")</f>
        <v/>
      </c>
      <c r="U34" s="12" t="str">
        <f>_xlfn.IFNA(VLOOKUP($B34,'Static Returns and Covariance'!$B$13:$W$132,20),"")</f>
        <v/>
      </c>
      <c r="V34" s="12" t="str">
        <f>_xlfn.IFNA(VLOOKUP($B34,'Static Returns and Covariance'!$B$13:$W$132,21),"")</f>
        <v/>
      </c>
      <c r="W34" s="51" t="str">
        <f>_xlfn.IFNA(VLOOKUP($B34,'Static Returns and Covariance'!$B$13:$W$132,22),"")</f>
        <v/>
      </c>
      <c r="Y34" s="57"/>
      <c r="Z34" s="57"/>
      <c r="AA34" s="57"/>
      <c r="AB34" s="57"/>
      <c r="AC34" s="57"/>
      <c r="AD34" s="57"/>
      <c r="AE34" s="57"/>
      <c r="AF34" s="57"/>
      <c r="AG34" s="57"/>
      <c r="AH34" s="57"/>
    </row>
    <row r="35" spans="2:34" outlineLevel="1">
      <c r="B35" s="10" t="str">
        <f>IF($C$4&lt;='Static Returns and Covariance'!B31,IF('Static Returns and Covariance'!B31&lt;='Backtesting - Monthly Reb Draft'!$C$5,'Static Returns and Covariance'!B31,""),"")</f>
        <v/>
      </c>
      <c r="C35" s="12" t="str">
        <f>_xlfn.IFNA(VLOOKUP($B35,'Static Returns and Covariance'!$B$13:$W$132,2),"")</f>
        <v/>
      </c>
      <c r="D35" s="12" t="str">
        <f>_xlfn.IFNA(VLOOKUP($B35,'Static Returns and Covariance'!$B$13:$W$132,3),"")</f>
        <v/>
      </c>
      <c r="E35" s="12" t="str">
        <f>_xlfn.IFNA(VLOOKUP($B35,'Static Returns and Covariance'!$B$13:$W$132,4),"")</f>
        <v/>
      </c>
      <c r="F35" s="12" t="str">
        <f>_xlfn.IFNA(VLOOKUP($B35,'Static Returns and Covariance'!$B$13:$W$132,5),"")</f>
        <v/>
      </c>
      <c r="G35" s="12" t="str">
        <f>_xlfn.IFNA(VLOOKUP($B35,'Static Returns and Covariance'!$B$13:$W$132,6),"")</f>
        <v/>
      </c>
      <c r="H35" s="12" t="str">
        <f>_xlfn.IFNA(VLOOKUP($B35,'Static Returns and Covariance'!$B$13:$W$132,7),"")</f>
        <v/>
      </c>
      <c r="I35" s="12" t="str">
        <f>_xlfn.IFNA(VLOOKUP($B35,'Static Returns and Covariance'!$B$13:$W$132,8),"")</f>
        <v/>
      </c>
      <c r="J35" s="12" t="str">
        <f>_xlfn.IFNA(VLOOKUP($B35,'Static Returns and Covariance'!$B$13:$W$132,9),"")</f>
        <v/>
      </c>
      <c r="K35" s="12" t="str">
        <f>_xlfn.IFNA(VLOOKUP($B35,'Static Returns and Covariance'!$B$13:$W$132,10),"")</f>
        <v/>
      </c>
      <c r="L35" s="12" t="str">
        <f>_xlfn.IFNA(VLOOKUP($B35,'Static Returns and Covariance'!$B$13:$W$132,11),"")</f>
        <v/>
      </c>
      <c r="M35" s="53" t="str">
        <f>_xlfn.IFNA(VLOOKUP($B35,'Static Returns and Covariance'!$B$13:$W$132,12),"")</f>
        <v/>
      </c>
      <c r="N35" s="12" t="str">
        <f>_xlfn.IFNA(VLOOKUP($B35,'Static Returns and Covariance'!$B$13:$W$132,13),"")</f>
        <v/>
      </c>
      <c r="O35" s="12" t="str">
        <f>_xlfn.IFNA(VLOOKUP($B35,'Static Returns and Covariance'!$B$13:$W$132,14),"")</f>
        <v/>
      </c>
      <c r="P35" s="12" t="str">
        <f>_xlfn.IFNA(VLOOKUP($B35,'Static Returns and Covariance'!$B$13:$W$132,15),"")</f>
        <v/>
      </c>
      <c r="Q35" s="12" t="str">
        <f>_xlfn.IFNA(VLOOKUP($B35,'Static Returns and Covariance'!$B$13:$W$132,16),"")</f>
        <v/>
      </c>
      <c r="R35" s="12" t="str">
        <f>_xlfn.IFNA(VLOOKUP($B35,'Static Returns and Covariance'!$B$13:$W$132,17),"")</f>
        <v/>
      </c>
      <c r="S35" s="12" t="str">
        <f>_xlfn.IFNA(VLOOKUP($B35,'Static Returns and Covariance'!$B$13:$W$132,18),"")</f>
        <v/>
      </c>
      <c r="T35" s="12" t="str">
        <f>_xlfn.IFNA(VLOOKUP($B35,'Static Returns and Covariance'!$B$13:$W$132,19),"")</f>
        <v/>
      </c>
      <c r="U35" s="12" t="str">
        <f>_xlfn.IFNA(VLOOKUP($B35,'Static Returns and Covariance'!$B$13:$W$132,20),"")</f>
        <v/>
      </c>
      <c r="V35" s="12" t="str">
        <f>_xlfn.IFNA(VLOOKUP($B35,'Static Returns and Covariance'!$B$13:$W$132,21),"")</f>
        <v/>
      </c>
      <c r="W35" s="51" t="str">
        <f>_xlfn.IFNA(VLOOKUP($B35,'Static Returns and Covariance'!$B$13:$W$132,22),"")</f>
        <v/>
      </c>
      <c r="Y35" s="57"/>
      <c r="Z35" s="57"/>
      <c r="AA35" s="57"/>
      <c r="AB35" s="57"/>
      <c r="AC35" s="57"/>
      <c r="AD35" s="57"/>
      <c r="AE35" s="57"/>
      <c r="AF35" s="57"/>
      <c r="AG35" s="57"/>
      <c r="AH35" s="57"/>
    </row>
    <row r="36" spans="2:34" outlineLevel="1">
      <c r="B36" s="10" t="str">
        <f>IF($C$4&lt;='Static Returns and Covariance'!B32,IF('Static Returns and Covariance'!B32&lt;='Backtesting - Monthly Reb Draft'!$C$5,'Static Returns and Covariance'!B32,""),"")</f>
        <v/>
      </c>
      <c r="C36" s="12" t="str">
        <f>_xlfn.IFNA(VLOOKUP($B36,'Static Returns and Covariance'!$B$13:$W$132,2),"")</f>
        <v/>
      </c>
      <c r="D36" s="12" t="str">
        <f>_xlfn.IFNA(VLOOKUP($B36,'Static Returns and Covariance'!$B$13:$W$132,3),"")</f>
        <v/>
      </c>
      <c r="E36" s="12" t="str">
        <f>_xlfn.IFNA(VLOOKUP($B36,'Static Returns and Covariance'!$B$13:$W$132,4),"")</f>
        <v/>
      </c>
      <c r="F36" s="12" t="str">
        <f>_xlfn.IFNA(VLOOKUP($B36,'Static Returns and Covariance'!$B$13:$W$132,5),"")</f>
        <v/>
      </c>
      <c r="G36" s="12" t="str">
        <f>_xlfn.IFNA(VLOOKUP($B36,'Static Returns and Covariance'!$B$13:$W$132,6),"")</f>
        <v/>
      </c>
      <c r="H36" s="12" t="str">
        <f>_xlfn.IFNA(VLOOKUP($B36,'Static Returns and Covariance'!$B$13:$W$132,7),"")</f>
        <v/>
      </c>
      <c r="I36" s="12" t="str">
        <f>_xlfn.IFNA(VLOOKUP($B36,'Static Returns and Covariance'!$B$13:$W$132,8),"")</f>
        <v/>
      </c>
      <c r="J36" s="12" t="str">
        <f>_xlfn.IFNA(VLOOKUP($B36,'Static Returns and Covariance'!$B$13:$W$132,9),"")</f>
        <v/>
      </c>
      <c r="K36" s="12" t="str">
        <f>_xlfn.IFNA(VLOOKUP($B36,'Static Returns and Covariance'!$B$13:$W$132,10),"")</f>
        <v/>
      </c>
      <c r="L36" s="12" t="str">
        <f>_xlfn.IFNA(VLOOKUP($B36,'Static Returns and Covariance'!$B$13:$W$132,11),"")</f>
        <v/>
      </c>
      <c r="M36" s="53" t="str">
        <f>_xlfn.IFNA(VLOOKUP($B36,'Static Returns and Covariance'!$B$13:$W$132,12),"")</f>
        <v/>
      </c>
      <c r="N36" s="12" t="str">
        <f>_xlfn.IFNA(VLOOKUP($B36,'Static Returns and Covariance'!$B$13:$W$132,13),"")</f>
        <v/>
      </c>
      <c r="O36" s="12" t="str">
        <f>_xlfn.IFNA(VLOOKUP($B36,'Static Returns and Covariance'!$B$13:$W$132,14),"")</f>
        <v/>
      </c>
      <c r="P36" s="12" t="str">
        <f>_xlfn.IFNA(VLOOKUP($B36,'Static Returns and Covariance'!$B$13:$W$132,15),"")</f>
        <v/>
      </c>
      <c r="Q36" s="12" t="str">
        <f>_xlfn.IFNA(VLOOKUP($B36,'Static Returns and Covariance'!$B$13:$W$132,16),"")</f>
        <v/>
      </c>
      <c r="R36" s="12" t="str">
        <f>_xlfn.IFNA(VLOOKUP($B36,'Static Returns and Covariance'!$B$13:$W$132,17),"")</f>
        <v/>
      </c>
      <c r="S36" s="12" t="str">
        <f>_xlfn.IFNA(VLOOKUP($B36,'Static Returns and Covariance'!$B$13:$W$132,18),"")</f>
        <v/>
      </c>
      <c r="T36" s="12" t="str">
        <f>_xlfn.IFNA(VLOOKUP($B36,'Static Returns and Covariance'!$B$13:$W$132,19),"")</f>
        <v/>
      </c>
      <c r="U36" s="12" t="str">
        <f>_xlfn.IFNA(VLOOKUP($B36,'Static Returns and Covariance'!$B$13:$W$132,20),"")</f>
        <v/>
      </c>
      <c r="V36" s="12" t="str">
        <f>_xlfn.IFNA(VLOOKUP($B36,'Static Returns and Covariance'!$B$13:$W$132,21),"")</f>
        <v/>
      </c>
      <c r="W36" s="51" t="str">
        <f>_xlfn.IFNA(VLOOKUP($B36,'Static Returns and Covariance'!$B$13:$W$132,22),"")</f>
        <v/>
      </c>
      <c r="Y36" s="57"/>
      <c r="Z36" s="57"/>
      <c r="AA36" s="57"/>
      <c r="AB36" s="57"/>
      <c r="AC36" s="57"/>
      <c r="AD36" s="57"/>
      <c r="AE36" s="57"/>
      <c r="AF36" s="57"/>
      <c r="AG36" s="57"/>
      <c r="AH36" s="57"/>
    </row>
    <row r="37" spans="2:34" outlineLevel="1">
      <c r="B37" s="10" t="str">
        <f>IF($C$4&lt;='Static Returns and Covariance'!B33,IF('Static Returns and Covariance'!B33&lt;='Backtesting - Monthly Reb Draft'!$C$5,'Static Returns and Covariance'!B33,""),"")</f>
        <v/>
      </c>
      <c r="C37" s="12" t="str">
        <f>_xlfn.IFNA(VLOOKUP($B37,'Static Returns and Covariance'!$B$13:$W$132,2),"")</f>
        <v/>
      </c>
      <c r="D37" s="12" t="str">
        <f>_xlfn.IFNA(VLOOKUP($B37,'Static Returns and Covariance'!$B$13:$W$132,3),"")</f>
        <v/>
      </c>
      <c r="E37" s="12" t="str">
        <f>_xlfn.IFNA(VLOOKUP($B37,'Static Returns and Covariance'!$B$13:$W$132,4),"")</f>
        <v/>
      </c>
      <c r="F37" s="12" t="str">
        <f>_xlfn.IFNA(VLOOKUP($B37,'Static Returns and Covariance'!$B$13:$W$132,5),"")</f>
        <v/>
      </c>
      <c r="G37" s="12" t="str">
        <f>_xlfn.IFNA(VLOOKUP($B37,'Static Returns and Covariance'!$B$13:$W$132,6),"")</f>
        <v/>
      </c>
      <c r="H37" s="12" t="str">
        <f>_xlfn.IFNA(VLOOKUP($B37,'Static Returns and Covariance'!$B$13:$W$132,7),"")</f>
        <v/>
      </c>
      <c r="I37" s="12" t="str">
        <f>_xlfn.IFNA(VLOOKUP($B37,'Static Returns and Covariance'!$B$13:$W$132,8),"")</f>
        <v/>
      </c>
      <c r="J37" s="12" t="str">
        <f>_xlfn.IFNA(VLOOKUP($B37,'Static Returns and Covariance'!$B$13:$W$132,9),"")</f>
        <v/>
      </c>
      <c r="K37" s="12" t="str">
        <f>_xlfn.IFNA(VLOOKUP($B37,'Static Returns and Covariance'!$B$13:$W$132,10),"")</f>
        <v/>
      </c>
      <c r="L37" s="12" t="str">
        <f>_xlfn.IFNA(VLOOKUP($B37,'Static Returns and Covariance'!$B$13:$W$132,11),"")</f>
        <v/>
      </c>
      <c r="M37" s="53" t="str">
        <f>_xlfn.IFNA(VLOOKUP($B37,'Static Returns and Covariance'!$B$13:$W$132,12),"")</f>
        <v/>
      </c>
      <c r="N37" s="12" t="str">
        <f>_xlfn.IFNA(VLOOKUP($B37,'Static Returns and Covariance'!$B$13:$W$132,13),"")</f>
        <v/>
      </c>
      <c r="O37" s="12" t="str">
        <f>_xlfn.IFNA(VLOOKUP($B37,'Static Returns and Covariance'!$B$13:$W$132,14),"")</f>
        <v/>
      </c>
      <c r="P37" s="12" t="str">
        <f>_xlfn.IFNA(VLOOKUP($B37,'Static Returns and Covariance'!$B$13:$W$132,15),"")</f>
        <v/>
      </c>
      <c r="Q37" s="12" t="str">
        <f>_xlfn.IFNA(VLOOKUP($B37,'Static Returns and Covariance'!$B$13:$W$132,16),"")</f>
        <v/>
      </c>
      <c r="R37" s="12" t="str">
        <f>_xlfn.IFNA(VLOOKUP($B37,'Static Returns and Covariance'!$B$13:$W$132,17),"")</f>
        <v/>
      </c>
      <c r="S37" s="12" t="str">
        <f>_xlfn.IFNA(VLOOKUP($B37,'Static Returns and Covariance'!$B$13:$W$132,18),"")</f>
        <v/>
      </c>
      <c r="T37" s="12" t="str">
        <f>_xlfn.IFNA(VLOOKUP($B37,'Static Returns and Covariance'!$B$13:$W$132,19),"")</f>
        <v/>
      </c>
      <c r="U37" s="12" t="str">
        <f>_xlfn.IFNA(VLOOKUP($B37,'Static Returns and Covariance'!$B$13:$W$132,20),"")</f>
        <v/>
      </c>
      <c r="V37" s="12" t="str">
        <f>_xlfn.IFNA(VLOOKUP($B37,'Static Returns and Covariance'!$B$13:$W$132,21),"")</f>
        <v/>
      </c>
      <c r="W37" s="51" t="str">
        <f>_xlfn.IFNA(VLOOKUP($B37,'Static Returns and Covariance'!$B$13:$W$132,22),"")</f>
        <v/>
      </c>
      <c r="Y37" s="57"/>
      <c r="Z37" s="57"/>
      <c r="AA37" s="57"/>
      <c r="AB37" s="57"/>
      <c r="AC37" s="57"/>
      <c r="AD37" s="57"/>
      <c r="AE37" s="57"/>
      <c r="AF37" s="57"/>
      <c r="AG37" s="57"/>
      <c r="AH37" s="57"/>
    </row>
    <row r="38" spans="2:34" outlineLevel="1">
      <c r="B38" s="10" t="str">
        <f>IF($C$4&lt;='Static Returns and Covariance'!B34,IF('Static Returns and Covariance'!B34&lt;='Backtesting - Monthly Reb Draft'!$C$5,'Static Returns and Covariance'!B34,""),"")</f>
        <v/>
      </c>
      <c r="C38" s="12" t="str">
        <f>_xlfn.IFNA(VLOOKUP($B38,'Static Returns and Covariance'!$B$13:$W$132,2),"")</f>
        <v/>
      </c>
      <c r="D38" s="12" t="str">
        <f>_xlfn.IFNA(VLOOKUP($B38,'Static Returns and Covariance'!$B$13:$W$132,3),"")</f>
        <v/>
      </c>
      <c r="E38" s="12" t="str">
        <f>_xlfn.IFNA(VLOOKUP($B38,'Static Returns and Covariance'!$B$13:$W$132,4),"")</f>
        <v/>
      </c>
      <c r="F38" s="12" t="str">
        <f>_xlfn.IFNA(VLOOKUP($B38,'Static Returns and Covariance'!$B$13:$W$132,5),"")</f>
        <v/>
      </c>
      <c r="G38" s="12" t="str">
        <f>_xlfn.IFNA(VLOOKUP($B38,'Static Returns and Covariance'!$B$13:$W$132,6),"")</f>
        <v/>
      </c>
      <c r="H38" s="12" t="str">
        <f>_xlfn.IFNA(VLOOKUP($B38,'Static Returns and Covariance'!$B$13:$W$132,7),"")</f>
        <v/>
      </c>
      <c r="I38" s="12" t="str">
        <f>_xlfn.IFNA(VLOOKUP($B38,'Static Returns and Covariance'!$B$13:$W$132,8),"")</f>
        <v/>
      </c>
      <c r="J38" s="12" t="str">
        <f>_xlfn.IFNA(VLOOKUP($B38,'Static Returns and Covariance'!$B$13:$W$132,9),"")</f>
        <v/>
      </c>
      <c r="K38" s="12" t="str">
        <f>_xlfn.IFNA(VLOOKUP($B38,'Static Returns and Covariance'!$B$13:$W$132,10),"")</f>
        <v/>
      </c>
      <c r="L38" s="12" t="str">
        <f>_xlfn.IFNA(VLOOKUP($B38,'Static Returns and Covariance'!$B$13:$W$132,11),"")</f>
        <v/>
      </c>
      <c r="M38" s="53" t="str">
        <f>_xlfn.IFNA(VLOOKUP($B38,'Static Returns and Covariance'!$B$13:$W$132,12),"")</f>
        <v/>
      </c>
      <c r="N38" s="12" t="str">
        <f>_xlfn.IFNA(VLOOKUP($B38,'Static Returns and Covariance'!$B$13:$W$132,13),"")</f>
        <v/>
      </c>
      <c r="O38" s="12" t="str">
        <f>_xlfn.IFNA(VLOOKUP($B38,'Static Returns and Covariance'!$B$13:$W$132,14),"")</f>
        <v/>
      </c>
      <c r="P38" s="12" t="str">
        <f>_xlfn.IFNA(VLOOKUP($B38,'Static Returns and Covariance'!$B$13:$W$132,15),"")</f>
        <v/>
      </c>
      <c r="Q38" s="12" t="str">
        <f>_xlfn.IFNA(VLOOKUP($B38,'Static Returns and Covariance'!$B$13:$W$132,16),"")</f>
        <v/>
      </c>
      <c r="R38" s="12" t="str">
        <f>_xlfn.IFNA(VLOOKUP($B38,'Static Returns and Covariance'!$B$13:$W$132,17),"")</f>
        <v/>
      </c>
      <c r="S38" s="12" t="str">
        <f>_xlfn.IFNA(VLOOKUP($B38,'Static Returns and Covariance'!$B$13:$W$132,18),"")</f>
        <v/>
      </c>
      <c r="T38" s="12" t="str">
        <f>_xlfn.IFNA(VLOOKUP($B38,'Static Returns and Covariance'!$B$13:$W$132,19),"")</f>
        <v/>
      </c>
      <c r="U38" s="12" t="str">
        <f>_xlfn.IFNA(VLOOKUP($B38,'Static Returns and Covariance'!$B$13:$W$132,20),"")</f>
        <v/>
      </c>
      <c r="V38" s="12" t="str">
        <f>_xlfn.IFNA(VLOOKUP($B38,'Static Returns and Covariance'!$B$13:$W$132,21),"")</f>
        <v/>
      </c>
      <c r="W38" s="51" t="str">
        <f>_xlfn.IFNA(VLOOKUP($B38,'Static Returns and Covariance'!$B$13:$W$132,22),"")</f>
        <v/>
      </c>
      <c r="Y38" s="57"/>
      <c r="Z38" s="57"/>
      <c r="AA38" s="57"/>
      <c r="AB38" s="57"/>
      <c r="AC38" s="57"/>
      <c r="AD38" s="57"/>
      <c r="AE38" s="57"/>
      <c r="AF38" s="57"/>
      <c r="AG38" s="57"/>
      <c r="AH38" s="57"/>
    </row>
    <row r="39" spans="2:34" outlineLevel="1">
      <c r="B39" s="10" t="str">
        <f>IF($C$4&lt;='Static Returns and Covariance'!B35,IF('Static Returns and Covariance'!B35&lt;='Backtesting - Monthly Reb Draft'!$C$5,'Static Returns and Covariance'!B35,""),"")</f>
        <v/>
      </c>
      <c r="C39" s="12" t="str">
        <f>_xlfn.IFNA(VLOOKUP($B39,'Static Returns and Covariance'!$B$13:$W$132,2),"")</f>
        <v/>
      </c>
      <c r="D39" s="12" t="str">
        <f>_xlfn.IFNA(VLOOKUP($B39,'Static Returns and Covariance'!$B$13:$W$132,3),"")</f>
        <v/>
      </c>
      <c r="E39" s="12" t="str">
        <f>_xlfn.IFNA(VLOOKUP($B39,'Static Returns and Covariance'!$B$13:$W$132,4),"")</f>
        <v/>
      </c>
      <c r="F39" s="12" t="str">
        <f>_xlfn.IFNA(VLOOKUP($B39,'Static Returns and Covariance'!$B$13:$W$132,5),"")</f>
        <v/>
      </c>
      <c r="G39" s="12" t="str">
        <f>_xlfn.IFNA(VLOOKUP($B39,'Static Returns and Covariance'!$B$13:$W$132,6),"")</f>
        <v/>
      </c>
      <c r="H39" s="12" t="str">
        <f>_xlfn.IFNA(VLOOKUP($B39,'Static Returns and Covariance'!$B$13:$W$132,7),"")</f>
        <v/>
      </c>
      <c r="I39" s="12" t="str">
        <f>_xlfn.IFNA(VLOOKUP($B39,'Static Returns and Covariance'!$B$13:$W$132,8),"")</f>
        <v/>
      </c>
      <c r="J39" s="12" t="str">
        <f>_xlfn.IFNA(VLOOKUP($B39,'Static Returns and Covariance'!$B$13:$W$132,9),"")</f>
        <v/>
      </c>
      <c r="K39" s="12" t="str">
        <f>_xlfn.IFNA(VLOOKUP($B39,'Static Returns and Covariance'!$B$13:$W$132,10),"")</f>
        <v/>
      </c>
      <c r="L39" s="12" t="str">
        <f>_xlfn.IFNA(VLOOKUP($B39,'Static Returns and Covariance'!$B$13:$W$132,11),"")</f>
        <v/>
      </c>
      <c r="M39" s="53" t="str">
        <f>_xlfn.IFNA(VLOOKUP($B39,'Static Returns and Covariance'!$B$13:$W$132,12),"")</f>
        <v/>
      </c>
      <c r="N39" s="12" t="str">
        <f>_xlfn.IFNA(VLOOKUP($B39,'Static Returns and Covariance'!$B$13:$W$132,13),"")</f>
        <v/>
      </c>
      <c r="O39" s="12" t="str">
        <f>_xlfn.IFNA(VLOOKUP($B39,'Static Returns and Covariance'!$B$13:$W$132,14),"")</f>
        <v/>
      </c>
      <c r="P39" s="12" t="str">
        <f>_xlfn.IFNA(VLOOKUP($B39,'Static Returns and Covariance'!$B$13:$W$132,15),"")</f>
        <v/>
      </c>
      <c r="Q39" s="12" t="str">
        <f>_xlfn.IFNA(VLOOKUP($B39,'Static Returns and Covariance'!$B$13:$W$132,16),"")</f>
        <v/>
      </c>
      <c r="R39" s="12" t="str">
        <f>_xlfn.IFNA(VLOOKUP($B39,'Static Returns and Covariance'!$B$13:$W$132,17),"")</f>
        <v/>
      </c>
      <c r="S39" s="12" t="str">
        <f>_xlfn.IFNA(VLOOKUP($B39,'Static Returns and Covariance'!$B$13:$W$132,18),"")</f>
        <v/>
      </c>
      <c r="T39" s="12" t="str">
        <f>_xlfn.IFNA(VLOOKUP($B39,'Static Returns and Covariance'!$B$13:$W$132,19),"")</f>
        <v/>
      </c>
      <c r="U39" s="12" t="str">
        <f>_xlfn.IFNA(VLOOKUP($B39,'Static Returns and Covariance'!$B$13:$W$132,20),"")</f>
        <v/>
      </c>
      <c r="V39" s="12" t="str">
        <f>_xlfn.IFNA(VLOOKUP($B39,'Static Returns and Covariance'!$B$13:$W$132,21),"")</f>
        <v/>
      </c>
      <c r="W39" s="51" t="str">
        <f>_xlfn.IFNA(VLOOKUP($B39,'Static Returns and Covariance'!$B$13:$W$132,22),"")</f>
        <v/>
      </c>
      <c r="Y39" s="57"/>
      <c r="Z39" s="57"/>
      <c r="AA39" s="57"/>
      <c r="AB39" s="57"/>
      <c r="AC39" s="57"/>
      <c r="AD39" s="57"/>
      <c r="AE39" s="57"/>
      <c r="AF39" s="57"/>
      <c r="AG39" s="57"/>
      <c r="AH39" s="57"/>
    </row>
    <row r="40" spans="2:34" outlineLevel="1">
      <c r="B40" s="10" t="str">
        <f>IF($C$4&lt;='Static Returns and Covariance'!B36,IF('Static Returns and Covariance'!B36&lt;='Backtesting - Monthly Reb Draft'!$C$5,'Static Returns and Covariance'!B36,""),"")</f>
        <v/>
      </c>
      <c r="C40" s="12" t="str">
        <f>_xlfn.IFNA(VLOOKUP($B40,'Static Returns and Covariance'!$B$13:$W$132,2),"")</f>
        <v/>
      </c>
      <c r="D40" s="12" t="str">
        <f>_xlfn.IFNA(VLOOKUP($B40,'Static Returns and Covariance'!$B$13:$W$132,3),"")</f>
        <v/>
      </c>
      <c r="E40" s="12" t="str">
        <f>_xlfn.IFNA(VLOOKUP($B40,'Static Returns and Covariance'!$B$13:$W$132,4),"")</f>
        <v/>
      </c>
      <c r="F40" s="12" t="str">
        <f>_xlfn.IFNA(VLOOKUP($B40,'Static Returns and Covariance'!$B$13:$W$132,5),"")</f>
        <v/>
      </c>
      <c r="G40" s="12" t="str">
        <f>_xlfn.IFNA(VLOOKUP($B40,'Static Returns and Covariance'!$B$13:$W$132,6),"")</f>
        <v/>
      </c>
      <c r="H40" s="12" t="str">
        <f>_xlfn.IFNA(VLOOKUP($B40,'Static Returns and Covariance'!$B$13:$W$132,7),"")</f>
        <v/>
      </c>
      <c r="I40" s="12" t="str">
        <f>_xlfn.IFNA(VLOOKUP($B40,'Static Returns and Covariance'!$B$13:$W$132,8),"")</f>
        <v/>
      </c>
      <c r="J40" s="12" t="str">
        <f>_xlfn.IFNA(VLOOKUP($B40,'Static Returns and Covariance'!$B$13:$W$132,9),"")</f>
        <v/>
      </c>
      <c r="K40" s="12" t="str">
        <f>_xlfn.IFNA(VLOOKUP($B40,'Static Returns and Covariance'!$B$13:$W$132,10),"")</f>
        <v/>
      </c>
      <c r="L40" s="12" t="str">
        <f>_xlfn.IFNA(VLOOKUP($B40,'Static Returns and Covariance'!$B$13:$W$132,11),"")</f>
        <v/>
      </c>
      <c r="M40" s="53" t="str">
        <f>_xlfn.IFNA(VLOOKUP($B40,'Static Returns and Covariance'!$B$13:$W$132,12),"")</f>
        <v/>
      </c>
      <c r="N40" s="12" t="str">
        <f>_xlfn.IFNA(VLOOKUP($B40,'Static Returns and Covariance'!$B$13:$W$132,13),"")</f>
        <v/>
      </c>
      <c r="O40" s="12" t="str">
        <f>_xlfn.IFNA(VLOOKUP($B40,'Static Returns and Covariance'!$B$13:$W$132,14),"")</f>
        <v/>
      </c>
      <c r="P40" s="12" t="str">
        <f>_xlfn.IFNA(VLOOKUP($B40,'Static Returns and Covariance'!$B$13:$W$132,15),"")</f>
        <v/>
      </c>
      <c r="Q40" s="12" t="str">
        <f>_xlfn.IFNA(VLOOKUP($B40,'Static Returns and Covariance'!$B$13:$W$132,16),"")</f>
        <v/>
      </c>
      <c r="R40" s="12" t="str">
        <f>_xlfn.IFNA(VLOOKUP($B40,'Static Returns and Covariance'!$B$13:$W$132,17),"")</f>
        <v/>
      </c>
      <c r="S40" s="12" t="str">
        <f>_xlfn.IFNA(VLOOKUP($B40,'Static Returns and Covariance'!$B$13:$W$132,18),"")</f>
        <v/>
      </c>
      <c r="T40" s="12" t="str">
        <f>_xlfn.IFNA(VLOOKUP($B40,'Static Returns and Covariance'!$B$13:$W$132,19),"")</f>
        <v/>
      </c>
      <c r="U40" s="12" t="str">
        <f>_xlfn.IFNA(VLOOKUP($B40,'Static Returns and Covariance'!$B$13:$W$132,20),"")</f>
        <v/>
      </c>
      <c r="V40" s="12" t="str">
        <f>_xlfn.IFNA(VLOOKUP($B40,'Static Returns and Covariance'!$B$13:$W$132,21),"")</f>
        <v/>
      </c>
      <c r="W40" s="51" t="str">
        <f>_xlfn.IFNA(VLOOKUP($B40,'Static Returns and Covariance'!$B$13:$W$132,22),"")</f>
        <v/>
      </c>
      <c r="Y40" s="57"/>
      <c r="Z40" s="57"/>
      <c r="AA40" s="57"/>
      <c r="AB40" s="57"/>
      <c r="AC40" s="57"/>
      <c r="AD40" s="57"/>
      <c r="AE40" s="57"/>
      <c r="AF40" s="57"/>
      <c r="AG40" s="57"/>
      <c r="AH40" s="57"/>
    </row>
    <row r="41" spans="2:34" outlineLevel="1">
      <c r="B41" s="10">
        <f>IF($C$4&lt;='Static Returns and Covariance'!B37,IF('Static Returns and Covariance'!B37&lt;='Backtesting - Monthly Reb Draft'!$C$5,'Static Returns and Covariance'!B37,""),"")</f>
        <v>41670</v>
      </c>
      <c r="C41" s="12">
        <f>_xlfn.IFNA(VLOOKUP($B41,'Static Returns and Covariance'!$B$13:$W$132,2),"")</f>
        <v>-5.8058399707078934E-2</v>
      </c>
      <c r="D41" s="12">
        <f>_xlfn.IFNA(VLOOKUP($B41,'Static Returns and Covariance'!$B$13:$W$132,3),"")</f>
        <v>-0.10631659626960754</v>
      </c>
      <c r="E41" s="12">
        <f>_xlfn.IFNA(VLOOKUP($B41,'Static Returns and Covariance'!$B$13:$W$132,4),"")</f>
        <v>1.5507201664149761E-2</v>
      </c>
      <c r="F41" s="12">
        <f>_xlfn.IFNA(VLOOKUP($B41,'Static Returns and Covariance'!$B$13:$W$132,5),"")</f>
        <v>-8.5989288985729218E-2</v>
      </c>
      <c r="G41" s="12">
        <f>_xlfn.IFNA(VLOOKUP($B41,'Static Returns and Covariance'!$B$13:$W$132,6),"")</f>
        <v>-5.4517395794391632E-2</v>
      </c>
      <c r="H41" s="12">
        <f>_xlfn.IFNA(VLOOKUP($B41,'Static Returns and Covariance'!$B$13:$W$132,7),"")</f>
        <v>4.9775872379541397E-2</v>
      </c>
      <c r="I41" s="12">
        <f>_xlfn.IFNA(VLOOKUP($B41,'Static Returns and Covariance'!$B$13:$W$132,8),"")</f>
        <v>-5.739796906709671E-2</v>
      </c>
      <c r="J41" s="12">
        <f>_xlfn.IFNA(VLOOKUP($B41,'Static Returns and Covariance'!$B$13:$W$132,9),"")</f>
        <v>-1.560412161052227E-2</v>
      </c>
      <c r="K41" s="12">
        <f>_xlfn.IFNA(VLOOKUP($B41,'Static Returns and Covariance'!$B$13:$W$132,10),"")</f>
        <v>7.3901504278182983E-2</v>
      </c>
      <c r="L41" s="12">
        <f>_xlfn.IFNA(VLOOKUP($B41,'Static Returns and Covariance'!$B$13:$W$132,11),"")</f>
        <v>-3.3637493848800659E-2</v>
      </c>
      <c r="M41" s="53">
        <f>_xlfn.IFNA(VLOOKUP($B41,'Static Returns and Covariance'!$B$13:$W$132,12),"")</f>
        <v>-3.4567529999999999E-2</v>
      </c>
      <c r="N41" s="12">
        <f>_xlfn.IFNA(VLOOKUP($B41,'Static Returns and Covariance'!$B$13:$W$132,13),"")</f>
        <v>-6.0681192546811265E-2</v>
      </c>
      <c r="O41" s="12">
        <f>_xlfn.IFNA(VLOOKUP($B41,'Static Returns and Covariance'!$B$13:$W$132,14),"")</f>
        <v>-0.11288908657540257</v>
      </c>
      <c r="P41" s="12">
        <f>_xlfn.IFNA(VLOOKUP($B41,'Static Returns and Covariance'!$B$13:$W$132,15),"")</f>
        <v>7.3205736771342345E-3</v>
      </c>
      <c r="Q41" s="12">
        <f>_xlfn.IFNA(VLOOKUP($B41,'Static Returns and Covariance'!$B$13:$W$132,16),"")</f>
        <v>-9.6096171553775395E-2</v>
      </c>
      <c r="R41" s="12">
        <f>_xlfn.IFNA(VLOOKUP($B41,'Static Returns and Covariance'!$B$13:$W$132,17),"")</f>
        <v>-6.5458354553751028E-2</v>
      </c>
      <c r="S41" s="12">
        <f>_xlfn.IFNA(VLOOKUP($B41,'Static Returns and Covariance'!$B$13:$W$132,18),"")</f>
        <v>4.2291023621267715E-2</v>
      </c>
      <c r="T41" s="12">
        <f>_xlfn.IFNA(VLOOKUP($B41,'Static Returns and Covariance'!$B$13:$W$132,19),"")</f>
        <v>-7.8372777554128942E-2</v>
      </c>
      <c r="U41" s="12">
        <f>_xlfn.IFNA(VLOOKUP($B41,'Static Returns and Covariance'!$B$13:$W$132,20),"")</f>
        <v>-3.0982572616873462E-2</v>
      </c>
      <c r="V41" s="12">
        <f>_xlfn.IFNA(VLOOKUP($B41,'Static Returns and Covariance'!$B$13:$W$132,21),"")</f>
        <v>5.8810481704131237E-2</v>
      </c>
      <c r="W41" s="51">
        <f>_xlfn.IFNA(VLOOKUP($B41,'Static Returns and Covariance'!$B$13:$W$132,22),"")</f>
        <v>-4.9993451120341585E-2</v>
      </c>
      <c r="Y41" s="57"/>
      <c r="Z41" s="57"/>
      <c r="AA41" s="57"/>
      <c r="AB41" s="57"/>
      <c r="AC41" s="57"/>
      <c r="AD41" s="57"/>
      <c r="AE41" s="57"/>
      <c r="AF41" s="57"/>
      <c r="AG41" s="57"/>
      <c r="AH41" s="57"/>
    </row>
    <row r="42" spans="2:34" outlineLevel="1">
      <c r="B42" s="10">
        <f>IF($C$4&lt;='Static Returns and Covariance'!B38,IF('Static Returns and Covariance'!B38&lt;='Backtesting - Monthly Reb Draft'!$C$5,'Static Returns and Covariance'!B38,""),"")</f>
        <v>41698</v>
      </c>
      <c r="C42" s="12">
        <f>_xlfn.IFNA(VLOOKUP($B42,'Static Returns and Covariance'!$B$13:$W$132,2),"")</f>
        <v>5.3429961204528809E-2</v>
      </c>
      <c r="D42" s="12">
        <f>_xlfn.IFNA(VLOOKUP($B42,'Static Returns and Covariance'!$B$13:$W$132,3),"")</f>
        <v>4.2103420943021774E-2</v>
      </c>
      <c r="E42" s="12">
        <f>_xlfn.IFNA(VLOOKUP($B42,'Static Returns and Covariance'!$B$13:$W$132,4),"")</f>
        <v>2.6915537193417549E-2</v>
      </c>
      <c r="F42" s="12">
        <f>_xlfn.IFNA(VLOOKUP($B42,'Static Returns and Covariance'!$B$13:$W$132,5),"")</f>
        <v>5.7687755674123764E-2</v>
      </c>
      <c r="G42" s="12">
        <f>_xlfn.IFNA(VLOOKUP($B42,'Static Returns and Covariance'!$B$13:$W$132,6),"")</f>
        <v>1.8133630976080894E-2</v>
      </c>
      <c r="H42" s="12">
        <f>_xlfn.IFNA(VLOOKUP($B42,'Static Returns and Covariance'!$B$13:$W$132,7),"")</f>
        <v>3.0775994062423706E-2</v>
      </c>
      <c r="I42" s="12">
        <f>_xlfn.IFNA(VLOOKUP($B42,'Static Returns and Covariance'!$B$13:$W$132,8),"")</f>
        <v>4.371396079659462E-2</v>
      </c>
      <c r="J42" s="12">
        <f>_xlfn.IFNA(VLOOKUP($B42,'Static Returns and Covariance'!$B$13:$W$132,9),"")</f>
        <v>-5.0205662846565247E-3</v>
      </c>
      <c r="K42" s="12">
        <f>_xlfn.IFNA(VLOOKUP($B42,'Static Returns and Covariance'!$B$13:$W$132,10),"")</f>
        <v>2.6534399017691612E-2</v>
      </c>
      <c r="L42" s="12">
        <f>_xlfn.IFNA(VLOOKUP($B42,'Static Returns and Covariance'!$B$13:$W$132,11),"")</f>
        <v>6.9616720080375671E-2</v>
      </c>
      <c r="M42" s="53">
        <f>_xlfn.IFNA(VLOOKUP($B42,'Static Returns and Covariance'!$B$13:$W$132,12),"")</f>
        <v>4.5756789999999999E-2</v>
      </c>
      <c r="N42" s="12">
        <f>_xlfn.IFNA(VLOOKUP($B42,'Static Returns and Covariance'!$B$13:$W$132,13),"")</f>
        <v>5.0807168364796478E-2</v>
      </c>
      <c r="O42" s="12">
        <f>_xlfn.IFNA(VLOOKUP($B42,'Static Returns and Covariance'!$B$13:$W$132,14),"")</f>
        <v>3.5530930637226753E-2</v>
      </c>
      <c r="P42" s="12">
        <f>_xlfn.IFNA(VLOOKUP($B42,'Static Returns and Covariance'!$B$13:$W$132,15),"")</f>
        <v>1.8728909206402022E-2</v>
      </c>
      <c r="Q42" s="12">
        <f>_xlfn.IFNA(VLOOKUP($B42,'Static Returns and Covariance'!$B$13:$W$132,16),"")</f>
        <v>4.7580873106077587E-2</v>
      </c>
      <c r="R42" s="12">
        <f>_xlfn.IFNA(VLOOKUP($B42,'Static Returns and Covariance'!$B$13:$W$132,17),"")</f>
        <v>7.1926722167215008E-3</v>
      </c>
      <c r="S42" s="12">
        <f>_xlfn.IFNA(VLOOKUP($B42,'Static Returns and Covariance'!$B$13:$W$132,18),"")</f>
        <v>2.3291145304150024E-2</v>
      </c>
      <c r="T42" s="12">
        <f>_xlfn.IFNA(VLOOKUP($B42,'Static Returns and Covariance'!$B$13:$W$132,19),"")</f>
        <v>2.2739152309562392E-2</v>
      </c>
      <c r="U42" s="12">
        <f>_xlfn.IFNA(VLOOKUP($B42,'Static Returns and Covariance'!$B$13:$W$132,20),"")</f>
        <v>-2.0399017291007716E-2</v>
      </c>
      <c r="V42" s="12">
        <f>_xlfn.IFNA(VLOOKUP($B42,'Static Returns and Covariance'!$B$13:$W$132,21),"")</f>
        <v>1.1443376443639863E-2</v>
      </c>
      <c r="W42" s="51">
        <f>_xlfn.IFNA(VLOOKUP($B42,'Static Returns and Covariance'!$B$13:$W$132,22),"")</f>
        <v>5.3260762808834745E-2</v>
      </c>
      <c r="Y42" s="57"/>
      <c r="Z42" s="57"/>
      <c r="AA42" s="57"/>
      <c r="AB42" s="57"/>
      <c r="AC42" s="57"/>
      <c r="AD42" s="57"/>
      <c r="AE42" s="57"/>
      <c r="AF42" s="57"/>
      <c r="AG42" s="57"/>
      <c r="AH42" s="57"/>
    </row>
    <row r="43" spans="2:34" outlineLevel="1">
      <c r="B43" s="10">
        <f>IF($C$4&lt;='Static Returns and Covariance'!B39,IF('Static Returns and Covariance'!B39&lt;='Backtesting - Monthly Reb Draft'!$C$5,'Static Returns and Covariance'!B39,""),"")</f>
        <v>41729</v>
      </c>
      <c r="C43" s="12">
        <f>_xlfn.IFNA(VLOOKUP($B43,'Static Returns and Covariance'!$B$13:$W$132,2),"")</f>
        <v>3.953128308057785E-2</v>
      </c>
      <c r="D43" s="12">
        <f>_xlfn.IFNA(VLOOKUP($B43,'Static Returns and Covariance'!$B$13:$W$132,3),"")</f>
        <v>3.1041374430060387E-2</v>
      </c>
      <c r="E43" s="12">
        <f>_xlfn.IFNA(VLOOKUP($B43,'Static Returns and Covariance'!$B$13:$W$132,4),"")</f>
        <v>3.7544280290603638E-2</v>
      </c>
      <c r="F43" s="12">
        <f>_xlfn.IFNA(VLOOKUP($B43,'Static Returns and Covariance'!$B$13:$W$132,5),"")</f>
        <v>6.9027533754706383E-3</v>
      </c>
      <c r="G43" s="12">
        <f>_xlfn.IFNA(VLOOKUP($B43,'Static Returns and Covariance'!$B$13:$W$132,6),"")</f>
        <v>4.2568616569042206E-2</v>
      </c>
      <c r="H43" s="12">
        <f>_xlfn.IFNA(VLOOKUP($B43,'Static Returns and Covariance'!$B$13:$W$132,7),"")</f>
        <v>2.2910609841346741E-2</v>
      </c>
      <c r="I43" s="12">
        <f>_xlfn.IFNA(VLOOKUP($B43,'Static Returns and Covariance'!$B$13:$W$132,8),"")</f>
        <v>1.2013014405965805E-2</v>
      </c>
      <c r="J43" s="12">
        <f>_xlfn.IFNA(VLOOKUP($B43,'Static Returns and Covariance'!$B$13:$W$132,9),"")</f>
        <v>2.8211086988449097E-2</v>
      </c>
      <c r="K43" s="12">
        <f>_xlfn.IFNA(VLOOKUP($B43,'Static Returns and Covariance'!$B$13:$W$132,10),"")</f>
        <v>-0.14409953355789185</v>
      </c>
      <c r="L43" s="12">
        <f>_xlfn.IFNA(VLOOKUP($B43,'Static Returns and Covariance'!$B$13:$W$132,11),"")</f>
        <v>-2.3320194333791733E-2</v>
      </c>
      <c r="M43" s="53">
        <f>_xlfn.IFNA(VLOOKUP($B43,'Static Returns and Covariance'!$B$13:$W$132,12),"")</f>
        <v>8.1084680000000006E-3</v>
      </c>
      <c r="N43" s="12">
        <f>_xlfn.IFNA(VLOOKUP($B43,'Static Returns and Covariance'!$B$13:$W$132,13),"")</f>
        <v>3.6908490240845519E-2</v>
      </c>
      <c r="O43" s="12">
        <f>_xlfn.IFNA(VLOOKUP($B43,'Static Returns and Covariance'!$B$13:$W$132,14),"")</f>
        <v>2.4468884124265362E-2</v>
      </c>
      <c r="P43" s="12">
        <f>_xlfn.IFNA(VLOOKUP($B43,'Static Returns and Covariance'!$B$13:$W$132,15),"")</f>
        <v>2.9357652303588111E-2</v>
      </c>
      <c r="Q43" s="12">
        <f>_xlfn.IFNA(VLOOKUP($B43,'Static Returns and Covariance'!$B$13:$W$132,16),"")</f>
        <v>-3.2041291925755406E-3</v>
      </c>
      <c r="R43" s="12">
        <f>_xlfn.IFNA(VLOOKUP($B43,'Static Returns and Covariance'!$B$13:$W$132,17),"")</f>
        <v>3.162765780968281E-2</v>
      </c>
      <c r="S43" s="12">
        <f>_xlfn.IFNA(VLOOKUP($B43,'Static Returns and Covariance'!$B$13:$W$132,18),"")</f>
        <v>1.542576108307306E-2</v>
      </c>
      <c r="T43" s="12">
        <f>_xlfn.IFNA(VLOOKUP($B43,'Static Returns and Covariance'!$B$13:$W$132,19),"")</f>
        <v>-8.961794081066423E-3</v>
      </c>
      <c r="U43" s="12">
        <f>_xlfn.IFNA(VLOOKUP($B43,'Static Returns and Covariance'!$B$13:$W$132,20),"")</f>
        <v>1.2832635982097903E-2</v>
      </c>
      <c r="V43" s="12">
        <f>_xlfn.IFNA(VLOOKUP($B43,'Static Returns and Covariance'!$B$13:$W$132,21),"")</f>
        <v>-0.15919055613194361</v>
      </c>
      <c r="W43" s="51">
        <f>_xlfn.IFNA(VLOOKUP($B43,'Static Returns and Covariance'!$B$13:$W$132,22),"")</f>
        <v>-3.9676151605332659E-2</v>
      </c>
      <c r="Y43" s="57"/>
      <c r="Z43" s="57"/>
      <c r="AA43" s="57"/>
      <c r="AB43" s="57"/>
      <c r="AC43" s="57"/>
      <c r="AD43" s="57"/>
      <c r="AE43" s="57"/>
      <c r="AF43" s="57"/>
      <c r="AG43" s="57"/>
      <c r="AH43" s="57"/>
    </row>
    <row r="44" spans="2:34" outlineLevel="1">
      <c r="B44" s="10">
        <f>IF($C$4&lt;='Static Returns and Covariance'!B40,IF('Static Returns and Covariance'!B40&lt;='Backtesting - Monthly Reb Draft'!$C$5,'Static Returns and Covariance'!B40,""),"")</f>
        <v>41759</v>
      </c>
      <c r="C44" s="12">
        <f>_xlfn.IFNA(VLOOKUP($B44,'Static Returns and Covariance'!$B$13:$W$132,2),"")</f>
        <v>2.0676376298069954E-2</v>
      </c>
      <c r="D44" s="12">
        <f>_xlfn.IFNA(VLOOKUP($B44,'Static Returns and Covariance'!$B$13:$W$132,3),"")</f>
        <v>5.5588200688362122E-2</v>
      </c>
      <c r="E44" s="12">
        <f>_xlfn.IFNA(VLOOKUP($B44,'Static Returns and Covariance'!$B$13:$W$132,4),"")</f>
        <v>4.3013274669647217E-2</v>
      </c>
      <c r="F44" s="12">
        <f>_xlfn.IFNA(VLOOKUP($B44,'Static Returns and Covariance'!$B$13:$W$132,5),"")</f>
        <v>2.5283742696046829E-2</v>
      </c>
      <c r="G44" s="12">
        <f>_xlfn.IFNA(VLOOKUP($B44,'Static Returns and Covariance'!$B$13:$W$132,6),"")</f>
        <v>3.3935125917196274E-2</v>
      </c>
      <c r="H44" s="12">
        <f>_xlfn.IFNA(VLOOKUP($B44,'Static Returns and Covariance'!$B$13:$W$132,7),"")</f>
        <v>2.1834105253219604E-2</v>
      </c>
      <c r="I44" s="12">
        <f>_xlfn.IFNA(VLOOKUP($B44,'Static Returns and Covariance'!$B$13:$W$132,8),"")</f>
        <v>-4.4914907775819302E-3</v>
      </c>
      <c r="J44" s="12">
        <f>_xlfn.IFNA(VLOOKUP($B44,'Static Returns and Covariance'!$B$13:$W$132,9),"")</f>
        <v>3.9482474327087402E-2</v>
      </c>
      <c r="K44" s="12">
        <f>_xlfn.IFNA(VLOOKUP($B44,'Static Returns and Covariance'!$B$13:$W$132,10),"")</f>
        <v>0.10767707228660583</v>
      </c>
      <c r="L44" s="12">
        <f>_xlfn.IFNA(VLOOKUP($B44,'Static Returns and Covariance'!$B$13:$W$132,11),"")</f>
        <v>-1.4231436885893345E-2</v>
      </c>
      <c r="M44" s="53">
        <f>_xlfn.IFNA(VLOOKUP($B44,'Static Returns and Covariance'!$B$13:$W$132,12),"")</f>
        <v>7.1895030000000007E-3</v>
      </c>
      <c r="N44" s="12">
        <f>_xlfn.IFNA(VLOOKUP($B44,'Static Returns and Covariance'!$B$13:$W$132,13),"")</f>
        <v>1.8053583458337623E-2</v>
      </c>
      <c r="O44" s="12">
        <f>_xlfn.IFNA(VLOOKUP($B44,'Static Returns and Covariance'!$B$13:$W$132,14),"")</f>
        <v>4.90157103825671E-2</v>
      </c>
      <c r="P44" s="12">
        <f>_xlfn.IFNA(VLOOKUP($B44,'Static Returns and Covariance'!$B$13:$W$132,15),"")</f>
        <v>3.482664668263169E-2</v>
      </c>
      <c r="Q44" s="12">
        <f>_xlfn.IFNA(VLOOKUP($B44,'Static Returns and Covariance'!$B$13:$W$132,16),"")</f>
        <v>1.517686012800065E-2</v>
      </c>
      <c r="R44" s="12">
        <f>_xlfn.IFNA(VLOOKUP($B44,'Static Returns and Covariance'!$B$13:$W$132,17),"")</f>
        <v>2.2994167157836878E-2</v>
      </c>
      <c r="S44" s="12">
        <f>_xlfn.IFNA(VLOOKUP($B44,'Static Returns and Covariance'!$B$13:$W$132,18),"")</f>
        <v>1.4349256494945924E-2</v>
      </c>
      <c r="T44" s="12">
        <f>_xlfn.IFNA(VLOOKUP($B44,'Static Returns and Covariance'!$B$13:$W$132,19),"")</f>
        <v>-2.5466299264614158E-2</v>
      </c>
      <c r="U44" s="12">
        <f>_xlfn.IFNA(VLOOKUP($B44,'Static Returns and Covariance'!$B$13:$W$132,20),"")</f>
        <v>2.4104023320736211E-2</v>
      </c>
      <c r="V44" s="12">
        <f>_xlfn.IFNA(VLOOKUP($B44,'Static Returns and Covariance'!$B$13:$W$132,21),"")</f>
        <v>9.2586049712554089E-2</v>
      </c>
      <c r="W44" s="51">
        <f>_xlfn.IFNA(VLOOKUP($B44,'Static Returns and Covariance'!$B$13:$W$132,22),"")</f>
        <v>-3.0587394157434271E-2</v>
      </c>
      <c r="Y44" s="57"/>
      <c r="Z44" s="57"/>
      <c r="AA44" s="57"/>
      <c r="AB44" s="57"/>
      <c r="AC44" s="57"/>
      <c r="AD44" s="57"/>
      <c r="AE44" s="57"/>
      <c r="AF44" s="57"/>
      <c r="AG44" s="57"/>
      <c r="AH44" s="57"/>
    </row>
    <row r="45" spans="2:34" outlineLevel="1">
      <c r="B45" s="10">
        <f>IF($C$4&lt;='Static Returns and Covariance'!B41,IF('Static Returns and Covariance'!B41&lt;='Backtesting - Monthly Reb Draft'!$C$5,'Static Returns and Covariance'!B41,""),"")</f>
        <v>41789</v>
      </c>
      <c r="C45" s="12">
        <f>_xlfn.IFNA(VLOOKUP($B45,'Static Returns and Covariance'!$B$13:$W$132,2),"")</f>
        <v>-5.6039091199636459E-2</v>
      </c>
      <c r="D45" s="12">
        <f>_xlfn.IFNA(VLOOKUP($B45,'Static Returns and Covariance'!$B$13:$W$132,3),"")</f>
        <v>-1.3224950060248375E-2</v>
      </c>
      <c r="E45" s="12">
        <f>_xlfn.IFNA(VLOOKUP($B45,'Static Returns and Covariance'!$B$13:$W$132,4),"")</f>
        <v>-3.3275213092565536E-2</v>
      </c>
      <c r="F45" s="12">
        <f>_xlfn.IFNA(VLOOKUP($B45,'Static Returns and Covariance'!$B$13:$W$132,5),"")</f>
        <v>3.102312795817852E-2</v>
      </c>
      <c r="G45" s="12">
        <f>_xlfn.IFNA(VLOOKUP($B45,'Static Returns and Covariance'!$B$13:$W$132,6),"")</f>
        <v>3.2034438103437424E-2</v>
      </c>
      <c r="H45" s="12">
        <f>_xlfn.IFNA(VLOOKUP($B45,'Static Returns and Covariance'!$B$13:$W$132,7),"")</f>
        <v>-4.1080806404352188E-2</v>
      </c>
      <c r="I45" s="12">
        <f>_xlfn.IFNA(VLOOKUP($B45,'Static Returns and Covariance'!$B$13:$W$132,8),"")</f>
        <v>-2.2631650790572166E-3</v>
      </c>
      <c r="J45" s="12">
        <f>_xlfn.IFNA(VLOOKUP($B45,'Static Returns and Covariance'!$B$13:$W$132,9),"")</f>
        <v>6.533968448638916E-2</v>
      </c>
      <c r="K45" s="12">
        <f>_xlfn.IFNA(VLOOKUP($B45,'Static Returns and Covariance'!$B$13:$W$132,10),"")</f>
        <v>3.465411439538002E-2</v>
      </c>
      <c r="L45" s="12">
        <f>_xlfn.IFNA(VLOOKUP($B45,'Static Returns and Covariance'!$B$13:$W$132,11),"")</f>
        <v>5.4997935891151428E-2</v>
      </c>
      <c r="M45" s="53">
        <f>_xlfn.IFNA(VLOOKUP($B45,'Static Returns and Covariance'!$B$13:$W$132,12),"")</f>
        <v>2.3210379999999999E-2</v>
      </c>
      <c r="N45" s="12">
        <f>_xlfn.IFNA(VLOOKUP($B45,'Static Returns and Covariance'!$B$13:$W$132,13),"")</f>
        <v>-5.866188403936879E-2</v>
      </c>
      <c r="O45" s="12">
        <f>_xlfn.IFNA(VLOOKUP($B45,'Static Returns and Covariance'!$B$13:$W$132,14),"")</f>
        <v>-1.97974403660434E-2</v>
      </c>
      <c r="P45" s="12">
        <f>_xlfn.IFNA(VLOOKUP($B45,'Static Returns and Covariance'!$B$13:$W$132,15),"")</f>
        <v>-4.1461841079581063E-2</v>
      </c>
      <c r="Q45" s="12">
        <f>_xlfn.IFNA(VLOOKUP($B45,'Static Returns and Covariance'!$B$13:$W$132,16),"")</f>
        <v>2.0916245390132343E-2</v>
      </c>
      <c r="R45" s="12">
        <f>_xlfn.IFNA(VLOOKUP($B45,'Static Returns and Covariance'!$B$13:$W$132,17),"")</f>
        <v>2.1093479344078028E-2</v>
      </c>
      <c r="S45" s="12">
        <f>_xlfn.IFNA(VLOOKUP($B45,'Static Returns and Covariance'!$B$13:$W$132,18),"")</f>
        <v>-4.856565516262587E-2</v>
      </c>
      <c r="T45" s="12">
        <f>_xlfn.IFNA(VLOOKUP($B45,'Static Returns and Covariance'!$B$13:$W$132,19),"")</f>
        <v>-2.3237973566089445E-2</v>
      </c>
      <c r="U45" s="12">
        <f>_xlfn.IFNA(VLOOKUP($B45,'Static Returns and Covariance'!$B$13:$W$132,20),"")</f>
        <v>4.9961233480037968E-2</v>
      </c>
      <c r="V45" s="12">
        <f>_xlfn.IFNA(VLOOKUP($B45,'Static Returns and Covariance'!$B$13:$W$132,21),"")</f>
        <v>1.956309182132827E-2</v>
      </c>
      <c r="W45" s="51">
        <f>_xlfn.IFNA(VLOOKUP($B45,'Static Returns and Covariance'!$B$13:$W$132,22),"")</f>
        <v>3.8641978619610502E-2</v>
      </c>
      <c r="Y45" s="57"/>
      <c r="Z45" s="57"/>
      <c r="AA45" s="57"/>
      <c r="AB45" s="57"/>
      <c r="AC45" s="57"/>
      <c r="AD45" s="57"/>
      <c r="AE45" s="57"/>
      <c r="AF45" s="57"/>
      <c r="AG45" s="57"/>
      <c r="AH45" s="57"/>
    </row>
    <row r="46" spans="2:34" outlineLevel="1">
      <c r="B46" s="10">
        <f>IF($C$4&lt;='Static Returns and Covariance'!B42,IF('Static Returns and Covariance'!B42&lt;='Backtesting - Monthly Reb Draft'!$C$5,'Static Returns and Covariance'!B42,""),"")</f>
        <v>41820</v>
      </c>
      <c r="C46" s="12">
        <f>_xlfn.IFNA(VLOOKUP($B46,'Static Returns and Covariance'!$B$13:$W$132,2),"")</f>
        <v>-1.676066592335701E-2</v>
      </c>
      <c r="D46" s="12">
        <f>_xlfn.IFNA(VLOOKUP($B46,'Static Returns and Covariance'!$B$13:$W$132,3),"")</f>
        <v>6.3197344541549683E-2</v>
      </c>
      <c r="E46" s="12">
        <f>_xlfn.IFNA(VLOOKUP($B46,'Static Returns and Covariance'!$B$13:$W$132,4),"")</f>
        <v>3.6546420305967331E-2</v>
      </c>
      <c r="F46" s="12">
        <f>_xlfn.IFNA(VLOOKUP($B46,'Static Returns and Covariance'!$B$13:$W$132,5),"")</f>
        <v>4.8404238186776638E-3</v>
      </c>
      <c r="G46" s="12">
        <f>_xlfn.IFNA(VLOOKUP($B46,'Static Returns and Covariance'!$B$13:$W$132,6),"")</f>
        <v>0.13103953003883362</v>
      </c>
      <c r="H46" s="12">
        <f>_xlfn.IFNA(VLOOKUP($B46,'Static Returns and Covariance'!$B$13:$W$132,7),"")</f>
        <v>3.7122935056686401E-2</v>
      </c>
      <c r="I46" s="12">
        <f>_xlfn.IFNA(VLOOKUP($B46,'Static Returns and Covariance'!$B$13:$W$132,8),"")</f>
        <v>4.7634515911340714E-2</v>
      </c>
      <c r="J46" s="12">
        <f>_xlfn.IFNA(VLOOKUP($B46,'Static Returns and Covariance'!$B$13:$W$132,9),"")</f>
        <v>9.3419793993234634E-3</v>
      </c>
      <c r="K46" s="12">
        <f>_xlfn.IFNA(VLOOKUP($B46,'Static Returns and Covariance'!$B$13:$W$132,10),"")</f>
        <v>2.0933439955115318E-2</v>
      </c>
      <c r="L46" s="12">
        <f>_xlfn.IFNA(VLOOKUP($B46,'Static Returns and Covariance'!$B$13:$W$132,11),"")</f>
        <v>-2.7629364281892776E-2</v>
      </c>
      <c r="M46" s="53">
        <f>_xlfn.IFNA(VLOOKUP($B46,'Static Returns and Covariance'!$B$13:$W$132,12),"")</f>
        <v>2.0622850000000002E-2</v>
      </c>
      <c r="N46" s="12">
        <f>_xlfn.IFNA(VLOOKUP($B46,'Static Returns and Covariance'!$B$13:$W$132,13),"")</f>
        <v>-1.9383458763089341E-2</v>
      </c>
      <c r="O46" s="12">
        <f>_xlfn.IFNA(VLOOKUP($B46,'Static Returns and Covariance'!$B$13:$W$132,14),"")</f>
        <v>5.6624854235754661E-2</v>
      </c>
      <c r="P46" s="12">
        <f>_xlfn.IFNA(VLOOKUP($B46,'Static Returns and Covariance'!$B$13:$W$132,15),"")</f>
        <v>2.8359792318951804E-2</v>
      </c>
      <c r="Q46" s="12">
        <f>_xlfn.IFNA(VLOOKUP($B46,'Static Returns and Covariance'!$B$13:$W$132,16),"")</f>
        <v>-5.2664587493685151E-3</v>
      </c>
      <c r="R46" s="12">
        <f>_xlfn.IFNA(VLOOKUP($B46,'Static Returns and Covariance'!$B$13:$W$132,17),"")</f>
        <v>0.12009857127947422</v>
      </c>
      <c r="S46" s="12">
        <f>_xlfn.IFNA(VLOOKUP($B46,'Static Returns and Covariance'!$B$13:$W$132,18),"")</f>
        <v>2.9638086298412719E-2</v>
      </c>
      <c r="T46" s="12">
        <f>_xlfn.IFNA(VLOOKUP($B46,'Static Returns and Covariance'!$B$13:$W$132,19),"")</f>
        <v>2.6659707424308485E-2</v>
      </c>
      <c r="U46" s="12">
        <f>_xlfn.IFNA(VLOOKUP($B46,'Static Returns and Covariance'!$B$13:$W$132,20),"")</f>
        <v>-6.03647160702773E-3</v>
      </c>
      <c r="V46" s="12">
        <f>_xlfn.IFNA(VLOOKUP($B46,'Static Returns and Covariance'!$B$13:$W$132,21),"")</f>
        <v>5.8424173810635686E-3</v>
      </c>
      <c r="W46" s="51">
        <f>_xlfn.IFNA(VLOOKUP($B46,'Static Returns and Covariance'!$B$13:$W$132,22),"")</f>
        <v>-4.3985321553433702E-2</v>
      </c>
      <c r="Y46" s="57"/>
      <c r="Z46" s="57"/>
      <c r="AA46" s="57"/>
      <c r="AB46" s="57"/>
      <c r="AC46" s="57"/>
      <c r="AD46" s="57"/>
      <c r="AE46" s="57"/>
      <c r="AF46" s="57"/>
      <c r="AG46" s="57"/>
      <c r="AH46" s="57"/>
    </row>
    <row r="47" spans="2:34" outlineLevel="1">
      <c r="B47" s="10">
        <f>IF($C$4&lt;='Static Returns and Covariance'!B43,IF('Static Returns and Covariance'!B43&lt;='Backtesting - Monthly Reb Draft'!$C$5,'Static Returns and Covariance'!B43,""),"")</f>
        <v>41851</v>
      </c>
      <c r="C47" s="12">
        <f>_xlfn.IFNA(VLOOKUP($B47,'Static Returns and Covariance'!$B$13:$W$132,2),"")</f>
        <v>5.7372946292161942E-2</v>
      </c>
      <c r="D47" s="12">
        <f>_xlfn.IFNA(VLOOKUP($B47,'Static Returns and Covariance'!$B$13:$W$132,3),"")</f>
        <v>-1.0034450329840183E-2</v>
      </c>
      <c r="E47" s="12">
        <f>_xlfn.IFNA(VLOOKUP($B47,'Static Returns and Covariance'!$B$13:$W$132,4),"")</f>
        <v>-3.4486562013626099E-2</v>
      </c>
      <c r="F47" s="12">
        <f>_xlfn.IFNA(VLOOKUP($B47,'Static Returns and Covariance'!$B$13:$W$132,5),"")</f>
        <v>-1.6406074166297913E-2</v>
      </c>
      <c r="G47" s="12">
        <f>_xlfn.IFNA(VLOOKUP($B47,'Static Returns and Covariance'!$B$13:$W$132,6),"")</f>
        <v>9.6763744950294495E-2</v>
      </c>
      <c r="H47" s="12">
        <f>_xlfn.IFNA(VLOOKUP($B47,'Static Returns and Covariance'!$B$13:$W$132,7),"")</f>
        <v>-5.4250523447990417E-2</v>
      </c>
      <c r="I47" s="12">
        <f>_xlfn.IFNA(VLOOKUP($B47,'Static Returns and Covariance'!$B$13:$W$132,8),"")</f>
        <v>3.4023604821413755E-3</v>
      </c>
      <c r="J47" s="12">
        <f>_xlfn.IFNA(VLOOKUP($B47,'Static Returns and Covariance'!$B$13:$W$132,9),"")</f>
        <v>2.29375921189785E-2</v>
      </c>
      <c r="K47" s="12">
        <f>_xlfn.IFNA(VLOOKUP($B47,'Static Returns and Covariance'!$B$13:$W$132,10),"")</f>
        <v>0.10420937091112137</v>
      </c>
      <c r="L47" s="12">
        <f>_xlfn.IFNA(VLOOKUP($B47,'Static Returns and Covariance'!$B$13:$W$132,11),"")</f>
        <v>-1.077320659533143E-3</v>
      </c>
      <c r="M47" s="53">
        <f>_xlfn.IFNA(VLOOKUP($B47,'Static Returns and Covariance'!$B$13:$W$132,12),"")</f>
        <v>-1.388557E-2</v>
      </c>
      <c r="N47" s="12">
        <f>_xlfn.IFNA(VLOOKUP($B47,'Static Returns and Covariance'!$B$13:$W$132,13),"")</f>
        <v>5.475015345242961E-2</v>
      </c>
      <c r="O47" s="12">
        <f>_xlfn.IFNA(VLOOKUP($B47,'Static Returns and Covariance'!$B$13:$W$132,14),"")</f>
        <v>-1.6606940635635208E-2</v>
      </c>
      <c r="P47" s="12">
        <f>_xlfn.IFNA(VLOOKUP($B47,'Static Returns and Covariance'!$B$13:$W$132,15),"")</f>
        <v>-4.2673190000641625E-2</v>
      </c>
      <c r="Q47" s="12">
        <f>_xlfn.IFNA(VLOOKUP($B47,'Static Returns and Covariance'!$B$13:$W$132,16),"")</f>
        <v>-2.651295673434409E-2</v>
      </c>
      <c r="R47" s="12">
        <f>_xlfn.IFNA(VLOOKUP($B47,'Static Returns and Covariance'!$B$13:$W$132,17),"")</f>
        <v>8.5822786190935099E-2</v>
      </c>
      <c r="S47" s="12">
        <f>_xlfn.IFNA(VLOOKUP($B47,'Static Returns and Covariance'!$B$13:$W$132,18),"")</f>
        <v>-6.17353722062641E-2</v>
      </c>
      <c r="T47" s="12">
        <f>_xlfn.IFNA(VLOOKUP($B47,'Static Returns and Covariance'!$B$13:$W$132,19),"")</f>
        <v>-1.7572448004890853E-2</v>
      </c>
      <c r="U47" s="12">
        <f>_xlfn.IFNA(VLOOKUP($B47,'Static Returns and Covariance'!$B$13:$W$132,20),"")</f>
        <v>7.5591411126273069E-3</v>
      </c>
      <c r="V47" s="12">
        <f>_xlfn.IFNA(VLOOKUP($B47,'Static Returns and Covariance'!$B$13:$W$132,21),"")</f>
        <v>8.9118348337069622E-2</v>
      </c>
      <c r="W47" s="51">
        <f>_xlfn.IFNA(VLOOKUP($B47,'Static Returns and Covariance'!$B$13:$W$132,22),"")</f>
        <v>-1.7433277931074069E-2</v>
      </c>
      <c r="Y47" s="57"/>
      <c r="Z47" s="57"/>
      <c r="AA47" s="57"/>
      <c r="AB47" s="57"/>
      <c r="AC47" s="57"/>
      <c r="AD47" s="57"/>
      <c r="AE47" s="57"/>
      <c r="AF47" s="57"/>
      <c r="AG47" s="57"/>
      <c r="AH47" s="57"/>
    </row>
    <row r="48" spans="2:34" outlineLevel="1">
      <c r="B48" s="10">
        <f>IF($C$4&lt;='Static Returns and Covariance'!B44,IF('Static Returns and Covariance'!B44&lt;='Backtesting - Monthly Reb Draft'!$C$5,'Static Returns and Covariance'!B44,""),"")</f>
        <v>41880</v>
      </c>
      <c r="C48" s="12">
        <f>_xlfn.IFNA(VLOOKUP($B48,'Static Returns and Covariance'!$B$13:$W$132,2),"")</f>
        <v>9.0259555727243423E-3</v>
      </c>
      <c r="D48" s="12">
        <f>_xlfn.IFNA(VLOOKUP($B48,'Static Returns and Covariance'!$B$13:$W$132,3),"")</f>
        <v>9.9039888009428978E-3</v>
      </c>
      <c r="E48" s="12">
        <f>_xlfn.IFNA(VLOOKUP($B48,'Static Returns and Covariance'!$B$13:$W$132,4),"")</f>
        <v>2.564103901386261E-2</v>
      </c>
      <c r="F48" s="12">
        <f>_xlfn.IFNA(VLOOKUP($B48,'Static Returns and Covariance'!$B$13:$W$132,5),"")</f>
        <v>2.8142526745796204E-2</v>
      </c>
      <c r="G48" s="12">
        <f>_xlfn.IFNA(VLOOKUP($B48,'Static Returns and Covariance'!$B$13:$W$132,6),"")</f>
        <v>3.7031538784503937E-2</v>
      </c>
      <c r="H48" s="12">
        <f>_xlfn.IFNA(VLOOKUP($B48,'Static Returns and Covariance'!$B$13:$W$132,7),"")</f>
        <v>4.7013629227876663E-2</v>
      </c>
      <c r="I48" s="12">
        <f>_xlfn.IFNA(VLOOKUP($B48,'Static Returns and Covariance'!$B$13:$W$132,8),"")</f>
        <v>6.091531366109848E-2</v>
      </c>
      <c r="J48" s="12">
        <f>_xlfn.IFNA(VLOOKUP($B48,'Static Returns and Covariance'!$B$13:$W$132,9),"")</f>
        <v>-9.5124766230583191E-3</v>
      </c>
      <c r="K48" s="12">
        <f>_xlfn.IFNA(VLOOKUP($B48,'Static Returns and Covariance'!$B$13:$W$132,10),"")</f>
        <v>0.17487704753875732</v>
      </c>
      <c r="L48" s="12">
        <f>_xlfn.IFNA(VLOOKUP($B48,'Static Returns and Covariance'!$B$13:$W$132,11),"")</f>
        <v>7.1852274239063263E-2</v>
      </c>
      <c r="M48" s="53">
        <f>_xlfn.IFNA(VLOOKUP($B48,'Static Returns and Covariance'!$B$13:$W$132,12),"")</f>
        <v>3.9743880000000002E-2</v>
      </c>
      <c r="N48" s="12">
        <f>_xlfn.IFNA(VLOOKUP($B48,'Static Returns and Covariance'!$B$13:$W$132,13),"")</f>
        <v>6.4031627329920113E-3</v>
      </c>
      <c r="O48" s="12">
        <f>_xlfn.IFNA(VLOOKUP($B48,'Static Returns and Covariance'!$B$13:$W$132,14),"")</f>
        <v>3.3314984951478737E-3</v>
      </c>
      <c r="P48" s="12">
        <f>_xlfn.IFNA(VLOOKUP($B48,'Static Returns and Covariance'!$B$13:$W$132,15),"")</f>
        <v>1.7454411026847083E-2</v>
      </c>
      <c r="Q48" s="12">
        <f>_xlfn.IFNA(VLOOKUP($B48,'Static Returns and Covariance'!$B$13:$W$132,16),"")</f>
        <v>1.8035644177750026E-2</v>
      </c>
      <c r="R48" s="12">
        <f>_xlfn.IFNA(VLOOKUP($B48,'Static Returns and Covariance'!$B$13:$W$132,17),"")</f>
        <v>2.6090580025144541E-2</v>
      </c>
      <c r="S48" s="12">
        <f>_xlfn.IFNA(VLOOKUP($B48,'Static Returns and Covariance'!$B$13:$W$132,18),"")</f>
        <v>3.9528780469602981E-2</v>
      </c>
      <c r="T48" s="12">
        <f>_xlfn.IFNA(VLOOKUP($B48,'Static Returns and Covariance'!$B$13:$W$132,19),"")</f>
        <v>3.9940505174066249E-2</v>
      </c>
      <c r="U48" s="12">
        <f>_xlfn.IFNA(VLOOKUP($B48,'Static Returns and Covariance'!$B$13:$W$132,20),"")</f>
        <v>-2.4890927629409511E-2</v>
      </c>
      <c r="V48" s="12">
        <f>_xlfn.IFNA(VLOOKUP($B48,'Static Returns and Covariance'!$B$13:$W$132,21),"")</f>
        <v>0.15978602496470556</v>
      </c>
      <c r="W48" s="51">
        <f>_xlfn.IFNA(VLOOKUP($B48,'Static Returns and Covariance'!$B$13:$W$132,22),"")</f>
        <v>5.5496316967522337E-2</v>
      </c>
      <c r="Y48" s="57"/>
      <c r="Z48" s="57"/>
      <c r="AA48" s="57"/>
      <c r="AB48" s="57"/>
      <c r="AC48" s="57"/>
      <c r="AD48" s="57"/>
      <c r="AE48" s="57"/>
      <c r="AF48" s="57"/>
      <c r="AG48" s="57"/>
      <c r="AH48" s="57"/>
    </row>
    <row r="49" spans="2:46" outlineLevel="1">
      <c r="B49" s="10">
        <f>IF($C$4&lt;='Static Returns and Covariance'!B45,IF('Static Returns and Covariance'!B45&lt;='Backtesting - Monthly Reb Draft'!$C$5,'Static Returns and Covariance'!B45,""),"")</f>
        <v>41912</v>
      </c>
      <c r="C49" s="12">
        <f>_xlfn.IFNA(VLOOKUP($B49,'Static Returns and Covariance'!$B$13:$W$132,2),"")</f>
        <v>-1.2844519689679146E-2</v>
      </c>
      <c r="D49" s="12">
        <f>_xlfn.IFNA(VLOOKUP($B49,'Static Returns and Covariance'!$B$13:$W$132,3),"")</f>
        <v>-7.8254133462905884E-2</v>
      </c>
      <c r="E49" s="12">
        <f>_xlfn.IFNA(VLOOKUP($B49,'Static Returns and Covariance'!$B$13:$W$132,4),"")</f>
        <v>-1.689189113676548E-2</v>
      </c>
      <c r="F49" s="12">
        <f>_xlfn.IFNA(VLOOKUP($B49,'Static Returns and Covariance'!$B$13:$W$132,5),"")</f>
        <v>-1.6111161559820175E-2</v>
      </c>
      <c r="G49" s="12">
        <f>_xlfn.IFNA(VLOOKUP($B49,'Static Returns and Covariance'!$B$13:$W$132,6),"")</f>
        <v>-2.8636448550969362E-3</v>
      </c>
      <c r="H49" s="12">
        <f>_xlfn.IFNA(VLOOKUP($B49,'Static Returns and Covariance'!$B$13:$W$132,7),"")</f>
        <v>-1.6092350706458092E-2</v>
      </c>
      <c r="I49" s="12">
        <f>_xlfn.IFNA(VLOOKUP($B49,'Static Returns and Covariance'!$B$13:$W$132,8),"")</f>
        <v>7.577916607260704E-3</v>
      </c>
      <c r="J49" s="12">
        <f>_xlfn.IFNA(VLOOKUP($B49,'Static Returns and Covariance'!$B$13:$W$132,9),"")</f>
        <v>1.4805934391915798E-2</v>
      </c>
      <c r="K49" s="12">
        <f>_xlfn.IFNA(VLOOKUP($B49,'Static Returns and Covariance'!$B$13:$W$132,10),"")</f>
        <v>-1.0319827124476433E-2</v>
      </c>
      <c r="L49" s="12">
        <f>_xlfn.IFNA(VLOOKUP($B49,'Static Returns and Covariance'!$B$13:$W$132,11),"")</f>
        <v>1.7230493947863579E-2</v>
      </c>
      <c r="M49" s="53">
        <f>_xlfn.IFNA(VLOOKUP($B49,'Static Returns and Covariance'!$B$13:$W$132,12),"")</f>
        <v>-1.3911710000000001E-2</v>
      </c>
      <c r="N49" s="12">
        <f>_xlfn.IFNA(VLOOKUP($B49,'Static Returns and Covariance'!$B$13:$W$132,13),"")</f>
        <v>-1.5467312529411477E-2</v>
      </c>
      <c r="O49" s="12">
        <f>_xlfn.IFNA(VLOOKUP($B49,'Static Returns and Covariance'!$B$13:$W$132,14),"")</f>
        <v>-8.4826623768700912E-2</v>
      </c>
      <c r="P49" s="12">
        <f>_xlfn.IFNA(VLOOKUP($B49,'Static Returns and Covariance'!$B$13:$W$132,15),"")</f>
        <v>-2.5078519123781007E-2</v>
      </c>
      <c r="Q49" s="12">
        <f>_xlfn.IFNA(VLOOKUP($B49,'Static Returns and Covariance'!$B$13:$W$132,16),"")</f>
        <v>-2.6218044127866352E-2</v>
      </c>
      <c r="R49" s="12">
        <f>_xlfn.IFNA(VLOOKUP($B49,'Static Returns and Covariance'!$B$13:$W$132,17),"")</f>
        <v>-1.380460361445633E-2</v>
      </c>
      <c r="S49" s="12">
        <f>_xlfn.IFNA(VLOOKUP($B49,'Static Returns and Covariance'!$B$13:$W$132,18),"")</f>
        <v>-2.3577199464731774E-2</v>
      </c>
      <c r="T49" s="12">
        <f>_xlfn.IFNA(VLOOKUP($B49,'Static Returns and Covariance'!$B$13:$W$132,19),"")</f>
        <v>-1.3396891879771524E-2</v>
      </c>
      <c r="U49" s="12">
        <f>_xlfn.IFNA(VLOOKUP($B49,'Static Returns and Covariance'!$B$13:$W$132,20),"")</f>
        <v>-5.7251661443539527E-4</v>
      </c>
      <c r="V49" s="12">
        <f>_xlfn.IFNA(VLOOKUP($B49,'Static Returns and Covariance'!$B$13:$W$132,21),"")</f>
        <v>-2.5410849698528182E-2</v>
      </c>
      <c r="W49" s="51">
        <f>_xlfn.IFNA(VLOOKUP($B49,'Static Returns and Covariance'!$B$13:$W$132,22),"")</f>
        <v>8.7453667632265281E-4</v>
      </c>
      <c r="Y49" s="57"/>
      <c r="Z49" s="57"/>
      <c r="AA49" s="57"/>
      <c r="AB49" s="57"/>
      <c r="AC49" s="57"/>
      <c r="AD49" s="57"/>
      <c r="AE49" s="57"/>
      <c r="AF49" s="57"/>
      <c r="AG49" s="57"/>
      <c r="AH49" s="57"/>
    </row>
    <row r="50" spans="2:46" outlineLevel="1">
      <c r="B50" s="10">
        <f>IF($C$4&lt;='Static Returns and Covariance'!B46,IF('Static Returns and Covariance'!B46&lt;='Backtesting - Monthly Reb Draft'!$C$5,'Static Returns and Covariance'!B46,""),"")</f>
        <v>41943</v>
      </c>
      <c r="C50" s="12">
        <f>_xlfn.IFNA(VLOOKUP($B50,'Static Returns and Covariance'!$B$13:$W$132,2),"")</f>
        <v>-0.1339620053768158</v>
      </c>
      <c r="D50" s="12">
        <f>_xlfn.IFNA(VLOOKUP($B50,'Static Returns and Covariance'!$B$13:$W$132,3),"")</f>
        <v>5.2798963151872158E-3</v>
      </c>
      <c r="E50" s="12">
        <f>_xlfn.IFNA(VLOOKUP($B50,'Static Returns and Covariance'!$B$13:$W$132,4),"")</f>
        <v>7.411222904920578E-2</v>
      </c>
      <c r="F50" s="12">
        <f>_xlfn.IFNA(VLOOKUP($B50,'Static Returns and Covariance'!$B$13:$W$132,5),"")</f>
        <v>8.533322811126709E-2</v>
      </c>
      <c r="G50" s="12">
        <f>_xlfn.IFNA(VLOOKUP($B50,'Static Returns and Covariance'!$B$13:$W$132,6),"")</f>
        <v>-2.326253242790699E-2</v>
      </c>
      <c r="H50" s="12">
        <f>_xlfn.IFNA(VLOOKUP($B50,'Static Returns and Covariance'!$B$13:$W$132,7),"")</f>
        <v>3.198736160993576E-2</v>
      </c>
      <c r="I50" s="12">
        <f>_xlfn.IFNA(VLOOKUP($B50,'Static Returns and Covariance'!$B$13:$W$132,8),"")</f>
        <v>1.3884902000427246E-2</v>
      </c>
      <c r="J50" s="12">
        <f>_xlfn.IFNA(VLOOKUP($B50,'Static Returns and Covariance'!$B$13:$W$132,9),"")</f>
        <v>-2.7810916304588318E-2</v>
      </c>
      <c r="K50" s="12">
        <f>_xlfn.IFNA(VLOOKUP($B50,'Static Returns and Covariance'!$B$13:$W$132,10),"")</f>
        <v>5.2137184888124466E-2</v>
      </c>
      <c r="L50" s="12">
        <f>_xlfn.IFNA(VLOOKUP($B50,'Static Returns and Covariance'!$B$13:$W$132,11),"")</f>
        <v>-2.9926687479019165E-2</v>
      </c>
      <c r="M50" s="53">
        <f>_xlfn.IFNA(VLOOKUP($B50,'Static Returns and Covariance'!$B$13:$W$132,12),"")</f>
        <v>2.3971820000000001E-2</v>
      </c>
      <c r="N50" s="12">
        <f>_xlfn.IFNA(VLOOKUP($B50,'Static Returns and Covariance'!$B$13:$W$132,13),"")</f>
        <v>-0.13658479821654812</v>
      </c>
      <c r="O50" s="12">
        <f>_xlfn.IFNA(VLOOKUP($B50,'Static Returns and Covariance'!$B$13:$W$132,14),"")</f>
        <v>-1.2925939906078083E-3</v>
      </c>
      <c r="P50" s="12">
        <f>_xlfn.IFNA(VLOOKUP($B50,'Static Returns and Covariance'!$B$13:$W$132,15),"")</f>
        <v>6.5925601062190253E-2</v>
      </c>
      <c r="Q50" s="12">
        <f>_xlfn.IFNA(VLOOKUP($B50,'Static Returns and Covariance'!$B$13:$W$132,16),"")</f>
        <v>7.5226345543220913E-2</v>
      </c>
      <c r="R50" s="12">
        <f>_xlfn.IFNA(VLOOKUP($B50,'Static Returns and Covariance'!$B$13:$W$132,17),"")</f>
        <v>-3.4203491187266385E-2</v>
      </c>
      <c r="S50" s="12">
        <f>_xlfn.IFNA(VLOOKUP($B50,'Static Returns and Covariance'!$B$13:$W$132,18),"")</f>
        <v>2.4502512851662078E-2</v>
      </c>
      <c r="T50" s="12">
        <f>_xlfn.IFNA(VLOOKUP($B50,'Static Returns and Covariance'!$B$13:$W$132,19),"")</f>
        <v>-7.089906486604982E-3</v>
      </c>
      <c r="U50" s="12">
        <f>_xlfn.IFNA(VLOOKUP($B50,'Static Returns and Covariance'!$B$13:$W$132,20),"")</f>
        <v>-4.318936731093951E-2</v>
      </c>
      <c r="V50" s="12">
        <f>_xlfn.IFNA(VLOOKUP($B50,'Static Returns and Covariance'!$B$13:$W$132,21),"")</f>
        <v>3.704616231407272E-2</v>
      </c>
      <c r="W50" s="51">
        <f>_xlfn.IFNA(VLOOKUP($B50,'Static Returns and Covariance'!$B$13:$W$132,22),"")</f>
        <v>-4.6282644750560091E-2</v>
      </c>
      <c r="Y50" s="57"/>
      <c r="Z50" s="57"/>
      <c r="AA50" s="57"/>
      <c r="AB50" s="57"/>
      <c r="AC50" s="57"/>
      <c r="AD50" s="57"/>
      <c r="AE50" s="57"/>
      <c r="AF50" s="57"/>
      <c r="AG50" s="57"/>
      <c r="AH50" s="57"/>
    </row>
    <row r="51" spans="2:46" outlineLevel="1">
      <c r="B51" s="10">
        <f>IF($C$4&lt;='Static Returns and Covariance'!B47,IF('Static Returns and Covariance'!B47&lt;='Backtesting - Monthly Reb Draft'!$C$5,'Static Returns and Covariance'!B47,""),"")</f>
        <v>41971</v>
      </c>
      <c r="C51" s="12">
        <f>_xlfn.IFNA(VLOOKUP($B51,'Static Returns and Covariance'!$B$13:$W$132,2),"")</f>
        <v>-6.873453501611948E-3</v>
      </c>
      <c r="D51" s="12">
        <f>_xlfn.IFNA(VLOOKUP($B51,'Static Returns and Covariance'!$B$13:$W$132,3),"")</f>
        <v>-8.3451390266418457E-2</v>
      </c>
      <c r="E51" s="12">
        <f>_xlfn.IFNA(VLOOKUP($B51,'Static Returns and Covariance'!$B$13:$W$132,4),"")</f>
        <v>2.3080235347151756E-2</v>
      </c>
      <c r="F51" s="12">
        <f>_xlfn.IFNA(VLOOKUP($B51,'Static Returns and Covariance'!$B$13:$W$132,5),"")</f>
        <v>4.6660542488098145E-2</v>
      </c>
      <c r="G51" s="12">
        <f>_xlfn.IFNA(VLOOKUP($B51,'Static Returns and Covariance'!$B$13:$W$132,6),"")</f>
        <v>0.10188185423612595</v>
      </c>
      <c r="H51" s="12">
        <f>_xlfn.IFNA(VLOOKUP($B51,'Static Returns and Covariance'!$B$13:$W$132,7),"")</f>
        <v>2.5946702808141708E-2</v>
      </c>
      <c r="I51" s="12">
        <f>_xlfn.IFNA(VLOOKUP($B51,'Static Returns and Covariance'!$B$13:$W$132,8),"")</f>
        <v>6.5808165818452835E-3</v>
      </c>
      <c r="J51" s="12">
        <f>_xlfn.IFNA(VLOOKUP($B51,'Static Returns and Covariance'!$B$13:$W$132,9),"")</f>
        <v>0.1295463889837265</v>
      </c>
      <c r="K51" s="12">
        <f>_xlfn.IFNA(VLOOKUP($B51,'Static Returns and Covariance'!$B$13:$W$132,10),"")</f>
        <v>-0.10428571701049805</v>
      </c>
      <c r="L51" s="12">
        <f>_xlfn.IFNA(VLOOKUP($B51,'Static Returns and Covariance'!$B$13:$W$132,11),"")</f>
        <v>6.3619986176490784E-2</v>
      </c>
      <c r="M51" s="53">
        <f>_xlfn.IFNA(VLOOKUP($B51,'Static Returns and Covariance'!$B$13:$W$132,12),"")</f>
        <v>2.7600650000000001E-2</v>
      </c>
      <c r="N51" s="12">
        <f>_xlfn.IFNA(VLOOKUP($B51,'Static Returns and Covariance'!$B$13:$W$132,13),"")</f>
        <v>-9.4962463413442791E-3</v>
      </c>
      <c r="O51" s="12">
        <f>_xlfn.IFNA(VLOOKUP($B51,'Static Returns and Covariance'!$B$13:$W$132,14),"")</f>
        <v>-9.0023880572213485E-2</v>
      </c>
      <c r="P51" s="12">
        <f>_xlfn.IFNA(VLOOKUP($B51,'Static Returns and Covariance'!$B$13:$W$132,15),"")</f>
        <v>1.489360736013623E-2</v>
      </c>
      <c r="Q51" s="12">
        <f>_xlfn.IFNA(VLOOKUP($B51,'Static Returns and Covariance'!$B$13:$W$132,16),"")</f>
        <v>3.6553659920051967E-2</v>
      </c>
      <c r="R51" s="12">
        <f>_xlfn.IFNA(VLOOKUP($B51,'Static Returns and Covariance'!$B$13:$W$132,17),"")</f>
        <v>9.0940895476766551E-2</v>
      </c>
      <c r="S51" s="12">
        <f>_xlfn.IFNA(VLOOKUP($B51,'Static Returns and Covariance'!$B$13:$W$132,18),"")</f>
        <v>1.8461854049868026E-2</v>
      </c>
      <c r="T51" s="12">
        <f>_xlfn.IFNA(VLOOKUP($B51,'Static Returns and Covariance'!$B$13:$W$132,19),"")</f>
        <v>-1.4393991905186945E-2</v>
      </c>
      <c r="U51" s="12">
        <f>_xlfn.IFNA(VLOOKUP($B51,'Static Returns and Covariance'!$B$13:$W$132,20),"")</f>
        <v>0.1141679379773753</v>
      </c>
      <c r="V51" s="12">
        <f>_xlfn.IFNA(VLOOKUP($B51,'Static Returns and Covariance'!$B$13:$W$132,21),"")</f>
        <v>-0.11937673958454979</v>
      </c>
      <c r="W51" s="51">
        <f>_xlfn.IFNA(VLOOKUP($B51,'Static Returns and Covariance'!$B$13:$W$132,22),"")</f>
        <v>4.7264028904949858E-2</v>
      </c>
      <c r="Y51" s="57"/>
      <c r="Z51" s="57"/>
      <c r="AA51" s="57"/>
      <c r="AB51" s="57"/>
      <c r="AC51" s="57"/>
      <c r="AD51" s="57"/>
      <c r="AE51" s="57"/>
      <c r="AF51" s="57"/>
      <c r="AG51" s="57"/>
      <c r="AH51" s="57"/>
    </row>
    <row r="52" spans="2:46" outlineLevel="1">
      <c r="B52" s="10">
        <f>IF($C$4&lt;='Static Returns and Covariance'!B48,IF('Static Returns and Covariance'!B48&lt;='Backtesting - Monthly Reb Draft'!$C$5,'Static Returns and Covariance'!B48,""),"")</f>
        <v>42004</v>
      </c>
      <c r="C52" s="12">
        <f>_xlfn.IFNA(VLOOKUP($B52,'Static Returns and Covariance'!$B$13:$W$132,2),"")</f>
        <v>-1.0667791590094566E-2</v>
      </c>
      <c r="D52" s="12">
        <f>_xlfn.IFNA(VLOOKUP($B52,'Static Returns and Covariance'!$B$13:$W$132,3),"")</f>
        <v>3.040320985019207E-2</v>
      </c>
      <c r="E52" s="12">
        <f>_xlfn.IFNA(VLOOKUP($B52,'Static Returns and Covariance'!$B$13:$W$132,4),"")</f>
        <v>3.5420626401901245E-2</v>
      </c>
      <c r="F52" s="12">
        <f>_xlfn.IFNA(VLOOKUP($B52,'Static Returns and Covariance'!$B$13:$W$132,5),"")</f>
        <v>2.6422707363963127E-2</v>
      </c>
      <c r="G52" s="12">
        <f>_xlfn.IFNA(VLOOKUP($B52,'Static Returns and Covariance'!$B$13:$W$132,6),"")</f>
        <v>-2.5771787390112877E-2</v>
      </c>
      <c r="H52" s="12">
        <f>_xlfn.IFNA(VLOOKUP($B52,'Static Returns and Covariance'!$B$13:$W$132,7),"")</f>
        <v>5.9958625584840775E-2</v>
      </c>
      <c r="I52" s="12">
        <f>_xlfn.IFNA(VLOOKUP($B52,'Static Returns and Covariance'!$B$13:$W$132,8),"")</f>
        <v>0.10289934277534485</v>
      </c>
      <c r="J52" s="12">
        <f>_xlfn.IFNA(VLOOKUP($B52,'Static Returns and Covariance'!$B$13:$W$132,9),"")</f>
        <v>6.3314451836049557E-3</v>
      </c>
      <c r="K52" s="12">
        <f>_xlfn.IFNA(VLOOKUP($B52,'Static Returns and Covariance'!$B$13:$W$132,10),"")</f>
        <v>-6.0406673699617386E-2</v>
      </c>
      <c r="L52" s="12">
        <f>_xlfn.IFNA(VLOOKUP($B52,'Static Returns and Covariance'!$B$13:$W$132,11),"")</f>
        <v>-4.2965453118085861E-2</v>
      </c>
      <c r="M52" s="53">
        <f>_xlfn.IFNA(VLOOKUP($B52,'Static Returns and Covariance'!$B$13:$W$132,12),"")</f>
        <v>-2.552931E-3</v>
      </c>
      <c r="N52" s="12">
        <f>_xlfn.IFNA(VLOOKUP($B52,'Static Returns and Covariance'!$B$13:$W$132,13),"")</f>
        <v>-1.3290584429826897E-2</v>
      </c>
      <c r="O52" s="12">
        <f>_xlfn.IFNA(VLOOKUP($B52,'Static Returns and Covariance'!$B$13:$W$132,14),"")</f>
        <v>2.3830719544397045E-2</v>
      </c>
      <c r="P52" s="12">
        <f>_xlfn.IFNA(VLOOKUP($B52,'Static Returns and Covariance'!$B$13:$W$132,15),"")</f>
        <v>2.7233998414885718E-2</v>
      </c>
      <c r="Q52" s="12">
        <f>_xlfn.IFNA(VLOOKUP($B52,'Static Returns and Covariance'!$B$13:$W$132,16),"")</f>
        <v>1.631582479591695E-2</v>
      </c>
      <c r="R52" s="12">
        <f>_xlfn.IFNA(VLOOKUP($B52,'Static Returns and Covariance'!$B$13:$W$132,17),"")</f>
        <v>-3.6712746149472272E-2</v>
      </c>
      <c r="S52" s="12">
        <f>_xlfn.IFNA(VLOOKUP($B52,'Static Returns and Covariance'!$B$13:$W$132,18),"")</f>
        <v>5.2473776826567092E-2</v>
      </c>
      <c r="T52" s="12">
        <f>_xlfn.IFNA(VLOOKUP($B52,'Static Returns and Covariance'!$B$13:$W$132,19),"")</f>
        <v>8.1924534288312617E-2</v>
      </c>
      <c r="U52" s="12">
        <f>_xlfn.IFNA(VLOOKUP($B52,'Static Returns and Covariance'!$B$13:$W$132,20),"")</f>
        <v>-9.0470058227462378E-3</v>
      </c>
      <c r="V52" s="12">
        <f>_xlfn.IFNA(VLOOKUP($B52,'Static Returns and Covariance'!$B$13:$W$132,21),"")</f>
        <v>-7.5497696273669132E-2</v>
      </c>
      <c r="W52" s="51">
        <f>_xlfn.IFNA(VLOOKUP($B52,'Static Returns and Covariance'!$B$13:$W$132,22),"")</f>
        <v>-5.9321410389626787E-2</v>
      </c>
      <c r="Y52" s="57"/>
      <c r="Z52" s="57"/>
      <c r="AA52" s="57"/>
      <c r="AB52" s="57"/>
      <c r="AC52" s="57"/>
      <c r="AD52" s="57"/>
      <c r="AE52" s="57"/>
      <c r="AF52" s="57"/>
      <c r="AG52" s="57"/>
      <c r="AH52" s="57"/>
    </row>
    <row r="53" spans="2:46" outlineLevel="1">
      <c r="B53" s="10">
        <f>IF($C$4&lt;='Static Returns and Covariance'!B49,IF('Static Returns and Covariance'!B49&lt;='Backtesting - Monthly Reb Draft'!$C$5,'Static Returns and Covariance'!B49,""),"")</f>
        <v>42034</v>
      </c>
      <c r="C53" s="12">
        <f>_xlfn.IFNA(VLOOKUP($B53,'Static Returns and Covariance'!$B$13:$W$132,2),"")</f>
        <v>-4.4440317898988724E-2</v>
      </c>
      <c r="D53" s="12">
        <f>_xlfn.IFNA(VLOOKUP($B53,'Static Returns and Covariance'!$B$13:$W$132,3),"")</f>
        <v>-8.6022473871707916E-2</v>
      </c>
      <c r="E53" s="12">
        <f>_xlfn.IFNA(VLOOKUP($B53,'Static Returns and Covariance'!$B$13:$W$132,4),"")</f>
        <v>3.2783560454845428E-2</v>
      </c>
      <c r="F53" s="12">
        <f>_xlfn.IFNA(VLOOKUP($B53,'Static Returns and Covariance'!$B$13:$W$132,5),"")</f>
        <v>-1.2293112464249134E-2</v>
      </c>
      <c r="G53" s="12">
        <f>_xlfn.IFNA(VLOOKUP($B53,'Static Returns and Covariance'!$B$13:$W$132,6),"")</f>
        <v>-8.955635130405426E-2</v>
      </c>
      <c r="H53" s="12">
        <f>_xlfn.IFNA(VLOOKUP($B53,'Static Returns and Covariance'!$B$13:$W$132,7),"")</f>
        <v>-1.3006679364480078E-4</v>
      </c>
      <c r="I53" s="12">
        <f>_xlfn.IFNA(VLOOKUP($B53,'Static Returns and Covariance'!$B$13:$W$132,8),"")</f>
        <v>-0.12603087723255157</v>
      </c>
      <c r="J53" s="12">
        <f>_xlfn.IFNA(VLOOKUP($B53,'Static Returns and Covariance'!$B$13:$W$132,9),"")</f>
        <v>-4.529932513833046E-2</v>
      </c>
      <c r="K53" s="12">
        <f>_xlfn.IFNA(VLOOKUP($B53,'Static Returns and Covariance'!$B$13:$W$132,10),"")</f>
        <v>0.11213663965463638</v>
      </c>
      <c r="L53" s="12">
        <f>_xlfn.IFNA(VLOOKUP($B53,'Static Returns and Covariance'!$B$13:$W$132,11),"")</f>
        <v>9.9237680435180664E-2</v>
      </c>
      <c r="M53" s="53">
        <f>_xlfn.IFNA(VLOOKUP($B53,'Static Returns and Covariance'!$B$13:$W$132,12),"")</f>
        <v>-2.9498389999999999E-2</v>
      </c>
      <c r="N53" s="12">
        <f>_xlfn.IFNA(VLOOKUP($B53,'Static Returns and Covariance'!$B$13:$W$132,13),"")</f>
        <v>-4.7063110738721055E-2</v>
      </c>
      <c r="O53" s="12">
        <f>_xlfn.IFNA(VLOOKUP($B53,'Static Returns and Covariance'!$B$13:$W$132,14),"")</f>
        <v>-9.2594964177502945E-2</v>
      </c>
      <c r="P53" s="12">
        <f>_xlfn.IFNA(VLOOKUP($B53,'Static Returns and Covariance'!$B$13:$W$132,15),"")</f>
        <v>2.4596932467829902E-2</v>
      </c>
      <c r="Q53" s="12">
        <f>_xlfn.IFNA(VLOOKUP($B53,'Static Returns and Covariance'!$B$13:$W$132,16),"")</f>
        <v>-2.2399995032295311E-2</v>
      </c>
      <c r="R53" s="12">
        <f>_xlfn.IFNA(VLOOKUP($B53,'Static Returns and Covariance'!$B$13:$W$132,17),"")</f>
        <v>-0.10049731006341366</v>
      </c>
      <c r="S53" s="12">
        <f>_xlfn.IFNA(VLOOKUP($B53,'Static Returns and Covariance'!$B$13:$W$132,18),"")</f>
        <v>-7.6149155519184813E-3</v>
      </c>
      <c r="T53" s="12">
        <f>_xlfn.IFNA(VLOOKUP($B53,'Static Returns and Covariance'!$B$13:$W$132,19),"")</f>
        <v>-0.14700568571958381</v>
      </c>
      <c r="U53" s="12">
        <f>_xlfn.IFNA(VLOOKUP($B53,'Static Returns and Covariance'!$B$13:$W$132,20),"")</f>
        <v>-6.0677776144681651E-2</v>
      </c>
      <c r="V53" s="12">
        <f>_xlfn.IFNA(VLOOKUP($B53,'Static Returns and Covariance'!$B$13:$W$132,21),"")</f>
        <v>9.7045617080584637E-2</v>
      </c>
      <c r="W53" s="51">
        <f>_xlfn.IFNA(VLOOKUP($B53,'Static Returns and Covariance'!$B$13:$W$132,22),"")</f>
        <v>8.2881723163639731E-2</v>
      </c>
      <c r="Y53" s="57"/>
      <c r="Z53" s="57"/>
      <c r="AA53" s="57"/>
      <c r="AB53" s="57"/>
      <c r="AC53" s="57"/>
      <c r="AD53" s="57"/>
      <c r="AE53" s="57"/>
      <c r="AF53" s="57"/>
      <c r="AG53" s="57"/>
      <c r="AH53" s="57"/>
    </row>
    <row r="54" spans="2:46" outlineLevel="1">
      <c r="B54" s="10">
        <f>IF($C$4&lt;='Static Returns and Covariance'!B50,IF('Static Returns and Covariance'!B50&lt;='Backtesting - Monthly Reb Draft'!$C$5,'Static Returns and Covariance'!B50,""),"")</f>
        <v>42062</v>
      </c>
      <c r="C54" s="12">
        <f>_xlfn.IFNA(VLOOKUP($B54,'Static Returns and Covariance'!$B$13:$W$132,2),"")</f>
        <v>6.3466213643550873E-2</v>
      </c>
      <c r="D54" s="12">
        <f>_xlfn.IFNA(VLOOKUP($B54,'Static Returns and Covariance'!$B$13:$W$132,3),"")</f>
        <v>5.0911944359540939E-2</v>
      </c>
      <c r="E54" s="12">
        <f>_xlfn.IFNA(VLOOKUP($B54,'Static Returns and Covariance'!$B$13:$W$132,4),"")</f>
        <v>-8.6849376559257507E-2</v>
      </c>
      <c r="F54" s="12">
        <f>_xlfn.IFNA(VLOOKUP($B54,'Static Returns and Covariance'!$B$13:$W$132,5),"")</f>
        <v>4.5440483838319778E-2</v>
      </c>
      <c r="G54" s="12">
        <f>_xlfn.IFNA(VLOOKUP($B54,'Static Returns and Covariance'!$B$13:$W$132,6),"")</f>
        <v>1.3619826175272465E-2</v>
      </c>
      <c r="H54" s="12">
        <f>_xlfn.IFNA(VLOOKUP($B54,'Static Returns and Covariance'!$B$13:$W$132,7),"")</f>
        <v>-5.4005764424800873E-2</v>
      </c>
      <c r="I54" s="12">
        <f>_xlfn.IFNA(VLOOKUP($B54,'Static Returns and Covariance'!$B$13:$W$132,8),"")</f>
        <v>5.8562539517879486E-2</v>
      </c>
      <c r="J54" s="12">
        <f>_xlfn.IFNA(VLOOKUP($B54,'Static Returns and Covariance'!$B$13:$W$132,9),"")</f>
        <v>0.11928695440292358</v>
      </c>
      <c r="K54" s="12">
        <f>_xlfn.IFNA(VLOOKUP($B54,'Static Returns and Covariance'!$B$13:$W$132,10),"")</f>
        <v>-1.240105926990509E-2</v>
      </c>
      <c r="L54" s="12">
        <f>_xlfn.IFNA(VLOOKUP($B54,'Static Returns and Covariance'!$B$13:$W$132,11),"")</f>
        <v>-2.3119242396205664E-3</v>
      </c>
      <c r="M54" s="53">
        <f>_xlfn.IFNA(VLOOKUP($B54,'Static Returns and Covariance'!$B$13:$W$132,12),"")</f>
        <v>5.6975539999999998E-2</v>
      </c>
      <c r="N54" s="12">
        <f>_xlfn.IFNA(VLOOKUP($B54,'Static Returns and Covariance'!$B$13:$W$132,13),"")</f>
        <v>6.0843420803818542E-2</v>
      </c>
      <c r="O54" s="12">
        <f>_xlfn.IFNA(VLOOKUP($B54,'Static Returns and Covariance'!$B$13:$W$132,14),"")</f>
        <v>4.4339454053745918E-2</v>
      </c>
      <c r="P54" s="12">
        <f>_xlfn.IFNA(VLOOKUP($B54,'Static Returns and Covariance'!$B$13:$W$132,15),"")</f>
        <v>-9.5036004546273034E-2</v>
      </c>
      <c r="Q54" s="12">
        <f>_xlfn.IFNA(VLOOKUP($B54,'Static Returns and Covariance'!$B$13:$W$132,16),"")</f>
        <v>3.5333601270273601E-2</v>
      </c>
      <c r="R54" s="12">
        <f>_xlfn.IFNA(VLOOKUP($B54,'Static Returns and Covariance'!$B$13:$W$132,17),"")</f>
        <v>2.6788674159130711E-3</v>
      </c>
      <c r="S54" s="12">
        <f>_xlfn.IFNA(VLOOKUP($B54,'Static Returns and Covariance'!$B$13:$W$132,18),"")</f>
        <v>-6.1490613183074555E-2</v>
      </c>
      <c r="T54" s="12">
        <f>_xlfn.IFNA(VLOOKUP($B54,'Static Returns and Covariance'!$B$13:$W$132,19),"")</f>
        <v>3.7587731030847255E-2</v>
      </c>
      <c r="U54" s="12">
        <f>_xlfn.IFNA(VLOOKUP($B54,'Static Returns and Covariance'!$B$13:$W$132,20),"")</f>
        <v>0.10390850339657239</v>
      </c>
      <c r="V54" s="12">
        <f>_xlfn.IFNA(VLOOKUP($B54,'Static Returns and Covariance'!$B$13:$W$132,21),"")</f>
        <v>-2.749208184395684E-2</v>
      </c>
      <c r="W54" s="51">
        <f>_xlfn.IFNA(VLOOKUP($B54,'Static Returns and Covariance'!$B$13:$W$132,22),"")</f>
        <v>-1.8667881511161492E-2</v>
      </c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L54" s="16"/>
      <c r="AM54" s="16"/>
      <c r="AN54" s="16"/>
      <c r="AO54" s="16"/>
      <c r="AP54" s="16"/>
      <c r="AQ54" s="16"/>
      <c r="AR54" s="16"/>
      <c r="AS54" s="16"/>
      <c r="AT54" s="16"/>
    </row>
    <row r="55" spans="2:46" outlineLevel="1">
      <c r="B55" s="10">
        <f>IF($C$4&lt;='Static Returns and Covariance'!B51,IF('Static Returns and Covariance'!B51&lt;='Backtesting - Monthly Reb Draft'!$C$5,'Static Returns and Covariance'!B51,""),"")</f>
        <v>42094</v>
      </c>
      <c r="C55" s="12">
        <f>_xlfn.IFNA(VLOOKUP($B55,'Static Returns and Covariance'!$B$13:$W$132,2),"")</f>
        <v>-8.8921971619129181E-3</v>
      </c>
      <c r="D55" s="12">
        <f>_xlfn.IFNA(VLOOKUP($B55,'Static Returns and Covariance'!$B$13:$W$132,3),"")</f>
        <v>-1.5935478731989861E-2</v>
      </c>
      <c r="E55" s="12">
        <f>_xlfn.IFNA(VLOOKUP($B55,'Static Returns and Covariance'!$B$13:$W$132,4),"")</f>
        <v>-3.2976679503917694E-2</v>
      </c>
      <c r="F55" s="12">
        <f>_xlfn.IFNA(VLOOKUP($B55,'Static Returns and Covariance'!$B$13:$W$132,5),"")</f>
        <v>-2.1938908845186234E-2</v>
      </c>
      <c r="G55" s="12">
        <f>_xlfn.IFNA(VLOOKUP($B55,'Static Returns and Covariance'!$B$13:$W$132,6),"")</f>
        <v>-5.9548858553171158E-2</v>
      </c>
      <c r="H55" s="12">
        <f>_xlfn.IFNA(VLOOKUP($B55,'Static Returns and Covariance'!$B$13:$W$132,7),"")</f>
        <v>-1.6923202201724052E-2</v>
      </c>
      <c r="I55" s="12">
        <f>_xlfn.IFNA(VLOOKUP($B55,'Static Returns and Covariance'!$B$13:$W$132,8),"")</f>
        <v>-2.7941404841840267E-3</v>
      </c>
      <c r="J55" s="12">
        <f>_xlfn.IFNA(VLOOKUP($B55,'Static Returns and Covariance'!$B$13:$W$132,9),"")</f>
        <v>-6.0149122029542923E-2</v>
      </c>
      <c r="K55" s="12">
        <f>_xlfn.IFNA(VLOOKUP($B55,'Static Returns and Covariance'!$B$13:$W$132,10),"")</f>
        <v>-5.2158810198307037E-2</v>
      </c>
      <c r="L55" s="12">
        <f>_xlfn.IFNA(VLOOKUP($B55,'Static Returns and Covariance'!$B$13:$W$132,11),"")</f>
        <v>-3.4179084002971649E-2</v>
      </c>
      <c r="M55" s="53">
        <f>_xlfn.IFNA(VLOOKUP($B55,'Static Returns and Covariance'!$B$13:$W$132,12),"")</f>
        <v>-1.543755E-2</v>
      </c>
      <c r="N55" s="12">
        <f>_xlfn.IFNA(VLOOKUP($B55,'Static Returns and Covariance'!$B$13:$W$132,13),"")</f>
        <v>-1.1514990001645249E-2</v>
      </c>
      <c r="O55" s="12">
        <f>_xlfn.IFNA(VLOOKUP($B55,'Static Returns and Covariance'!$B$13:$W$132,14),"")</f>
        <v>-2.2507969037784886E-2</v>
      </c>
      <c r="P55" s="12">
        <f>_xlfn.IFNA(VLOOKUP($B55,'Static Returns and Covariance'!$B$13:$W$132,15),"")</f>
        <v>-4.1163307490933221E-2</v>
      </c>
      <c r="Q55" s="12">
        <f>_xlfn.IFNA(VLOOKUP($B55,'Static Returns and Covariance'!$B$13:$W$132,16),"")</f>
        <v>-3.2045791413232411E-2</v>
      </c>
      <c r="R55" s="12">
        <f>_xlfn.IFNA(VLOOKUP($B55,'Static Returns and Covariance'!$B$13:$W$132,17),"")</f>
        <v>-7.0489817312530553E-2</v>
      </c>
      <c r="S55" s="12">
        <f>_xlfn.IFNA(VLOOKUP($B55,'Static Returns and Covariance'!$B$13:$W$132,18),"")</f>
        <v>-2.4408050959997735E-2</v>
      </c>
      <c r="T55" s="12">
        <f>_xlfn.IFNA(VLOOKUP($B55,'Static Returns and Covariance'!$B$13:$W$132,19),"")</f>
        <v>-2.3768948971216255E-2</v>
      </c>
      <c r="U55" s="12">
        <f>_xlfn.IFNA(VLOOKUP($B55,'Static Returns and Covariance'!$B$13:$W$132,20),"")</f>
        <v>-7.5527573035894122E-2</v>
      </c>
      <c r="V55" s="12">
        <f>_xlfn.IFNA(VLOOKUP($B55,'Static Returns and Covariance'!$B$13:$W$132,21),"")</f>
        <v>-6.7249832772358784E-2</v>
      </c>
      <c r="W55" s="51">
        <f>_xlfn.IFNA(VLOOKUP($B55,'Static Returns and Covariance'!$B$13:$W$132,22),"")</f>
        <v>-5.0535041274512575E-2</v>
      </c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K55" s="16"/>
      <c r="AL55" s="16"/>
      <c r="AM55" s="16"/>
      <c r="AN55" s="16"/>
      <c r="AO55" s="16"/>
      <c r="AP55" s="16"/>
      <c r="AQ55" s="16"/>
      <c r="AR55" s="16"/>
      <c r="AS55" s="16"/>
      <c r="AT55" s="16"/>
    </row>
    <row r="56" spans="2:46" outlineLevel="1">
      <c r="B56" s="10">
        <f>IF($C$4&lt;='Static Returns and Covariance'!B52,IF('Static Returns and Covariance'!B52&lt;='Backtesting - Monthly Reb Draft'!$C$5,'Static Returns and Covariance'!B52,""),"")</f>
        <v>42124</v>
      </c>
      <c r="C56" s="12">
        <f>_xlfn.IFNA(VLOOKUP($B56,'Static Returns and Covariance'!$B$13:$W$132,2),"")</f>
        <v>6.7227371037006378E-2</v>
      </c>
      <c r="D56" s="12">
        <f>_xlfn.IFNA(VLOOKUP($B56,'Static Returns and Covariance'!$B$13:$W$132,3),"")</f>
        <v>5.7915735989809036E-2</v>
      </c>
      <c r="E56" s="12">
        <f>_xlfn.IFNA(VLOOKUP($B56,'Static Returns and Covariance'!$B$13:$W$132,4),"")</f>
        <v>4.5168152428232133E-4</v>
      </c>
      <c r="F56" s="12">
        <f>_xlfn.IFNA(VLOOKUP($B56,'Static Returns and Covariance'!$B$13:$W$132,5),"")</f>
        <v>-5.1894500851631165E-2</v>
      </c>
      <c r="G56" s="12">
        <f>_xlfn.IFNA(VLOOKUP($B56,'Static Returns and Covariance'!$B$13:$W$132,6),"")</f>
        <v>4.0933761745691299E-2</v>
      </c>
      <c r="H56" s="12">
        <f>_xlfn.IFNA(VLOOKUP($B56,'Static Returns and Covariance'!$B$13:$W$132,7),"")</f>
        <v>1.1429342441260815E-2</v>
      </c>
      <c r="I56" s="12">
        <f>_xlfn.IFNA(VLOOKUP($B56,'Static Returns and Covariance'!$B$13:$W$132,8),"")</f>
        <v>4.959380254149437E-2</v>
      </c>
      <c r="J56" s="12">
        <f>_xlfn.IFNA(VLOOKUP($B56,'Static Returns and Covariance'!$B$13:$W$132,9),"")</f>
        <v>4.7411456704139709E-2</v>
      </c>
      <c r="K56" s="12">
        <f>_xlfn.IFNA(VLOOKUP($B56,'Static Returns and Covariance'!$B$13:$W$132,10),"")</f>
        <v>2.4253591895103455E-2</v>
      </c>
      <c r="L56" s="12">
        <f>_xlfn.IFNA(VLOOKUP($B56,'Static Returns and Covariance'!$B$13:$W$132,11),"")</f>
        <v>1.199415884912014E-2</v>
      </c>
      <c r="M56" s="53">
        <f>_xlfn.IFNA(VLOOKUP($B56,'Static Returns and Covariance'!$B$13:$W$132,12),"")</f>
        <v>9.1785640000000002E-3</v>
      </c>
      <c r="N56" s="12">
        <f>_xlfn.IFNA(VLOOKUP($B56,'Static Returns and Covariance'!$B$13:$W$132,13),"")</f>
        <v>6.460457819727404E-2</v>
      </c>
      <c r="O56" s="12">
        <f>_xlfn.IFNA(VLOOKUP($B56,'Static Returns and Covariance'!$B$13:$W$132,14),"")</f>
        <v>5.1343245684014015E-2</v>
      </c>
      <c r="P56" s="12">
        <f>_xlfn.IFNA(VLOOKUP($B56,'Static Returns and Covariance'!$B$13:$W$132,15),"")</f>
        <v>-7.7349464627332054E-3</v>
      </c>
      <c r="Q56" s="12">
        <f>_xlfn.IFNA(VLOOKUP($B56,'Static Returns and Covariance'!$B$13:$W$132,16),"")</f>
        <v>-6.2001383419677342E-2</v>
      </c>
      <c r="R56" s="12">
        <f>_xlfn.IFNA(VLOOKUP($B56,'Static Returns and Covariance'!$B$13:$W$132,17),"")</f>
        <v>2.9992802986331904E-2</v>
      </c>
      <c r="S56" s="12">
        <f>_xlfn.IFNA(VLOOKUP($B56,'Static Returns and Covariance'!$B$13:$W$132,18),"")</f>
        <v>3.9444936829871342E-3</v>
      </c>
      <c r="T56" s="12">
        <f>_xlfn.IFNA(VLOOKUP($B56,'Static Returns and Covariance'!$B$13:$W$132,19),"")</f>
        <v>2.8618994054462141E-2</v>
      </c>
      <c r="U56" s="12">
        <f>_xlfn.IFNA(VLOOKUP($B56,'Static Returns and Covariance'!$B$13:$W$132,20),"")</f>
        <v>3.2033005697788518E-2</v>
      </c>
      <c r="V56" s="12">
        <f>_xlfn.IFNA(VLOOKUP($B56,'Static Returns and Covariance'!$B$13:$W$132,21),"")</f>
        <v>9.1625693210517049E-3</v>
      </c>
      <c r="W56" s="51">
        <f>_xlfn.IFNA(VLOOKUP($B56,'Static Returns and Covariance'!$B$13:$W$132,22),"")</f>
        <v>-4.3617984224207859E-3</v>
      </c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K56" s="16"/>
      <c r="AL56" s="16"/>
      <c r="AM56" s="16"/>
      <c r="AN56" s="16"/>
      <c r="AO56" s="16"/>
      <c r="AP56" s="16"/>
      <c r="AQ56" s="16"/>
      <c r="AR56" s="16"/>
      <c r="AS56" s="16"/>
      <c r="AT56" s="16"/>
    </row>
    <row r="57" spans="2:46" outlineLevel="1">
      <c r="B57" s="10">
        <f>IF($C$4&lt;='Static Returns and Covariance'!B53,IF('Static Returns and Covariance'!B53&lt;='Backtesting - Monthly Reb Draft'!$C$5,'Static Returns and Covariance'!B53,""),"")</f>
        <v>42153</v>
      </c>
      <c r="C57" s="12">
        <f>_xlfn.IFNA(VLOOKUP($B57,'Static Returns and Covariance'!$B$13:$W$132,2),"")</f>
        <v>-1.9849345553666353E-3</v>
      </c>
      <c r="D57" s="12">
        <f>_xlfn.IFNA(VLOOKUP($B57,'Static Returns and Covariance'!$B$13:$W$132,3),"")</f>
        <v>-6.2938928604125977E-2</v>
      </c>
      <c r="E57" s="12">
        <f>_xlfn.IFNA(VLOOKUP($B57,'Static Returns and Covariance'!$B$13:$W$132,4),"")</f>
        <v>-1.5237154439091682E-3</v>
      </c>
      <c r="F57" s="12">
        <f>_xlfn.IFNA(VLOOKUP($B57,'Static Returns and Covariance'!$B$13:$W$132,5),"")</f>
        <v>2.3754730820655823E-2</v>
      </c>
      <c r="G57" s="12">
        <f>_xlfn.IFNA(VLOOKUP($B57,'Static Returns and Covariance'!$B$13:$W$132,6),"")</f>
        <v>6.605222076177597E-2</v>
      </c>
      <c r="H57" s="12">
        <f>_xlfn.IFNA(VLOOKUP($B57,'Static Returns and Covariance'!$B$13:$W$132,7),"")</f>
        <v>-7.1498840115964413E-3</v>
      </c>
      <c r="I57" s="12">
        <f>_xlfn.IFNA(VLOOKUP($B57,'Static Returns and Covariance'!$B$13:$W$132,8),"")</f>
        <v>2.3854177445173264E-2</v>
      </c>
      <c r="J57" s="12">
        <f>_xlfn.IFNA(VLOOKUP($B57,'Static Returns and Covariance'!$B$13:$W$132,9),"")</f>
        <v>1.6649307683110237E-2</v>
      </c>
      <c r="K57" s="12">
        <f>_xlfn.IFNA(VLOOKUP($B57,'Static Returns and Covariance'!$B$13:$W$132,10),"")</f>
        <v>0.11700322479009628</v>
      </c>
      <c r="L57" s="12">
        <f>_xlfn.IFNA(VLOOKUP($B57,'Static Returns and Covariance'!$B$13:$W$132,11),"")</f>
        <v>-2.3704007267951965E-2</v>
      </c>
      <c r="M57" s="53">
        <f>_xlfn.IFNA(VLOOKUP($B57,'Static Returns and Covariance'!$B$13:$W$132,12),"")</f>
        <v>1.252177E-2</v>
      </c>
      <c r="N57" s="12">
        <f>_xlfn.IFNA(VLOOKUP($B57,'Static Returns and Covariance'!$B$13:$W$132,13),"")</f>
        <v>-4.6077273950989664E-3</v>
      </c>
      <c r="O57" s="12">
        <f>_xlfn.IFNA(VLOOKUP($B57,'Static Returns and Covariance'!$B$13:$W$132,14),"")</f>
        <v>-6.9511418909921005E-2</v>
      </c>
      <c r="P57" s="12">
        <f>_xlfn.IFNA(VLOOKUP($B57,'Static Returns and Covariance'!$B$13:$W$132,15),"")</f>
        <v>-9.710343430924695E-3</v>
      </c>
      <c r="Q57" s="12">
        <f>_xlfn.IFNA(VLOOKUP($B57,'Static Returns and Covariance'!$B$13:$W$132,16),"")</f>
        <v>1.3647848252609644E-2</v>
      </c>
      <c r="R57" s="12">
        <f>_xlfn.IFNA(VLOOKUP($B57,'Static Returns and Covariance'!$B$13:$W$132,17),"")</f>
        <v>5.5111262002416575E-2</v>
      </c>
      <c r="S57" s="12">
        <f>_xlfn.IFNA(VLOOKUP($B57,'Static Returns and Covariance'!$B$13:$W$132,18),"")</f>
        <v>-1.4634732769870122E-2</v>
      </c>
      <c r="T57" s="12">
        <f>_xlfn.IFNA(VLOOKUP($B57,'Static Returns and Covariance'!$B$13:$W$132,19),"")</f>
        <v>2.8793689581410355E-3</v>
      </c>
      <c r="U57" s="12">
        <f>_xlfn.IFNA(VLOOKUP($B57,'Static Returns and Covariance'!$B$13:$W$132,20),"")</f>
        <v>1.2708566767590437E-3</v>
      </c>
      <c r="V57" s="12">
        <f>_xlfn.IFNA(VLOOKUP($B57,'Static Returns and Covariance'!$B$13:$W$132,21),"")</f>
        <v>0.10191220221604454</v>
      </c>
      <c r="W57" s="51">
        <f>_xlfn.IFNA(VLOOKUP($B57,'Static Returns and Covariance'!$B$13:$W$132,22),"")</f>
        <v>-4.0059964539492891E-2</v>
      </c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K57" s="16"/>
      <c r="AL57" s="16"/>
      <c r="AM57" s="16"/>
      <c r="AN57" s="16"/>
      <c r="AO57" s="16"/>
      <c r="AP57" s="16"/>
      <c r="AQ57" s="16"/>
      <c r="AR57" s="16"/>
      <c r="AS57" s="16"/>
      <c r="AT57" s="16"/>
    </row>
    <row r="58" spans="2:46" outlineLevel="1">
      <c r="B58" s="10">
        <f>IF($C$4&lt;='Static Returns and Covariance'!B54,IF('Static Returns and Covariance'!B54&lt;='Backtesting - Monthly Reb Draft'!$C$5,'Static Returns and Covariance'!B54,""),"")</f>
        <v>42185</v>
      </c>
      <c r="C58" s="12">
        <f>_xlfn.IFNA(VLOOKUP($B58,'Static Returns and Covariance'!$B$13:$W$132,2),"")</f>
        <v>-4.1202418506145477E-2</v>
      </c>
      <c r="D58" s="12">
        <f>_xlfn.IFNA(VLOOKUP($B58,'Static Returns and Covariance'!$B$13:$W$132,3),"")</f>
        <v>-6.3398048281669617E-2</v>
      </c>
      <c r="E58" s="12">
        <f>_xlfn.IFNA(VLOOKUP($B58,'Static Returns and Covariance'!$B$13:$W$132,4),"")</f>
        <v>-4.0970407426357269E-2</v>
      </c>
      <c r="F58" s="12">
        <f>_xlfn.IFNA(VLOOKUP($B58,'Static Returns and Covariance'!$B$13:$W$132,5),"")</f>
        <v>-3.0047766864299774E-2</v>
      </c>
      <c r="G58" s="12">
        <f>_xlfn.IFNA(VLOOKUP($B58,'Static Returns and Covariance'!$B$13:$W$132,6),"")</f>
        <v>-0.11738242208957672</v>
      </c>
      <c r="H58" s="12">
        <f>_xlfn.IFNA(VLOOKUP($B58,'Static Returns and Covariance'!$B$13:$W$132,7),"")</f>
        <v>-5.1758281886577606E-2</v>
      </c>
      <c r="I58" s="12">
        <f>_xlfn.IFNA(VLOOKUP($B58,'Static Returns and Covariance'!$B$13:$W$132,8),"")</f>
        <v>1.544503029435873E-2</v>
      </c>
      <c r="J58" s="12">
        <f>_xlfn.IFNA(VLOOKUP($B58,'Static Returns and Covariance'!$B$13:$W$132,9),"")</f>
        <v>-6.3118405640125275E-2</v>
      </c>
      <c r="K58" s="12">
        <f>_xlfn.IFNA(VLOOKUP($B58,'Static Returns and Covariance'!$B$13:$W$132,10),"")</f>
        <v>4.66732457280159E-2</v>
      </c>
      <c r="L58" s="12">
        <f>_xlfn.IFNA(VLOOKUP($B58,'Static Returns and Covariance'!$B$13:$W$132,11),"")</f>
        <v>-5.2728387527167797E-3</v>
      </c>
      <c r="M58" s="53">
        <f>_xlfn.IFNA(VLOOKUP($B58,'Static Returns and Covariance'!$B$13:$W$132,12),"")</f>
        <v>-1.9340639999999999E-2</v>
      </c>
      <c r="N58" s="12">
        <f>_xlfn.IFNA(VLOOKUP($B58,'Static Returns and Covariance'!$B$13:$W$132,13),"")</f>
        <v>-4.3825211345877808E-2</v>
      </c>
      <c r="O58" s="12">
        <f>_xlfn.IFNA(VLOOKUP($B58,'Static Returns and Covariance'!$B$13:$W$132,14),"")</f>
        <v>-6.9970538587464645E-2</v>
      </c>
      <c r="P58" s="12">
        <f>_xlfn.IFNA(VLOOKUP($B58,'Static Returns and Covariance'!$B$13:$W$132,15),"")</f>
        <v>-4.9157035413372796E-2</v>
      </c>
      <c r="Q58" s="12">
        <f>_xlfn.IFNA(VLOOKUP($B58,'Static Returns and Covariance'!$B$13:$W$132,16),"")</f>
        <v>-4.0154649432345951E-2</v>
      </c>
      <c r="R58" s="12">
        <f>_xlfn.IFNA(VLOOKUP($B58,'Static Returns and Covariance'!$B$13:$W$132,17),"")</f>
        <v>-0.1283233808489361</v>
      </c>
      <c r="S58" s="12">
        <f>_xlfn.IFNA(VLOOKUP($B58,'Static Returns and Covariance'!$B$13:$W$132,18),"")</f>
        <v>-5.9243130644851288E-2</v>
      </c>
      <c r="T58" s="12">
        <f>_xlfn.IFNA(VLOOKUP($B58,'Static Returns and Covariance'!$B$13:$W$132,19),"")</f>
        <v>-5.5297781926734978E-3</v>
      </c>
      <c r="U58" s="12">
        <f>_xlfn.IFNA(VLOOKUP($B58,'Static Returns and Covariance'!$B$13:$W$132,20),"")</f>
        <v>-7.8496856646476473E-2</v>
      </c>
      <c r="V58" s="12">
        <f>_xlfn.IFNA(VLOOKUP($B58,'Static Returns and Covariance'!$B$13:$W$132,21),"")</f>
        <v>3.1582223153964153E-2</v>
      </c>
      <c r="W58" s="51">
        <f>_xlfn.IFNA(VLOOKUP($B58,'Static Returns and Covariance'!$B$13:$W$132,22),"")</f>
        <v>-2.1628796024257706E-2</v>
      </c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K58" s="16"/>
      <c r="AL58" s="16"/>
      <c r="AM58" s="16"/>
      <c r="AN58" s="16"/>
      <c r="AO58" s="16"/>
      <c r="AP58" s="16"/>
      <c r="AQ58" s="16"/>
      <c r="AR58" s="16"/>
      <c r="AS58" s="16"/>
      <c r="AT58" s="16"/>
    </row>
    <row r="59" spans="2:46" outlineLevel="1">
      <c r="B59" s="10">
        <f>IF($C$4&lt;='Static Returns and Covariance'!B55,IF('Static Returns and Covariance'!B55&lt;='Backtesting - Monthly Reb Draft'!$C$5,'Static Returns and Covariance'!B55,""),"")</f>
        <v>42216</v>
      </c>
      <c r="C59" s="12">
        <f>_xlfn.IFNA(VLOOKUP($B59,'Static Returns and Covariance'!$B$13:$W$132,2),"")</f>
        <v>-4.1190097108483315E-3</v>
      </c>
      <c r="D59" s="12">
        <f>_xlfn.IFNA(VLOOKUP($B59,'Static Returns and Covariance'!$B$13:$W$132,3),"")</f>
        <v>-8.2823649048805237E-2</v>
      </c>
      <c r="E59" s="12">
        <f>_xlfn.IFNA(VLOOKUP($B59,'Static Returns and Covariance'!$B$13:$W$132,4),"")</f>
        <v>6.7541718482971191E-2</v>
      </c>
      <c r="F59" s="12">
        <f>_xlfn.IFNA(VLOOKUP($B59,'Static Returns and Covariance'!$B$13:$W$132,5),"")</f>
        <v>-1.9183451309800148E-2</v>
      </c>
      <c r="G59" s="12">
        <f>_xlfn.IFNA(VLOOKUP($B59,'Static Returns and Covariance'!$B$13:$W$132,6),"")</f>
        <v>-4.8167027533054352E-2</v>
      </c>
      <c r="H59" s="12">
        <f>_xlfn.IFNA(VLOOKUP($B59,'Static Returns and Covariance'!$B$13:$W$132,7),"")</f>
        <v>7.222960889339447E-2</v>
      </c>
      <c r="I59" s="12">
        <f>_xlfn.IFNA(VLOOKUP($B59,'Static Returns and Covariance'!$B$13:$W$132,8),"")</f>
        <v>5.155948456376791E-3</v>
      </c>
      <c r="J59" s="12">
        <f>_xlfn.IFNA(VLOOKUP($B59,'Static Returns and Covariance'!$B$13:$W$132,9),"")</f>
        <v>4.2607467621564865E-2</v>
      </c>
      <c r="K59" s="12">
        <f>_xlfn.IFNA(VLOOKUP($B59,'Static Returns and Covariance'!$B$13:$W$132,10),"")</f>
        <v>6.6621010191738605E-3</v>
      </c>
      <c r="L59" s="12">
        <f>_xlfn.IFNA(VLOOKUP($B59,'Static Returns and Covariance'!$B$13:$W$132,11),"")</f>
        <v>2.0049819722771645E-2</v>
      </c>
      <c r="M59" s="53">
        <f>_xlfn.IFNA(VLOOKUP($B59,'Static Returns and Covariance'!$B$13:$W$132,12),"")</f>
        <v>2.1138759999999999E-2</v>
      </c>
      <c r="N59" s="12">
        <f>_xlfn.IFNA(VLOOKUP($B59,'Static Returns and Covariance'!$B$13:$W$132,13),"")</f>
        <v>-6.7418025505806625E-3</v>
      </c>
      <c r="O59" s="12">
        <f>_xlfn.IFNA(VLOOKUP($B59,'Static Returns and Covariance'!$B$13:$W$132,14),"")</f>
        <v>-8.9396139354600265E-2</v>
      </c>
      <c r="P59" s="12">
        <f>_xlfn.IFNA(VLOOKUP($B59,'Static Returns and Covariance'!$B$13:$W$132,15),"")</f>
        <v>5.9355090495955665E-2</v>
      </c>
      <c r="Q59" s="12">
        <f>_xlfn.IFNA(VLOOKUP($B59,'Static Returns and Covariance'!$B$13:$W$132,16),"")</f>
        <v>-2.9290333877846325E-2</v>
      </c>
      <c r="R59" s="12">
        <f>_xlfn.IFNA(VLOOKUP($B59,'Static Returns and Covariance'!$B$13:$W$132,17),"")</f>
        <v>-5.9107986292413747E-2</v>
      </c>
      <c r="S59" s="12">
        <f>_xlfn.IFNA(VLOOKUP($B59,'Static Returns and Covariance'!$B$13:$W$132,18),"")</f>
        <v>6.4744760135120788E-2</v>
      </c>
      <c r="T59" s="12">
        <f>_xlfn.IFNA(VLOOKUP($B59,'Static Returns and Covariance'!$B$13:$W$132,19),"")</f>
        <v>-1.5818860030655437E-2</v>
      </c>
      <c r="U59" s="12">
        <f>_xlfn.IFNA(VLOOKUP($B59,'Static Returns and Covariance'!$B$13:$W$132,20),"")</f>
        <v>2.7229016615213673E-2</v>
      </c>
      <c r="V59" s="12">
        <f>_xlfn.IFNA(VLOOKUP($B59,'Static Returns and Covariance'!$B$13:$W$132,21),"")</f>
        <v>-8.4289215548778891E-3</v>
      </c>
      <c r="W59" s="51">
        <f>_xlfn.IFNA(VLOOKUP($B59,'Static Returns and Covariance'!$B$13:$W$132,22),"")</f>
        <v>3.6938624512307186E-3</v>
      </c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K59" s="16"/>
      <c r="AL59" s="16"/>
      <c r="AM59" s="16"/>
      <c r="AN59" s="16"/>
      <c r="AO59" s="16"/>
      <c r="AP59" s="16"/>
      <c r="AQ59" s="16"/>
      <c r="AR59" s="16"/>
      <c r="AS59" s="16"/>
      <c r="AT59" s="16"/>
    </row>
    <row r="60" spans="2:46" outlineLevel="1">
      <c r="B60" s="10">
        <f>IF($C$4&lt;='Static Returns and Covariance'!B56,IF('Static Returns and Covariance'!B56&lt;='Backtesting - Monthly Reb Draft'!$C$5,'Static Returns and Covariance'!B56,""),"")</f>
        <v>42247</v>
      </c>
      <c r="C60" s="12">
        <f>_xlfn.IFNA(VLOOKUP($B60,'Static Returns and Covariance'!$B$13:$W$132,2),"")</f>
        <v>-7.9017259180545807E-2</v>
      </c>
      <c r="D60" s="12">
        <f>_xlfn.IFNA(VLOOKUP($B60,'Static Returns and Covariance'!$B$13:$W$132,3),"")</f>
        <v>-7.2558827698230743E-2</v>
      </c>
      <c r="E60" s="12">
        <f>_xlfn.IFNA(VLOOKUP($B60,'Static Returns and Covariance'!$B$13:$W$132,4),"")</f>
        <v>-1.7382062971591949E-2</v>
      </c>
      <c r="F60" s="12">
        <f>_xlfn.IFNA(VLOOKUP($B60,'Static Returns and Covariance'!$B$13:$W$132,5),"")</f>
        <v>-5.4017424583435059E-2</v>
      </c>
      <c r="G60" s="12">
        <f>_xlfn.IFNA(VLOOKUP($B60,'Static Returns and Covariance'!$B$13:$W$132,6),"")</f>
        <v>-5.8721881359815598E-3</v>
      </c>
      <c r="H60" s="12">
        <f>_xlfn.IFNA(VLOOKUP($B60,'Static Returns and Covariance'!$B$13:$W$132,7),"")</f>
        <v>-1.816592738032341E-2</v>
      </c>
      <c r="I60" s="12">
        <f>_xlfn.IFNA(VLOOKUP($B60,'Static Returns and Covariance'!$B$13:$W$132,8),"")</f>
        <v>-0.11302778869867325</v>
      </c>
      <c r="J60" s="12">
        <f>_xlfn.IFNA(VLOOKUP($B60,'Static Returns and Covariance'!$B$13:$W$132,9),"")</f>
        <v>-8.9373715221881866E-2</v>
      </c>
      <c r="K60" s="12">
        <f>_xlfn.IFNA(VLOOKUP($B60,'Static Returns and Covariance'!$B$13:$W$132,10),"")</f>
        <v>-0.10851858556270599</v>
      </c>
      <c r="L60" s="12">
        <f>_xlfn.IFNA(VLOOKUP($B60,'Static Returns and Covariance'!$B$13:$W$132,11),"")</f>
        <v>1.8068559467792511E-2</v>
      </c>
      <c r="M60" s="53">
        <f>_xlfn.IFNA(VLOOKUP($B60,'Static Returns and Covariance'!$B$13:$W$132,12),"")</f>
        <v>-6.025221E-2</v>
      </c>
      <c r="N60" s="12">
        <f>_xlfn.IFNA(VLOOKUP($B60,'Static Returns and Covariance'!$B$13:$W$132,13),"")</f>
        <v>-8.1640052020278145E-2</v>
      </c>
      <c r="O60" s="12">
        <f>_xlfn.IFNA(VLOOKUP($B60,'Static Returns and Covariance'!$B$13:$W$132,14),"")</f>
        <v>-7.9131318004025772E-2</v>
      </c>
      <c r="P60" s="12">
        <f>_xlfn.IFNA(VLOOKUP($B60,'Static Returns and Covariance'!$B$13:$W$132,15),"")</f>
        <v>-2.5568690958607476E-2</v>
      </c>
      <c r="Q60" s="12">
        <f>_xlfn.IFNA(VLOOKUP($B60,'Static Returns and Covariance'!$B$13:$W$132,16),"")</f>
        <v>-6.4124307151481236E-2</v>
      </c>
      <c r="R60" s="12">
        <f>_xlfn.IFNA(VLOOKUP($B60,'Static Returns and Covariance'!$B$13:$W$132,17),"")</f>
        <v>-1.6813146895340955E-2</v>
      </c>
      <c r="S60" s="12">
        <f>_xlfn.IFNA(VLOOKUP($B60,'Static Returns and Covariance'!$B$13:$W$132,18),"")</f>
        <v>-2.5650776138597092E-2</v>
      </c>
      <c r="T60" s="12">
        <f>_xlfn.IFNA(VLOOKUP($B60,'Static Returns and Covariance'!$B$13:$W$132,19),"")</f>
        <v>-0.13400259718570548</v>
      </c>
      <c r="U60" s="12">
        <f>_xlfn.IFNA(VLOOKUP($B60,'Static Returns and Covariance'!$B$13:$W$132,20),"")</f>
        <v>-0.10475216622823307</v>
      </c>
      <c r="V60" s="12">
        <f>_xlfn.IFNA(VLOOKUP($B60,'Static Returns and Covariance'!$B$13:$W$132,21),"")</f>
        <v>-0.12360960813675774</v>
      </c>
      <c r="W60" s="51">
        <f>_xlfn.IFNA(VLOOKUP($B60,'Static Returns and Covariance'!$B$13:$W$132,22),"")</f>
        <v>1.712602196251585E-3</v>
      </c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K60" s="16"/>
      <c r="AL60" s="16"/>
      <c r="AM60" s="16"/>
      <c r="AN60" s="16"/>
      <c r="AO60" s="16"/>
      <c r="AP60" s="16"/>
      <c r="AQ60" s="16"/>
      <c r="AR60" s="16"/>
      <c r="AS60" s="16"/>
      <c r="AT60" s="16"/>
    </row>
    <row r="61" spans="2:46" outlineLevel="1">
      <c r="B61" s="10">
        <f>IF($C$4&lt;='Static Returns and Covariance'!B57,IF('Static Returns and Covariance'!B57&lt;='Backtesting - Monthly Reb Draft'!$C$5,'Static Returns and Covariance'!B57,""),"")</f>
        <v>42277</v>
      </c>
      <c r="C61" s="12">
        <f>_xlfn.IFNA(VLOOKUP($B61,'Static Returns and Covariance'!$B$13:$W$132,2),"")</f>
        <v>-1.9744392484426498E-2</v>
      </c>
      <c r="D61" s="12">
        <f>_xlfn.IFNA(VLOOKUP($B61,'Static Returns and Covariance'!$B$13:$W$132,3),"")</f>
        <v>-2.6052607223391533E-2</v>
      </c>
      <c r="E61" s="12">
        <f>_xlfn.IFNA(VLOOKUP($B61,'Static Returns and Covariance'!$B$13:$W$132,4),"")</f>
        <v>2.9716676101088524E-2</v>
      </c>
      <c r="F61" s="12">
        <f>_xlfn.IFNA(VLOOKUP($B61,'Static Returns and Covariance'!$B$13:$W$132,5),"")</f>
        <v>-2.6030330918729305E-3</v>
      </c>
      <c r="G61" s="12">
        <f>_xlfn.IFNA(VLOOKUP($B61,'Static Returns and Covariance'!$B$13:$W$132,6),"")</f>
        <v>5.606161430478096E-2</v>
      </c>
      <c r="H61" s="12">
        <f>_xlfn.IFNA(VLOOKUP($B61,'Static Returns and Covariance'!$B$13:$W$132,7),"")</f>
        <v>9.0322187170386314E-3</v>
      </c>
      <c r="I61" s="12">
        <f>_xlfn.IFNA(VLOOKUP($B61,'Static Returns and Covariance'!$B$13:$W$132,8),"")</f>
        <v>-8.5631370544433594E-2</v>
      </c>
      <c r="J61" s="12">
        <f>_xlfn.IFNA(VLOOKUP($B61,'Static Returns and Covariance'!$B$13:$W$132,9),"")</f>
        <v>1.4296786859631538E-2</v>
      </c>
      <c r="K61" s="12">
        <f>_xlfn.IFNA(VLOOKUP($B61,'Static Returns and Covariance'!$B$13:$W$132,10),"")</f>
        <v>-6.1387620866298676E-2</v>
      </c>
      <c r="L61" s="12">
        <f>_xlfn.IFNA(VLOOKUP($B61,'Static Returns and Covariance'!$B$13:$W$132,11),"")</f>
        <v>-4.4369786977767944E-2</v>
      </c>
      <c r="M61" s="53">
        <f>_xlfn.IFNA(VLOOKUP($B61,'Static Returns and Covariance'!$B$13:$W$132,12),"")</f>
        <v>-2.4527550000000002E-2</v>
      </c>
      <c r="N61" s="12">
        <f>_xlfn.IFNA(VLOOKUP($B61,'Static Returns and Covariance'!$B$13:$W$132,13),"")</f>
        <v>-2.2367185324158829E-2</v>
      </c>
      <c r="O61" s="12">
        <f>_xlfn.IFNA(VLOOKUP($B61,'Static Returns and Covariance'!$B$13:$W$132,14),"")</f>
        <v>-3.2625097529186554E-2</v>
      </c>
      <c r="P61" s="12">
        <f>_xlfn.IFNA(VLOOKUP($B61,'Static Returns and Covariance'!$B$13:$W$132,15),"")</f>
        <v>2.1530048114072997E-2</v>
      </c>
      <c r="Q61" s="12">
        <f>_xlfn.IFNA(VLOOKUP($B61,'Static Returns and Covariance'!$B$13:$W$132,16),"")</f>
        <v>-1.2709915659919109E-2</v>
      </c>
      <c r="R61" s="12">
        <f>_xlfn.IFNA(VLOOKUP($B61,'Static Returns and Covariance'!$B$13:$W$132,17),"")</f>
        <v>4.5120655545421565E-2</v>
      </c>
      <c r="S61" s="12">
        <f>_xlfn.IFNA(VLOOKUP($B61,'Static Returns and Covariance'!$B$13:$W$132,18),"")</f>
        <v>1.5473699587649509E-3</v>
      </c>
      <c r="T61" s="12">
        <f>_xlfn.IFNA(VLOOKUP($B61,'Static Returns and Covariance'!$B$13:$W$132,19),"")</f>
        <v>-0.10660617903146583</v>
      </c>
      <c r="U61" s="12">
        <f>_xlfn.IFNA(VLOOKUP($B61,'Static Returns and Covariance'!$B$13:$W$132,20),"")</f>
        <v>-1.0816641467196551E-3</v>
      </c>
      <c r="V61" s="12">
        <f>_xlfn.IFNA(VLOOKUP($B61,'Static Returns and Covariance'!$B$13:$W$132,21),"")</f>
        <v>-7.6478643440350422E-2</v>
      </c>
      <c r="W61" s="51">
        <f>_xlfn.IFNA(VLOOKUP($B61,'Static Returns and Covariance'!$B$13:$W$132,22),"")</f>
        <v>-6.072574424930887E-2</v>
      </c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K61" s="16"/>
      <c r="AL61" s="16"/>
      <c r="AM61" s="16"/>
      <c r="AN61" s="16"/>
      <c r="AO61" s="16"/>
      <c r="AP61" s="16"/>
      <c r="AQ61" s="16"/>
      <c r="AR61" s="16"/>
      <c r="AS61" s="16"/>
      <c r="AT61" s="16"/>
    </row>
    <row r="62" spans="2:46" outlineLevel="1">
      <c r="B62" s="10">
        <f>IF($C$4&lt;='Static Returns and Covariance'!B58,IF('Static Returns and Covariance'!B58&lt;='Backtesting - Monthly Reb Draft'!$C$5,'Static Returns and Covariance'!B58,""),"")</f>
        <v>42307</v>
      </c>
      <c r="C62" s="12">
        <f>_xlfn.IFNA(VLOOKUP($B62,'Static Returns and Covariance'!$B$13:$W$132,2),"")</f>
        <v>-3.3731114119291306E-2</v>
      </c>
      <c r="D62" s="12">
        <f>_xlfn.IFNA(VLOOKUP($B62,'Static Returns and Covariance'!$B$13:$W$132,3),"")</f>
        <v>0.15212982892990112</v>
      </c>
      <c r="E62" s="12">
        <f>_xlfn.IFNA(VLOOKUP($B62,'Static Returns and Covariance'!$B$13:$W$132,4),"")</f>
        <v>8.9484946802258492E-3</v>
      </c>
      <c r="F62" s="12">
        <f>_xlfn.IFNA(VLOOKUP($B62,'Static Returns and Covariance'!$B$13:$W$132,5),"")</f>
        <v>0.10890880972146988</v>
      </c>
      <c r="G62" s="12">
        <f>_xlfn.IFNA(VLOOKUP($B62,'Static Returns and Covariance'!$B$13:$W$132,6),"")</f>
        <v>0.12342406064271927</v>
      </c>
      <c r="H62" s="12">
        <f>_xlfn.IFNA(VLOOKUP($B62,'Static Returns and Covariance'!$B$13:$W$132,7),"")</f>
        <v>1.4919054694473743E-2</v>
      </c>
      <c r="I62" s="12">
        <f>_xlfn.IFNA(VLOOKUP($B62,'Static Returns and Covariance'!$B$13:$W$132,8),"")</f>
        <v>5.1428608596324921E-2</v>
      </c>
      <c r="J62" s="12">
        <f>_xlfn.IFNA(VLOOKUP($B62,'Static Returns and Covariance'!$B$13:$W$132,9),"")</f>
        <v>0.10704763233661652</v>
      </c>
      <c r="K62" s="12">
        <f>_xlfn.IFNA(VLOOKUP($B62,'Static Returns and Covariance'!$B$13:$W$132,10),"")</f>
        <v>0.10123225301504135</v>
      </c>
      <c r="L62" s="12">
        <f>_xlfn.IFNA(VLOOKUP($B62,'Static Returns and Covariance'!$B$13:$W$132,11),"")</f>
        <v>8.3555169403553009E-2</v>
      </c>
      <c r="M62" s="53">
        <f>_xlfn.IFNA(VLOOKUP($B62,'Static Returns and Covariance'!$B$13:$W$132,12),"")</f>
        <v>8.3536510000000008E-2</v>
      </c>
      <c r="N62" s="12">
        <f>_xlfn.IFNA(VLOOKUP($B62,'Static Returns and Covariance'!$B$13:$W$132,13),"")</f>
        <v>-3.6353906959023637E-2</v>
      </c>
      <c r="O62" s="12">
        <f>_xlfn.IFNA(VLOOKUP($B62,'Static Returns and Covariance'!$B$13:$W$132,14),"")</f>
        <v>0.14555733862410611</v>
      </c>
      <c r="P62" s="12">
        <f>_xlfn.IFNA(VLOOKUP($B62,'Static Returns and Covariance'!$B$13:$W$132,15),"")</f>
        <v>7.6186669321032241E-4</v>
      </c>
      <c r="Q62" s="12">
        <f>_xlfn.IFNA(VLOOKUP($B62,'Static Returns and Covariance'!$B$13:$W$132,16),"")</f>
        <v>9.8801927153423702E-2</v>
      </c>
      <c r="R62" s="12">
        <f>_xlfn.IFNA(VLOOKUP($B62,'Static Returns and Covariance'!$B$13:$W$132,17),"")</f>
        <v>0.11248310188335987</v>
      </c>
      <c r="S62" s="12">
        <f>_xlfn.IFNA(VLOOKUP($B62,'Static Returns and Covariance'!$B$13:$W$132,18),"")</f>
        <v>7.4342059362000629E-3</v>
      </c>
      <c r="T62" s="12">
        <f>_xlfn.IFNA(VLOOKUP($B62,'Static Returns and Covariance'!$B$13:$W$132,19),"")</f>
        <v>3.0453800109292693E-2</v>
      </c>
      <c r="U62" s="12">
        <f>_xlfn.IFNA(VLOOKUP($B62,'Static Returns and Covariance'!$B$13:$W$132,20),"")</f>
        <v>9.1669181330265317E-2</v>
      </c>
      <c r="V62" s="12">
        <f>_xlfn.IFNA(VLOOKUP($B62,'Static Returns and Covariance'!$B$13:$W$132,21),"")</f>
        <v>8.6141230440989605E-2</v>
      </c>
      <c r="W62" s="51">
        <f>_xlfn.IFNA(VLOOKUP($B62,'Static Returns and Covariance'!$B$13:$W$132,22),"")</f>
        <v>6.7199212132012076E-2</v>
      </c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K62" s="16"/>
      <c r="AL62" s="16"/>
      <c r="AM62" s="16"/>
      <c r="AN62" s="16"/>
      <c r="AO62" s="16"/>
      <c r="AP62" s="16"/>
      <c r="AQ62" s="16"/>
      <c r="AR62" s="16"/>
      <c r="AS62" s="16"/>
      <c r="AT62" s="16"/>
    </row>
    <row r="63" spans="2:46" outlineLevel="1">
      <c r="B63" s="10">
        <f>IF($C$4&lt;='Static Returns and Covariance'!B59,IF('Static Returns and Covariance'!B59&lt;='Backtesting - Monthly Reb Draft'!$C$5,'Static Returns and Covariance'!B59,""),"")</f>
        <v>42338</v>
      </c>
      <c r="C63" s="12">
        <f>_xlfn.IFNA(VLOOKUP($B63,'Static Returns and Covariance'!$B$13:$W$132,2),"")</f>
        <v>4.5687914825975895E-3</v>
      </c>
      <c r="D63" s="12">
        <f>_xlfn.IFNA(VLOOKUP($B63,'Static Returns and Covariance'!$B$13:$W$132,3),"")</f>
        <v>1.661534421145916E-2</v>
      </c>
      <c r="E63" s="12">
        <f>_xlfn.IFNA(VLOOKUP($B63,'Static Returns and Covariance'!$B$13:$W$132,4),"")</f>
        <v>-3.8797207525931299E-4</v>
      </c>
      <c r="F63" s="12">
        <f>_xlfn.IFNA(VLOOKUP($B63,'Static Returns and Covariance'!$B$13:$W$132,5),"")</f>
        <v>2.5125315878540277E-3</v>
      </c>
      <c r="G63" s="12">
        <f>_xlfn.IFNA(VLOOKUP($B63,'Static Returns and Covariance'!$B$13:$W$132,6),"")</f>
        <v>3.396337479352951E-2</v>
      </c>
      <c r="H63" s="12">
        <f>_xlfn.IFNA(VLOOKUP($B63,'Static Returns and Covariance'!$B$13:$W$132,7),"")</f>
        <v>-4.777400940656662E-2</v>
      </c>
      <c r="I63" s="12">
        <f>_xlfn.IFNA(VLOOKUP($B63,'Static Returns and Covariance'!$B$13:$W$132,8),"")</f>
        <v>4.0339641273021698E-2</v>
      </c>
      <c r="J63" s="12">
        <f>_xlfn.IFNA(VLOOKUP($B63,'Static Returns and Covariance'!$B$13:$W$132,9),"")</f>
        <v>-5.5459283292293549E-2</v>
      </c>
      <c r="K63" s="12">
        <f>_xlfn.IFNA(VLOOKUP($B63,'Static Returns and Covariance'!$B$13:$W$132,10),"")</f>
        <v>-2.0068420097231865E-2</v>
      </c>
      <c r="L63" s="12">
        <f>_xlfn.IFNA(VLOOKUP($B63,'Static Returns and Covariance'!$B$13:$W$132,11),"")</f>
        <v>5.2656750194728374E-3</v>
      </c>
      <c r="M63" s="53">
        <f>_xlfn.IFNA(VLOOKUP($B63,'Static Returns and Covariance'!$B$13:$W$132,12),"")</f>
        <v>3.0203040000000001E-3</v>
      </c>
      <c r="N63" s="12">
        <f>_xlfn.IFNA(VLOOKUP($B63,'Static Returns and Covariance'!$B$13:$W$132,13),"")</f>
        <v>1.945998642865258E-3</v>
      </c>
      <c r="O63" s="12">
        <f>_xlfn.IFNA(VLOOKUP($B63,'Static Returns and Covariance'!$B$13:$W$132,14),"")</f>
        <v>1.0042853905664135E-2</v>
      </c>
      <c r="P63" s="12">
        <f>_xlfn.IFNA(VLOOKUP($B63,'Static Returns and Covariance'!$B$13:$W$132,15),"")</f>
        <v>-8.5746000622748397E-3</v>
      </c>
      <c r="Q63" s="12">
        <f>_xlfn.IFNA(VLOOKUP($B63,'Static Returns and Covariance'!$B$13:$W$132,16),"")</f>
        <v>-7.5943509801921511E-3</v>
      </c>
      <c r="R63" s="12">
        <f>_xlfn.IFNA(VLOOKUP($B63,'Static Returns and Covariance'!$B$13:$W$132,17),"")</f>
        <v>2.3022416034170115E-2</v>
      </c>
      <c r="S63" s="12">
        <f>_xlfn.IFNA(VLOOKUP($B63,'Static Returns and Covariance'!$B$13:$W$132,18),"")</f>
        <v>-5.5258858164840302E-2</v>
      </c>
      <c r="T63" s="12">
        <f>_xlfn.IFNA(VLOOKUP($B63,'Static Returns and Covariance'!$B$13:$W$132,19),"")</f>
        <v>1.936483278598947E-2</v>
      </c>
      <c r="U63" s="12">
        <f>_xlfn.IFNA(VLOOKUP($B63,'Static Returns and Covariance'!$B$13:$W$132,20),"")</f>
        <v>-7.0837734298644747E-2</v>
      </c>
      <c r="V63" s="12">
        <f>_xlfn.IFNA(VLOOKUP($B63,'Static Returns and Covariance'!$B$13:$W$132,21),"")</f>
        <v>-3.5159442671283611E-2</v>
      </c>
      <c r="W63" s="51">
        <f>_xlfn.IFNA(VLOOKUP($B63,'Static Returns and Covariance'!$B$13:$W$132,22),"")</f>
        <v>-1.1090282252068089E-2</v>
      </c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K63" s="16"/>
      <c r="AL63" s="16"/>
      <c r="AM63" s="16"/>
      <c r="AN63" s="16"/>
      <c r="AO63" s="16"/>
      <c r="AP63" s="16"/>
      <c r="AQ63" s="16"/>
      <c r="AR63" s="16"/>
      <c r="AS63" s="16"/>
      <c r="AT63" s="16"/>
    </row>
    <row r="64" spans="2:46" outlineLevel="1">
      <c r="B64" s="10">
        <f>IF($C$4&lt;='Static Returns and Covariance'!B60,IF('Static Returns and Covariance'!B60&lt;='Backtesting - Monthly Reb Draft'!$C$5,'Static Returns and Covariance'!B60,""),"")</f>
        <v>42369</v>
      </c>
      <c r="C64" s="12">
        <f>_xlfn.IFNA(VLOOKUP($B64,'Static Returns and Covariance'!$B$13:$W$132,2),"")</f>
        <v>-1.2910651974380016E-2</v>
      </c>
      <c r="D64" s="12">
        <f>_xlfn.IFNA(VLOOKUP($B64,'Static Returns and Covariance'!$B$13:$W$132,3),"")</f>
        <v>-1.4892691746354103E-2</v>
      </c>
      <c r="E64" s="12">
        <f>_xlfn.IFNA(VLOOKUP($B64,'Static Returns and Covariance'!$B$13:$W$132,4),"")</f>
        <v>5.0516389310359955E-2</v>
      </c>
      <c r="F64" s="12">
        <f>_xlfn.IFNA(VLOOKUP($B64,'Static Returns and Covariance'!$B$13:$W$132,5),"")</f>
        <v>-3.7935893982648849E-2</v>
      </c>
      <c r="G64" s="12">
        <f>_xlfn.IFNA(VLOOKUP($B64,'Static Returns and Covariance'!$B$13:$W$132,6),"")</f>
        <v>-9.2033268883824348E-3</v>
      </c>
      <c r="H64" s="12">
        <f>_xlfn.IFNA(VLOOKUP($B64,'Static Returns and Covariance'!$B$13:$W$132,7),"")</f>
        <v>4.0076687000691891E-3</v>
      </c>
      <c r="I64" s="12">
        <f>_xlfn.IFNA(VLOOKUP($B64,'Static Returns and Covariance'!$B$13:$W$132,8),"")</f>
        <v>-7.2594746947288513E-2</v>
      </c>
      <c r="J64" s="12">
        <f>_xlfn.IFNA(VLOOKUP($B64,'Static Returns and Covariance'!$B$13:$W$132,9),"")</f>
        <v>-3.4862132743000984E-3</v>
      </c>
      <c r="K64" s="12">
        <f>_xlfn.IFNA(VLOOKUP($B64,'Static Returns and Covariance'!$B$13:$W$132,10),"")</f>
        <v>-4.0958821773529053E-2</v>
      </c>
      <c r="L64" s="12">
        <f>_xlfn.IFNA(VLOOKUP($B64,'Static Returns and Covariance'!$B$13:$W$132,11),"")</f>
        <v>1.6587046906352043E-2</v>
      </c>
      <c r="M64" s="53">
        <f>_xlfn.IFNA(VLOOKUP($B64,'Static Returns and Covariance'!$B$13:$W$132,12),"")</f>
        <v>-1.5235800000000001E-2</v>
      </c>
      <c r="N64" s="12">
        <f>_xlfn.IFNA(VLOOKUP($B64,'Static Returns and Covariance'!$B$13:$W$132,13),"")</f>
        <v>-1.5533444814112347E-2</v>
      </c>
      <c r="O64" s="12">
        <f>_xlfn.IFNA(VLOOKUP($B64,'Static Returns and Covariance'!$B$13:$W$132,14),"")</f>
        <v>-2.1465182052149128E-2</v>
      </c>
      <c r="P64" s="12">
        <f>_xlfn.IFNA(VLOOKUP($B64,'Static Returns and Covariance'!$B$13:$W$132,15),"")</f>
        <v>4.2329761323344428E-2</v>
      </c>
      <c r="Q64" s="12">
        <f>_xlfn.IFNA(VLOOKUP($B64,'Static Returns and Covariance'!$B$13:$W$132,16),"")</f>
        <v>-4.8042776550695027E-2</v>
      </c>
      <c r="R64" s="12">
        <f>_xlfn.IFNA(VLOOKUP($B64,'Static Returns and Covariance'!$B$13:$W$132,17),"")</f>
        <v>-2.014428564774183E-2</v>
      </c>
      <c r="S64" s="12">
        <f>_xlfn.IFNA(VLOOKUP($B64,'Static Returns and Covariance'!$B$13:$W$132,18),"")</f>
        <v>-3.4771800582044914E-3</v>
      </c>
      <c r="T64" s="12">
        <f>_xlfn.IFNA(VLOOKUP($B64,'Static Returns and Covariance'!$B$13:$W$132,19),"")</f>
        <v>-9.3569555434320745E-2</v>
      </c>
      <c r="U64" s="12">
        <f>_xlfn.IFNA(VLOOKUP($B64,'Static Returns and Covariance'!$B$13:$W$132,20),"")</f>
        <v>-1.886466428065129E-2</v>
      </c>
      <c r="V64" s="12">
        <f>_xlfn.IFNA(VLOOKUP($B64,'Static Returns and Covariance'!$B$13:$W$132,21),"")</f>
        <v>-5.6049844347580799E-2</v>
      </c>
      <c r="W64" s="51">
        <f>_xlfn.IFNA(VLOOKUP($B64,'Static Returns and Covariance'!$B$13:$W$132,22),"")</f>
        <v>2.3108963481111716E-4</v>
      </c>
      <c r="Y64" s="57"/>
      <c r="Z64" s="57"/>
      <c r="AA64" s="57"/>
      <c r="AB64" s="57"/>
      <c r="AC64" s="57"/>
      <c r="AD64" s="57"/>
      <c r="AE64" s="57"/>
      <c r="AF64" s="57"/>
      <c r="AG64" s="57"/>
      <c r="AH64" s="57"/>
    </row>
    <row r="65" spans="2:34" outlineLevel="1">
      <c r="B65" s="10">
        <f>IF($C$4&lt;='Static Returns and Covariance'!B61,IF('Static Returns and Covariance'!B61&lt;='Backtesting - Monthly Reb Draft'!$C$5,'Static Returns and Covariance'!B61,""),"")</f>
        <v>42398</v>
      </c>
      <c r="C65" s="12">
        <f>_xlfn.IFNA(VLOOKUP($B65,'Static Returns and Covariance'!$B$13:$W$132,2),"")</f>
        <v>-9.3227691948413849E-2</v>
      </c>
      <c r="D65" s="12">
        <f>_xlfn.IFNA(VLOOKUP($B65,'Static Returns and Covariance'!$B$13:$W$132,3),"")</f>
        <v>-3.8794998079538345E-2</v>
      </c>
      <c r="E65" s="12">
        <f>_xlfn.IFNA(VLOOKUP($B65,'Static Returns and Covariance'!$B$13:$W$132,4),"")</f>
        <v>4.5522488653659821E-2</v>
      </c>
      <c r="F65" s="12">
        <f>_xlfn.IFNA(VLOOKUP($B65,'Static Returns and Covariance'!$B$13:$W$132,5),"")</f>
        <v>2.3898074869066477E-3</v>
      </c>
      <c r="G65" s="12">
        <f>_xlfn.IFNA(VLOOKUP($B65,'Static Returns and Covariance'!$B$13:$W$132,6),"")</f>
        <v>-9.9564589560031891E-2</v>
      </c>
      <c r="H65" s="12">
        <f>_xlfn.IFNA(VLOOKUP($B65,'Static Returns and Covariance'!$B$13:$W$132,7),"")</f>
        <v>6.6972188651561737E-2</v>
      </c>
      <c r="I65" s="12">
        <f>_xlfn.IFNA(VLOOKUP($B65,'Static Returns and Covariance'!$B$13:$W$132,8),"")</f>
        <v>-0.18170388042926788</v>
      </c>
      <c r="J65" s="12">
        <f>_xlfn.IFNA(VLOOKUP($B65,'Static Returns and Covariance'!$B$13:$W$132,9),"")</f>
        <v>-0.11618485301733017</v>
      </c>
      <c r="K65" s="12">
        <f>_xlfn.IFNA(VLOOKUP($B65,'Static Returns and Covariance'!$B$13:$W$132,10),"")</f>
        <v>-0.17976085841655731</v>
      </c>
      <c r="L65" s="12">
        <f>_xlfn.IFNA(VLOOKUP($B65,'Static Returns and Covariance'!$B$13:$W$132,11),"")</f>
        <v>-2.8918450698256493E-3</v>
      </c>
      <c r="M65" s="53">
        <f>_xlfn.IFNA(VLOOKUP($B65,'Static Returns and Covariance'!$B$13:$W$132,12),"")</f>
        <v>-4.9122239999999998E-2</v>
      </c>
      <c r="N65" s="12">
        <f>_xlfn.IFNA(VLOOKUP($B65,'Static Returns and Covariance'!$B$13:$W$132,13),"")</f>
        <v>-9.5850484788146187E-2</v>
      </c>
      <c r="O65" s="12">
        <f>_xlfn.IFNA(VLOOKUP($B65,'Static Returns and Covariance'!$B$13:$W$132,14),"")</f>
        <v>-4.5367488385333367E-2</v>
      </c>
      <c r="P65" s="12">
        <f>_xlfn.IFNA(VLOOKUP($B65,'Static Returns and Covariance'!$B$13:$W$132,15),"")</f>
        <v>3.7335860666644294E-2</v>
      </c>
      <c r="Q65" s="12">
        <f>_xlfn.IFNA(VLOOKUP($B65,'Static Returns and Covariance'!$B$13:$W$132,16),"")</f>
        <v>-7.7170750811395312E-3</v>
      </c>
      <c r="R65" s="12">
        <f>_xlfn.IFNA(VLOOKUP($B65,'Static Returns and Covariance'!$B$13:$W$132,17),"")</f>
        <v>-0.11050554831939129</v>
      </c>
      <c r="S65" s="12">
        <f>_xlfn.IFNA(VLOOKUP($B65,'Static Returns and Covariance'!$B$13:$W$132,18),"")</f>
        <v>5.9487339893288055E-2</v>
      </c>
      <c r="T65" s="12">
        <f>_xlfn.IFNA(VLOOKUP($B65,'Static Returns and Covariance'!$B$13:$W$132,19),"")</f>
        <v>-0.20267868891630011</v>
      </c>
      <c r="U65" s="12">
        <f>_xlfn.IFNA(VLOOKUP($B65,'Static Returns and Covariance'!$B$13:$W$132,20),"")</f>
        <v>-0.13156330402368135</v>
      </c>
      <c r="V65" s="12">
        <f>_xlfn.IFNA(VLOOKUP($B65,'Static Returns and Covariance'!$B$13:$W$132,21),"")</f>
        <v>-0.19485188099060907</v>
      </c>
      <c r="W65" s="51">
        <f>_xlfn.IFNA(VLOOKUP($B65,'Static Returns and Covariance'!$B$13:$W$132,22),"")</f>
        <v>-1.9247802341366575E-2</v>
      </c>
      <c r="Y65" s="57"/>
      <c r="Z65" s="57"/>
      <c r="AA65" s="57"/>
      <c r="AB65" s="57"/>
      <c r="AC65" s="57"/>
      <c r="AD65" s="57"/>
      <c r="AE65" s="57"/>
      <c r="AF65" s="57"/>
      <c r="AG65" s="57"/>
      <c r="AH65" s="57"/>
    </row>
    <row r="66" spans="2:34" outlineLevel="1">
      <c r="B66" s="10">
        <f>IF($C$4&lt;='Static Returns and Covariance'!B62,IF('Static Returns and Covariance'!B62&lt;='Backtesting - Monthly Reb Draft'!$C$5,'Static Returns and Covariance'!B62,""),"")</f>
        <v>42429</v>
      </c>
      <c r="C66" s="12">
        <f>_xlfn.IFNA(VLOOKUP($B66,'Static Returns and Covariance'!$B$13:$W$132,2),"")</f>
        <v>6.0421489179134369E-2</v>
      </c>
      <c r="D66" s="12">
        <f>_xlfn.IFNA(VLOOKUP($B66,'Static Returns and Covariance'!$B$13:$W$132,3),"")</f>
        <v>-2.2666806355118752E-2</v>
      </c>
      <c r="E66" s="12">
        <f>_xlfn.IFNA(VLOOKUP($B66,'Static Returns and Covariance'!$B$13:$W$132,4),"")</f>
        <v>-4.0371594950556755E-3</v>
      </c>
      <c r="F66" s="12">
        <f>_xlfn.IFNA(VLOOKUP($B66,'Static Returns and Covariance'!$B$13:$W$132,5),"")</f>
        <v>4.6225134283304214E-2</v>
      </c>
      <c r="G66" s="12">
        <f>_xlfn.IFNA(VLOOKUP($B66,'Static Returns and Covariance'!$B$13:$W$132,6),"")</f>
        <v>-3.7717610597610474E-2</v>
      </c>
      <c r="H66" s="12">
        <f>_xlfn.IFNA(VLOOKUP($B66,'Static Returns and Covariance'!$B$13:$W$132,7),"")</f>
        <v>-3.1176390126347542E-2</v>
      </c>
      <c r="I66" s="12">
        <f>_xlfn.IFNA(VLOOKUP($B66,'Static Returns and Covariance'!$B$13:$W$132,8),"")</f>
        <v>-4.5594993978738785E-2</v>
      </c>
      <c r="J66" s="12">
        <f>_xlfn.IFNA(VLOOKUP($B66,'Static Returns and Covariance'!$B$13:$W$132,9),"")</f>
        <v>0.10046234726905823</v>
      </c>
      <c r="K66" s="12">
        <f>_xlfn.IFNA(VLOOKUP($B66,'Static Returns and Covariance'!$B$13:$W$132,10),"")</f>
        <v>5.1204819232225418E-2</v>
      </c>
      <c r="L66" s="12">
        <f>_xlfn.IFNA(VLOOKUP($B66,'Static Returns and Covariance'!$B$13:$W$132,11),"")</f>
        <v>3.4803140442818403E-3</v>
      </c>
      <c r="M66" s="53">
        <f>_xlfn.IFNA(VLOOKUP($B66,'Static Returns and Covariance'!$B$13:$W$132,12),"")</f>
        <v>-1.640533E-3</v>
      </c>
      <c r="N66" s="12">
        <f>_xlfn.IFNA(VLOOKUP($B66,'Static Returns and Covariance'!$B$13:$W$132,13),"")</f>
        <v>5.7798696339402038E-2</v>
      </c>
      <c r="O66" s="12">
        <f>_xlfn.IFNA(VLOOKUP($B66,'Static Returns and Covariance'!$B$13:$W$132,14),"")</f>
        <v>-2.9239296660913777E-2</v>
      </c>
      <c r="P66" s="12">
        <f>_xlfn.IFNA(VLOOKUP($B66,'Static Returns and Covariance'!$B$13:$W$132,15),"")</f>
        <v>-1.2223787482071202E-2</v>
      </c>
      <c r="Q66" s="12">
        <f>_xlfn.IFNA(VLOOKUP($B66,'Static Returns and Covariance'!$B$13:$W$132,16),"")</f>
        <v>3.6118251715258037E-2</v>
      </c>
      <c r="R66" s="12">
        <f>_xlfn.IFNA(VLOOKUP($B66,'Static Returns and Covariance'!$B$13:$W$132,17),"")</f>
        <v>-4.8658569356969869E-2</v>
      </c>
      <c r="S66" s="12">
        <f>_xlfn.IFNA(VLOOKUP($B66,'Static Returns and Covariance'!$B$13:$W$132,18),"")</f>
        <v>-3.8661238884621224E-2</v>
      </c>
      <c r="T66" s="12">
        <f>_xlfn.IFNA(VLOOKUP($B66,'Static Returns and Covariance'!$B$13:$W$132,19),"")</f>
        <v>-6.6569802465771016E-2</v>
      </c>
      <c r="U66" s="12">
        <f>_xlfn.IFNA(VLOOKUP($B66,'Static Returns and Covariance'!$B$13:$W$132,20),"")</f>
        <v>8.5083896262707029E-2</v>
      </c>
      <c r="V66" s="12">
        <f>_xlfn.IFNA(VLOOKUP($B66,'Static Returns and Covariance'!$B$13:$W$132,21),"")</f>
        <v>3.6113796658173672E-2</v>
      </c>
      <c r="W66" s="51">
        <f>_xlfn.IFNA(VLOOKUP($B66,'Static Returns and Covariance'!$B$13:$W$132,22),"")</f>
        <v>-1.2875643227259086E-2</v>
      </c>
      <c r="Y66" s="57"/>
      <c r="Z66" s="57"/>
      <c r="AA66" s="57"/>
      <c r="AB66" s="57"/>
      <c r="AC66" s="57"/>
      <c r="AD66" s="57"/>
      <c r="AE66" s="57"/>
      <c r="AF66" s="57"/>
      <c r="AG66" s="57"/>
      <c r="AH66" s="57"/>
    </row>
    <row r="67" spans="2:34" outlineLevel="1">
      <c r="B67" s="10">
        <f>IF($C$4&lt;='Static Returns and Covariance'!B63,IF('Static Returns and Covariance'!B63&lt;='Backtesting - Monthly Reb Draft'!$C$5,'Static Returns and Covariance'!B63,""),"")</f>
        <v>42460</v>
      </c>
      <c r="C67" s="12">
        <f>_xlfn.IFNA(VLOOKUP($B67,'Static Returns and Covariance'!$B$13:$W$132,2),"")</f>
        <v>0.15584215521812439</v>
      </c>
      <c r="D67" s="12">
        <f>_xlfn.IFNA(VLOOKUP($B67,'Static Returns and Covariance'!$B$13:$W$132,3),"")</f>
        <v>0.14333651959896088</v>
      </c>
      <c r="E67" s="12">
        <f>_xlfn.IFNA(VLOOKUP($B67,'Static Returns and Covariance'!$B$13:$W$132,4),"")</f>
        <v>7.3682010173797607E-2</v>
      </c>
      <c r="F67" s="12">
        <f>_xlfn.IFNA(VLOOKUP($B67,'Static Returns and Covariance'!$B$13:$W$132,5),"")</f>
        <v>6.2217187136411667E-2</v>
      </c>
      <c r="G67" s="12">
        <f>_xlfn.IFNA(VLOOKUP($B67,'Static Returns and Covariance'!$B$13:$W$132,6),"")</f>
        <v>9.3274697661399841E-2</v>
      </c>
      <c r="H67" s="12">
        <f>_xlfn.IFNA(VLOOKUP($B67,'Static Returns and Covariance'!$B$13:$W$132,7),"")</f>
        <v>8.4382221102714539E-2</v>
      </c>
      <c r="I67" s="12">
        <f>_xlfn.IFNA(VLOOKUP($B67,'Static Returns and Covariance'!$B$13:$W$132,8),"")</f>
        <v>1.2550584971904755E-2</v>
      </c>
      <c r="J67" s="12">
        <f>_xlfn.IFNA(VLOOKUP($B67,'Static Returns and Covariance'!$B$13:$W$132,9),"")</f>
        <v>8.7471313774585724E-2</v>
      </c>
      <c r="K67" s="12">
        <f>_xlfn.IFNA(VLOOKUP($B67,'Static Returns and Covariance'!$B$13:$W$132,10),"")</f>
        <v>5.776505172252655E-2</v>
      </c>
      <c r="L67" s="12">
        <f>_xlfn.IFNA(VLOOKUP($B67,'Static Returns and Covariance'!$B$13:$W$132,11),"")</f>
        <v>1.0231213644146919E-2</v>
      </c>
      <c r="M67" s="53">
        <f>_xlfn.IFNA(VLOOKUP($B67,'Static Returns and Covariance'!$B$13:$W$132,12),"")</f>
        <v>6.7391640000000003E-2</v>
      </c>
      <c r="N67" s="12">
        <f>_xlfn.IFNA(VLOOKUP($B67,'Static Returns and Covariance'!$B$13:$W$132,13),"")</f>
        <v>0.15321936237839207</v>
      </c>
      <c r="O67" s="12">
        <f>_xlfn.IFNA(VLOOKUP($B67,'Static Returns and Covariance'!$B$13:$W$132,14),"")</f>
        <v>0.13676402929316586</v>
      </c>
      <c r="P67" s="12">
        <f>_xlfn.IFNA(VLOOKUP($B67,'Static Returns and Covariance'!$B$13:$W$132,15),"")</f>
        <v>6.5495382186782081E-2</v>
      </c>
      <c r="Q67" s="12">
        <f>_xlfn.IFNA(VLOOKUP($B67,'Static Returns and Covariance'!$B$13:$W$132,16),"")</f>
        <v>5.211030456836549E-2</v>
      </c>
      <c r="R67" s="12">
        <f>_xlfn.IFNA(VLOOKUP($B67,'Static Returns and Covariance'!$B$13:$W$132,17),"")</f>
        <v>8.2333738902040446E-2</v>
      </c>
      <c r="S67" s="12">
        <f>_xlfn.IFNA(VLOOKUP($B67,'Static Returns and Covariance'!$B$13:$W$132,18),"")</f>
        <v>7.6897372344440856E-2</v>
      </c>
      <c r="T67" s="12">
        <f>_xlfn.IFNA(VLOOKUP($B67,'Static Returns and Covariance'!$B$13:$W$132,19),"")</f>
        <v>-8.4242235151274734E-3</v>
      </c>
      <c r="U67" s="12">
        <f>_xlfn.IFNA(VLOOKUP($B67,'Static Returns and Covariance'!$B$13:$W$132,20),"")</f>
        <v>7.2092862768234525E-2</v>
      </c>
      <c r="V67" s="12">
        <f>_xlfn.IFNA(VLOOKUP($B67,'Static Returns and Covariance'!$B$13:$W$132,21),"")</f>
        <v>4.2674029148474804E-2</v>
      </c>
      <c r="W67" s="51">
        <f>_xlfn.IFNA(VLOOKUP($B67,'Static Returns and Covariance'!$B$13:$W$132,22),"")</f>
        <v>-6.1247436273940067E-3</v>
      </c>
      <c r="Y67" s="57"/>
      <c r="Z67" s="57"/>
      <c r="AA67" s="57"/>
      <c r="AB67" s="57"/>
      <c r="AC67" s="57"/>
      <c r="AD67" s="57"/>
      <c r="AE67" s="57"/>
      <c r="AF67" s="57"/>
      <c r="AG67" s="57"/>
      <c r="AH67" s="57"/>
    </row>
    <row r="68" spans="2:34" outlineLevel="1">
      <c r="B68" s="10">
        <f>IF($C$4&lt;='Static Returns and Covariance'!B64,IF('Static Returns and Covariance'!B64&lt;='Backtesting - Monthly Reb Draft'!$C$5,'Static Returns and Covariance'!B64,""),"")</f>
        <v>42489</v>
      </c>
      <c r="C68" s="12">
        <f>_xlfn.IFNA(VLOOKUP($B68,'Static Returns and Covariance'!$B$13:$W$132,2),"")</f>
        <v>-3.6381609737873077E-2</v>
      </c>
      <c r="D68" s="12">
        <f>_xlfn.IFNA(VLOOKUP($B68,'Static Returns and Covariance'!$B$13:$W$132,3),"")</f>
        <v>7.106916606426239E-2</v>
      </c>
      <c r="E68" s="12">
        <f>_xlfn.IFNA(VLOOKUP($B68,'Static Returns and Covariance'!$B$13:$W$132,4),"")</f>
        <v>-3.1509783118963242E-2</v>
      </c>
      <c r="F68" s="12">
        <f>_xlfn.IFNA(VLOOKUP($B68,'Static Returns and Covariance'!$B$13:$W$132,5),"")</f>
        <v>4.500990267843008E-3</v>
      </c>
      <c r="G68" s="12">
        <f>_xlfn.IFNA(VLOOKUP($B68,'Static Returns and Covariance'!$B$13:$W$132,6),"")</f>
        <v>-6.3987568020820618E-2</v>
      </c>
      <c r="H68" s="12">
        <f>_xlfn.IFNA(VLOOKUP($B68,'Static Returns and Covariance'!$B$13:$W$132,7),"")</f>
        <v>-4.8588942736387253E-2</v>
      </c>
      <c r="I68" s="12">
        <f>_xlfn.IFNA(VLOOKUP($B68,'Static Returns and Covariance'!$B$13:$W$132,8),"")</f>
        <v>8.7964780628681183E-2</v>
      </c>
      <c r="J68" s="12">
        <f>_xlfn.IFNA(VLOOKUP($B68,'Static Returns and Covariance'!$B$13:$W$132,9),"")</f>
        <v>-2.5289762765169144E-2</v>
      </c>
      <c r="K68" s="12">
        <f>_xlfn.IFNA(VLOOKUP($B68,'Static Returns and Covariance'!$B$13:$W$132,10),"")</f>
        <v>-3.9734393358230591E-2</v>
      </c>
      <c r="L68" s="12">
        <f>_xlfn.IFNA(VLOOKUP($B68,'Static Returns and Covariance'!$B$13:$W$132,11),"")</f>
        <v>4.3930318206548691E-3</v>
      </c>
      <c r="M68" s="53">
        <f>_xlfn.IFNA(VLOOKUP($B68,'Static Returns and Covariance'!$B$13:$W$132,12),"")</f>
        <v>3.7088590000000001E-3</v>
      </c>
      <c r="N68" s="12">
        <f>_xlfn.IFNA(VLOOKUP($B68,'Static Returns and Covariance'!$B$13:$W$132,13),"")</f>
        <v>-3.9004402577605408E-2</v>
      </c>
      <c r="O68" s="12">
        <f>_xlfn.IFNA(VLOOKUP($B68,'Static Returns and Covariance'!$B$13:$W$132,14),"")</f>
        <v>6.4496675758467362E-2</v>
      </c>
      <c r="P68" s="12">
        <f>_xlfn.IFNA(VLOOKUP($B68,'Static Returns and Covariance'!$B$13:$W$132,15),"")</f>
        <v>-3.9696411105978768E-2</v>
      </c>
      <c r="Q68" s="12">
        <f>_xlfn.IFNA(VLOOKUP($B68,'Static Returns and Covariance'!$B$13:$W$132,16),"")</f>
        <v>-5.6058923002031708E-3</v>
      </c>
      <c r="R68" s="12">
        <f>_xlfn.IFNA(VLOOKUP($B68,'Static Returns and Covariance'!$B$13:$W$132,17),"")</f>
        <v>-7.4928526780180013E-2</v>
      </c>
      <c r="S68" s="12">
        <f>_xlfn.IFNA(VLOOKUP($B68,'Static Returns and Covariance'!$B$13:$W$132,18),"")</f>
        <v>-5.6073791494660935E-2</v>
      </c>
      <c r="T68" s="12">
        <f>_xlfn.IFNA(VLOOKUP($B68,'Static Returns and Covariance'!$B$13:$W$132,19),"")</f>
        <v>6.6989972141648951E-2</v>
      </c>
      <c r="U68" s="12">
        <f>_xlfn.IFNA(VLOOKUP($B68,'Static Returns and Covariance'!$B$13:$W$132,20),"")</f>
        <v>-4.0668213771520335E-2</v>
      </c>
      <c r="V68" s="12">
        <f>_xlfn.IFNA(VLOOKUP($B68,'Static Returns and Covariance'!$B$13:$W$132,21),"")</f>
        <v>-5.4825415932282337E-2</v>
      </c>
      <c r="W68" s="51">
        <f>_xlfn.IFNA(VLOOKUP($B68,'Static Returns and Covariance'!$B$13:$W$132,22),"")</f>
        <v>-1.1962925450886057E-2</v>
      </c>
      <c r="Y68" s="57"/>
      <c r="Z68" s="57"/>
      <c r="AA68" s="57"/>
      <c r="AB68" s="57"/>
      <c r="AC68" s="57"/>
      <c r="AD68" s="57"/>
      <c r="AE68" s="57"/>
      <c r="AF68" s="57"/>
      <c r="AG68" s="57"/>
      <c r="AH68" s="57"/>
    </row>
    <row r="69" spans="2:34" outlineLevel="1">
      <c r="B69" s="10">
        <f>IF($C$4&lt;='Static Returns and Covariance'!B65,IF('Static Returns and Covariance'!B65&lt;='Backtesting - Monthly Reb Draft'!$C$5,'Static Returns and Covariance'!B65,""),"")</f>
        <v>42521</v>
      </c>
      <c r="C69" s="12">
        <f>_xlfn.IFNA(VLOOKUP($B69,'Static Returns and Covariance'!$B$13:$W$132,2),"")</f>
        <v>6.3039623200893402E-2</v>
      </c>
      <c r="D69" s="12">
        <f>_xlfn.IFNA(VLOOKUP($B69,'Static Returns and Covariance'!$B$13:$W$132,3),"")</f>
        <v>-1.0765340412035584E-3</v>
      </c>
      <c r="E69" s="12">
        <f>_xlfn.IFNA(VLOOKUP($B69,'Static Returns and Covariance'!$B$13:$W$132,4),"")</f>
        <v>-1.9960049539804459E-3</v>
      </c>
      <c r="F69" s="12">
        <f>_xlfn.IFNA(VLOOKUP($B69,'Static Returns and Covariance'!$B$13:$W$132,5),"")</f>
        <v>1.2247595004737377E-2</v>
      </c>
      <c r="G69" s="12">
        <f>_xlfn.IFNA(VLOOKUP($B69,'Static Returns and Covariance'!$B$13:$W$132,6),"")</f>
        <v>5.1849387586116791E-2</v>
      </c>
      <c r="H69" s="12">
        <f>_xlfn.IFNA(VLOOKUP($B69,'Static Returns and Covariance'!$B$13:$W$132,7),"")</f>
        <v>1.0913652367889881E-2</v>
      </c>
      <c r="I69" s="12">
        <f>_xlfn.IFNA(VLOOKUP($B69,'Static Returns and Covariance'!$B$13:$W$132,8),"")</f>
        <v>1.1456074193120003E-2</v>
      </c>
      <c r="J69" s="12">
        <f>_xlfn.IFNA(VLOOKUP($B69,'Static Returns and Covariance'!$B$13:$W$132,9),"")</f>
        <v>5.6747891008853912E-2</v>
      </c>
      <c r="K69" s="12">
        <f>_xlfn.IFNA(VLOOKUP($B69,'Static Returns and Covariance'!$B$13:$W$132,10),"")</f>
        <v>-1.3037088327109814E-2</v>
      </c>
      <c r="L69" s="12">
        <f>_xlfn.IFNA(VLOOKUP($B69,'Static Returns and Covariance'!$B$13:$W$132,11),"")</f>
        <v>4.5234810560941696E-2</v>
      </c>
      <c r="M69" s="53">
        <f>_xlfn.IFNA(VLOOKUP($B69,'Static Returns and Covariance'!$B$13:$W$132,12),"")</f>
        <v>1.8428670000000001E-2</v>
      </c>
      <c r="N69" s="12">
        <f>_xlfn.IFNA(VLOOKUP($B69,'Static Returns and Covariance'!$B$13:$W$132,13),"")</f>
        <v>6.0416830361161071E-2</v>
      </c>
      <c r="O69" s="12">
        <f>_xlfn.IFNA(VLOOKUP($B69,'Static Returns and Covariance'!$B$13:$W$132,14),"")</f>
        <v>-7.6490243469985826E-3</v>
      </c>
      <c r="P69" s="12">
        <f>_xlfn.IFNA(VLOOKUP($B69,'Static Returns and Covariance'!$B$13:$W$132,15),"")</f>
        <v>-1.0182632940995973E-2</v>
      </c>
      <c r="Q69" s="12">
        <f>_xlfn.IFNA(VLOOKUP($B69,'Static Returns and Covariance'!$B$13:$W$132,16),"")</f>
        <v>2.1407124366911983E-3</v>
      </c>
      <c r="R69" s="12">
        <f>_xlfn.IFNA(VLOOKUP($B69,'Static Returns and Covariance'!$B$13:$W$132,17),"")</f>
        <v>4.0908428826757395E-2</v>
      </c>
      <c r="S69" s="12">
        <f>_xlfn.IFNA(VLOOKUP($B69,'Static Returns and Covariance'!$B$13:$W$132,18),"")</f>
        <v>3.4288036096162006E-3</v>
      </c>
      <c r="T69" s="12">
        <f>_xlfn.IFNA(VLOOKUP($B69,'Static Returns and Covariance'!$B$13:$W$132,19),"")</f>
        <v>-9.5187342939122253E-3</v>
      </c>
      <c r="U69" s="12">
        <f>_xlfn.IFNA(VLOOKUP($B69,'Static Returns and Covariance'!$B$13:$W$132,20),"")</f>
        <v>4.1369440002502721E-2</v>
      </c>
      <c r="V69" s="12">
        <f>_xlfn.IFNA(VLOOKUP($B69,'Static Returns and Covariance'!$B$13:$W$132,21),"")</f>
        <v>-2.8128110901161563E-2</v>
      </c>
      <c r="W69" s="51">
        <f>_xlfn.IFNA(VLOOKUP($B69,'Static Returns and Covariance'!$B$13:$W$132,22),"")</f>
        <v>2.887885328940077E-2</v>
      </c>
      <c r="Y69" s="57"/>
      <c r="Z69" s="57"/>
      <c r="AA69" s="57"/>
      <c r="AB69" s="57"/>
      <c r="AC69" s="57"/>
      <c r="AD69" s="57"/>
      <c r="AE69" s="57"/>
      <c r="AF69" s="57"/>
      <c r="AG69" s="57"/>
      <c r="AH69" s="57"/>
    </row>
    <row r="70" spans="2:34" outlineLevel="1">
      <c r="B70" s="10">
        <f>IF($C$4&lt;='Static Returns and Covariance'!B66,IF('Static Returns and Covariance'!B66&lt;='Backtesting - Monthly Reb Draft'!$C$5,'Static Returns and Covariance'!B66,""),"")</f>
        <v>42551</v>
      </c>
      <c r="C70" s="12">
        <f>_xlfn.IFNA(VLOOKUP($B70,'Static Returns and Covariance'!$B$13:$W$132,2),"")</f>
        <v>-1.2748840264976025E-2</v>
      </c>
      <c r="D70" s="12">
        <f>_xlfn.IFNA(VLOOKUP($B70,'Static Returns and Covariance'!$B$13:$W$132,3),"")</f>
        <v>3.7920810282230377E-2</v>
      </c>
      <c r="E70" s="12">
        <f>_xlfn.IFNA(VLOOKUP($B70,'Static Returns and Covariance'!$B$13:$W$132,4),"")</f>
        <v>8.4749244153499603E-2</v>
      </c>
      <c r="F70" s="12">
        <f>_xlfn.IFNA(VLOOKUP($B70,'Static Returns and Covariance'!$B$13:$W$132,5),"")</f>
        <v>4.0399163961410522E-2</v>
      </c>
      <c r="G70" s="12">
        <f>_xlfn.IFNA(VLOOKUP($B70,'Static Returns and Covariance'!$B$13:$W$132,6),"")</f>
        <v>3.8303229957818985E-2</v>
      </c>
      <c r="H70" s="12">
        <f>_xlfn.IFNA(VLOOKUP($B70,'Static Returns and Covariance'!$B$13:$W$132,7),"")</f>
        <v>8.8304504752159119E-2</v>
      </c>
      <c r="I70" s="12">
        <f>_xlfn.IFNA(VLOOKUP($B70,'Static Returns and Covariance'!$B$13:$W$132,8),"")</f>
        <v>-5.0785578787326813E-2</v>
      </c>
      <c r="J70" s="12">
        <f>_xlfn.IFNA(VLOOKUP($B70,'Static Returns and Covariance'!$B$13:$W$132,9),"")</f>
        <v>-1.2392382137477398E-2</v>
      </c>
      <c r="K70" s="12">
        <f>_xlfn.IFNA(VLOOKUP($B70,'Static Returns and Covariance'!$B$13:$W$132,10),"")</f>
        <v>-3.6411665380001068E-2</v>
      </c>
      <c r="L70" s="12">
        <f>_xlfn.IFNA(VLOOKUP($B70,'Static Returns and Covariance'!$B$13:$W$132,11),"")</f>
        <v>0.12669312953948975</v>
      </c>
      <c r="M70" s="53">
        <f>_xlfn.IFNA(VLOOKUP($B70,'Static Returns and Covariance'!$B$13:$W$132,12),"")</f>
        <v>2.6832640000000003E-3</v>
      </c>
      <c r="N70" s="12">
        <f>_xlfn.IFNA(VLOOKUP($B70,'Static Returns and Covariance'!$B$13:$W$132,13),"")</f>
        <v>-1.5371633104708356E-2</v>
      </c>
      <c r="O70" s="12">
        <f>_xlfn.IFNA(VLOOKUP($B70,'Static Returns and Covariance'!$B$13:$W$132,14),"")</f>
        <v>3.1348319976435356E-2</v>
      </c>
      <c r="P70" s="12">
        <f>_xlfn.IFNA(VLOOKUP($B70,'Static Returns and Covariance'!$B$13:$W$132,15),"")</f>
        <v>7.6562616166484077E-2</v>
      </c>
      <c r="Q70" s="12">
        <f>_xlfn.IFNA(VLOOKUP($B70,'Static Returns and Covariance'!$B$13:$W$132,16),"")</f>
        <v>3.0292281393364345E-2</v>
      </c>
      <c r="R70" s="12">
        <f>_xlfn.IFNA(VLOOKUP($B70,'Static Returns and Covariance'!$B$13:$W$132,17),"")</f>
        <v>2.736227119845959E-2</v>
      </c>
      <c r="S70" s="12">
        <f>_xlfn.IFNA(VLOOKUP($B70,'Static Returns and Covariance'!$B$13:$W$132,18),"")</f>
        <v>8.0819655993885436E-2</v>
      </c>
      <c r="T70" s="12">
        <f>_xlfn.IFNA(VLOOKUP($B70,'Static Returns and Covariance'!$B$13:$W$132,19),"")</f>
        <v>-7.1760387274359044E-2</v>
      </c>
      <c r="U70" s="12">
        <f>_xlfn.IFNA(VLOOKUP($B70,'Static Returns and Covariance'!$B$13:$W$132,20),"")</f>
        <v>-2.777083314382859E-2</v>
      </c>
      <c r="V70" s="12">
        <f>_xlfn.IFNA(VLOOKUP($B70,'Static Returns and Covariance'!$B$13:$W$132,21),"")</f>
        <v>-5.1502687954052814E-2</v>
      </c>
      <c r="W70" s="51">
        <f>_xlfn.IFNA(VLOOKUP($B70,'Static Returns and Covariance'!$B$13:$W$132,22),"")</f>
        <v>0.11033717226794881</v>
      </c>
      <c r="Y70" s="57"/>
      <c r="Z70" s="57"/>
      <c r="AA70" s="57"/>
      <c r="AB70" s="57"/>
      <c r="AC70" s="57"/>
      <c r="AD70" s="57"/>
      <c r="AE70" s="57"/>
      <c r="AF70" s="57"/>
      <c r="AG70" s="57"/>
      <c r="AH70" s="57"/>
    </row>
    <row r="71" spans="2:34" outlineLevel="1">
      <c r="B71" s="10">
        <f>IF($C$4&lt;='Static Returns and Covariance'!B67,IF('Static Returns and Covariance'!B67&lt;='Backtesting - Monthly Reb Draft'!$C$5,'Static Returns and Covariance'!B67,""),"")</f>
        <v>42580</v>
      </c>
      <c r="C71" s="12">
        <f>_xlfn.IFNA(VLOOKUP($B71,'Static Returns and Covariance'!$B$13:$W$132,2),"")</f>
        <v>5.824216827750206E-2</v>
      </c>
      <c r="D71" s="12">
        <f>_xlfn.IFNA(VLOOKUP($B71,'Static Returns and Covariance'!$B$13:$W$132,3),"")</f>
        <v>-2.2417232394218445E-2</v>
      </c>
      <c r="E71" s="12">
        <f>_xlfn.IFNA(VLOOKUP($B71,'Static Returns and Covariance'!$B$13:$W$132,4),"")</f>
        <v>-2.4240363854914904E-3</v>
      </c>
      <c r="F71" s="12">
        <f>_xlfn.IFNA(VLOOKUP($B71,'Static Returns and Covariance'!$B$13:$W$132,5),"")</f>
        <v>1.8501630052924156E-2</v>
      </c>
      <c r="G71" s="12">
        <f>_xlfn.IFNA(VLOOKUP($B71,'Static Returns and Covariance'!$B$13:$W$132,6),"")</f>
        <v>6.2804922461509705E-2</v>
      </c>
      <c r="H71" s="12">
        <f>_xlfn.IFNA(VLOOKUP($B71,'Static Returns and Covariance'!$B$13:$W$132,7),"")</f>
        <v>1.1548355687409639E-3</v>
      </c>
      <c r="I71" s="12">
        <f>_xlfn.IFNA(VLOOKUP($B71,'Static Returns and Covariance'!$B$13:$W$132,8),"")</f>
        <v>0.1135488823056221</v>
      </c>
      <c r="J71" s="12">
        <f>_xlfn.IFNA(VLOOKUP($B71,'Static Returns and Covariance'!$B$13:$W$132,9),"")</f>
        <v>7.3196239769458771E-2</v>
      </c>
      <c r="K71" s="12">
        <f>_xlfn.IFNA(VLOOKUP($B71,'Static Returns and Covariance'!$B$13:$W$132,10),"")</f>
        <v>-4.7350719571113586E-2</v>
      </c>
      <c r="L71" s="12">
        <f>_xlfn.IFNA(VLOOKUP($B71,'Static Returns and Covariance'!$B$13:$W$132,11),"")</f>
        <v>-4.3379686772823334E-2</v>
      </c>
      <c r="M71" s="53">
        <f>_xlfn.IFNA(VLOOKUP($B71,'Static Returns and Covariance'!$B$13:$W$132,12),"")</f>
        <v>3.6618930000000001E-2</v>
      </c>
      <c r="N71" s="12">
        <f>_xlfn.IFNA(VLOOKUP($B71,'Static Returns and Covariance'!$B$13:$W$132,13),"")</f>
        <v>5.5619375437769729E-2</v>
      </c>
      <c r="O71" s="12">
        <f>_xlfn.IFNA(VLOOKUP($B71,'Static Returns and Covariance'!$B$13:$W$132,14),"")</f>
        <v>-2.898972270001347E-2</v>
      </c>
      <c r="P71" s="12">
        <f>_xlfn.IFNA(VLOOKUP($B71,'Static Returns and Covariance'!$B$13:$W$132,15),"")</f>
        <v>-1.0610664372507017E-2</v>
      </c>
      <c r="Q71" s="12">
        <f>_xlfn.IFNA(VLOOKUP($B71,'Static Returns and Covariance'!$B$13:$W$132,16),"")</f>
        <v>8.3947474848779773E-3</v>
      </c>
      <c r="R71" s="12">
        <f>_xlfn.IFNA(VLOOKUP($B71,'Static Returns and Covariance'!$B$13:$W$132,17),"")</f>
        <v>5.1863963702150309E-2</v>
      </c>
      <c r="S71" s="12">
        <f>_xlfn.IFNA(VLOOKUP($B71,'Static Returns and Covariance'!$B$13:$W$132,18),"")</f>
        <v>-6.3300131895327166E-3</v>
      </c>
      <c r="T71" s="12">
        <f>_xlfn.IFNA(VLOOKUP($B71,'Static Returns and Covariance'!$B$13:$W$132,19),"")</f>
        <v>9.2574073818589869E-2</v>
      </c>
      <c r="U71" s="12">
        <f>_xlfn.IFNA(VLOOKUP($B71,'Static Returns and Covariance'!$B$13:$W$132,20),"")</f>
        <v>5.7817788763107579E-2</v>
      </c>
      <c r="V71" s="12">
        <f>_xlfn.IFNA(VLOOKUP($B71,'Static Returns and Covariance'!$B$13:$W$132,21),"")</f>
        <v>-6.2441742145165333E-2</v>
      </c>
      <c r="W71" s="51">
        <f>_xlfn.IFNA(VLOOKUP($B71,'Static Returns and Covariance'!$B$13:$W$132,22),"")</f>
        <v>-5.973564404436426E-2</v>
      </c>
      <c r="Y71" s="57"/>
      <c r="Z71" s="57"/>
      <c r="AA71" s="57"/>
      <c r="AB71" s="57"/>
      <c r="AC71" s="57"/>
      <c r="AD71" s="57"/>
      <c r="AE71" s="57"/>
      <c r="AF71" s="57"/>
      <c r="AG71" s="57"/>
      <c r="AH71" s="57"/>
    </row>
    <row r="72" spans="2:34" outlineLevel="1">
      <c r="B72" s="10">
        <f>IF($C$4&lt;='Static Returns and Covariance'!B68,IF('Static Returns and Covariance'!B68&lt;='Backtesting - Monthly Reb Draft'!$C$5,'Static Returns and Covariance'!B68,""),"")</f>
        <v>42613</v>
      </c>
      <c r="C72" s="12">
        <f>_xlfn.IFNA(VLOOKUP($B72,'Static Returns and Covariance'!$B$13:$W$132,2),"")</f>
        <v>-2.1167367231100798E-3</v>
      </c>
      <c r="D72" s="12">
        <f>_xlfn.IFNA(VLOOKUP($B72,'Static Returns and Covariance'!$B$13:$W$132,3),"")</f>
        <v>-8.0991555005311966E-3</v>
      </c>
      <c r="E72" s="12">
        <f>_xlfn.IFNA(VLOOKUP($B72,'Static Returns and Covariance'!$B$13:$W$132,4),"")</f>
        <v>-3.0093424022197723E-2</v>
      </c>
      <c r="F72" s="12">
        <f>_xlfn.IFNA(VLOOKUP($B72,'Static Returns and Covariance'!$B$13:$W$132,5),"")</f>
        <v>1.115723792463541E-2</v>
      </c>
      <c r="G72" s="12">
        <f>_xlfn.IFNA(VLOOKUP($B72,'Static Returns and Covariance'!$B$13:$W$132,6),"")</f>
        <v>3.7005126476287842E-2</v>
      </c>
      <c r="H72" s="12">
        <f>_xlfn.IFNA(VLOOKUP($B72,'Static Returns and Covariance'!$B$13:$W$132,7),"")</f>
        <v>-4.0502347052097321E-2</v>
      </c>
      <c r="I72" s="12">
        <f>_xlfn.IFNA(VLOOKUP($B72,'Static Returns and Covariance'!$B$13:$W$132,8),"")</f>
        <v>0.11590678244829178</v>
      </c>
      <c r="J72" s="12">
        <f>_xlfn.IFNA(VLOOKUP($B72,'Static Returns and Covariance'!$B$13:$W$132,9),"")</f>
        <v>2.9806742444634438E-2</v>
      </c>
      <c r="K72" s="12">
        <f>_xlfn.IFNA(VLOOKUP($B72,'Static Returns and Covariance'!$B$13:$W$132,10),"")</f>
        <v>-1.3715917244553566E-2</v>
      </c>
      <c r="L72" s="12">
        <f>_xlfn.IFNA(VLOOKUP($B72,'Static Returns and Covariance'!$B$13:$W$132,11),"")</f>
        <v>-2.3291787132620811E-2</v>
      </c>
      <c r="M72" s="53">
        <f>_xlfn.IFNA(VLOOKUP($B72,'Static Returns and Covariance'!$B$13:$W$132,12),"")</f>
        <v>1.2470620000000002E-3</v>
      </c>
      <c r="N72" s="12">
        <f>_xlfn.IFNA(VLOOKUP($B72,'Static Returns and Covariance'!$B$13:$W$132,13),"")</f>
        <v>-4.7395295628424108E-3</v>
      </c>
      <c r="O72" s="12">
        <f>_xlfn.IFNA(VLOOKUP($B72,'Static Returns and Covariance'!$B$13:$W$132,14),"")</f>
        <v>-1.4671645806326222E-2</v>
      </c>
      <c r="P72" s="12">
        <f>_xlfn.IFNA(VLOOKUP($B72,'Static Returns and Covariance'!$B$13:$W$132,15),"")</f>
        <v>-3.828005200921325E-2</v>
      </c>
      <c r="Q72" s="12">
        <f>_xlfn.IFNA(VLOOKUP($B72,'Static Returns and Covariance'!$B$13:$W$132,16),"")</f>
        <v>1.0503553565892314E-3</v>
      </c>
      <c r="R72" s="12">
        <f>_xlfn.IFNA(VLOOKUP($B72,'Static Returns and Covariance'!$B$13:$W$132,17),"")</f>
        <v>2.6064167716928446E-2</v>
      </c>
      <c r="S72" s="12">
        <f>_xlfn.IFNA(VLOOKUP($B72,'Static Returns and Covariance'!$B$13:$W$132,18),"")</f>
        <v>-4.7987195810371003E-2</v>
      </c>
      <c r="T72" s="12">
        <f>_xlfn.IFNA(VLOOKUP($B72,'Static Returns and Covariance'!$B$13:$W$132,19),"")</f>
        <v>9.4931973961259547E-2</v>
      </c>
      <c r="U72" s="12">
        <f>_xlfn.IFNA(VLOOKUP($B72,'Static Returns and Covariance'!$B$13:$W$132,20),"")</f>
        <v>1.4428291438283244E-2</v>
      </c>
      <c r="V72" s="12">
        <f>_xlfn.IFNA(VLOOKUP($B72,'Static Returns and Covariance'!$B$13:$W$132,21),"")</f>
        <v>-2.8806939818605316E-2</v>
      </c>
      <c r="W72" s="51">
        <f>_xlfn.IFNA(VLOOKUP($B72,'Static Returns and Covariance'!$B$13:$W$132,22),"")</f>
        <v>-3.9647744404161737E-2</v>
      </c>
      <c r="Y72" s="57"/>
      <c r="Z72" s="57"/>
      <c r="AA72" s="57"/>
      <c r="AB72" s="57"/>
      <c r="AC72" s="57"/>
      <c r="AD72" s="57"/>
      <c r="AE72" s="57"/>
      <c r="AF72" s="57"/>
      <c r="AG72" s="57"/>
      <c r="AH72" s="57"/>
    </row>
    <row r="73" spans="2:34" outlineLevel="1">
      <c r="B73" s="10">
        <f>IF($C$4&lt;='Static Returns and Covariance'!B69,IF('Static Returns and Covariance'!B69&lt;='Backtesting - Monthly Reb Draft'!$C$5,'Static Returns and Covariance'!B69,""),"")</f>
        <v>42643</v>
      </c>
      <c r="C73" s="12">
        <f>_xlfn.IFNA(VLOOKUP($B73,'Static Returns and Covariance'!$B$13:$W$132,2),"")</f>
        <v>-1.8881406867876649E-4</v>
      </c>
      <c r="D73" s="12">
        <f>_xlfn.IFNA(VLOOKUP($B73,'Static Returns and Covariance'!$B$13:$W$132,3),"")</f>
        <v>2.326502650976181E-2</v>
      </c>
      <c r="E73" s="12">
        <f>_xlfn.IFNA(VLOOKUP($B73,'Static Returns and Covariance'!$B$13:$W$132,4),"")</f>
        <v>-5.845040432177484E-4</v>
      </c>
      <c r="F73" s="12">
        <f>_xlfn.IFNA(VLOOKUP($B73,'Static Returns and Covariance'!$B$13:$W$132,5),"")</f>
        <v>-1.6793180257081985E-2</v>
      </c>
      <c r="G73" s="12">
        <f>_xlfn.IFNA(VLOOKUP($B73,'Static Returns and Covariance'!$B$13:$W$132,6),"")</f>
        <v>5.1825039088726044E-2</v>
      </c>
      <c r="H73" s="12">
        <f>_xlfn.IFNA(VLOOKUP($B73,'Static Returns and Covariance'!$B$13:$W$132,7),"")</f>
        <v>1.4831846347078681E-3</v>
      </c>
      <c r="I73" s="12">
        <f>_xlfn.IFNA(VLOOKUP($B73,'Static Returns and Covariance'!$B$13:$W$132,8),"")</f>
        <v>0</v>
      </c>
      <c r="J73" s="12">
        <f>_xlfn.IFNA(VLOOKUP($B73,'Static Returns and Covariance'!$B$13:$W$132,9),"")</f>
        <v>8.9058130979537964E-3</v>
      </c>
      <c r="K73" s="12">
        <f>_xlfn.IFNA(VLOOKUP($B73,'Static Returns and Covariance'!$B$13:$W$132,10),"")</f>
        <v>1.5437682159245014E-2</v>
      </c>
      <c r="L73" s="12">
        <f>_xlfn.IFNA(VLOOKUP($B73,'Static Returns and Covariance'!$B$13:$W$132,11),"")</f>
        <v>3.4293811768293381E-3</v>
      </c>
      <c r="M73" s="53">
        <f>_xlfn.IFNA(VLOOKUP($B73,'Static Returns and Covariance'!$B$13:$W$132,12),"")</f>
        <v>2.6349300000000001E-4</v>
      </c>
      <c r="N73" s="12">
        <f>_xlfn.IFNA(VLOOKUP($B73,'Static Returns and Covariance'!$B$13:$W$132,13),"")</f>
        <v>-2.811606908411098E-3</v>
      </c>
      <c r="O73" s="12">
        <f>_xlfn.IFNA(VLOOKUP($B73,'Static Returns and Covariance'!$B$13:$W$132,14),"")</f>
        <v>1.6692536203966785E-2</v>
      </c>
      <c r="P73" s="12">
        <f>_xlfn.IFNA(VLOOKUP($B73,'Static Returns and Covariance'!$B$13:$W$132,15),"")</f>
        <v>-8.7711320302332751E-3</v>
      </c>
      <c r="Q73" s="12">
        <f>_xlfn.IFNA(VLOOKUP($B73,'Static Returns and Covariance'!$B$13:$W$132,16),"")</f>
        <v>-2.6900062825128163E-2</v>
      </c>
      <c r="R73" s="12">
        <f>_xlfn.IFNA(VLOOKUP($B73,'Static Returns and Covariance'!$B$13:$W$132,17),"")</f>
        <v>4.0884080329366648E-2</v>
      </c>
      <c r="S73" s="12">
        <f>_xlfn.IFNA(VLOOKUP($B73,'Static Returns and Covariance'!$B$13:$W$132,18),"")</f>
        <v>-6.0016641235658124E-3</v>
      </c>
      <c r="T73" s="12">
        <f>_xlfn.IFNA(VLOOKUP($B73,'Static Returns and Covariance'!$B$13:$W$132,19),"")</f>
        <v>-2.0974808487032228E-2</v>
      </c>
      <c r="U73" s="12">
        <f>_xlfn.IFNA(VLOOKUP($B73,'Static Returns and Covariance'!$B$13:$W$132,20),"")</f>
        <v>-6.4726379083973971E-3</v>
      </c>
      <c r="V73" s="12">
        <f>_xlfn.IFNA(VLOOKUP($B73,'Static Returns and Covariance'!$B$13:$W$132,21),"")</f>
        <v>3.4665958519326454E-4</v>
      </c>
      <c r="W73" s="51">
        <f>_xlfn.IFNA(VLOOKUP($B73,'Static Returns and Covariance'!$B$13:$W$132,22),"")</f>
        <v>-1.2926576094711588E-2</v>
      </c>
      <c r="Y73" s="57"/>
      <c r="Z73" s="57"/>
      <c r="AA73" s="57"/>
      <c r="AB73" s="57"/>
      <c r="AC73" s="57"/>
      <c r="AD73" s="57"/>
      <c r="AE73" s="57"/>
      <c r="AF73" s="57"/>
      <c r="AG73" s="57"/>
      <c r="AH73" s="57"/>
    </row>
    <row r="74" spans="2:34" outlineLevel="1">
      <c r="B74" s="10">
        <f>IF($C$4&lt;='Static Returns and Covariance'!B70,IF('Static Returns and Covariance'!B70&lt;='Backtesting - Monthly Reb Draft'!$C$5,'Static Returns and Covariance'!B70,""),"")</f>
        <v>42674</v>
      </c>
      <c r="C74" s="12">
        <f>_xlfn.IFNA(VLOOKUP($B74,'Static Returns and Covariance'!$B$13:$W$132,2),"")</f>
        <v>-3.2483495771884918E-2</v>
      </c>
      <c r="D74" s="12">
        <f>_xlfn.IFNA(VLOOKUP($B74,'Static Returns and Covariance'!$B$13:$W$132,3),"")</f>
        <v>1.7780818045139313E-2</v>
      </c>
      <c r="E74" s="12">
        <f>_xlfn.IFNA(VLOOKUP($B74,'Static Returns and Covariance'!$B$13:$W$132,4),"")</f>
        <v>5.263166967779398E-3</v>
      </c>
      <c r="F74" s="12">
        <f>_xlfn.IFNA(VLOOKUP($B74,'Static Returns and Covariance'!$B$13:$W$132,5),"")</f>
        <v>-6.2021180987358093E-2</v>
      </c>
      <c r="G74" s="12">
        <f>_xlfn.IFNA(VLOOKUP($B74,'Static Returns and Covariance'!$B$13:$W$132,6),"")</f>
        <v>-7.6291419565677643E-2</v>
      </c>
      <c r="H74" s="12">
        <f>_xlfn.IFNA(VLOOKUP($B74,'Static Returns and Covariance'!$B$13:$W$132,7),"")</f>
        <v>1.2521884404122829E-2</v>
      </c>
      <c r="I74" s="12">
        <f>_xlfn.IFNA(VLOOKUP($B74,'Static Returns and Covariance'!$B$13:$W$132,8),"")</f>
        <v>5.333743616938591E-2</v>
      </c>
      <c r="J74" s="12">
        <f>_xlfn.IFNA(VLOOKUP($B74,'Static Returns and Covariance'!$B$13:$W$132,9),"")</f>
        <v>-2.4590132758021355E-2</v>
      </c>
      <c r="K74" s="12">
        <f>_xlfn.IFNA(VLOOKUP($B74,'Static Returns and Covariance'!$B$13:$W$132,10),"")</f>
        <v>-6.9388337433338165E-2</v>
      </c>
      <c r="L74" s="12">
        <f>_xlfn.IFNA(VLOOKUP($B74,'Static Returns and Covariance'!$B$13:$W$132,11),"")</f>
        <v>-3.4178975969552994E-2</v>
      </c>
      <c r="M74" s="53">
        <f>_xlfn.IFNA(VLOOKUP($B74,'Static Returns and Covariance'!$B$13:$W$132,12),"")</f>
        <v>-1.7963119999999999E-2</v>
      </c>
      <c r="N74" s="12">
        <f>_xlfn.IFNA(VLOOKUP($B74,'Static Returns and Covariance'!$B$13:$W$132,13),"")</f>
        <v>-3.5106288611617249E-2</v>
      </c>
      <c r="O74" s="12">
        <f>_xlfn.IFNA(VLOOKUP($B74,'Static Returns and Covariance'!$B$13:$W$132,14),"")</f>
        <v>1.1208327739344288E-2</v>
      </c>
      <c r="P74" s="12">
        <f>_xlfn.IFNA(VLOOKUP($B74,'Static Returns and Covariance'!$B$13:$W$132,15),"")</f>
        <v>-2.9234610192361288E-3</v>
      </c>
      <c r="Q74" s="12">
        <f>_xlfn.IFNA(VLOOKUP($B74,'Static Returns and Covariance'!$B$13:$W$132,16),"")</f>
        <v>-7.212806355540427E-2</v>
      </c>
      <c r="R74" s="12">
        <f>_xlfn.IFNA(VLOOKUP($B74,'Static Returns and Covariance'!$B$13:$W$132,17),"")</f>
        <v>-8.7232378325037038E-2</v>
      </c>
      <c r="S74" s="12">
        <f>_xlfn.IFNA(VLOOKUP($B74,'Static Returns and Covariance'!$B$13:$W$132,18),"")</f>
        <v>5.0370356458491489E-3</v>
      </c>
      <c r="T74" s="12">
        <f>_xlfn.IFNA(VLOOKUP($B74,'Static Returns and Covariance'!$B$13:$W$132,19),"")</f>
        <v>3.2362627682353678E-2</v>
      </c>
      <c r="U74" s="12">
        <f>_xlfn.IFNA(VLOOKUP($B74,'Static Returns and Covariance'!$B$13:$W$132,20),"")</f>
        <v>-3.9968583764372546E-2</v>
      </c>
      <c r="V74" s="12">
        <f>_xlfn.IFNA(VLOOKUP($B74,'Static Returns and Covariance'!$B$13:$W$132,21),"")</f>
        <v>-8.4479360007389911E-2</v>
      </c>
      <c r="W74" s="51">
        <f>_xlfn.IFNA(VLOOKUP($B74,'Static Returns and Covariance'!$B$13:$W$132,22),"")</f>
        <v>-5.053493324109392E-2</v>
      </c>
      <c r="Y74" s="57"/>
      <c r="Z74" s="57"/>
      <c r="AA74" s="57"/>
      <c r="AB74" s="57"/>
      <c r="AC74" s="57"/>
      <c r="AD74" s="57"/>
      <c r="AE74" s="57"/>
      <c r="AF74" s="57"/>
      <c r="AG74" s="57"/>
      <c r="AH74" s="57"/>
    </row>
    <row r="75" spans="2:34" outlineLevel="1">
      <c r="B75" s="10">
        <f>IF($C$4&lt;='Static Returns and Covariance'!B71,IF('Static Returns and Covariance'!B71&lt;='Backtesting - Monthly Reb Draft'!$C$5,'Static Returns and Covariance'!B71,""),"")</f>
        <v>42704</v>
      </c>
      <c r="C75" s="12">
        <f>_xlfn.IFNA(VLOOKUP($B75,'Static Returns and Covariance'!$B$13:$W$132,2),"")</f>
        <v>6.4610570669174194E-2</v>
      </c>
      <c r="D75" s="12">
        <f>_xlfn.IFNA(VLOOKUP($B75,'Static Returns and Covariance'!$B$13:$W$132,3),"")</f>
        <v>7.5322173535823822E-2</v>
      </c>
      <c r="E75" s="12">
        <f>_xlfn.IFNA(VLOOKUP($B75,'Static Returns and Covariance'!$B$13:$W$132,4),"")</f>
        <v>-8.124879002571106E-2</v>
      </c>
      <c r="F75" s="12">
        <f>_xlfn.IFNA(VLOOKUP($B75,'Static Returns and Covariance'!$B$13:$W$132,5),"")</f>
        <v>4.5674543827772141E-2</v>
      </c>
      <c r="G75" s="12">
        <f>_xlfn.IFNA(VLOOKUP($B75,'Static Returns and Covariance'!$B$13:$W$132,6),"")</f>
        <v>2.5810676161199808E-3</v>
      </c>
      <c r="H75" s="12">
        <f>_xlfn.IFNA(VLOOKUP($B75,'Static Returns and Covariance'!$B$13:$W$132,7),"")</f>
        <v>-1.6090374439954758E-2</v>
      </c>
      <c r="I75" s="12">
        <f>_xlfn.IFNA(VLOOKUP($B75,'Static Returns and Covariance'!$B$13:$W$132,8),"")</f>
        <v>0.23205246031284332</v>
      </c>
      <c r="J75" s="12">
        <f>_xlfn.IFNA(VLOOKUP($B75,'Static Returns and Covariance'!$B$13:$W$132,9),"")</f>
        <v>-2.8031310066580772E-2</v>
      </c>
      <c r="K75" s="12">
        <f>_xlfn.IFNA(VLOOKUP($B75,'Static Returns and Covariance'!$B$13:$W$132,10),"")</f>
        <v>9.5069530652835965E-4</v>
      </c>
      <c r="L75" s="12">
        <f>_xlfn.IFNA(VLOOKUP($B75,'Static Returns and Covariance'!$B$13:$W$132,11),"")</f>
        <v>-8.275633305311203E-2</v>
      </c>
      <c r="M75" s="53">
        <f>_xlfn.IFNA(VLOOKUP($B75,'Static Returns and Covariance'!$B$13:$W$132,12),"")</f>
        <v>3.5821260000000001E-2</v>
      </c>
      <c r="N75" s="12">
        <f>_xlfn.IFNA(VLOOKUP($B75,'Static Returns and Covariance'!$B$13:$W$132,13),"")</f>
        <v>6.1987777829441863E-2</v>
      </c>
      <c r="O75" s="12">
        <f>_xlfn.IFNA(VLOOKUP($B75,'Static Returns and Covariance'!$B$13:$W$132,14),"")</f>
        <v>6.8749683230028794E-2</v>
      </c>
      <c r="P75" s="12">
        <f>_xlfn.IFNA(VLOOKUP($B75,'Static Returns and Covariance'!$B$13:$W$132,15),"")</f>
        <v>-8.9435418012726586E-2</v>
      </c>
      <c r="Q75" s="12">
        <f>_xlfn.IFNA(VLOOKUP($B75,'Static Returns and Covariance'!$B$13:$W$132,16),"")</f>
        <v>3.5567661259725963E-2</v>
      </c>
      <c r="R75" s="12">
        <f>_xlfn.IFNA(VLOOKUP($B75,'Static Returns and Covariance'!$B$13:$W$132,17),"")</f>
        <v>-8.3598911432394129E-3</v>
      </c>
      <c r="S75" s="12">
        <f>_xlfn.IFNA(VLOOKUP($B75,'Static Returns and Covariance'!$B$13:$W$132,18),"")</f>
        <v>-2.357522319822844E-2</v>
      </c>
      <c r="T75" s="12">
        <f>_xlfn.IFNA(VLOOKUP($B75,'Static Returns and Covariance'!$B$13:$W$132,19),"")</f>
        <v>0.21107765182581109</v>
      </c>
      <c r="U75" s="12">
        <f>_xlfn.IFNA(VLOOKUP($B75,'Static Returns and Covariance'!$B$13:$W$132,20),"")</f>
        <v>-4.3409761072931964E-2</v>
      </c>
      <c r="V75" s="12">
        <f>_xlfn.IFNA(VLOOKUP($B75,'Static Returns and Covariance'!$B$13:$W$132,21),"")</f>
        <v>-1.414032726752339E-2</v>
      </c>
      <c r="W75" s="51">
        <f>_xlfn.IFNA(VLOOKUP($B75,'Static Returns and Covariance'!$B$13:$W$132,22),"")</f>
        <v>-9.9112290324652963E-2</v>
      </c>
      <c r="Y75" s="57"/>
      <c r="Z75" s="57"/>
      <c r="AA75" s="57"/>
      <c r="AB75" s="57"/>
      <c r="AC75" s="57"/>
      <c r="AD75" s="57"/>
      <c r="AE75" s="57"/>
      <c r="AF75" s="57"/>
      <c r="AG75" s="57"/>
      <c r="AH75" s="57"/>
    </row>
    <row r="76" spans="2:34" outlineLevel="1">
      <c r="B76" s="10">
        <f>IF($C$4&lt;='Static Returns and Covariance'!B72,IF('Static Returns and Covariance'!B72&lt;='Backtesting - Monthly Reb Draft'!$C$5,'Static Returns and Covariance'!B72,""),"")</f>
        <v>42734</v>
      </c>
      <c r="C76" s="12">
        <f>_xlfn.IFNA(VLOOKUP($B76,'Static Returns and Covariance'!$B$13:$W$132,2),"")</f>
        <v>2.3240070790052414E-2</v>
      </c>
      <c r="D76" s="12">
        <f>_xlfn.IFNA(VLOOKUP($B76,'Static Returns and Covariance'!$B$13:$W$132,3),"")</f>
        <v>5.5037643760442734E-2</v>
      </c>
      <c r="E76" s="12">
        <f>_xlfn.IFNA(VLOOKUP($B76,'Static Returns and Covariance'!$B$13:$W$132,4),"")</f>
        <v>5.0619371235370636E-2</v>
      </c>
      <c r="F76" s="12">
        <f>_xlfn.IFNA(VLOOKUP($B76,'Static Returns and Covariance'!$B$13:$W$132,5),"")</f>
        <v>3.9769429713487625E-2</v>
      </c>
      <c r="G76" s="12">
        <f>_xlfn.IFNA(VLOOKUP($B76,'Static Returns and Covariance'!$B$13:$W$132,6),"")</f>
        <v>4.5244947075843811E-2</v>
      </c>
      <c r="H76" s="12">
        <f>_xlfn.IFNA(VLOOKUP($B76,'Static Returns and Covariance'!$B$13:$W$132,7),"")</f>
        <v>4.5026544481515884E-2</v>
      </c>
      <c r="I76" s="12">
        <f>_xlfn.IFNA(VLOOKUP($B76,'Static Returns and Covariance'!$B$13:$W$132,8),"")</f>
        <v>2.1518360823392868E-2</v>
      </c>
      <c r="J76" s="12">
        <f>_xlfn.IFNA(VLOOKUP($B76,'Static Returns and Covariance'!$B$13:$W$132,9),"")</f>
        <v>1.3413803651928902E-2</v>
      </c>
      <c r="K76" s="12">
        <f>_xlfn.IFNA(VLOOKUP($B76,'Static Returns and Covariance'!$B$13:$W$132,10),"")</f>
        <v>-2.1980956196784973E-2</v>
      </c>
      <c r="L76" s="12">
        <f>_xlfn.IFNA(VLOOKUP($B76,'Static Returns and Covariance'!$B$13:$W$132,11),"")</f>
        <v>5.1042385399341583E-2</v>
      </c>
      <c r="M76" s="53">
        <f>_xlfn.IFNA(VLOOKUP($B76,'Static Returns and Covariance'!$B$13:$W$132,12),"")</f>
        <v>1.9171500000000001E-2</v>
      </c>
      <c r="N76" s="12">
        <f>_xlfn.IFNA(VLOOKUP($B76,'Static Returns and Covariance'!$B$13:$W$132,13),"")</f>
        <v>2.0617277950320083E-2</v>
      </c>
      <c r="O76" s="12">
        <f>_xlfn.IFNA(VLOOKUP($B76,'Static Returns and Covariance'!$B$13:$W$132,14),"")</f>
        <v>4.8465153454647712E-2</v>
      </c>
      <c r="P76" s="12">
        <f>_xlfn.IFNA(VLOOKUP($B76,'Static Returns and Covariance'!$B$13:$W$132,15),"")</f>
        <v>4.2432743248355109E-2</v>
      </c>
      <c r="Q76" s="12">
        <f>_xlfn.IFNA(VLOOKUP($B76,'Static Returns and Covariance'!$B$13:$W$132,16),"")</f>
        <v>2.9662547145441448E-2</v>
      </c>
      <c r="R76" s="12">
        <f>_xlfn.IFNA(VLOOKUP($B76,'Static Returns and Covariance'!$B$13:$W$132,17),"")</f>
        <v>3.4303988316484416E-2</v>
      </c>
      <c r="S76" s="12">
        <f>_xlfn.IFNA(VLOOKUP($B76,'Static Returns and Covariance'!$B$13:$W$132,18),"")</f>
        <v>3.7541695723242202E-2</v>
      </c>
      <c r="T76" s="12">
        <f>_xlfn.IFNA(VLOOKUP($B76,'Static Returns and Covariance'!$B$13:$W$132,19),"")</f>
        <v>5.4355233636063996E-4</v>
      </c>
      <c r="U76" s="12">
        <f>_xlfn.IFNA(VLOOKUP($B76,'Static Returns and Covariance'!$B$13:$W$132,20),"")</f>
        <v>-1.9646473544222918E-3</v>
      </c>
      <c r="V76" s="12">
        <f>_xlfn.IFNA(VLOOKUP($B76,'Static Returns and Covariance'!$B$13:$W$132,21),"")</f>
        <v>-3.7071978770836719E-2</v>
      </c>
      <c r="W76" s="51">
        <f>_xlfn.IFNA(VLOOKUP($B76,'Static Returns and Covariance'!$B$13:$W$132,22),"")</f>
        <v>3.4686428127800657E-2</v>
      </c>
      <c r="Y76" s="57"/>
      <c r="Z76" s="57"/>
      <c r="AA76" s="57"/>
      <c r="AB76" s="57"/>
      <c r="AC76" s="57"/>
      <c r="AD76" s="57"/>
      <c r="AE76" s="57"/>
      <c r="AF76" s="57"/>
      <c r="AG76" s="57"/>
      <c r="AH76" s="57"/>
    </row>
    <row r="77" spans="2:34" outlineLevel="1">
      <c r="B77" s="10">
        <f>IF($C$4&lt;='Static Returns and Covariance'!B73,IF('Static Returns and Covariance'!B73&lt;='Backtesting - Monthly Reb Draft'!$C$5,'Static Returns and Covariance'!B73,""),"")</f>
        <v>42766</v>
      </c>
      <c r="C77" s="12">
        <f>_xlfn.IFNA(VLOOKUP($B77,'Static Returns and Covariance'!$B$13:$W$132,2),"")</f>
        <v>5.1388628780841827E-2</v>
      </c>
      <c r="D77" s="12">
        <f>_xlfn.IFNA(VLOOKUP($B77,'Static Returns and Covariance'!$B$13:$W$132,3),"")</f>
        <v>-5.3950712084770203E-2</v>
      </c>
      <c r="E77" s="12">
        <f>_xlfn.IFNA(VLOOKUP($B77,'Static Returns and Covariance'!$B$13:$W$132,4),"")</f>
        <v>4.8790746368467808E-3</v>
      </c>
      <c r="F77" s="12">
        <f>_xlfn.IFNA(VLOOKUP($B77,'Static Returns and Covariance'!$B$13:$W$132,5),"")</f>
        <v>-2.1000167354941368E-2</v>
      </c>
      <c r="G77" s="12">
        <f>_xlfn.IFNA(VLOOKUP($B77,'Static Returns and Covariance'!$B$13:$W$132,6),"")</f>
        <v>1.51640260592103E-2</v>
      </c>
      <c r="H77" s="12">
        <f>_xlfn.IFNA(VLOOKUP($B77,'Static Returns and Covariance'!$B$13:$W$132,7),"")</f>
        <v>-4.0474939160048962E-3</v>
      </c>
      <c r="I77" s="12">
        <f>_xlfn.IFNA(VLOOKUP($B77,'Static Returns and Covariance'!$B$13:$W$132,8),"")</f>
        <v>1.0414240881800652E-2</v>
      </c>
      <c r="J77" s="12">
        <f>_xlfn.IFNA(VLOOKUP($B77,'Static Returns and Covariance'!$B$13:$W$132,9),"")</f>
        <v>2.5148907676339149E-2</v>
      </c>
      <c r="K77" s="12">
        <f>_xlfn.IFNA(VLOOKUP($B77,'Static Returns and Covariance'!$B$13:$W$132,10),"")</f>
        <v>1.1730154044926167E-2</v>
      </c>
      <c r="L77" s="12">
        <f>_xlfn.IFNA(VLOOKUP($B77,'Static Returns and Covariance'!$B$13:$W$132,11),"")</f>
        <v>1.2216264382004738E-2</v>
      </c>
      <c r="M77" s="53">
        <f>_xlfn.IFNA(VLOOKUP($B77,'Static Returns and Covariance'!$B$13:$W$132,12),"")</f>
        <v>1.9372170000000001E-2</v>
      </c>
      <c r="N77" s="12">
        <f>_xlfn.IFNA(VLOOKUP($B77,'Static Returns and Covariance'!$B$13:$W$132,13),"")</f>
        <v>4.8765835941109496E-2</v>
      </c>
      <c r="O77" s="12">
        <f>_xlfn.IFNA(VLOOKUP($B77,'Static Returns and Covariance'!$B$13:$W$132,14),"")</f>
        <v>-6.0523202390565224E-2</v>
      </c>
      <c r="P77" s="12">
        <f>_xlfn.IFNA(VLOOKUP($B77,'Static Returns and Covariance'!$B$13:$W$132,15),"")</f>
        <v>-3.307553350168746E-3</v>
      </c>
      <c r="Q77" s="12">
        <f>_xlfn.IFNA(VLOOKUP($B77,'Static Returns and Covariance'!$B$13:$W$132,16),"")</f>
        <v>-3.1107049922987545E-2</v>
      </c>
      <c r="R77" s="12">
        <f>_xlfn.IFNA(VLOOKUP($B77,'Static Returns and Covariance'!$B$13:$W$132,17),"")</f>
        <v>4.2230672998509067E-3</v>
      </c>
      <c r="S77" s="12">
        <f>_xlfn.IFNA(VLOOKUP($B77,'Static Returns and Covariance'!$B$13:$W$132,18),"")</f>
        <v>-1.1532342674278577E-2</v>
      </c>
      <c r="T77" s="12">
        <f>_xlfn.IFNA(VLOOKUP($B77,'Static Returns and Covariance'!$B$13:$W$132,19),"")</f>
        <v>-1.0560567605231577E-2</v>
      </c>
      <c r="U77" s="12">
        <f>_xlfn.IFNA(VLOOKUP($B77,'Static Returns and Covariance'!$B$13:$W$132,20),"")</f>
        <v>9.770456669987956E-3</v>
      </c>
      <c r="V77" s="12">
        <f>_xlfn.IFNA(VLOOKUP($B77,'Static Returns and Covariance'!$B$13:$W$132,21),"")</f>
        <v>-3.3608685291255831E-3</v>
      </c>
      <c r="W77" s="51">
        <f>_xlfn.IFNA(VLOOKUP($B77,'Static Returns and Covariance'!$B$13:$W$132,22),"")</f>
        <v>-4.1396928895361881E-3</v>
      </c>
      <c r="Y77" s="57"/>
      <c r="Z77" s="57"/>
      <c r="AA77" s="57"/>
      <c r="AB77" s="57"/>
      <c r="AC77" s="57"/>
      <c r="AD77" s="57"/>
      <c r="AE77" s="57"/>
      <c r="AF77" s="57"/>
      <c r="AG77" s="57"/>
      <c r="AH77" s="57"/>
    </row>
    <row r="78" spans="2:34" outlineLevel="1">
      <c r="B78" s="10">
        <f>IF($C$4&lt;='Static Returns and Covariance'!B74,IF('Static Returns and Covariance'!B74&lt;='Backtesting - Monthly Reb Draft'!$C$5,'Static Returns and Covariance'!B74,""),"")</f>
        <v>42794</v>
      </c>
      <c r="C78" s="12">
        <f>_xlfn.IFNA(VLOOKUP($B78,'Static Returns and Covariance'!$B$13:$W$132,2),"")</f>
        <v>3.8391031324863434E-2</v>
      </c>
      <c r="D78" s="12">
        <f>_xlfn.IFNA(VLOOKUP($B78,'Static Returns and Covariance'!$B$13:$W$132,3),"")</f>
        <v>2.0026955753564835E-2</v>
      </c>
      <c r="E78" s="12">
        <f>_xlfn.IFNA(VLOOKUP($B78,'Static Returns and Covariance'!$B$13:$W$132,4),"")</f>
        <v>3.9449714124202728E-2</v>
      </c>
      <c r="F78" s="12">
        <f>_xlfn.IFNA(VLOOKUP($B78,'Static Returns and Covariance'!$B$13:$W$132,5),"")</f>
        <v>7.2674743831157684E-2</v>
      </c>
      <c r="G78" s="12">
        <f>_xlfn.IFNA(VLOOKUP($B78,'Static Returns and Covariance'!$B$13:$W$132,6),"")</f>
        <v>-9.7772665321826935E-3</v>
      </c>
      <c r="H78" s="12">
        <f>_xlfn.IFNA(VLOOKUP($B78,'Static Returns and Covariance'!$B$13:$W$132,7),"")</f>
        <v>1.7829058691859245E-2</v>
      </c>
      <c r="I78" s="12">
        <f>_xlfn.IFNA(VLOOKUP($B78,'Static Returns and Covariance'!$B$13:$W$132,8),"")</f>
        <v>7.4841052293777466E-2</v>
      </c>
      <c r="J78" s="12">
        <f>_xlfn.IFNA(VLOOKUP($B78,'Static Returns and Covariance'!$B$13:$W$132,9),"")</f>
        <v>0.11263024061918259</v>
      </c>
      <c r="K78" s="12">
        <f>_xlfn.IFNA(VLOOKUP($B78,'Static Returns and Covariance'!$B$13:$W$132,10),"")</f>
        <v>-2.7191078290343285E-2</v>
      </c>
      <c r="L78" s="12">
        <f>_xlfn.IFNA(VLOOKUP($B78,'Static Returns and Covariance'!$B$13:$W$132,11),"")</f>
        <v>6.4898066222667694E-2</v>
      </c>
      <c r="M78" s="53">
        <f>_xlfn.IFNA(VLOOKUP($B78,'Static Returns and Covariance'!$B$13:$W$132,12),"")</f>
        <v>3.9392969999999999E-2</v>
      </c>
      <c r="N78" s="12">
        <f>_xlfn.IFNA(VLOOKUP($B78,'Static Returns and Covariance'!$B$13:$W$132,13),"")</f>
        <v>3.5768238485131103E-2</v>
      </c>
      <c r="O78" s="12">
        <f>_xlfn.IFNA(VLOOKUP($B78,'Static Returns and Covariance'!$B$13:$W$132,14),"")</f>
        <v>1.345446544776981E-2</v>
      </c>
      <c r="P78" s="12">
        <f>_xlfn.IFNA(VLOOKUP($B78,'Static Returns and Covariance'!$B$13:$W$132,15),"")</f>
        <v>3.1263086137187202E-2</v>
      </c>
      <c r="Q78" s="12">
        <f>_xlfn.IFNA(VLOOKUP($B78,'Static Returns and Covariance'!$B$13:$W$132,16),"")</f>
        <v>6.2567861263111507E-2</v>
      </c>
      <c r="R78" s="12">
        <f>_xlfn.IFNA(VLOOKUP($B78,'Static Returns and Covariance'!$B$13:$W$132,17),"")</f>
        <v>-2.0718225291542089E-2</v>
      </c>
      <c r="S78" s="12">
        <f>_xlfn.IFNA(VLOOKUP($B78,'Static Returns and Covariance'!$B$13:$W$132,18),"")</f>
        <v>1.0344209933585565E-2</v>
      </c>
      <c r="T78" s="12">
        <f>_xlfn.IFNA(VLOOKUP($B78,'Static Returns and Covariance'!$B$13:$W$132,19),"")</f>
        <v>5.3866243806745234E-2</v>
      </c>
      <c r="U78" s="12">
        <f>_xlfn.IFNA(VLOOKUP($B78,'Static Returns and Covariance'!$B$13:$W$132,20),"")</f>
        <v>9.7251789612831388E-2</v>
      </c>
      <c r="V78" s="12">
        <f>_xlfn.IFNA(VLOOKUP($B78,'Static Returns and Covariance'!$B$13:$W$132,21),"")</f>
        <v>-4.2282100864395031E-2</v>
      </c>
      <c r="W78" s="51">
        <f>_xlfn.IFNA(VLOOKUP($B78,'Static Returns and Covariance'!$B$13:$W$132,22),"")</f>
        <v>4.8542108951126768E-2</v>
      </c>
      <c r="Y78" s="57"/>
      <c r="Z78" s="57"/>
      <c r="AA78" s="57"/>
      <c r="AB78" s="57"/>
      <c r="AC78" s="57"/>
      <c r="AD78" s="57"/>
      <c r="AE78" s="57"/>
      <c r="AF78" s="57"/>
      <c r="AG78" s="57"/>
      <c r="AH78" s="57"/>
    </row>
    <row r="79" spans="2:34" outlineLevel="1">
      <c r="B79" s="10">
        <f>IF($C$4&lt;='Static Returns and Covariance'!B75,IF('Static Returns and Covariance'!B75&lt;='Backtesting - Monthly Reb Draft'!$C$5,'Static Returns and Covariance'!B75,""),"")</f>
        <v>42825</v>
      </c>
      <c r="C79" s="12">
        <f>_xlfn.IFNA(VLOOKUP($B79,'Static Returns and Covariance'!$B$13:$W$132,2),"")</f>
        <v>-3.1587187200784683E-2</v>
      </c>
      <c r="D79" s="12">
        <f>_xlfn.IFNA(VLOOKUP($B79,'Static Returns and Covariance'!$B$13:$W$132,3),"")</f>
        <v>-4.5599974691867828E-2</v>
      </c>
      <c r="E79" s="12">
        <f>_xlfn.IFNA(VLOOKUP($B79,'Static Returns and Covariance'!$B$13:$W$132,4),"")</f>
        <v>-2.0464401692152023E-2</v>
      </c>
      <c r="F79" s="12">
        <f>_xlfn.IFNA(VLOOKUP($B79,'Static Returns and Covariance'!$B$13:$W$132,5),"")</f>
        <v>2.6723882183432579E-2</v>
      </c>
      <c r="G79" s="12">
        <f>_xlfn.IFNA(VLOOKUP($B79,'Static Returns and Covariance'!$B$13:$W$132,6),"")</f>
        <v>-3.5911896266043186E-3</v>
      </c>
      <c r="H79" s="12">
        <f>_xlfn.IFNA(VLOOKUP($B79,'Static Returns and Covariance'!$B$13:$W$132,7),"")</f>
        <v>8.8227754458785057E-3</v>
      </c>
      <c r="I79" s="12">
        <f>_xlfn.IFNA(VLOOKUP($B79,'Static Returns and Covariance'!$B$13:$W$132,8),"")</f>
        <v>-6.1966240406036377E-2</v>
      </c>
      <c r="J79" s="12">
        <f>_xlfn.IFNA(VLOOKUP($B79,'Static Returns and Covariance'!$B$13:$W$132,9),"")</f>
        <v>-1.1117643676698208E-2</v>
      </c>
      <c r="K79" s="12">
        <f>_xlfn.IFNA(VLOOKUP($B79,'Static Returns and Covariance'!$B$13:$W$132,10),"")</f>
        <v>-2.8944453224539757E-2</v>
      </c>
      <c r="L79" s="12">
        <f>_xlfn.IFNA(VLOOKUP($B79,'Static Returns and Covariance'!$B$13:$W$132,11),"")</f>
        <v>1.999356597661972E-2</v>
      </c>
      <c r="M79" s="53">
        <f>_xlfn.IFNA(VLOOKUP($B79,'Static Returns and Covariance'!$B$13:$W$132,12),"")</f>
        <v>1.5722780000000001E-3</v>
      </c>
      <c r="N79" s="12">
        <f>_xlfn.IFNA(VLOOKUP($B79,'Static Returns and Covariance'!$B$13:$W$132,13),"")</f>
        <v>-3.4209980040517014E-2</v>
      </c>
      <c r="O79" s="12">
        <f>_xlfn.IFNA(VLOOKUP($B79,'Static Returns and Covariance'!$B$13:$W$132,14),"")</f>
        <v>-5.217246499766285E-2</v>
      </c>
      <c r="P79" s="12">
        <f>_xlfn.IFNA(VLOOKUP($B79,'Static Returns and Covariance'!$B$13:$W$132,15),"")</f>
        <v>-2.865102967916755E-2</v>
      </c>
      <c r="Q79" s="12">
        <f>_xlfn.IFNA(VLOOKUP($B79,'Static Returns and Covariance'!$B$13:$W$132,16),"")</f>
        <v>1.6616999615386402E-2</v>
      </c>
      <c r="R79" s="12">
        <f>_xlfn.IFNA(VLOOKUP($B79,'Static Returns and Covariance'!$B$13:$W$132,17),"")</f>
        <v>-1.4532148385963712E-2</v>
      </c>
      <c r="S79" s="12">
        <f>_xlfn.IFNA(VLOOKUP($B79,'Static Returns and Covariance'!$B$13:$W$132,18),"")</f>
        <v>1.3379266876048252E-3</v>
      </c>
      <c r="T79" s="12">
        <f>_xlfn.IFNA(VLOOKUP($B79,'Static Returns and Covariance'!$B$13:$W$132,19),"")</f>
        <v>-8.2941048893068609E-2</v>
      </c>
      <c r="U79" s="12">
        <f>_xlfn.IFNA(VLOOKUP($B79,'Static Returns and Covariance'!$B$13:$W$132,20),"")</f>
        <v>-2.64960946830494E-2</v>
      </c>
      <c r="V79" s="12">
        <f>_xlfn.IFNA(VLOOKUP($B79,'Static Returns and Covariance'!$B$13:$W$132,21),"")</f>
        <v>-4.4035475798591503E-2</v>
      </c>
      <c r="W79" s="51">
        <f>_xlfn.IFNA(VLOOKUP($B79,'Static Returns and Covariance'!$B$13:$W$132,22),"")</f>
        <v>3.6376087050787945E-3</v>
      </c>
      <c r="Y79" s="57"/>
      <c r="Z79" s="57"/>
      <c r="AA79" s="57"/>
      <c r="AB79" s="57"/>
      <c r="AC79" s="57"/>
      <c r="AD79" s="57"/>
      <c r="AE79" s="57"/>
      <c r="AF79" s="57"/>
      <c r="AG79" s="57"/>
      <c r="AH79" s="57"/>
    </row>
    <row r="80" spans="2:34" outlineLevel="1">
      <c r="B80" s="10">
        <f>IF($C$4&lt;='Static Returns and Covariance'!B76,IF('Static Returns and Covariance'!B76&lt;='Backtesting - Monthly Reb Draft'!$C$5,'Static Returns and Covariance'!B76,""),"")</f>
        <v>42853</v>
      </c>
      <c r="C80" s="12">
        <f>_xlfn.IFNA(VLOOKUP($B80,'Static Returns and Covariance'!$B$13:$W$132,2),"")</f>
        <v>-7.9533740878105164E-2</v>
      </c>
      <c r="D80" s="12">
        <f>_xlfn.IFNA(VLOOKUP($B80,'Static Returns and Covariance'!$B$13:$W$132,3),"")</f>
        <v>-6.2401583418250084E-3</v>
      </c>
      <c r="E80" s="12">
        <f>_xlfn.IFNA(VLOOKUP($B80,'Static Returns and Covariance'!$B$13:$W$132,4),"")</f>
        <v>4.0177698247134686E-4</v>
      </c>
      <c r="F80" s="12">
        <f>_xlfn.IFNA(VLOOKUP($B80,'Static Returns and Covariance'!$B$13:$W$132,5),"")</f>
        <v>2.3519573733210564E-2</v>
      </c>
      <c r="G80" s="12">
        <f>_xlfn.IFNA(VLOOKUP($B80,'Static Returns and Covariance'!$B$13:$W$132,6),"")</f>
        <v>2.2179603110998869E-3</v>
      </c>
      <c r="H80" s="12">
        <f>_xlfn.IFNA(VLOOKUP($B80,'Static Returns and Covariance'!$B$13:$W$132,7),"")</f>
        <v>-1.8048136262223125E-3</v>
      </c>
      <c r="I80" s="12">
        <f>_xlfn.IFNA(VLOOKUP($B80,'Static Returns and Covariance'!$B$13:$W$132,8),"")</f>
        <v>1.704012043774128E-2</v>
      </c>
      <c r="J80" s="12">
        <f>_xlfn.IFNA(VLOOKUP($B80,'Static Returns and Covariance'!$B$13:$W$132,9),"")</f>
        <v>1.6568060964345932E-2</v>
      </c>
      <c r="K80" s="12">
        <f>_xlfn.IFNA(VLOOKUP($B80,'Static Returns and Covariance'!$B$13:$W$132,10),"")</f>
        <v>9.2756906524300575E-3</v>
      </c>
      <c r="L80" s="12">
        <f>_xlfn.IFNA(VLOOKUP($B80,'Static Returns and Covariance'!$B$13:$W$132,11),"")</f>
        <v>1.5881580766290426E-3</v>
      </c>
      <c r="M80" s="53">
        <f>_xlfn.IFNA(VLOOKUP($B80,'Static Returns and Covariance'!$B$13:$W$132,12),"")</f>
        <v>1.051681E-2</v>
      </c>
      <c r="N80" s="12">
        <f>_xlfn.IFNA(VLOOKUP($B80,'Static Returns and Covariance'!$B$13:$W$132,13),"")</f>
        <v>-8.2156533717837502E-2</v>
      </c>
      <c r="O80" s="12">
        <f>_xlfn.IFNA(VLOOKUP($B80,'Static Returns and Covariance'!$B$13:$W$132,14),"")</f>
        <v>-1.2812648647620033E-2</v>
      </c>
      <c r="P80" s="12">
        <f>_xlfn.IFNA(VLOOKUP($B80,'Static Returns and Covariance'!$B$13:$W$132,15),"")</f>
        <v>-7.7848510045441799E-3</v>
      </c>
      <c r="Q80" s="12">
        <f>_xlfn.IFNA(VLOOKUP($B80,'Static Returns and Covariance'!$B$13:$W$132,16),"")</f>
        <v>1.3412691165164385E-2</v>
      </c>
      <c r="R80" s="12">
        <f>_xlfn.IFNA(VLOOKUP($B80,'Static Returns and Covariance'!$B$13:$W$132,17),"")</f>
        <v>-8.7229984482595068E-3</v>
      </c>
      <c r="S80" s="12">
        <f>_xlfn.IFNA(VLOOKUP($B80,'Static Returns and Covariance'!$B$13:$W$132,18),"")</f>
        <v>-9.289662384495993E-3</v>
      </c>
      <c r="T80" s="12">
        <f>_xlfn.IFNA(VLOOKUP($B80,'Static Returns and Covariance'!$B$13:$W$132,19),"")</f>
        <v>-3.9346880492909485E-3</v>
      </c>
      <c r="U80" s="12">
        <f>_xlfn.IFNA(VLOOKUP($B80,'Static Returns and Covariance'!$B$13:$W$132,20),"")</f>
        <v>1.1896099579947386E-3</v>
      </c>
      <c r="V80" s="12">
        <f>_xlfn.IFNA(VLOOKUP($B80,'Static Returns and Covariance'!$B$13:$W$132,21),"")</f>
        <v>-5.8153319216216921E-3</v>
      </c>
      <c r="W80" s="51">
        <f>_xlfn.IFNA(VLOOKUP($B80,'Static Returns and Covariance'!$B$13:$W$132,22),"")</f>
        <v>-1.4767799194911883E-2</v>
      </c>
      <c r="Y80" s="57"/>
      <c r="Z80" s="57"/>
      <c r="AA80" s="57"/>
      <c r="AB80" s="57"/>
      <c r="AC80" s="57"/>
      <c r="AD80" s="57"/>
      <c r="AE80" s="57"/>
      <c r="AF80" s="57"/>
      <c r="AG80" s="57"/>
      <c r="AH80" s="57"/>
    </row>
    <row r="81" spans="2:34" outlineLevel="1">
      <c r="B81" s="10">
        <f>IF($C$4&lt;='Static Returns and Covariance'!B77,IF('Static Returns and Covariance'!B77&lt;='Backtesting - Monthly Reb Draft'!$C$5,'Static Returns and Covariance'!B77,""),"")</f>
        <v>42886</v>
      </c>
      <c r="C81" s="12">
        <f>_xlfn.IFNA(VLOOKUP($B81,'Static Returns and Covariance'!$B$13:$W$132,2),"")</f>
        <v>-3.8430273532867432E-2</v>
      </c>
      <c r="D81" s="12">
        <f>_xlfn.IFNA(VLOOKUP($B81,'Static Returns and Covariance'!$B$13:$W$132,3),"")</f>
        <v>-2.0056173205375671E-2</v>
      </c>
      <c r="E81" s="12">
        <f>_xlfn.IFNA(VLOOKUP($B81,'Static Returns and Covariance'!$B$13:$W$132,4),"")</f>
        <v>2.7911674231290817E-2</v>
      </c>
      <c r="F81" s="12">
        <f>_xlfn.IFNA(VLOOKUP($B81,'Static Returns and Covariance'!$B$13:$W$132,5),"")</f>
        <v>5.0119999796152115E-2</v>
      </c>
      <c r="G81" s="12">
        <f>_xlfn.IFNA(VLOOKUP($B81,'Static Returns and Covariance'!$B$13:$W$132,6),"")</f>
        <v>6.4315097406506538E-3</v>
      </c>
      <c r="H81" s="12">
        <f>_xlfn.IFNA(VLOOKUP($B81,'Static Returns and Covariance'!$B$13:$W$132,7),"")</f>
        <v>5.288643017411232E-2</v>
      </c>
      <c r="I81" s="12">
        <f>_xlfn.IFNA(VLOOKUP($B81,'Static Returns and Covariance'!$B$13:$W$132,8),"")</f>
        <v>-3.7583522498607635E-2</v>
      </c>
      <c r="J81" s="12">
        <f>_xlfn.IFNA(VLOOKUP($B81,'Static Returns and Covariance'!$B$13:$W$132,9),"")</f>
        <v>-7.4552364647388458E-2</v>
      </c>
      <c r="K81" s="12">
        <f>_xlfn.IFNA(VLOOKUP($B81,'Static Returns and Covariance'!$B$13:$W$132,10),"")</f>
        <v>-5.3391736000776291E-2</v>
      </c>
      <c r="L81" s="12">
        <f>_xlfn.IFNA(VLOOKUP($B81,'Static Returns and Covariance'!$B$13:$W$132,11),"")</f>
        <v>7.4524343013763428E-2</v>
      </c>
      <c r="M81" s="53">
        <f>_xlfn.IFNA(VLOOKUP($B81,'Static Returns and Covariance'!$B$13:$W$132,12),"")</f>
        <v>1.455208E-2</v>
      </c>
      <c r="N81" s="12">
        <f>_xlfn.IFNA(VLOOKUP($B81,'Static Returns and Covariance'!$B$13:$W$132,13),"")</f>
        <v>-4.1053066372599763E-2</v>
      </c>
      <c r="O81" s="12">
        <f>_xlfn.IFNA(VLOOKUP($B81,'Static Returns and Covariance'!$B$13:$W$132,14),"")</f>
        <v>-2.6628663511170696E-2</v>
      </c>
      <c r="P81" s="12">
        <f>_xlfn.IFNA(VLOOKUP($B81,'Static Returns and Covariance'!$B$13:$W$132,15),"")</f>
        <v>1.9725046244275291E-2</v>
      </c>
      <c r="Q81" s="12">
        <f>_xlfn.IFNA(VLOOKUP($B81,'Static Returns and Covariance'!$B$13:$W$132,16),"")</f>
        <v>4.0013117228105938E-2</v>
      </c>
      <c r="R81" s="12">
        <f>_xlfn.IFNA(VLOOKUP($B81,'Static Returns and Covariance'!$B$13:$W$132,17),"")</f>
        <v>-4.5094490187087399E-3</v>
      </c>
      <c r="S81" s="12">
        <f>_xlfn.IFNA(VLOOKUP($B81,'Static Returns and Covariance'!$B$13:$W$132,18),"")</f>
        <v>4.5401581415838638E-2</v>
      </c>
      <c r="T81" s="12">
        <f>_xlfn.IFNA(VLOOKUP($B81,'Static Returns and Covariance'!$B$13:$W$132,19),"")</f>
        <v>-5.8558330985639867E-2</v>
      </c>
      <c r="U81" s="12">
        <f>_xlfn.IFNA(VLOOKUP($B81,'Static Returns and Covariance'!$B$13:$W$132,20),"")</f>
        <v>-8.9930815653739657E-2</v>
      </c>
      <c r="V81" s="12">
        <f>_xlfn.IFNA(VLOOKUP($B81,'Static Returns and Covariance'!$B$13:$W$132,21),"")</f>
        <v>-6.8482758574828037E-2</v>
      </c>
      <c r="W81" s="51">
        <f>_xlfn.IFNA(VLOOKUP($B81,'Static Returns and Covariance'!$B$13:$W$132,22),"")</f>
        <v>5.8168385742222502E-2</v>
      </c>
      <c r="Y81" s="57"/>
      <c r="Z81" s="57"/>
      <c r="AA81" s="57"/>
      <c r="AB81" s="57"/>
      <c r="AC81" s="57"/>
      <c r="AD81" s="57"/>
      <c r="AE81" s="57"/>
      <c r="AF81" s="57"/>
      <c r="AG81" s="57"/>
      <c r="AH81" s="57"/>
    </row>
    <row r="82" spans="2:34" outlineLevel="1">
      <c r="B82" s="10">
        <f>IF($C$4&lt;='Static Returns and Covariance'!B78,IF('Static Returns and Covariance'!B78&lt;='Backtesting - Monthly Reb Draft'!$C$5,'Static Returns and Covariance'!B78,""),"")</f>
        <v>42916</v>
      </c>
      <c r="C82" s="12">
        <f>_xlfn.IFNA(VLOOKUP($B82,'Static Returns and Covariance'!$B$13:$W$132,2),"")</f>
        <v>7.8621301800012589E-3</v>
      </c>
      <c r="D82" s="12">
        <f>_xlfn.IFNA(VLOOKUP($B82,'Static Returns and Covariance'!$B$13:$W$132,3),"")</f>
        <v>8.2141328603029251E-3</v>
      </c>
      <c r="E82" s="12">
        <f>_xlfn.IFNA(VLOOKUP($B82,'Static Returns and Covariance'!$B$13:$W$132,4),"")</f>
        <v>-5.3941898047924042E-2</v>
      </c>
      <c r="F82" s="12">
        <f>_xlfn.IFNA(VLOOKUP($B82,'Static Returns and Covariance'!$B$13:$W$132,5),"")</f>
        <v>1.8193384632468224E-2</v>
      </c>
      <c r="G82" s="12">
        <f>_xlfn.IFNA(VLOOKUP($B82,'Static Returns and Covariance'!$B$13:$W$132,6),"")</f>
        <v>-6.5632760524749756E-2</v>
      </c>
      <c r="H82" s="12">
        <f>_xlfn.IFNA(VLOOKUP($B82,'Static Returns and Covariance'!$B$13:$W$132,7),"")</f>
        <v>-5.1256649196147919E-2</v>
      </c>
      <c r="I82" s="12">
        <f>_xlfn.IFNA(VLOOKUP($B82,'Static Returns and Covariance'!$B$13:$W$132,8),"")</f>
        <v>6.7561082541942596E-2</v>
      </c>
      <c r="J82" s="12">
        <f>_xlfn.IFNA(VLOOKUP($B82,'Static Returns and Covariance'!$B$13:$W$132,9),"")</f>
        <v>-7.2946860454976559E-3</v>
      </c>
      <c r="K82" s="12">
        <f>_xlfn.IFNA(VLOOKUP($B82,'Static Returns and Covariance'!$B$13:$W$132,10),"")</f>
        <v>9.8782546818256378E-2</v>
      </c>
      <c r="L82" s="12">
        <f>_xlfn.IFNA(VLOOKUP($B82,'Static Returns and Covariance'!$B$13:$W$132,11),"")</f>
        <v>-5.1156049594283104E-3</v>
      </c>
      <c r="M82" s="53">
        <f>_xlfn.IFNA(VLOOKUP($B82,'Static Returns and Covariance'!$B$13:$W$132,12),"")</f>
        <v>5.9398080000000004E-3</v>
      </c>
      <c r="N82" s="12">
        <f>_xlfn.IFNA(VLOOKUP($B82,'Static Returns and Covariance'!$B$13:$W$132,13),"")</f>
        <v>5.2393373402689278E-3</v>
      </c>
      <c r="O82" s="12">
        <f>_xlfn.IFNA(VLOOKUP($B82,'Static Returns and Covariance'!$B$13:$W$132,14),"")</f>
        <v>1.641642554507901E-3</v>
      </c>
      <c r="P82" s="12">
        <f>_xlfn.IFNA(VLOOKUP($B82,'Static Returns and Covariance'!$B$13:$W$132,15),"")</f>
        <v>-6.2128526034939568E-2</v>
      </c>
      <c r="Q82" s="12">
        <f>_xlfn.IFNA(VLOOKUP($B82,'Static Returns and Covariance'!$B$13:$W$132,16),"")</f>
        <v>8.0865020644220447E-3</v>
      </c>
      <c r="R82" s="12">
        <f>_xlfn.IFNA(VLOOKUP($B82,'Static Returns and Covariance'!$B$13:$W$132,17),"")</f>
        <v>-7.6573719284109151E-2</v>
      </c>
      <c r="S82" s="12">
        <f>_xlfn.IFNA(VLOOKUP($B82,'Static Returns and Covariance'!$B$13:$W$132,18),"")</f>
        <v>-5.8741497954421601E-2</v>
      </c>
      <c r="T82" s="12">
        <f>_xlfn.IFNA(VLOOKUP($B82,'Static Returns and Covariance'!$B$13:$W$132,19),"")</f>
        <v>4.6586274054910365E-2</v>
      </c>
      <c r="U82" s="12">
        <f>_xlfn.IFNA(VLOOKUP($B82,'Static Returns and Covariance'!$B$13:$W$132,20),"")</f>
        <v>-2.2673137051848848E-2</v>
      </c>
      <c r="V82" s="12">
        <f>_xlfn.IFNA(VLOOKUP($B82,'Static Returns and Covariance'!$B$13:$W$132,21),"")</f>
        <v>8.3691524244204632E-2</v>
      </c>
      <c r="W82" s="51">
        <f>_xlfn.IFNA(VLOOKUP($B82,'Static Returns and Covariance'!$B$13:$W$132,22),"")</f>
        <v>-2.1471562230969236E-2</v>
      </c>
      <c r="Y82" s="57"/>
      <c r="Z82" s="57"/>
      <c r="AA82" s="57"/>
      <c r="AB82" s="57"/>
      <c r="AC82" s="57"/>
      <c r="AD82" s="57"/>
      <c r="AE82" s="57"/>
      <c r="AF82" s="57"/>
      <c r="AG82" s="57"/>
      <c r="AH82" s="57"/>
    </row>
    <row r="83" spans="2:34" outlineLevel="1">
      <c r="B83" s="10">
        <f>IF($C$4&lt;='Static Returns and Covariance'!B79,IF('Static Returns and Covariance'!B79&lt;='Backtesting - Monthly Reb Draft'!$C$5,'Static Returns and Covariance'!B79,""),"")</f>
        <v>42947</v>
      </c>
      <c r="C83" s="12">
        <f>_xlfn.IFNA(VLOOKUP($B83,'Static Returns and Covariance'!$B$13:$W$132,2),"")</f>
        <v>-5.9546276926994324E-2</v>
      </c>
      <c r="D83" s="12">
        <f>_xlfn.IFNA(VLOOKUP($B83,'Static Returns and Covariance'!$B$13:$W$132,3),"")</f>
        <v>4.6582963317632675E-2</v>
      </c>
      <c r="E83" s="12">
        <f>_xlfn.IFNA(VLOOKUP($B83,'Static Returns and Covariance'!$B$13:$W$132,4),"")</f>
        <v>1.0442613856866956E-3</v>
      </c>
      <c r="F83" s="12">
        <f>_xlfn.IFNA(VLOOKUP($B83,'Static Returns and Covariance'!$B$13:$W$132,5),"")</f>
        <v>-3.3719219267368317E-2</v>
      </c>
      <c r="G83" s="12">
        <f>_xlfn.IFNA(VLOOKUP($B83,'Static Returns and Covariance'!$B$13:$W$132,6),"")</f>
        <v>5.1274433732032776E-2</v>
      </c>
      <c r="H83" s="12">
        <f>_xlfn.IFNA(VLOOKUP($B83,'Static Returns and Covariance'!$B$13:$W$132,7),"")</f>
        <v>7.1773859672248363E-3</v>
      </c>
      <c r="I83" s="12">
        <f>_xlfn.IFNA(VLOOKUP($B83,'Static Returns and Covariance'!$B$13:$W$132,8),"")</f>
        <v>5.8123879134654999E-2</v>
      </c>
      <c r="J83" s="12">
        <f>_xlfn.IFNA(VLOOKUP($B83,'Static Returns and Covariance'!$B$13:$W$132,9),"")</f>
        <v>1.4057557098567486E-2</v>
      </c>
      <c r="K83" s="12">
        <f>_xlfn.IFNA(VLOOKUP($B83,'Static Returns and Covariance'!$B$13:$W$132,10),"")</f>
        <v>7.5021162629127502E-2</v>
      </c>
      <c r="L83" s="12">
        <f>_xlfn.IFNA(VLOOKUP($B83,'Static Returns and Covariance'!$B$13:$W$132,11),"")</f>
        <v>3.9928280748426914E-3</v>
      </c>
      <c r="M83" s="53">
        <f>_xlfn.IFNA(VLOOKUP($B83,'Static Returns and Covariance'!$B$13:$W$132,12),"")</f>
        <v>2.0729480000000002E-2</v>
      </c>
      <c r="N83" s="12">
        <f>_xlfn.IFNA(VLOOKUP($B83,'Static Returns and Covariance'!$B$13:$W$132,13),"")</f>
        <v>-6.2169069766726655E-2</v>
      </c>
      <c r="O83" s="12">
        <f>_xlfn.IFNA(VLOOKUP($B83,'Static Returns and Covariance'!$B$13:$W$132,14),"")</f>
        <v>4.0010473011837654E-2</v>
      </c>
      <c r="P83" s="12">
        <f>_xlfn.IFNA(VLOOKUP($B83,'Static Returns and Covariance'!$B$13:$W$132,15),"")</f>
        <v>-7.1423666013288312E-3</v>
      </c>
      <c r="Q83" s="12">
        <f>_xlfn.IFNA(VLOOKUP($B83,'Static Returns and Covariance'!$B$13:$W$132,16),"")</f>
        <v>-4.3826101835414494E-2</v>
      </c>
      <c r="R83" s="12">
        <f>_xlfn.IFNA(VLOOKUP($B83,'Static Returns and Covariance'!$B$13:$W$132,17),"")</f>
        <v>4.033347497267338E-2</v>
      </c>
      <c r="S83" s="12">
        <f>_xlfn.IFNA(VLOOKUP($B83,'Static Returns and Covariance'!$B$13:$W$132,18),"")</f>
        <v>-3.0746279104884415E-4</v>
      </c>
      <c r="T83" s="12">
        <f>_xlfn.IFNA(VLOOKUP($B83,'Static Returns and Covariance'!$B$13:$W$132,19),"")</f>
        <v>3.7149070647622767E-2</v>
      </c>
      <c r="U83" s="12">
        <f>_xlfn.IFNA(VLOOKUP($B83,'Static Returns and Covariance'!$B$13:$W$132,20),"")</f>
        <v>-1.3208939077837076E-3</v>
      </c>
      <c r="V83" s="12">
        <f>_xlfn.IFNA(VLOOKUP($B83,'Static Returns and Covariance'!$B$13:$W$132,21),"")</f>
        <v>5.9930140055075756E-2</v>
      </c>
      <c r="W83" s="51">
        <f>_xlfn.IFNA(VLOOKUP($B83,'Static Returns and Covariance'!$B$13:$W$132,22),"")</f>
        <v>-1.2363129196698235E-2</v>
      </c>
      <c r="Y83" s="57"/>
      <c r="Z83" s="57"/>
      <c r="AA83" s="57"/>
      <c r="AB83" s="57"/>
      <c r="AC83" s="57"/>
      <c r="AD83" s="57"/>
      <c r="AE83" s="57"/>
      <c r="AF83" s="57"/>
      <c r="AG83" s="57"/>
      <c r="AH83" s="57"/>
    </row>
    <row r="84" spans="2:34" outlineLevel="1">
      <c r="B84" s="10">
        <f>IF($C$4&lt;='Static Returns and Covariance'!B80,IF('Static Returns and Covariance'!B80&lt;='Backtesting - Monthly Reb Draft'!$C$5,'Static Returns and Covariance'!B80,""),"")</f>
        <v>42978</v>
      </c>
      <c r="C84" s="12">
        <f>_xlfn.IFNA(VLOOKUP($B84,'Static Returns and Covariance'!$B$13:$W$132,2),"")</f>
        <v>-9.6771545941010118E-4</v>
      </c>
      <c r="D84" s="12">
        <f>_xlfn.IFNA(VLOOKUP($B84,'Static Returns and Covariance'!$B$13:$W$132,3),"")</f>
        <v>-4.4875871390104294E-3</v>
      </c>
      <c r="E84" s="12">
        <f>_xlfn.IFNA(VLOOKUP($B84,'Static Returns and Covariance'!$B$13:$W$132,4),"")</f>
        <v>1.898597925901413E-2</v>
      </c>
      <c r="F84" s="12">
        <f>_xlfn.IFNA(VLOOKUP($B84,'Static Returns and Covariance'!$B$13:$W$132,5),"")</f>
        <v>2.1499274298548698E-2</v>
      </c>
      <c r="G84" s="12">
        <f>_xlfn.IFNA(VLOOKUP($B84,'Static Returns and Covariance'!$B$13:$W$132,6),"")</f>
        <v>-3.5946296993643045E-3</v>
      </c>
      <c r="H84" s="12">
        <f>_xlfn.IFNA(VLOOKUP($B84,'Static Returns and Covariance'!$B$13:$W$132,7),"")</f>
        <v>3.038347139954567E-2</v>
      </c>
      <c r="I84" s="12">
        <f>_xlfn.IFNA(VLOOKUP($B84,'Static Returns and Covariance'!$B$13:$W$132,8),"")</f>
        <v>-2.9850777238607407E-2</v>
      </c>
      <c r="J84" s="12">
        <f>_xlfn.IFNA(VLOOKUP($B84,'Static Returns and Covariance'!$B$13:$W$132,9),"")</f>
        <v>2.4165287613868713E-2</v>
      </c>
      <c r="K84" s="12">
        <f>_xlfn.IFNA(VLOOKUP($B84,'Static Returns and Covariance'!$B$13:$W$132,10),"")</f>
        <v>0.10014460980892181</v>
      </c>
      <c r="L84" s="12">
        <f>_xlfn.IFNA(VLOOKUP($B84,'Static Returns and Covariance'!$B$13:$W$132,11),"")</f>
        <v>7.8146755695343018E-2</v>
      </c>
      <c r="M84" s="53">
        <f>_xlfn.IFNA(VLOOKUP($B84,'Static Returns and Covariance'!$B$13:$W$132,12),"")</f>
        <v>2.2394190000000003E-3</v>
      </c>
      <c r="N84" s="12">
        <f>_xlfn.IFNA(VLOOKUP($B84,'Static Returns and Covariance'!$B$13:$W$132,13),"")</f>
        <v>-3.5905082991424327E-3</v>
      </c>
      <c r="O84" s="12">
        <f>_xlfn.IFNA(VLOOKUP($B84,'Static Returns and Covariance'!$B$13:$W$132,14),"")</f>
        <v>-1.1060077444805454E-2</v>
      </c>
      <c r="P84" s="12">
        <f>_xlfn.IFNA(VLOOKUP($B84,'Static Returns and Covariance'!$B$13:$W$132,15),"")</f>
        <v>1.0799351271998603E-2</v>
      </c>
      <c r="Q84" s="12">
        <f>_xlfn.IFNA(VLOOKUP($B84,'Static Returns and Covariance'!$B$13:$W$132,16),"")</f>
        <v>1.139239173050252E-2</v>
      </c>
      <c r="R84" s="12">
        <f>_xlfn.IFNA(VLOOKUP($B84,'Static Returns and Covariance'!$B$13:$W$132,17),"")</f>
        <v>-1.4535588458723698E-2</v>
      </c>
      <c r="S84" s="12">
        <f>_xlfn.IFNA(VLOOKUP($B84,'Static Returns and Covariance'!$B$13:$W$132,18),"")</f>
        <v>2.2898622641271987E-2</v>
      </c>
      <c r="T84" s="12">
        <f>_xlfn.IFNA(VLOOKUP($B84,'Static Returns and Covariance'!$B$13:$W$132,19),"")</f>
        <v>-5.0825585725639638E-2</v>
      </c>
      <c r="U84" s="12">
        <f>_xlfn.IFNA(VLOOKUP($B84,'Static Returns and Covariance'!$B$13:$W$132,20),"")</f>
        <v>8.7868366075175199E-3</v>
      </c>
      <c r="V84" s="12">
        <f>_xlfn.IFNA(VLOOKUP($B84,'Static Returns and Covariance'!$B$13:$W$132,21),"")</f>
        <v>8.5053587234870068E-2</v>
      </c>
      <c r="W84" s="51">
        <f>_xlfn.IFNA(VLOOKUP($B84,'Static Returns and Covariance'!$B$13:$W$132,22),"")</f>
        <v>6.1790798423802092E-2</v>
      </c>
      <c r="Y84" s="57"/>
      <c r="Z84" s="57"/>
      <c r="AA84" s="57"/>
      <c r="AB84" s="57"/>
      <c r="AC84" s="57"/>
      <c r="AD84" s="57"/>
      <c r="AE84" s="57"/>
      <c r="AF84" s="57"/>
      <c r="AG84" s="57"/>
      <c r="AH84" s="57"/>
    </row>
    <row r="85" spans="2:34" outlineLevel="1">
      <c r="B85" s="10">
        <f>IF($C$4&lt;='Static Returns and Covariance'!B81,IF('Static Returns and Covariance'!B81&lt;='Backtesting - Monthly Reb Draft'!$C$5,'Static Returns and Covariance'!B81,""),"")</f>
        <v>43007</v>
      </c>
      <c r="C85" s="12">
        <f>_xlfn.IFNA(VLOOKUP($B85,'Static Returns and Covariance'!$B$13:$W$132,2),"")</f>
        <v>1.4332679100334644E-2</v>
      </c>
      <c r="D85" s="12">
        <f>_xlfn.IFNA(VLOOKUP($B85,'Static Returns and Covariance'!$B$13:$W$132,3),"")</f>
        <v>9.1804467141628265E-2</v>
      </c>
      <c r="E85" s="12">
        <f>_xlfn.IFNA(VLOOKUP($B85,'Static Returns and Covariance'!$B$13:$W$132,4),"")</f>
        <v>1.8234586343169212E-2</v>
      </c>
      <c r="F85" s="12">
        <f>_xlfn.IFNA(VLOOKUP($B85,'Static Returns and Covariance'!$B$13:$W$132,5),"")</f>
        <v>2.731003426015377E-2</v>
      </c>
      <c r="G85" s="12">
        <f>_xlfn.IFNA(VLOOKUP($B85,'Static Returns and Covariance'!$B$13:$W$132,6),"")</f>
        <v>8.5828408598899841E-2</v>
      </c>
      <c r="H85" s="12">
        <f>_xlfn.IFNA(VLOOKUP($B85,'Static Returns and Covariance'!$B$13:$W$132,7),"")</f>
        <v>-2.3359101265668869E-2</v>
      </c>
      <c r="I85" s="12">
        <f>_xlfn.IFNA(VLOOKUP($B85,'Static Returns and Covariance'!$B$13:$W$132,8),"")</f>
        <v>5.8681279420852661E-2</v>
      </c>
      <c r="J85" s="12">
        <f>_xlfn.IFNA(VLOOKUP($B85,'Static Returns and Covariance'!$B$13:$W$132,9),"")</f>
        <v>4.4085752218961716E-2</v>
      </c>
      <c r="K85" s="12">
        <f>_xlfn.IFNA(VLOOKUP($B85,'Static Returns and Covariance'!$B$13:$W$132,10),"")</f>
        <v>-2.5922859087586403E-2</v>
      </c>
      <c r="L85" s="12">
        <f>_xlfn.IFNA(VLOOKUP($B85,'Static Returns and Covariance'!$B$13:$W$132,11),"")</f>
        <v>-6.9254875183105469E-2</v>
      </c>
      <c r="M85" s="53">
        <f>_xlfn.IFNA(VLOOKUP($B85,'Static Returns and Covariance'!$B$13:$W$132,12),"")</f>
        <v>2.012711E-2</v>
      </c>
      <c r="N85" s="12">
        <f>_xlfn.IFNA(VLOOKUP($B85,'Static Returns and Covariance'!$B$13:$W$132,13),"")</f>
        <v>1.1709886260602313E-2</v>
      </c>
      <c r="O85" s="12">
        <f>_xlfn.IFNA(VLOOKUP($B85,'Static Returns and Covariance'!$B$13:$W$132,14),"")</f>
        <v>8.5231976835833237E-2</v>
      </c>
      <c r="P85" s="12">
        <f>_xlfn.IFNA(VLOOKUP($B85,'Static Returns and Covariance'!$B$13:$W$132,15),"")</f>
        <v>1.0047958356153686E-2</v>
      </c>
      <c r="Q85" s="12">
        <f>_xlfn.IFNA(VLOOKUP($B85,'Static Returns and Covariance'!$B$13:$W$132,16),"")</f>
        <v>1.7203151692107593E-2</v>
      </c>
      <c r="R85" s="12">
        <f>_xlfn.IFNA(VLOOKUP($B85,'Static Returns and Covariance'!$B$13:$W$132,17),"")</f>
        <v>7.4887449839540446E-2</v>
      </c>
      <c r="S85" s="12">
        <f>_xlfn.IFNA(VLOOKUP($B85,'Static Returns and Covariance'!$B$13:$W$132,18),"")</f>
        <v>-3.0843950023942551E-2</v>
      </c>
      <c r="T85" s="12">
        <f>_xlfn.IFNA(VLOOKUP($B85,'Static Returns and Covariance'!$B$13:$W$132,19),"")</f>
        <v>3.770647093382043E-2</v>
      </c>
      <c r="U85" s="12">
        <f>_xlfn.IFNA(VLOOKUP($B85,'Static Returns and Covariance'!$B$13:$W$132,20),"")</f>
        <v>2.8707301212610524E-2</v>
      </c>
      <c r="V85" s="12">
        <f>_xlfn.IFNA(VLOOKUP($B85,'Static Returns and Covariance'!$B$13:$W$132,21),"")</f>
        <v>-4.1013881661638149E-2</v>
      </c>
      <c r="W85" s="51">
        <f>_xlfn.IFNA(VLOOKUP($B85,'Static Returns and Covariance'!$B$13:$W$132,22),"")</f>
        <v>-8.5610832454646402E-2</v>
      </c>
      <c r="Y85" s="57"/>
      <c r="Z85" s="57"/>
      <c r="AA85" s="57"/>
      <c r="AB85" s="57"/>
      <c r="AC85" s="57"/>
      <c r="AD85" s="57"/>
      <c r="AE85" s="57"/>
      <c r="AF85" s="57"/>
      <c r="AG85" s="57"/>
      <c r="AH85" s="57"/>
    </row>
    <row r="86" spans="2:34" outlineLevel="1">
      <c r="B86" s="10">
        <f>IF($C$4&lt;='Static Returns and Covariance'!B82,IF('Static Returns and Covariance'!B82&lt;='Backtesting - Monthly Reb Draft'!$C$5,'Static Returns and Covariance'!B82,""),"")</f>
        <v>43039</v>
      </c>
      <c r="C86" s="12">
        <f>_xlfn.IFNA(VLOOKUP($B86,'Static Returns and Covariance'!$B$13:$W$132,2),"")</f>
        <v>6.1896853148937225E-2</v>
      </c>
      <c r="D86" s="12">
        <f>_xlfn.IFNA(VLOOKUP($B86,'Static Returns and Covariance'!$B$13:$W$132,3),"")</f>
        <v>-1.3702132739126682E-2</v>
      </c>
      <c r="E86" s="12">
        <f>_xlfn.IFNA(VLOOKUP($B86,'Static Returns and Covariance'!$B$13:$W$132,4),"")</f>
        <v>6.2271092087030411E-2</v>
      </c>
      <c r="F86" s="12">
        <f>_xlfn.IFNA(VLOOKUP($B86,'Static Returns and Covariance'!$B$13:$W$132,5),"")</f>
        <v>9.6665121614933014E-2</v>
      </c>
      <c r="G86" s="12">
        <f>_xlfn.IFNA(VLOOKUP($B86,'Static Returns and Covariance'!$B$13:$W$132,6),"")</f>
        <v>0.19459033012390137</v>
      </c>
      <c r="H86" s="12">
        <f>_xlfn.IFNA(VLOOKUP($B86,'Static Returns and Covariance'!$B$13:$W$132,7),"")</f>
        <v>5.4725062102079391E-2</v>
      </c>
      <c r="I86" s="12">
        <f>_xlfn.IFNA(VLOOKUP($B86,'Static Returns and Covariance'!$B$13:$W$132,8),"")</f>
        <v>4.3180443346500397E-2</v>
      </c>
      <c r="J86" s="12">
        <f>_xlfn.IFNA(VLOOKUP($B86,'Static Returns and Covariance'!$B$13:$W$132,9),"")</f>
        <v>2.4085650220513344E-2</v>
      </c>
      <c r="K86" s="12">
        <f>_xlfn.IFNA(VLOOKUP($B86,'Static Returns and Covariance'!$B$13:$W$132,10),"")</f>
        <v>-7.4796319007873535E-2</v>
      </c>
      <c r="L86" s="12">
        <f>_xlfn.IFNA(VLOOKUP($B86,'Static Returns and Covariance'!$B$13:$W$132,11),"")</f>
        <v>7.1014188230037689E-2</v>
      </c>
      <c r="M86" s="53">
        <f>_xlfn.IFNA(VLOOKUP($B86,'Static Returns and Covariance'!$B$13:$W$132,12),"")</f>
        <v>2.4112919999999999E-2</v>
      </c>
      <c r="N86" s="12">
        <f>_xlfn.IFNA(VLOOKUP($B86,'Static Returns and Covariance'!$B$13:$W$132,13),"")</f>
        <v>5.9274060309204894E-2</v>
      </c>
      <c r="O86" s="12">
        <f>_xlfn.IFNA(VLOOKUP($B86,'Static Returns and Covariance'!$B$13:$W$132,14),"")</f>
        <v>-2.0274623044921707E-2</v>
      </c>
      <c r="P86" s="12">
        <f>_xlfn.IFNA(VLOOKUP($B86,'Static Returns and Covariance'!$B$13:$W$132,15),"")</f>
        <v>5.4084464100014884E-2</v>
      </c>
      <c r="Q86" s="12">
        <f>_xlfn.IFNA(VLOOKUP($B86,'Static Returns and Covariance'!$B$13:$W$132,16),"")</f>
        <v>8.6558239046886837E-2</v>
      </c>
      <c r="R86" s="12">
        <f>_xlfn.IFNA(VLOOKUP($B86,'Static Returns and Covariance'!$B$13:$W$132,17),"")</f>
        <v>0.18364937136454199</v>
      </c>
      <c r="S86" s="12">
        <f>_xlfn.IFNA(VLOOKUP($B86,'Static Returns and Covariance'!$B$13:$W$132,18),"")</f>
        <v>4.7240213343805709E-2</v>
      </c>
      <c r="T86" s="12">
        <f>_xlfn.IFNA(VLOOKUP($B86,'Static Returns and Covariance'!$B$13:$W$132,19),"")</f>
        <v>2.2205634859468169E-2</v>
      </c>
      <c r="U86" s="12">
        <f>_xlfn.IFNA(VLOOKUP($B86,'Static Returns and Covariance'!$B$13:$W$132,20),"")</f>
        <v>8.7071992141621504E-3</v>
      </c>
      <c r="V86" s="12">
        <f>_xlfn.IFNA(VLOOKUP($B86,'Static Returns and Covariance'!$B$13:$W$132,21),"")</f>
        <v>-8.9887341581925281E-2</v>
      </c>
      <c r="W86" s="51">
        <f>_xlfn.IFNA(VLOOKUP($B86,'Static Returns and Covariance'!$B$13:$W$132,22),"")</f>
        <v>5.4658230958496763E-2</v>
      </c>
      <c r="Y86" s="57"/>
      <c r="Z86" s="57"/>
      <c r="AA86" s="57"/>
      <c r="AB86" s="57"/>
      <c r="AC86" s="57"/>
      <c r="AD86" s="57"/>
      <c r="AE86" s="57"/>
      <c r="AF86" s="57"/>
      <c r="AG86" s="57"/>
      <c r="AH86" s="57"/>
    </row>
    <row r="87" spans="2:34" outlineLevel="1">
      <c r="B87" s="10">
        <f>IF($C$4&lt;='Static Returns and Covariance'!B83,IF('Static Returns and Covariance'!B83&lt;='Backtesting - Monthly Reb Draft'!$C$5,'Static Returns and Covariance'!B83,""),"")</f>
        <v>43069</v>
      </c>
      <c r="C87" s="12">
        <f>_xlfn.IFNA(VLOOKUP($B87,'Static Returns and Covariance'!$B$13:$W$132,2),"")</f>
        <v>9.1523025184869766E-3</v>
      </c>
      <c r="D87" s="12">
        <f>_xlfn.IFNA(VLOOKUP($B87,'Static Returns and Covariance'!$B$13:$W$132,3),"")</f>
        <v>3.6068674176931381E-2</v>
      </c>
      <c r="E87" s="12">
        <f>_xlfn.IFNA(VLOOKUP($B87,'Static Returns and Covariance'!$B$13:$W$132,4),"")</f>
        <v>-8.0459769815206528E-3</v>
      </c>
      <c r="F87" s="12">
        <f>_xlfn.IFNA(VLOOKUP($B87,'Static Returns and Covariance'!$B$13:$W$132,5),"")</f>
        <v>6.1362337321043015E-2</v>
      </c>
      <c r="G87" s="12">
        <f>_xlfn.IFNA(VLOOKUP($B87,'Static Returns and Covariance'!$B$13:$W$132,6),"")</f>
        <v>-8.2985600456595421E-3</v>
      </c>
      <c r="H87" s="12">
        <f>_xlfn.IFNA(VLOOKUP($B87,'Static Returns and Covariance'!$B$13:$W$132,7),"")</f>
        <v>4.633963480591774E-2</v>
      </c>
      <c r="I87" s="12">
        <f>_xlfn.IFNA(VLOOKUP($B87,'Static Returns and Covariance'!$B$13:$W$132,8),"")</f>
        <v>3.2200012356042862E-2</v>
      </c>
      <c r="J87" s="12">
        <f>_xlfn.IFNA(VLOOKUP($B87,'Static Returns and Covariance'!$B$13:$W$132,9),"")</f>
        <v>9.2240042984485626E-2</v>
      </c>
      <c r="K87" s="12">
        <f>_xlfn.IFNA(VLOOKUP($B87,'Static Returns and Covariance'!$B$13:$W$132,10),"")</f>
        <v>-2.4012848734855652E-3</v>
      </c>
      <c r="L87" s="12">
        <f>_xlfn.IFNA(VLOOKUP($B87,'Static Returns and Covariance'!$B$13:$W$132,11),"")</f>
        <v>5.5285748094320297E-2</v>
      </c>
      <c r="M87" s="53">
        <f>_xlfn.IFNA(VLOOKUP($B87,'Static Returns and Covariance'!$B$13:$W$132,12),"")</f>
        <v>3.1389159999999999E-2</v>
      </c>
      <c r="N87" s="12">
        <f>_xlfn.IFNA(VLOOKUP($B87,'Static Returns and Covariance'!$B$13:$W$132,13),"")</f>
        <v>6.5295096787546456E-3</v>
      </c>
      <c r="O87" s="12">
        <f>_xlfn.IFNA(VLOOKUP($B87,'Static Returns and Covariance'!$B$13:$W$132,14),"")</f>
        <v>2.9496183871136356E-2</v>
      </c>
      <c r="P87" s="12">
        <f>_xlfn.IFNA(VLOOKUP($B87,'Static Returns and Covariance'!$B$13:$W$132,15),"")</f>
        <v>-1.623260496853618E-2</v>
      </c>
      <c r="Q87" s="12">
        <f>_xlfn.IFNA(VLOOKUP($B87,'Static Returns and Covariance'!$B$13:$W$132,16),"")</f>
        <v>5.1255454752996837E-2</v>
      </c>
      <c r="R87" s="12">
        <f>_xlfn.IFNA(VLOOKUP($B87,'Static Returns and Covariance'!$B$13:$W$132,17),"")</f>
        <v>-1.9239518805018938E-2</v>
      </c>
      <c r="S87" s="12">
        <f>_xlfn.IFNA(VLOOKUP($B87,'Static Returns and Covariance'!$B$13:$W$132,18),"")</f>
        <v>3.8854786047644058E-2</v>
      </c>
      <c r="T87" s="12">
        <f>_xlfn.IFNA(VLOOKUP($B87,'Static Returns and Covariance'!$B$13:$W$132,19),"")</f>
        <v>1.1225203869010634E-2</v>
      </c>
      <c r="U87" s="12">
        <f>_xlfn.IFNA(VLOOKUP($B87,'Static Returns and Covariance'!$B$13:$W$132,20),"")</f>
        <v>7.6861591978134428E-2</v>
      </c>
      <c r="V87" s="12">
        <f>_xlfn.IFNA(VLOOKUP($B87,'Static Returns and Covariance'!$B$13:$W$132,21),"")</f>
        <v>-1.7492307447537315E-2</v>
      </c>
      <c r="W87" s="51">
        <f>_xlfn.IFNA(VLOOKUP($B87,'Static Returns and Covariance'!$B$13:$W$132,22),"")</f>
        <v>3.8929790822779371E-2</v>
      </c>
      <c r="Y87" s="57"/>
      <c r="Z87" s="57"/>
      <c r="AA87" s="57"/>
      <c r="AB87" s="57"/>
      <c r="AC87" s="57"/>
      <c r="AD87" s="57"/>
      <c r="AE87" s="57"/>
      <c r="AF87" s="57"/>
      <c r="AG87" s="57"/>
      <c r="AH87" s="57"/>
    </row>
    <row r="88" spans="2:34" outlineLevel="1">
      <c r="B88" s="10">
        <f>IF($C$4&lt;='Static Returns and Covariance'!B84,IF('Static Returns and Covariance'!B84&lt;='Backtesting - Monthly Reb Draft'!$C$5,'Static Returns and Covariance'!B84,""),"")</f>
        <v>43098</v>
      </c>
      <c r="C88" s="12">
        <f>_xlfn.IFNA(VLOOKUP($B88,'Static Returns and Covariance'!$B$13:$W$132,2),"")</f>
        <v>-3.5721443127840757E-3</v>
      </c>
      <c r="D88" s="12">
        <f>_xlfn.IFNA(VLOOKUP($B88,'Static Returns and Covariance'!$B$13:$W$132,3),"")</f>
        <v>5.2105259150266647E-2</v>
      </c>
      <c r="E88" s="12">
        <f>_xlfn.IFNA(VLOOKUP($B88,'Static Returns and Covariance'!$B$13:$W$132,4),"")</f>
        <v>-6.0742199420928955E-2</v>
      </c>
      <c r="F88" s="12">
        <f>_xlfn.IFNA(VLOOKUP($B88,'Static Returns and Covariance'!$B$13:$W$132,5),"")</f>
        <v>-3.1956914812326431E-2</v>
      </c>
      <c r="G88" s="12">
        <f>_xlfn.IFNA(VLOOKUP($B88,'Static Returns and Covariance'!$B$13:$W$132,6),"")</f>
        <v>2.9437994584441185E-2</v>
      </c>
      <c r="H88" s="12">
        <f>_xlfn.IFNA(VLOOKUP($B88,'Static Returns and Covariance'!$B$13:$W$132,7),"")</f>
        <v>-3.6491140723228455E-2</v>
      </c>
      <c r="I88" s="12">
        <f>_xlfn.IFNA(VLOOKUP($B88,'Static Returns and Covariance'!$B$13:$W$132,8),"")</f>
        <v>1.6663448885083199E-2</v>
      </c>
      <c r="J88" s="12">
        <f>_xlfn.IFNA(VLOOKUP($B88,'Static Returns and Covariance'!$B$13:$W$132,9),"")</f>
        <v>2.6809651404619217E-2</v>
      </c>
      <c r="K88" s="12">
        <f>_xlfn.IFNA(VLOOKUP($B88,'Static Returns and Covariance'!$B$13:$W$132,10),"")</f>
        <v>-3.5036098212003708E-2</v>
      </c>
      <c r="L88" s="12">
        <f>_xlfn.IFNA(VLOOKUP($B88,'Static Returns and Covariance'!$B$13:$W$132,11),"")</f>
        <v>-8.3185657858848572E-3</v>
      </c>
      <c r="M88" s="53">
        <f>_xlfn.IFNA(VLOOKUP($B88,'Static Returns and Covariance'!$B$13:$W$132,12),"")</f>
        <v>1.114916E-2</v>
      </c>
      <c r="N88" s="12">
        <f>_xlfn.IFNA(VLOOKUP($B88,'Static Returns and Covariance'!$B$13:$W$132,13),"")</f>
        <v>-6.1949371525164068E-3</v>
      </c>
      <c r="O88" s="12">
        <f>_xlfn.IFNA(VLOOKUP($B88,'Static Returns and Covariance'!$B$13:$W$132,14),"")</f>
        <v>4.5532768844471626E-2</v>
      </c>
      <c r="P88" s="12">
        <f>_xlfn.IFNA(VLOOKUP($B88,'Static Returns and Covariance'!$B$13:$W$132,15),"")</f>
        <v>-6.8928827407944482E-2</v>
      </c>
      <c r="Q88" s="12">
        <f>_xlfn.IFNA(VLOOKUP($B88,'Static Returns and Covariance'!$B$13:$W$132,16),"")</f>
        <v>-4.2063797380372608E-2</v>
      </c>
      <c r="R88" s="12">
        <f>_xlfn.IFNA(VLOOKUP($B88,'Static Returns and Covariance'!$B$13:$W$132,17),"")</f>
        <v>1.849703582508179E-2</v>
      </c>
      <c r="S88" s="12">
        <f>_xlfn.IFNA(VLOOKUP($B88,'Static Returns and Covariance'!$B$13:$W$132,18),"")</f>
        <v>-4.3975989481502137E-2</v>
      </c>
      <c r="T88" s="12">
        <f>_xlfn.IFNA(VLOOKUP($B88,'Static Returns and Covariance'!$B$13:$W$132,19),"")</f>
        <v>-4.3113596019490295E-3</v>
      </c>
      <c r="U88" s="12">
        <f>_xlfn.IFNA(VLOOKUP($B88,'Static Returns and Covariance'!$B$13:$W$132,20),"")</f>
        <v>1.1431200398268023E-2</v>
      </c>
      <c r="V88" s="12">
        <f>_xlfn.IFNA(VLOOKUP($B88,'Static Returns and Covariance'!$B$13:$W$132,21),"")</f>
        <v>-5.0127120786055454E-2</v>
      </c>
      <c r="W88" s="51">
        <f>_xlfn.IFNA(VLOOKUP($B88,'Static Returns and Covariance'!$B$13:$W$132,22),"")</f>
        <v>-2.4674523057425783E-2</v>
      </c>
      <c r="Y88" s="57"/>
      <c r="Z88" s="57"/>
      <c r="AA88" s="57"/>
      <c r="AB88" s="57"/>
      <c r="AC88" s="57"/>
      <c r="AD88" s="57"/>
      <c r="AE88" s="57"/>
      <c r="AF88" s="57"/>
      <c r="AG88" s="57"/>
      <c r="AH88" s="57"/>
    </row>
    <row r="89" spans="2:34" outlineLevel="1">
      <c r="B89" s="10">
        <f>IF($C$4&lt;='Static Returns and Covariance'!B85,IF('Static Returns and Covariance'!B85&lt;='Backtesting - Monthly Reb Draft'!$C$5,'Static Returns and Covariance'!B85,""),"")</f>
        <v>43131</v>
      </c>
      <c r="C89" s="12">
        <f>_xlfn.IFNA(VLOOKUP($B89,'Static Returns and Covariance'!$B$13:$W$132,2),"")</f>
        <v>6.7005597054958344E-2</v>
      </c>
      <c r="D89" s="12">
        <f>_xlfn.IFNA(VLOOKUP($B89,'Static Returns and Covariance'!$B$13:$W$132,3),"")</f>
        <v>1.2780256802216172E-3</v>
      </c>
      <c r="E89" s="12">
        <f>_xlfn.IFNA(VLOOKUP($B89,'Static Returns and Covariance'!$B$13:$W$132,4),"")</f>
        <v>-6.1967134475708008E-2</v>
      </c>
      <c r="F89" s="12">
        <f>_xlfn.IFNA(VLOOKUP($B89,'Static Returns and Covariance'!$B$13:$W$132,5),"")</f>
        <v>6.428179144859314E-2</v>
      </c>
      <c r="G89" s="12">
        <f>_xlfn.IFNA(VLOOKUP($B89,'Static Returns and Covariance'!$B$13:$W$132,6),"")</f>
        <v>4.2894270271062851E-2</v>
      </c>
      <c r="H89" s="12">
        <f>_xlfn.IFNA(VLOOKUP($B89,'Static Returns and Covariance'!$B$13:$W$132,7),"")</f>
        <v>-5.6994758546352386E-2</v>
      </c>
      <c r="I89" s="12">
        <f>_xlfn.IFNA(VLOOKUP($B89,'Static Returns and Covariance'!$B$13:$W$132,8),"")</f>
        <v>8.252330869436264E-2</v>
      </c>
      <c r="J89" s="12">
        <f>_xlfn.IFNA(VLOOKUP($B89,'Static Returns and Covariance'!$B$13:$W$132,9),"")</f>
        <v>9.2167146503925323E-2</v>
      </c>
      <c r="K89" s="12">
        <f>_xlfn.IFNA(VLOOKUP($B89,'Static Returns and Covariance'!$B$13:$W$132,10),"")</f>
        <v>0.16973762214183807</v>
      </c>
      <c r="L89" s="12">
        <f>_xlfn.IFNA(VLOOKUP($B89,'Static Returns and Covariance'!$B$13:$W$132,11),"")</f>
        <v>1.5854377299547195E-2</v>
      </c>
      <c r="M89" s="53">
        <f>_xlfn.IFNA(VLOOKUP($B89,'Static Returns and Covariance'!$B$13:$W$132,12),"")</f>
        <v>5.8082720000000004E-2</v>
      </c>
      <c r="N89" s="12">
        <f>_xlfn.IFNA(VLOOKUP($B89,'Static Returns and Covariance'!$B$13:$W$132,13),"")</f>
        <v>6.4382804215226005E-2</v>
      </c>
      <c r="O89" s="12">
        <f>_xlfn.IFNA(VLOOKUP($B89,'Static Returns and Covariance'!$B$13:$W$132,14),"")</f>
        <v>-5.2944646255734069E-3</v>
      </c>
      <c r="P89" s="12">
        <f>_xlfn.IFNA(VLOOKUP($B89,'Static Returns and Covariance'!$B$13:$W$132,15),"")</f>
        <v>-7.0153762462723535E-2</v>
      </c>
      <c r="Q89" s="12">
        <f>_xlfn.IFNA(VLOOKUP($B89,'Static Returns and Covariance'!$B$13:$W$132,16),"")</f>
        <v>5.4174908880546963E-2</v>
      </c>
      <c r="R89" s="12">
        <f>_xlfn.IFNA(VLOOKUP($B89,'Static Returns and Covariance'!$B$13:$W$132,17),"")</f>
        <v>3.1953311511703456E-2</v>
      </c>
      <c r="S89" s="12">
        <f>_xlfn.IFNA(VLOOKUP($B89,'Static Returns and Covariance'!$B$13:$W$132,18),"")</f>
        <v>-6.4479607304626069E-2</v>
      </c>
      <c r="T89" s="12">
        <f>_xlfn.IFNA(VLOOKUP($B89,'Static Returns and Covariance'!$B$13:$W$132,19),"")</f>
        <v>6.1548500207330409E-2</v>
      </c>
      <c r="U89" s="12">
        <f>_xlfn.IFNA(VLOOKUP($B89,'Static Returns and Covariance'!$B$13:$W$132,20),"")</f>
        <v>7.6788695497574125E-2</v>
      </c>
      <c r="V89" s="12">
        <f>_xlfn.IFNA(VLOOKUP($B89,'Static Returns and Covariance'!$B$13:$W$132,21),"")</f>
        <v>0.15464659956778631</v>
      </c>
      <c r="W89" s="51">
        <f>_xlfn.IFNA(VLOOKUP($B89,'Static Returns and Covariance'!$B$13:$W$132,22),"")</f>
        <v>-5.0157997199373056E-4</v>
      </c>
      <c r="Y89" s="57"/>
      <c r="Z89" s="57"/>
      <c r="AA89" s="57"/>
      <c r="AB89" s="57"/>
      <c r="AC89" s="57"/>
      <c r="AD89" s="57"/>
      <c r="AE89" s="57"/>
      <c r="AF89" s="57"/>
      <c r="AG89" s="57"/>
      <c r="AH89" s="57"/>
    </row>
    <row r="90" spans="2:34" outlineLevel="1">
      <c r="B90" s="10">
        <f>IF($C$4&lt;='Static Returns and Covariance'!B86,IF('Static Returns and Covariance'!B86&lt;='Backtesting - Monthly Reb Draft'!$C$5,'Static Returns and Covariance'!B86,""),"")</f>
        <v>43159</v>
      </c>
      <c r="C90" s="12">
        <f>_xlfn.IFNA(VLOOKUP($B90,'Static Returns and Covariance'!$B$13:$W$132,2),"")</f>
        <v>-3.8912616670131683E-2</v>
      </c>
      <c r="D90" s="12">
        <f>_xlfn.IFNA(VLOOKUP($B90,'Static Returns and Covariance'!$B$13:$W$132,3),"")</f>
        <v>-9.8205029964447021E-2</v>
      </c>
      <c r="E90" s="12">
        <f>_xlfn.IFNA(VLOOKUP($B90,'Static Returns and Covariance'!$B$13:$W$132,4),"")</f>
        <v>-3.2586991786956787E-2</v>
      </c>
      <c r="F90" s="12">
        <f>_xlfn.IFNA(VLOOKUP($B90,'Static Returns and Covariance'!$B$13:$W$132,5),"")</f>
        <v>-5.4411198943853378E-2</v>
      </c>
      <c r="G90" s="12">
        <f>_xlfn.IFNA(VLOOKUP($B90,'Static Returns and Covariance'!$B$13:$W$132,6),"")</f>
        <v>3.0120514333248138E-2</v>
      </c>
      <c r="H90" s="12">
        <f>_xlfn.IFNA(VLOOKUP($B90,'Static Returns and Covariance'!$B$13:$W$132,7),"")</f>
        <v>-3.1004743650555611E-2</v>
      </c>
      <c r="I90" s="12">
        <f>_xlfn.IFNA(VLOOKUP($B90,'Static Returns and Covariance'!$B$13:$W$132,8),"")</f>
        <v>-9.3722157180309296E-3</v>
      </c>
      <c r="J90" s="12">
        <f>_xlfn.IFNA(VLOOKUP($B90,'Static Returns and Covariance'!$B$13:$W$132,9),"")</f>
        <v>7.7997058629989624E-2</v>
      </c>
      <c r="K90" s="12">
        <f>_xlfn.IFNA(VLOOKUP($B90,'Static Returns and Covariance'!$B$13:$W$132,10),"")</f>
        <v>-6.0501188039779663E-2</v>
      </c>
      <c r="L90" s="12">
        <f>_xlfn.IFNA(VLOOKUP($B90,'Static Returns and Covariance'!$B$13:$W$132,11),"")</f>
        <v>-2.4031206965446472E-2</v>
      </c>
      <c r="M90" s="53">
        <f>_xlfn.IFNA(VLOOKUP($B90,'Static Returns and Covariance'!$B$13:$W$132,12),"")</f>
        <v>-3.766079E-2</v>
      </c>
      <c r="N90" s="12">
        <f>_xlfn.IFNA(VLOOKUP($B90,'Static Returns and Covariance'!$B$13:$W$132,13),"")</f>
        <v>-4.1535409509864014E-2</v>
      </c>
      <c r="O90" s="12">
        <f>_xlfn.IFNA(VLOOKUP($B90,'Static Returns and Covariance'!$B$13:$W$132,14),"")</f>
        <v>-0.10477752027024205</v>
      </c>
      <c r="P90" s="12">
        <f>_xlfn.IFNA(VLOOKUP($B90,'Static Returns and Covariance'!$B$13:$W$132,15),"")</f>
        <v>-4.0773619773972314E-2</v>
      </c>
      <c r="Q90" s="12">
        <f>_xlfn.IFNA(VLOOKUP($B90,'Static Returns and Covariance'!$B$13:$W$132,16),"")</f>
        <v>-6.4518081511899555E-2</v>
      </c>
      <c r="R90" s="12">
        <f>_xlfn.IFNA(VLOOKUP($B90,'Static Returns and Covariance'!$B$13:$W$132,17),"")</f>
        <v>1.9179555573888743E-2</v>
      </c>
      <c r="S90" s="12">
        <f>_xlfn.IFNA(VLOOKUP($B90,'Static Returns and Covariance'!$B$13:$W$132,18),"")</f>
        <v>-3.8489592408829293E-2</v>
      </c>
      <c r="T90" s="12">
        <f>_xlfn.IFNA(VLOOKUP($B90,'Static Returns and Covariance'!$B$13:$W$132,19),"")</f>
        <v>-3.0347024205063158E-2</v>
      </c>
      <c r="U90" s="12">
        <f>_xlfn.IFNA(VLOOKUP($B90,'Static Returns and Covariance'!$B$13:$W$132,20),"")</f>
        <v>6.2618607623638425E-2</v>
      </c>
      <c r="V90" s="12">
        <f>_xlfn.IFNA(VLOOKUP($B90,'Static Returns and Covariance'!$B$13:$W$132,21),"")</f>
        <v>-7.5592210613831409E-2</v>
      </c>
      <c r="W90" s="51">
        <f>_xlfn.IFNA(VLOOKUP($B90,'Static Returns and Covariance'!$B$13:$W$132,22),"")</f>
        <v>-4.0387164236987398E-2</v>
      </c>
      <c r="Y90" s="57"/>
      <c r="Z90" s="57"/>
      <c r="AA90" s="57"/>
      <c r="AB90" s="57"/>
      <c r="AC90" s="57"/>
      <c r="AD90" s="57"/>
      <c r="AE90" s="57"/>
      <c r="AF90" s="57"/>
      <c r="AG90" s="57"/>
      <c r="AH90" s="57"/>
    </row>
    <row r="91" spans="2:34" outlineLevel="1">
      <c r="B91" s="10">
        <f>IF($C$4&lt;='Static Returns and Covariance'!B87,IF('Static Returns and Covariance'!B87&lt;='Backtesting - Monthly Reb Draft'!$C$5,'Static Returns and Covariance'!B87,""),"")</f>
        <v>43188</v>
      </c>
      <c r="C91" s="12">
        <f>_xlfn.IFNA(VLOOKUP($B91,'Static Returns and Covariance'!$B$13:$W$132,2),"")</f>
        <v>-1.5401457436382771E-2</v>
      </c>
      <c r="D91" s="12">
        <f>_xlfn.IFNA(VLOOKUP($B91,'Static Returns and Covariance'!$B$13:$W$132,3),"")</f>
        <v>1.8942127004265785E-2</v>
      </c>
      <c r="E91" s="12">
        <f>_xlfn.IFNA(VLOOKUP($B91,'Static Returns and Covariance'!$B$13:$W$132,4),"")</f>
        <v>3.7157416343688965E-2</v>
      </c>
      <c r="F91" s="12">
        <f>_xlfn.IFNA(VLOOKUP($B91,'Static Returns and Covariance'!$B$13:$W$132,5),"")</f>
        <v>-6.7895166575908661E-2</v>
      </c>
      <c r="G91" s="12">
        <f>_xlfn.IFNA(VLOOKUP($B91,'Static Returns and Covariance'!$B$13:$W$132,6),"")</f>
        <v>5.6603789329528809E-2</v>
      </c>
      <c r="H91" s="12">
        <f>_xlfn.IFNA(VLOOKUP($B91,'Static Returns and Covariance'!$B$13:$W$132,7),"")</f>
        <v>-7.8371800482273102E-2</v>
      </c>
      <c r="I91" s="12">
        <f>_xlfn.IFNA(VLOOKUP($B91,'Static Returns and Covariance'!$B$13:$W$132,8),"")</f>
        <v>-3.6772605031728745E-2</v>
      </c>
      <c r="J91" s="12">
        <f>_xlfn.IFNA(VLOOKUP($B91,'Static Returns and Covariance'!$B$13:$W$132,9),"")</f>
        <v>-4.2206328362226486E-2</v>
      </c>
      <c r="K91" s="12">
        <f>_xlfn.IFNA(VLOOKUP($B91,'Static Returns and Covariance'!$B$13:$W$132,10),"")</f>
        <v>-3.5183586180210114E-2</v>
      </c>
      <c r="L91" s="12">
        <f>_xlfn.IFNA(VLOOKUP($B91,'Static Returns and Covariance'!$B$13:$W$132,11),"")</f>
        <v>5.4515991359949112E-3</v>
      </c>
      <c r="M91" s="53">
        <f>_xlfn.IFNA(VLOOKUP($B91,'Static Returns and Covariance'!$B$13:$W$132,12),"")</f>
        <v>-2.5582500000000001E-2</v>
      </c>
      <c r="N91" s="12">
        <f>_xlfn.IFNA(VLOOKUP($B91,'Static Returns and Covariance'!$B$13:$W$132,13),"")</f>
        <v>-1.8024250276115102E-2</v>
      </c>
      <c r="O91" s="12">
        <f>_xlfn.IFNA(VLOOKUP($B91,'Static Returns and Covariance'!$B$13:$W$132,14),"")</f>
        <v>1.236963669847076E-2</v>
      </c>
      <c r="P91" s="12">
        <f>_xlfn.IFNA(VLOOKUP($B91,'Static Returns and Covariance'!$B$13:$W$132,15),"")</f>
        <v>2.8970788356673438E-2</v>
      </c>
      <c r="Q91" s="12">
        <f>_xlfn.IFNA(VLOOKUP($B91,'Static Returns and Covariance'!$B$13:$W$132,16),"")</f>
        <v>-7.8002049143954838E-2</v>
      </c>
      <c r="R91" s="12">
        <f>_xlfn.IFNA(VLOOKUP($B91,'Static Returns and Covariance'!$B$13:$W$132,17),"")</f>
        <v>4.5662830570169413E-2</v>
      </c>
      <c r="S91" s="12">
        <f>_xlfn.IFNA(VLOOKUP($B91,'Static Returns and Covariance'!$B$13:$W$132,18),"")</f>
        <v>-8.5856649240546784E-2</v>
      </c>
      <c r="T91" s="12">
        <f>_xlfn.IFNA(VLOOKUP($B91,'Static Returns and Covariance'!$B$13:$W$132,19),"")</f>
        <v>-5.7747413518760976E-2</v>
      </c>
      <c r="U91" s="12">
        <f>_xlfn.IFNA(VLOOKUP($B91,'Static Returns and Covariance'!$B$13:$W$132,20),"")</f>
        <v>-5.7584779368577678E-2</v>
      </c>
      <c r="V91" s="12">
        <f>_xlfn.IFNA(VLOOKUP($B91,'Static Returns and Covariance'!$B$13:$W$132,21),"")</f>
        <v>-5.027460875426186E-2</v>
      </c>
      <c r="W91" s="51">
        <f>_xlfn.IFNA(VLOOKUP($B91,'Static Returns and Covariance'!$B$13:$W$132,22),"")</f>
        <v>-1.0904358135546015E-2</v>
      </c>
      <c r="Y91" s="57"/>
      <c r="Z91" s="57"/>
      <c r="AA91" s="57"/>
      <c r="AB91" s="57"/>
      <c r="AC91" s="57"/>
      <c r="AD91" s="57"/>
      <c r="AE91" s="57"/>
      <c r="AF91" s="57"/>
      <c r="AG91" s="57"/>
      <c r="AH91" s="57"/>
    </row>
    <row r="92" spans="2:34" outlineLevel="1">
      <c r="B92" s="10">
        <f>IF($C$4&lt;='Static Returns and Covariance'!B88,IF('Static Returns and Covariance'!B88&lt;='Backtesting - Monthly Reb Draft'!$C$5,'Static Returns and Covariance'!B88,""),"")</f>
        <v>43220</v>
      </c>
      <c r="C92" s="12">
        <f>_xlfn.IFNA(VLOOKUP($B92,'Static Returns and Covariance'!$B$13:$W$132,2),"")</f>
        <v>-5.5204238742589951E-2</v>
      </c>
      <c r="D92" s="12">
        <f>_xlfn.IFNA(VLOOKUP($B92,'Static Returns and Covariance'!$B$13:$W$132,3),"")</f>
        <v>9.7071200609207153E-2</v>
      </c>
      <c r="E92" s="12">
        <f>_xlfn.IFNA(VLOOKUP($B92,'Static Returns and Covariance'!$B$13:$W$132,4),"")</f>
        <v>3.2691426575183868E-2</v>
      </c>
      <c r="F92" s="12">
        <f>_xlfn.IFNA(VLOOKUP($B92,'Static Returns and Covariance'!$B$13:$W$132,5),"")</f>
        <v>-0.11447706073522568</v>
      </c>
      <c r="G92" s="12">
        <f>_xlfn.IFNA(VLOOKUP($B92,'Static Returns and Covariance'!$B$13:$W$132,6),"")</f>
        <v>-8.8326204568147659E-3</v>
      </c>
      <c r="H92" s="12">
        <f>_xlfn.IFNA(VLOOKUP($B92,'Static Returns and Covariance'!$B$13:$W$132,7),"")</f>
        <v>-1.2902310118079185E-2</v>
      </c>
      <c r="I92" s="12">
        <f>_xlfn.IFNA(VLOOKUP($B92,'Static Returns and Covariance'!$B$13:$W$132,8),"")</f>
        <v>-3.8732398301362991E-2</v>
      </c>
      <c r="J92" s="12">
        <f>_xlfn.IFNA(VLOOKUP($B92,'Static Returns and Covariance'!$B$13:$W$132,9),"")</f>
        <v>4.0335778146982193E-2</v>
      </c>
      <c r="K92" s="12">
        <f>_xlfn.IFNA(VLOOKUP($B92,'Static Returns and Covariance'!$B$13:$W$132,10),"")</f>
        <v>-4.1915319859981537E-2</v>
      </c>
      <c r="L92" s="12">
        <f>_xlfn.IFNA(VLOOKUP($B92,'Static Returns and Covariance'!$B$13:$W$132,11),"")</f>
        <v>-7.9737231135368347E-2</v>
      </c>
      <c r="M92" s="53">
        <f>_xlfn.IFNA(VLOOKUP($B92,'Static Returns and Covariance'!$B$13:$W$132,12),"")</f>
        <v>3.7710920000000002E-3</v>
      </c>
      <c r="N92" s="12">
        <f>_xlfn.IFNA(VLOOKUP($B92,'Static Returns and Covariance'!$B$13:$W$132,13),"")</f>
        <v>-5.7827031582322282E-2</v>
      </c>
      <c r="O92" s="12">
        <f>_xlfn.IFNA(VLOOKUP($B92,'Static Returns and Covariance'!$B$13:$W$132,14),"")</f>
        <v>9.0498710303412125E-2</v>
      </c>
      <c r="P92" s="12">
        <f>_xlfn.IFNA(VLOOKUP($B92,'Static Returns and Covariance'!$B$13:$W$132,15),"")</f>
        <v>2.4504798588168342E-2</v>
      </c>
      <c r="Q92" s="12">
        <f>_xlfn.IFNA(VLOOKUP($B92,'Static Returns and Covariance'!$B$13:$W$132,16),"")</f>
        <v>-0.12458394330327185</v>
      </c>
      <c r="R92" s="12">
        <f>_xlfn.IFNA(VLOOKUP($B92,'Static Returns and Covariance'!$B$13:$W$132,17),"")</f>
        <v>-1.9773579216174161E-2</v>
      </c>
      <c r="S92" s="12">
        <f>_xlfn.IFNA(VLOOKUP($B92,'Static Returns and Covariance'!$B$13:$W$132,18),"")</f>
        <v>-2.0387158876352868E-2</v>
      </c>
      <c r="T92" s="12">
        <f>_xlfn.IFNA(VLOOKUP($B92,'Static Returns and Covariance'!$B$13:$W$132,19),"")</f>
        <v>-5.9707206788395223E-2</v>
      </c>
      <c r="U92" s="12">
        <f>_xlfn.IFNA(VLOOKUP($B92,'Static Returns and Covariance'!$B$13:$W$132,20),"")</f>
        <v>2.4957327140631001E-2</v>
      </c>
      <c r="V92" s="12">
        <f>_xlfn.IFNA(VLOOKUP($B92,'Static Returns and Covariance'!$B$13:$W$132,21),"")</f>
        <v>-5.7006342434033283E-2</v>
      </c>
      <c r="W92" s="51">
        <f>_xlfn.IFNA(VLOOKUP($B92,'Static Returns and Covariance'!$B$13:$W$132,22),"")</f>
        <v>-9.609318840690928E-2</v>
      </c>
      <c r="Y92" s="57"/>
      <c r="Z92" s="57"/>
      <c r="AA92" s="57"/>
      <c r="AB92" s="57"/>
      <c r="AC92" s="57"/>
      <c r="AD92" s="57"/>
      <c r="AE92" s="57"/>
      <c r="AF92" s="57"/>
      <c r="AG92" s="57"/>
      <c r="AH92" s="57"/>
    </row>
    <row r="93" spans="2:34" outlineLevel="1">
      <c r="B93" s="10">
        <f>IF($C$4&lt;='Static Returns and Covariance'!B89,IF('Static Returns and Covariance'!B89&lt;='Backtesting - Monthly Reb Draft'!$C$5,'Static Returns and Covariance'!B89,""),"")</f>
        <v>43251</v>
      </c>
      <c r="C93" s="12">
        <f>_xlfn.IFNA(VLOOKUP($B93,'Static Returns and Covariance'!$B$13:$W$132,2),"")</f>
        <v>-1.4348847791552544E-2</v>
      </c>
      <c r="D93" s="12">
        <f>_xlfn.IFNA(VLOOKUP($B93,'Static Returns and Covariance'!$B$13:$W$132,3),"")</f>
        <v>2.4778391234576702E-3</v>
      </c>
      <c r="E93" s="12">
        <f>_xlfn.IFNA(VLOOKUP($B93,'Static Returns and Covariance'!$B$13:$W$132,4),"")</f>
        <v>-1.3443135656416416E-2</v>
      </c>
      <c r="F93" s="12">
        <f>_xlfn.IFNA(VLOOKUP($B93,'Static Returns and Covariance'!$B$13:$W$132,5),"")</f>
        <v>2.1606031805276871E-2</v>
      </c>
      <c r="G93" s="12">
        <f>_xlfn.IFNA(VLOOKUP($B93,'Static Returns and Covariance'!$B$13:$W$132,6),"")</f>
        <v>7.5164705514907837E-2</v>
      </c>
      <c r="H93" s="12">
        <f>_xlfn.IFNA(VLOOKUP($B93,'Static Returns and Covariance'!$B$13:$W$132,7),"")</f>
        <v>-2.3061826825141907E-2</v>
      </c>
      <c r="I93" s="12">
        <f>_xlfn.IFNA(VLOOKUP($B93,'Static Returns and Covariance'!$B$13:$W$132,8),"")</f>
        <v>-2.8671048581600189E-2</v>
      </c>
      <c r="J93" s="12">
        <f>_xlfn.IFNA(VLOOKUP($B93,'Static Returns and Covariance'!$B$13:$W$132,9),"")</f>
        <v>-3.5674009472131729E-2</v>
      </c>
      <c r="K93" s="12">
        <f>_xlfn.IFNA(VLOOKUP($B93,'Static Returns and Covariance'!$B$13:$W$132,10),"")</f>
        <v>-6.6869743168354034E-2</v>
      </c>
      <c r="L93" s="12">
        <f>_xlfn.IFNA(VLOOKUP($B93,'Static Returns and Covariance'!$B$13:$W$132,11),"")</f>
        <v>3.2517086714506149E-2</v>
      </c>
      <c r="M93" s="53">
        <f>_xlfn.IFNA(VLOOKUP($B93,'Static Returns and Covariance'!$B$13:$W$132,12),"")</f>
        <v>2.362539E-2</v>
      </c>
      <c r="N93" s="12">
        <f>_xlfn.IFNA(VLOOKUP($B93,'Static Returns and Covariance'!$B$13:$W$132,13),"")</f>
        <v>-1.6971640631284875E-2</v>
      </c>
      <c r="O93" s="12">
        <f>_xlfn.IFNA(VLOOKUP($B93,'Static Returns and Covariance'!$B$13:$W$132,14),"")</f>
        <v>-4.0946511823373539E-3</v>
      </c>
      <c r="P93" s="12">
        <f>_xlfn.IFNA(VLOOKUP($B93,'Static Returns and Covariance'!$B$13:$W$132,15),"")</f>
        <v>-2.1629763643431943E-2</v>
      </c>
      <c r="Q93" s="12">
        <f>_xlfn.IFNA(VLOOKUP($B93,'Static Returns and Covariance'!$B$13:$W$132,16),"")</f>
        <v>1.1499149237230692E-2</v>
      </c>
      <c r="R93" s="12">
        <f>_xlfn.IFNA(VLOOKUP($B93,'Static Returns and Covariance'!$B$13:$W$132,17),"")</f>
        <v>6.4223746755548441E-2</v>
      </c>
      <c r="S93" s="12">
        <f>_xlfn.IFNA(VLOOKUP($B93,'Static Returns and Covariance'!$B$13:$W$132,18),"")</f>
        <v>-3.0546675583415589E-2</v>
      </c>
      <c r="T93" s="12">
        <f>_xlfn.IFNA(VLOOKUP($B93,'Static Returns and Covariance'!$B$13:$W$132,19),"")</f>
        <v>-4.9645857068632421E-2</v>
      </c>
      <c r="U93" s="12">
        <f>_xlfn.IFNA(VLOOKUP($B93,'Static Returns and Covariance'!$B$13:$W$132,20),"")</f>
        <v>-5.1052460478482921E-2</v>
      </c>
      <c r="V93" s="12">
        <f>_xlfn.IFNA(VLOOKUP($B93,'Static Returns and Covariance'!$B$13:$W$132,21),"")</f>
        <v>-8.1960765742405781E-2</v>
      </c>
      <c r="W93" s="51">
        <f>_xlfn.IFNA(VLOOKUP($B93,'Static Returns and Covariance'!$B$13:$W$132,22),"")</f>
        <v>1.6161129442965223E-2</v>
      </c>
      <c r="Y93" s="57"/>
      <c r="Z93" s="57"/>
      <c r="AA93" s="57"/>
      <c r="AB93" s="57"/>
      <c r="AC93" s="57"/>
      <c r="AD93" s="57"/>
      <c r="AE93" s="57"/>
      <c r="AF93" s="57"/>
      <c r="AG93" s="57"/>
      <c r="AH93" s="57"/>
    </row>
    <row r="94" spans="2:34" outlineLevel="1">
      <c r="B94" s="10">
        <f>IF($C$4&lt;='Static Returns and Covariance'!B90,IF('Static Returns and Covariance'!B90&lt;='Backtesting - Monthly Reb Draft'!$C$5,'Static Returns and Covariance'!B90,""),"")</f>
        <v>43280</v>
      </c>
      <c r="C94" s="12">
        <f>_xlfn.IFNA(VLOOKUP($B94,'Static Returns and Covariance'!$B$13:$W$132,2),"")</f>
        <v>-1.1393395252525806E-2</v>
      </c>
      <c r="D94" s="12">
        <f>_xlfn.IFNA(VLOOKUP($B94,'Static Returns and Covariance'!$B$13:$W$132,3),"")</f>
        <v>1.7135938629508018E-2</v>
      </c>
      <c r="E94" s="12">
        <f>_xlfn.IFNA(VLOOKUP($B94,'Static Returns and Covariance'!$B$13:$W$132,4),"")</f>
        <v>3.1403113156557083E-2</v>
      </c>
      <c r="F94" s="12">
        <f>_xlfn.IFNA(VLOOKUP($B94,'Static Returns and Covariance'!$B$13:$W$132,5),"")</f>
        <v>-2.5857856962829828E-3</v>
      </c>
      <c r="G94" s="12">
        <f>_xlfn.IFNA(VLOOKUP($B94,'Static Returns and Covariance'!$B$13:$W$132,6),"")</f>
        <v>-9.9456548690795898E-2</v>
      </c>
      <c r="H94" s="12">
        <f>_xlfn.IFNA(VLOOKUP($B94,'Static Returns and Covariance'!$B$13:$W$132,7),"")</f>
        <v>6.2159180641174316E-2</v>
      </c>
      <c r="I94" s="12">
        <f>_xlfn.IFNA(VLOOKUP($B94,'Static Returns and Covariance'!$B$13:$W$132,8),"")</f>
        <v>-5.4646946489810944E-2</v>
      </c>
      <c r="J94" s="12">
        <f>_xlfn.IFNA(VLOOKUP($B94,'Static Returns and Covariance'!$B$13:$W$132,9),"")</f>
        <v>7.4923834763467312E-3</v>
      </c>
      <c r="K94" s="12">
        <f>_xlfn.IFNA(VLOOKUP($B94,'Static Returns and Covariance'!$B$13:$W$132,10),"")</f>
        <v>5.94954714179039E-2</v>
      </c>
      <c r="L94" s="12">
        <f>_xlfn.IFNA(VLOOKUP($B94,'Static Returns and Covariance'!$B$13:$W$132,11),"")</f>
        <v>4.531923308968544E-2</v>
      </c>
      <c r="M94" s="53">
        <f>_xlfn.IFNA(VLOOKUP($B94,'Static Returns and Covariance'!$B$13:$W$132,12),"")</f>
        <v>6.5971700000000003E-3</v>
      </c>
      <c r="N94" s="12">
        <f>_xlfn.IFNA(VLOOKUP($B94,'Static Returns and Covariance'!$B$13:$W$132,13),"")</f>
        <v>-1.4016188092258137E-2</v>
      </c>
      <c r="O94" s="12">
        <f>_xlfn.IFNA(VLOOKUP($B94,'Static Returns and Covariance'!$B$13:$W$132,14),"")</f>
        <v>1.0563448323712993E-2</v>
      </c>
      <c r="P94" s="12">
        <f>_xlfn.IFNA(VLOOKUP($B94,'Static Returns and Covariance'!$B$13:$W$132,15),"")</f>
        <v>2.3216485169541556E-2</v>
      </c>
      <c r="Q94" s="12">
        <f>_xlfn.IFNA(VLOOKUP($B94,'Static Returns and Covariance'!$B$13:$W$132,16),"")</f>
        <v>-1.2692668264329162E-2</v>
      </c>
      <c r="R94" s="12">
        <f>_xlfn.IFNA(VLOOKUP($B94,'Static Returns and Covariance'!$B$13:$W$132,17),"")</f>
        <v>-0.11039750745015529</v>
      </c>
      <c r="S94" s="12">
        <f>_xlfn.IFNA(VLOOKUP($B94,'Static Returns and Covariance'!$B$13:$W$132,18),"")</f>
        <v>5.4674331882900634E-2</v>
      </c>
      <c r="T94" s="12">
        <f>_xlfn.IFNA(VLOOKUP($B94,'Static Returns and Covariance'!$B$13:$W$132,19),"")</f>
        <v>-7.5621754976843175E-2</v>
      </c>
      <c r="U94" s="12">
        <f>_xlfn.IFNA(VLOOKUP($B94,'Static Returns and Covariance'!$B$13:$W$132,20),"")</f>
        <v>-7.8860675300044623E-3</v>
      </c>
      <c r="V94" s="12">
        <f>_xlfn.IFNA(VLOOKUP($B94,'Static Returns and Covariance'!$B$13:$W$132,21),"")</f>
        <v>4.4404448843852154E-2</v>
      </c>
      <c r="W94" s="51">
        <f>_xlfn.IFNA(VLOOKUP($B94,'Static Returns and Covariance'!$B$13:$W$132,22),"")</f>
        <v>2.8963275818144514E-2</v>
      </c>
      <c r="Y94" s="57"/>
      <c r="Z94" s="57"/>
      <c r="AA94" s="57"/>
      <c r="AB94" s="57"/>
      <c r="AC94" s="57"/>
      <c r="AD94" s="57"/>
      <c r="AE94" s="57"/>
      <c r="AF94" s="57"/>
      <c r="AG94" s="57"/>
      <c r="AH94" s="57"/>
    </row>
    <row r="95" spans="2:34" outlineLevel="1">
      <c r="B95" s="10">
        <f>IF($C$4&lt;='Static Returns and Covariance'!B91,IF('Static Returns and Covariance'!B91&lt;='Backtesting - Monthly Reb Draft'!$C$5,'Static Returns and Covariance'!B91,""),"")</f>
        <v>43312</v>
      </c>
      <c r="C95" s="12">
        <f>_xlfn.IFNA(VLOOKUP($B95,'Static Returns and Covariance'!$B$13:$W$132,2),"")</f>
        <v>3.7437334656715393E-2</v>
      </c>
      <c r="D95" s="12">
        <f>_xlfn.IFNA(VLOOKUP($B95,'Static Returns and Covariance'!$B$13:$W$132,3),"")</f>
        <v>-1.2655514292418957E-3</v>
      </c>
      <c r="E95" s="12">
        <f>_xlfn.IFNA(VLOOKUP($B95,'Static Returns and Covariance'!$B$13:$W$132,4),"")</f>
        <v>4.9449298530817032E-2</v>
      </c>
      <c r="F95" s="12">
        <f>_xlfn.IFNA(VLOOKUP($B95,'Static Returns and Covariance'!$B$13:$W$132,5),"")</f>
        <v>7.9300560057163239E-2</v>
      </c>
      <c r="G95" s="12">
        <f>_xlfn.IFNA(VLOOKUP($B95,'Static Returns and Covariance'!$B$13:$W$132,6),"")</f>
        <v>-3.2387863844633102E-2</v>
      </c>
      <c r="H95" s="12">
        <f>_xlfn.IFNA(VLOOKUP($B95,'Static Returns and Covariance'!$B$13:$W$132,7),"")</f>
        <v>5.1774695515632629E-2</v>
      </c>
      <c r="I95" s="12">
        <f>_xlfn.IFNA(VLOOKUP($B95,'Static Returns and Covariance'!$B$13:$W$132,8),"")</f>
        <v>7.2995774447917938E-2</v>
      </c>
      <c r="J95" s="12">
        <f>_xlfn.IFNA(VLOOKUP($B95,'Static Returns and Covariance'!$B$13:$W$132,9),"")</f>
        <v>-9.528186172246933E-3</v>
      </c>
      <c r="K95" s="12">
        <f>_xlfn.IFNA(VLOOKUP($B95,'Static Returns and Covariance'!$B$13:$W$132,10),"")</f>
        <v>9.8673149943351746E-2</v>
      </c>
      <c r="L95" s="12">
        <f>_xlfn.IFNA(VLOOKUP($B95,'Static Returns and Covariance'!$B$13:$W$132,11),"")</f>
        <v>2.7916917577385902E-2</v>
      </c>
      <c r="M95" s="53">
        <f>_xlfn.IFNA(VLOOKUP($B95,'Static Returns and Covariance'!$B$13:$W$132,12),"")</f>
        <v>3.7156620000000001E-2</v>
      </c>
      <c r="N95" s="12">
        <f>_xlfn.IFNA(VLOOKUP($B95,'Static Returns and Covariance'!$B$13:$W$132,13),"")</f>
        <v>3.4814541816983062E-2</v>
      </c>
      <c r="O95" s="12">
        <f>_xlfn.IFNA(VLOOKUP($B95,'Static Returns and Covariance'!$B$13:$W$132,14),"")</f>
        <v>-7.8380417350369207E-3</v>
      </c>
      <c r="P95" s="12">
        <f>_xlfn.IFNA(VLOOKUP($B95,'Static Returns and Covariance'!$B$13:$W$132,15),"")</f>
        <v>4.1262670543801505E-2</v>
      </c>
      <c r="Q95" s="12">
        <f>_xlfn.IFNA(VLOOKUP($B95,'Static Returns and Covariance'!$B$13:$W$132,16),"")</f>
        <v>6.9193677489117061E-2</v>
      </c>
      <c r="R95" s="12">
        <f>_xlfn.IFNA(VLOOKUP($B95,'Static Returns and Covariance'!$B$13:$W$132,17),"")</f>
        <v>-4.3328822603992498E-2</v>
      </c>
      <c r="S95" s="12">
        <f>_xlfn.IFNA(VLOOKUP($B95,'Static Returns and Covariance'!$B$13:$W$132,18),"")</f>
        <v>4.4289846757358947E-2</v>
      </c>
      <c r="T95" s="12">
        <f>_xlfn.IFNA(VLOOKUP($B95,'Static Returns and Covariance'!$B$13:$W$132,19),"")</f>
        <v>5.2020965960885707E-2</v>
      </c>
      <c r="U95" s="12">
        <f>_xlfn.IFNA(VLOOKUP($B95,'Static Returns and Covariance'!$B$13:$W$132,20),"")</f>
        <v>-2.4906637178598125E-2</v>
      </c>
      <c r="V95" s="12">
        <f>_xlfn.IFNA(VLOOKUP($B95,'Static Returns and Covariance'!$B$13:$W$132,21),"")</f>
        <v>8.3582127369299999E-2</v>
      </c>
      <c r="W95" s="51">
        <f>_xlfn.IFNA(VLOOKUP($B95,'Static Returns and Covariance'!$B$13:$W$132,22),"")</f>
        <v>1.1560960305844976E-2</v>
      </c>
      <c r="Y95" s="57"/>
      <c r="Z95" s="57"/>
      <c r="AA95" s="57"/>
      <c r="AB95" s="57"/>
      <c r="AC95" s="57"/>
      <c r="AD95" s="57"/>
      <c r="AE95" s="57"/>
      <c r="AF95" s="57"/>
      <c r="AG95" s="57"/>
      <c r="AH95" s="57"/>
    </row>
    <row r="96" spans="2:34" outlineLevel="1">
      <c r="B96" s="10">
        <f>IF($C$4&lt;='Static Returns and Covariance'!B92,IF('Static Returns and Covariance'!B92&lt;='Backtesting - Monthly Reb Draft'!$C$5,'Static Returns and Covariance'!B92,""),"")</f>
        <v>43343</v>
      </c>
      <c r="C96" s="12">
        <f>_xlfn.IFNA(VLOOKUP($B96,'Static Returns and Covariance'!$B$13:$W$132,2),"")</f>
        <v>2.152765728533268E-2</v>
      </c>
      <c r="D96" s="12">
        <f>_xlfn.IFNA(VLOOKUP($B96,'Static Returns and Covariance'!$B$13:$W$132,3),"")</f>
        <v>-5.298168957233429E-2</v>
      </c>
      <c r="E96" s="12">
        <f>_xlfn.IFNA(VLOOKUP($B96,'Static Returns and Covariance'!$B$13:$W$132,4),"")</f>
        <v>-8.6831271648406982E-2</v>
      </c>
      <c r="F96" s="12">
        <f>_xlfn.IFNA(VLOOKUP($B96,'Static Returns and Covariance'!$B$13:$W$132,5),"")</f>
        <v>-1.8843791622202843E-4</v>
      </c>
      <c r="G96" s="12">
        <f>_xlfn.IFNA(VLOOKUP($B96,'Static Returns and Covariance'!$B$13:$W$132,6),"")</f>
        <v>1.3097751885652542E-2</v>
      </c>
      <c r="H96" s="12">
        <f>_xlfn.IFNA(VLOOKUP($B96,'Static Returns and Covariance'!$B$13:$W$132,7),"")</f>
        <v>-1.3108387589454651E-2</v>
      </c>
      <c r="I96" s="12">
        <f>_xlfn.IFNA(VLOOKUP($B96,'Static Returns and Covariance'!$B$13:$W$132,8),"")</f>
        <v>-3.4216761589050293E-2</v>
      </c>
      <c r="J96" s="12">
        <f>_xlfn.IFNA(VLOOKUP($B96,'Static Returns and Covariance'!$B$13:$W$132,9),"")</f>
        <v>0.12958145141601563</v>
      </c>
      <c r="K96" s="12">
        <f>_xlfn.IFNA(VLOOKUP($B96,'Static Returns and Covariance'!$B$13:$W$132,10),"")</f>
        <v>-2.6981864124536514E-2</v>
      </c>
      <c r="L96" s="12">
        <f>_xlfn.IFNA(VLOOKUP($B96,'Static Returns and Covariance'!$B$13:$W$132,11),"")</f>
        <v>2.887302078306675E-2</v>
      </c>
      <c r="M96" s="53">
        <f>_xlfn.IFNA(VLOOKUP($B96,'Static Returns and Covariance'!$B$13:$W$132,12),"")</f>
        <v>3.2842580000000003E-2</v>
      </c>
      <c r="N96" s="12">
        <f>_xlfn.IFNA(VLOOKUP($B96,'Static Returns and Covariance'!$B$13:$W$132,13),"")</f>
        <v>1.8904864445600349E-2</v>
      </c>
      <c r="O96" s="12">
        <f>_xlfn.IFNA(VLOOKUP($B96,'Static Returns and Covariance'!$B$13:$W$132,14),"")</f>
        <v>-5.9554179878129311E-2</v>
      </c>
      <c r="P96" s="12">
        <f>_xlfn.IFNA(VLOOKUP($B96,'Static Returns and Covariance'!$B$13:$W$132,15),"")</f>
        <v>-9.5017899635422509E-2</v>
      </c>
      <c r="Q96" s="12">
        <f>_xlfn.IFNA(VLOOKUP($B96,'Static Returns and Covariance'!$B$13:$W$132,16),"")</f>
        <v>-1.0295320484268207E-2</v>
      </c>
      <c r="R96" s="12">
        <f>_xlfn.IFNA(VLOOKUP($B96,'Static Returns and Covariance'!$B$13:$W$132,17),"")</f>
        <v>2.1567931262931484E-3</v>
      </c>
      <c r="S96" s="12">
        <f>_xlfn.IFNA(VLOOKUP($B96,'Static Returns and Covariance'!$B$13:$W$132,18),"")</f>
        <v>-2.0593236347728333E-2</v>
      </c>
      <c r="T96" s="12">
        <f>_xlfn.IFNA(VLOOKUP($B96,'Static Returns and Covariance'!$B$13:$W$132,19),"")</f>
        <v>-5.5191570076082525E-2</v>
      </c>
      <c r="U96" s="12">
        <f>_xlfn.IFNA(VLOOKUP($B96,'Static Returns and Covariance'!$B$13:$W$132,20),"")</f>
        <v>0.11420300040966443</v>
      </c>
      <c r="V96" s="12">
        <f>_xlfn.IFNA(VLOOKUP($B96,'Static Returns and Covariance'!$B$13:$W$132,21),"")</f>
        <v>-4.207288669858826E-2</v>
      </c>
      <c r="W96" s="51">
        <f>_xlfn.IFNA(VLOOKUP($B96,'Static Returns and Covariance'!$B$13:$W$132,22),"")</f>
        <v>1.2517063511525824E-2</v>
      </c>
      <c r="Y96" s="57"/>
      <c r="Z96" s="57"/>
      <c r="AA96" s="57"/>
      <c r="AB96" s="57"/>
      <c r="AC96" s="57"/>
      <c r="AD96" s="57"/>
      <c r="AE96" s="57"/>
      <c r="AF96" s="57"/>
      <c r="AG96" s="57"/>
      <c r="AH96" s="57"/>
    </row>
    <row r="97" spans="2:34" outlineLevel="1">
      <c r="B97" s="10">
        <f>IF($C$4&lt;='Static Returns and Covariance'!B93,IF('Static Returns and Covariance'!B93&lt;='Backtesting - Monthly Reb Draft'!$C$5,'Static Returns and Covariance'!B93,""),"")</f>
        <v>43371</v>
      </c>
      <c r="C97" s="12">
        <f>_xlfn.IFNA(VLOOKUP($B97,'Static Returns and Covariance'!$B$13:$W$132,2),"")</f>
        <v>3.2291173934936523E-2</v>
      </c>
      <c r="D97" s="12">
        <f>_xlfn.IFNA(VLOOKUP($B97,'Static Returns and Covariance'!$B$13:$W$132,3),"")</f>
        <v>3.2247170805931091E-2</v>
      </c>
      <c r="E97" s="12">
        <f>_xlfn.IFNA(VLOOKUP($B97,'Static Returns and Covariance'!$B$13:$W$132,4),"")</f>
        <v>-4.111473448574543E-3</v>
      </c>
      <c r="F97" s="12">
        <f>_xlfn.IFNA(VLOOKUP($B97,'Static Returns and Covariance'!$B$13:$W$132,5),"")</f>
        <v>-9.9559768568724394E-4</v>
      </c>
      <c r="G97" s="12">
        <f>_xlfn.IFNA(VLOOKUP($B97,'Static Returns and Covariance'!$B$13:$W$132,6),"")</f>
        <v>-2.3539116606116295E-2</v>
      </c>
      <c r="H97" s="12">
        <f>_xlfn.IFNA(VLOOKUP($B97,'Static Returns and Covariance'!$B$13:$W$132,7),"")</f>
        <v>4.87497728317976E-3</v>
      </c>
      <c r="I97" s="12">
        <f>_xlfn.IFNA(VLOOKUP($B97,'Static Returns and Covariance'!$B$13:$W$132,8),"")</f>
        <v>-4.6283066272735596E-2</v>
      </c>
      <c r="J97" s="12">
        <f>_xlfn.IFNA(VLOOKUP($B97,'Static Returns and Covariance'!$B$13:$W$132,9),"")</f>
        <v>1.8421625718474388E-2</v>
      </c>
      <c r="K97" s="12">
        <f>_xlfn.IFNA(VLOOKUP($B97,'Static Returns and Covariance'!$B$13:$W$132,10),"")</f>
        <v>2.7069795876741409E-2</v>
      </c>
      <c r="L97" s="12">
        <f>_xlfn.IFNA(VLOOKUP($B97,'Static Returns and Covariance'!$B$13:$W$132,11),"")</f>
        <v>-1.446984987705946E-2</v>
      </c>
      <c r="M97" s="53">
        <f>_xlfn.IFNA(VLOOKUP($B97,'Static Returns and Covariance'!$B$13:$W$132,12),"")</f>
        <v>5.1054400000000002E-3</v>
      </c>
      <c r="N97" s="12">
        <f>_xlfn.IFNA(VLOOKUP($B97,'Static Returns and Covariance'!$B$13:$W$132,13),"")</f>
        <v>2.9668381095204192E-2</v>
      </c>
      <c r="O97" s="12">
        <f>_xlfn.IFNA(VLOOKUP($B97,'Static Returns and Covariance'!$B$13:$W$132,14),"")</f>
        <v>2.5674680500136066E-2</v>
      </c>
      <c r="P97" s="12">
        <f>_xlfn.IFNA(VLOOKUP($B97,'Static Returns and Covariance'!$B$13:$W$132,15),"")</f>
        <v>-1.229810143559007E-2</v>
      </c>
      <c r="Q97" s="12">
        <f>_xlfn.IFNA(VLOOKUP($B97,'Static Returns and Covariance'!$B$13:$W$132,16),"")</f>
        <v>-1.1102480253733423E-2</v>
      </c>
      <c r="R97" s="12">
        <f>_xlfn.IFNA(VLOOKUP($B97,'Static Returns and Covariance'!$B$13:$W$132,17),"")</f>
        <v>-3.448007536547569E-2</v>
      </c>
      <c r="S97" s="12">
        <f>_xlfn.IFNA(VLOOKUP($B97,'Static Returns and Covariance'!$B$13:$W$132,18),"")</f>
        <v>-2.6098714750939205E-3</v>
      </c>
      <c r="T97" s="12">
        <f>_xlfn.IFNA(VLOOKUP($B97,'Static Returns and Covariance'!$B$13:$W$132,19),"")</f>
        <v>-6.7257874759767827E-2</v>
      </c>
      <c r="U97" s="12">
        <f>_xlfn.IFNA(VLOOKUP($B97,'Static Returns and Covariance'!$B$13:$W$132,20),"")</f>
        <v>3.0431747121231947E-3</v>
      </c>
      <c r="V97" s="12">
        <f>_xlfn.IFNA(VLOOKUP($B97,'Static Returns and Covariance'!$B$13:$W$132,21),"")</f>
        <v>1.197877330268966E-2</v>
      </c>
      <c r="W97" s="51">
        <f>_xlfn.IFNA(VLOOKUP($B97,'Static Returns and Covariance'!$B$13:$W$132,22),"")</f>
        <v>-3.0825807148600386E-2</v>
      </c>
      <c r="Y97" s="57"/>
      <c r="Z97" s="57"/>
      <c r="AA97" s="57"/>
      <c r="AB97" s="57"/>
      <c r="AC97" s="57"/>
      <c r="AD97" s="57"/>
      <c r="AE97" s="57"/>
      <c r="AF97" s="57"/>
      <c r="AG97" s="57"/>
      <c r="AH97" s="57"/>
    </row>
    <row r="98" spans="2:34" outlineLevel="1">
      <c r="B98" s="10">
        <f>IF($C$4&lt;='Static Returns and Covariance'!B94,IF('Static Returns and Covariance'!B94&lt;='Backtesting - Monthly Reb Draft'!$C$5,'Static Returns and Covariance'!B94,""),"")</f>
        <v>43404</v>
      </c>
      <c r="C98" s="12">
        <f>_xlfn.IFNA(VLOOKUP($B98,'Static Returns and Covariance'!$B$13:$W$132,2),"")</f>
        <v>-0.23662459850311279</v>
      </c>
      <c r="D98" s="12">
        <f>_xlfn.IFNA(VLOOKUP($B98,'Static Returns and Covariance'!$B$13:$W$132,3),"")</f>
        <v>-8.6931608617305756E-2</v>
      </c>
      <c r="E98" s="12">
        <f>_xlfn.IFNA(VLOOKUP($B98,'Static Returns and Covariance'!$B$13:$W$132,4),"")</f>
        <v>3.2798174768686295E-2</v>
      </c>
      <c r="F98" s="12">
        <f>_xlfn.IFNA(VLOOKUP($B98,'Static Returns and Covariance'!$B$13:$W$132,5),"")</f>
        <v>-9.7052879631519318E-2</v>
      </c>
      <c r="G98" s="12">
        <f>_xlfn.IFNA(VLOOKUP($B98,'Static Returns and Covariance'!$B$13:$W$132,6),"")</f>
        <v>-8.6699053645133972E-3</v>
      </c>
      <c r="H98" s="12">
        <f>_xlfn.IFNA(VLOOKUP($B98,'Static Returns and Covariance'!$B$13:$W$132,7),"")</f>
        <v>1.6220822930335999E-2</v>
      </c>
      <c r="I98" s="12">
        <f>_xlfn.IFNA(VLOOKUP($B98,'Static Returns and Covariance'!$B$13:$W$132,8),"")</f>
        <v>-1.3098557479679585E-2</v>
      </c>
      <c r="J98" s="12">
        <f>_xlfn.IFNA(VLOOKUP($B98,'Static Returns and Covariance'!$B$13:$W$132,9),"")</f>
        <v>-5.2826341241598129E-2</v>
      </c>
      <c r="K98" s="12">
        <f>_xlfn.IFNA(VLOOKUP($B98,'Static Returns and Covariance'!$B$13:$W$132,10),"")</f>
        <v>-0.11695374548435211</v>
      </c>
      <c r="L98" s="12">
        <f>_xlfn.IFNA(VLOOKUP($B98,'Static Returns and Covariance'!$B$13:$W$132,11),"")</f>
        <v>-2.3264205083250999E-2</v>
      </c>
      <c r="M98" s="53">
        <f>_xlfn.IFNA(VLOOKUP($B98,'Static Returns and Covariance'!$B$13:$W$132,12),"")</f>
        <v>-6.8406599999999998E-2</v>
      </c>
      <c r="N98" s="12">
        <f>_xlfn.IFNA(VLOOKUP($B98,'Static Returns and Covariance'!$B$13:$W$132,13),"")</f>
        <v>-0.23924739134284512</v>
      </c>
      <c r="O98" s="12">
        <f>_xlfn.IFNA(VLOOKUP($B98,'Static Returns and Covariance'!$B$13:$W$132,14),"")</f>
        <v>-9.3504098923100784E-2</v>
      </c>
      <c r="P98" s="12">
        <f>_xlfn.IFNA(VLOOKUP($B98,'Static Returns and Covariance'!$B$13:$W$132,15),"")</f>
        <v>2.4611546781670768E-2</v>
      </c>
      <c r="Q98" s="12">
        <f>_xlfn.IFNA(VLOOKUP($B98,'Static Returns and Covariance'!$B$13:$W$132,16),"")</f>
        <v>-0.10715976219956549</v>
      </c>
      <c r="R98" s="12">
        <f>_xlfn.IFNA(VLOOKUP($B98,'Static Returns and Covariance'!$B$13:$W$132,17),"")</f>
        <v>-1.9610864123872793E-2</v>
      </c>
      <c r="S98" s="12">
        <f>_xlfn.IFNA(VLOOKUP($B98,'Static Returns and Covariance'!$B$13:$W$132,18),"")</f>
        <v>8.735974172062318E-3</v>
      </c>
      <c r="T98" s="12">
        <f>_xlfn.IFNA(VLOOKUP($B98,'Static Returns and Covariance'!$B$13:$W$132,19),"")</f>
        <v>-3.4073365966711816E-2</v>
      </c>
      <c r="U98" s="12">
        <f>_xlfn.IFNA(VLOOKUP($B98,'Static Returns and Covariance'!$B$13:$W$132,20),"")</f>
        <v>-6.8204792247949328E-2</v>
      </c>
      <c r="V98" s="12">
        <f>_xlfn.IFNA(VLOOKUP($B98,'Static Returns and Covariance'!$B$13:$W$132,21),"")</f>
        <v>-0.13204476805840387</v>
      </c>
      <c r="W98" s="51">
        <f>_xlfn.IFNA(VLOOKUP($B98,'Static Returns and Covariance'!$B$13:$W$132,22),"")</f>
        <v>-3.9620162354791925E-2</v>
      </c>
      <c r="Y98" s="57"/>
      <c r="Z98" s="57"/>
      <c r="AA98" s="57"/>
      <c r="AB98" s="57"/>
      <c r="AC98" s="57"/>
      <c r="AD98" s="57"/>
      <c r="AE98" s="57"/>
      <c r="AF98" s="57"/>
      <c r="AG98" s="57"/>
      <c r="AH98" s="57"/>
    </row>
    <row r="99" spans="2:34" outlineLevel="1">
      <c r="B99" s="10">
        <f>IF($C$4&lt;='Static Returns and Covariance'!B95,IF('Static Returns and Covariance'!B95&lt;='Backtesting - Monthly Reb Draft'!$C$5,'Static Returns and Covariance'!B95,""),"")</f>
        <v>43434</v>
      </c>
      <c r="C99" s="12">
        <f>_xlfn.IFNA(VLOOKUP($B99,'Static Returns and Covariance'!$B$13:$W$132,2),"")</f>
        <v>9.0184494853019714E-2</v>
      </c>
      <c r="D99" s="12">
        <f>_xlfn.IFNA(VLOOKUP($B99,'Static Returns and Covariance'!$B$13:$W$132,3),"")</f>
        <v>7.5324684381484985E-2</v>
      </c>
      <c r="E99" s="12">
        <f>_xlfn.IFNA(VLOOKUP($B99,'Static Returns and Covariance'!$B$13:$W$132,4),"")</f>
        <v>6.4401581883430481E-2</v>
      </c>
      <c r="F99" s="12">
        <f>_xlfn.IFNA(VLOOKUP($B99,'Static Returns and Covariance'!$B$13:$W$132,5),"")</f>
        <v>9.9968485534191132E-2</v>
      </c>
      <c r="G99" s="12">
        <f>_xlfn.IFNA(VLOOKUP($B99,'Static Returns and Covariance'!$B$13:$W$132,6),"")</f>
        <v>5.8233793824911118E-2</v>
      </c>
      <c r="H99" s="12">
        <f>_xlfn.IFNA(VLOOKUP($B99,'Static Returns and Covariance'!$B$13:$W$132,7),"")</f>
        <v>4.3125201016664505E-2</v>
      </c>
      <c r="I99" s="12">
        <f>_xlfn.IFNA(VLOOKUP($B99,'Static Returns and Covariance'!$B$13:$W$132,8),"")</f>
        <v>-2.7814289554953575E-2</v>
      </c>
      <c r="J99" s="12">
        <f>_xlfn.IFNA(VLOOKUP($B99,'Static Returns and Covariance'!$B$13:$W$132,9),"")</f>
        <v>4.6338774263858795E-2</v>
      </c>
      <c r="K99" s="12">
        <f>_xlfn.IFNA(VLOOKUP($B99,'Static Returns and Covariance'!$B$13:$W$132,10),"")</f>
        <v>5.51481693983078E-2</v>
      </c>
      <c r="L99" s="12">
        <f>_xlfn.IFNA(VLOOKUP($B99,'Static Returns and Covariance'!$B$13:$W$132,11),"")</f>
        <v>5.6648921221494675E-2</v>
      </c>
      <c r="M99" s="53">
        <f>_xlfn.IFNA(VLOOKUP($B99,'Static Returns and Covariance'!$B$13:$W$132,12),"")</f>
        <v>1.9775839999999999E-2</v>
      </c>
      <c r="N99" s="12">
        <f>_xlfn.IFNA(VLOOKUP($B99,'Static Returns and Covariance'!$B$13:$W$132,13),"")</f>
        <v>8.7561702013287376E-2</v>
      </c>
      <c r="O99" s="12">
        <f>_xlfn.IFNA(VLOOKUP($B99,'Static Returns and Covariance'!$B$13:$W$132,14),"")</f>
        <v>6.8752194075689957E-2</v>
      </c>
      <c r="P99" s="12">
        <f>_xlfn.IFNA(VLOOKUP($B99,'Static Returns and Covariance'!$B$13:$W$132,15),"")</f>
        <v>5.6214953896414954E-2</v>
      </c>
      <c r="Q99" s="12">
        <f>_xlfn.IFNA(VLOOKUP($B99,'Static Returns and Covariance'!$B$13:$W$132,16),"")</f>
        <v>8.9861602966144954E-2</v>
      </c>
      <c r="R99" s="12">
        <f>_xlfn.IFNA(VLOOKUP($B99,'Static Returns and Covariance'!$B$13:$W$132,17),"")</f>
        <v>4.7292835065551722E-2</v>
      </c>
      <c r="S99" s="12">
        <f>_xlfn.IFNA(VLOOKUP($B99,'Static Returns and Covariance'!$B$13:$W$132,18),"")</f>
        <v>3.5640352258390823E-2</v>
      </c>
      <c r="T99" s="12">
        <f>_xlfn.IFNA(VLOOKUP($B99,'Static Returns and Covariance'!$B$13:$W$132,19),"")</f>
        <v>-4.8789098041985807E-2</v>
      </c>
      <c r="U99" s="12">
        <f>_xlfn.IFNA(VLOOKUP($B99,'Static Returns and Covariance'!$B$13:$W$132,20),"")</f>
        <v>3.0960323257507603E-2</v>
      </c>
      <c r="V99" s="12">
        <f>_xlfn.IFNA(VLOOKUP($B99,'Static Returns and Covariance'!$B$13:$W$132,21),"")</f>
        <v>4.0057146824256054E-2</v>
      </c>
      <c r="W99" s="51">
        <f>_xlfn.IFNA(VLOOKUP($B99,'Static Returns and Covariance'!$B$13:$W$132,22),"")</f>
        <v>4.0292963949953749E-2</v>
      </c>
      <c r="Y99" s="57"/>
      <c r="Z99" s="57"/>
      <c r="AA99" s="57"/>
      <c r="AB99" s="57"/>
      <c r="AC99" s="57"/>
      <c r="AD99" s="57"/>
      <c r="AE99" s="57"/>
      <c r="AF99" s="57"/>
      <c r="AG99" s="57"/>
      <c r="AH99" s="57"/>
    </row>
    <row r="100" spans="2:34" outlineLevel="1">
      <c r="B100" s="10">
        <f>IF($C$4&lt;='Static Returns and Covariance'!B96,IF('Static Returns and Covariance'!B96&lt;='Backtesting - Monthly Reb Draft'!$C$5,'Static Returns and Covariance'!B96,""),"")</f>
        <v>43465</v>
      </c>
      <c r="C100" s="12">
        <f>_xlfn.IFNA(VLOOKUP($B100,'Static Returns and Covariance'!$B$13:$W$132,2),"")</f>
        <v>-8.5298128426074982E-2</v>
      </c>
      <c r="D100" s="12">
        <f>_xlfn.IFNA(VLOOKUP($B100,'Static Returns and Covariance'!$B$13:$W$132,3),"")</f>
        <v>-8.5337154567241669E-2</v>
      </c>
      <c r="E100" s="12">
        <f>_xlfn.IFNA(VLOOKUP($B100,'Static Returns and Covariance'!$B$13:$W$132,4),"")</f>
        <v>-7.2047404944896698E-2</v>
      </c>
      <c r="F100" s="12">
        <f>_xlfn.IFNA(VLOOKUP($B100,'Static Returns and Covariance'!$B$13:$W$132,5),"")</f>
        <v>-8.3589866757392883E-2</v>
      </c>
      <c r="G100" s="12">
        <f>_xlfn.IFNA(VLOOKUP($B100,'Static Returns and Covariance'!$B$13:$W$132,6),"")</f>
        <v>-4.8266090452671051E-2</v>
      </c>
      <c r="H100" s="12">
        <f>_xlfn.IFNA(VLOOKUP($B100,'Static Returns and Covariance'!$B$13:$W$132,7),"")</f>
        <v>-2.959732711315155E-2</v>
      </c>
      <c r="I100" s="12">
        <f>_xlfn.IFNA(VLOOKUP($B100,'Static Returns and Covariance'!$B$13:$W$132,8),"")</f>
        <v>-0.1067807599902153</v>
      </c>
      <c r="J100" s="12">
        <f>_xlfn.IFNA(VLOOKUP($B100,'Static Returns and Covariance'!$B$13:$W$132,9),"")</f>
        <v>-9.484013170003891E-2</v>
      </c>
      <c r="K100" s="12">
        <f>_xlfn.IFNA(VLOOKUP($B100,'Static Returns and Covariance'!$B$13:$W$132,10),"")</f>
        <v>-0.12260220944881439</v>
      </c>
      <c r="L100" s="12">
        <f>_xlfn.IFNA(VLOOKUP($B100,'Static Returns and Covariance'!$B$13:$W$132,11),"")</f>
        <v>-4.4778104871511459E-2</v>
      </c>
      <c r="M100" s="53">
        <f>_xlfn.IFNA(VLOOKUP($B100,'Static Returns and Covariance'!$B$13:$W$132,12),"")</f>
        <v>-9.0653380000000006E-2</v>
      </c>
      <c r="N100" s="12">
        <f>_xlfn.IFNA(VLOOKUP($B100,'Static Returns and Covariance'!$B$13:$W$132,13),"")</f>
        <v>-8.792092126580732E-2</v>
      </c>
      <c r="O100" s="12">
        <f>_xlfn.IFNA(VLOOKUP($B100,'Static Returns and Covariance'!$B$13:$W$132,14),"")</f>
        <v>-9.1909644873036697E-2</v>
      </c>
      <c r="P100" s="12">
        <f>_xlfn.IFNA(VLOOKUP($B100,'Static Returns and Covariance'!$B$13:$W$132,15),"")</f>
        <v>-8.0234032931912225E-2</v>
      </c>
      <c r="Q100" s="12">
        <f>_xlfn.IFNA(VLOOKUP($B100,'Static Returns and Covariance'!$B$13:$W$132,16),"")</f>
        <v>-9.369674932543906E-2</v>
      </c>
      <c r="R100" s="12">
        <f>_xlfn.IFNA(VLOOKUP($B100,'Static Returns and Covariance'!$B$13:$W$132,17),"")</f>
        <v>-5.9207049212030446E-2</v>
      </c>
      <c r="S100" s="12">
        <f>_xlfn.IFNA(VLOOKUP($B100,'Static Returns and Covariance'!$B$13:$W$132,18),"")</f>
        <v>-3.7082175871425233E-2</v>
      </c>
      <c r="T100" s="12">
        <f>_xlfn.IFNA(VLOOKUP($B100,'Static Returns and Covariance'!$B$13:$W$132,19),"")</f>
        <v>-0.12775556847724753</v>
      </c>
      <c r="U100" s="12">
        <f>_xlfn.IFNA(VLOOKUP($B100,'Static Returns and Covariance'!$B$13:$W$132,20),"")</f>
        <v>-0.11021858270639011</v>
      </c>
      <c r="V100" s="12">
        <f>_xlfn.IFNA(VLOOKUP($B100,'Static Returns and Covariance'!$B$13:$W$132,21),"")</f>
        <v>-0.13769323202286615</v>
      </c>
      <c r="W100" s="51">
        <f>_xlfn.IFNA(VLOOKUP($B100,'Static Returns and Covariance'!$B$13:$W$132,22),"")</f>
        <v>-6.1134062143052385E-2</v>
      </c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</row>
    <row r="101" spans="2:34" outlineLevel="1">
      <c r="B101" s="10">
        <f>IF($C$4&lt;='Static Returns and Covariance'!B97,IF('Static Returns and Covariance'!B97&lt;='Backtesting - Monthly Reb Draft'!$C$5,'Static Returns and Covariance'!B97,""),"")</f>
        <v>43496</v>
      </c>
      <c r="C101" s="12">
        <f>_xlfn.IFNA(VLOOKUP($B101,'Static Returns and Covariance'!$B$13:$W$132,2),"")</f>
        <v>0.1825459748506546</v>
      </c>
      <c r="D101" s="12">
        <f>_xlfn.IFNA(VLOOKUP($B101,'Static Returns and Covariance'!$B$13:$W$132,3),"")</f>
        <v>5.3865250200033188E-2</v>
      </c>
      <c r="E101" s="12">
        <f>_xlfn.IFNA(VLOOKUP($B101,'Static Returns and Covariance'!$B$13:$W$132,4),"")</f>
        <v>0.10655739158391953</v>
      </c>
      <c r="F101" s="12">
        <f>_xlfn.IFNA(VLOOKUP($B101,'Static Returns and Covariance'!$B$13:$W$132,5),"")</f>
        <v>5.1222894340753555E-2</v>
      </c>
      <c r="G101" s="12">
        <f>_xlfn.IFNA(VLOOKUP($B101,'Static Returns and Covariance'!$B$13:$W$132,6),"")</f>
        <v>4.0485537610948086E-3</v>
      </c>
      <c r="H101" s="12">
        <f>_xlfn.IFNA(VLOOKUP($B101,'Static Returns and Covariance'!$B$13:$W$132,7),"")</f>
        <v>-1.7072506248950958E-2</v>
      </c>
      <c r="I101" s="12">
        <f>_xlfn.IFNA(VLOOKUP($B101,'Static Returns and Covariance'!$B$13:$W$132,8),"")</f>
        <v>7.4400946497917175E-2</v>
      </c>
      <c r="J101" s="12">
        <f>_xlfn.IFNA(VLOOKUP($B101,'Static Returns and Covariance'!$B$13:$W$132,9),"")</f>
        <v>9.9007591605186462E-2</v>
      </c>
      <c r="K101" s="12">
        <f>_xlfn.IFNA(VLOOKUP($B101,'Static Returns and Covariance'!$B$13:$W$132,10),"")</f>
        <v>0.1192646324634552</v>
      </c>
      <c r="L101" s="12">
        <f>_xlfn.IFNA(VLOOKUP($B101,'Static Returns and Covariance'!$B$13:$W$132,11),"")</f>
        <v>7.7602878212928772E-2</v>
      </c>
      <c r="M101" s="53">
        <f>_xlfn.IFNA(VLOOKUP($B101,'Static Returns and Covariance'!$B$13:$W$132,12),"")</f>
        <v>8.1098589999999998E-2</v>
      </c>
      <c r="N101" s="12">
        <f>_xlfn.IFNA(VLOOKUP($B101,'Static Returns and Covariance'!$B$13:$W$132,13),"")</f>
        <v>0.17992318201092228</v>
      </c>
      <c r="O101" s="12">
        <f>_xlfn.IFNA(VLOOKUP($B101,'Static Returns and Covariance'!$B$13:$W$132,14),"")</f>
        <v>4.7292759894238166E-2</v>
      </c>
      <c r="P101" s="12">
        <f>_xlfn.IFNA(VLOOKUP($B101,'Static Returns and Covariance'!$B$13:$W$132,15),"")</f>
        <v>9.8370763596903998E-2</v>
      </c>
      <c r="Q101" s="12">
        <f>_xlfn.IFNA(VLOOKUP($B101,'Static Returns and Covariance'!$B$13:$W$132,16),"")</f>
        <v>4.1116011772707378E-2</v>
      </c>
      <c r="R101" s="12">
        <f>_xlfn.IFNA(VLOOKUP($B101,'Static Returns and Covariance'!$B$13:$W$132,17),"")</f>
        <v>-6.8924049982645851E-3</v>
      </c>
      <c r="S101" s="12">
        <f>_xlfn.IFNA(VLOOKUP($B101,'Static Returns and Covariance'!$B$13:$W$132,18),"")</f>
        <v>-2.455735500722464E-2</v>
      </c>
      <c r="T101" s="12">
        <f>_xlfn.IFNA(VLOOKUP($B101,'Static Returns and Covariance'!$B$13:$W$132,19),"")</f>
        <v>5.3426138010884944E-2</v>
      </c>
      <c r="U101" s="12">
        <f>_xlfn.IFNA(VLOOKUP($B101,'Static Returns and Covariance'!$B$13:$W$132,20),"")</f>
        <v>8.3629140598835264E-2</v>
      </c>
      <c r="V101" s="12">
        <f>_xlfn.IFNA(VLOOKUP($B101,'Static Returns and Covariance'!$B$13:$W$132,21),"")</f>
        <v>0.10417360988940345</v>
      </c>
      <c r="W101" s="51">
        <f>_xlfn.IFNA(VLOOKUP($B101,'Static Returns and Covariance'!$B$13:$W$132,22),"")</f>
        <v>6.1246920941387846E-2</v>
      </c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</row>
    <row r="102" spans="2:34" outlineLevel="1">
      <c r="B102" s="10">
        <f>IF($C$4&lt;='Static Returns and Covariance'!B98,IF('Static Returns and Covariance'!B98&lt;='Backtesting - Monthly Reb Draft'!$C$5,'Static Returns and Covariance'!B98,""),"")</f>
        <v>43524</v>
      </c>
      <c r="C102" s="12">
        <f>_xlfn.IFNA(VLOOKUP($B102,'Static Returns and Covariance'!$B$13:$W$132,2),"")</f>
        <v>3.9279919117689133E-2</v>
      </c>
      <c r="D102" s="12">
        <f>_xlfn.IFNA(VLOOKUP($B102,'Static Returns and Covariance'!$B$13:$W$132,3),"")</f>
        <v>5.3379852324724197E-2</v>
      </c>
      <c r="E102" s="12">
        <f>_xlfn.IFNA(VLOOKUP($B102,'Static Returns and Covariance'!$B$13:$W$132,4),"")</f>
        <v>3.477366641163826E-2</v>
      </c>
      <c r="F102" s="12">
        <f>_xlfn.IFNA(VLOOKUP($B102,'Static Returns and Covariance'!$B$13:$W$132,5),"")</f>
        <v>4.2586103081703186E-2</v>
      </c>
      <c r="G102" s="12">
        <f>_xlfn.IFNA(VLOOKUP($B102,'Static Returns and Covariance'!$B$13:$W$132,6),"")</f>
        <v>0.1306239515542984</v>
      </c>
      <c r="H102" s="12">
        <f>_xlfn.IFNA(VLOOKUP($B102,'Static Returns and Covariance'!$B$13:$W$132,7),"")</f>
        <v>6.7874409258365631E-2</v>
      </c>
      <c r="I102" s="12">
        <f>_xlfn.IFNA(VLOOKUP($B102,'Static Returns and Covariance'!$B$13:$W$132,8),"")</f>
        <v>-7.565004751086235E-3</v>
      </c>
      <c r="J102" s="12">
        <f>_xlfn.IFNA(VLOOKUP($B102,'Static Returns and Covariance'!$B$13:$W$132,9),"")</f>
        <v>9.4734601676464081E-2</v>
      </c>
      <c r="K102" s="12">
        <f>_xlfn.IFNA(VLOOKUP($B102,'Static Returns and Covariance'!$B$13:$W$132,10),"")</f>
        <v>-7.1275606751441956E-2</v>
      </c>
      <c r="L102" s="12">
        <f>_xlfn.IFNA(VLOOKUP($B102,'Static Returns and Covariance'!$B$13:$W$132,11),"")</f>
        <v>1.4437061734497547E-2</v>
      </c>
      <c r="M102" s="53">
        <f>_xlfn.IFNA(VLOOKUP($B102,'Static Returns and Covariance'!$B$13:$W$132,12),"")</f>
        <v>3.1686010000000001E-2</v>
      </c>
      <c r="N102" s="12">
        <f>_xlfn.IFNA(VLOOKUP($B102,'Static Returns and Covariance'!$B$13:$W$132,13),"")</f>
        <v>3.6657126277956802E-2</v>
      </c>
      <c r="O102" s="12">
        <f>_xlfn.IFNA(VLOOKUP($B102,'Static Returns and Covariance'!$B$13:$W$132,14),"")</f>
        <v>4.6807362018929176E-2</v>
      </c>
      <c r="P102" s="12">
        <f>_xlfn.IFNA(VLOOKUP($B102,'Static Returns and Covariance'!$B$13:$W$132,15),"")</f>
        <v>2.6587038424622733E-2</v>
      </c>
      <c r="Q102" s="12">
        <f>_xlfn.IFNA(VLOOKUP($B102,'Static Returns and Covariance'!$B$13:$W$132,16),"")</f>
        <v>3.2479220513657009E-2</v>
      </c>
      <c r="R102" s="12">
        <f>_xlfn.IFNA(VLOOKUP($B102,'Static Returns and Covariance'!$B$13:$W$132,17),"")</f>
        <v>0.11968299279493901</v>
      </c>
      <c r="S102" s="12">
        <f>_xlfn.IFNA(VLOOKUP($B102,'Static Returns and Covariance'!$B$13:$W$132,18),"")</f>
        <v>6.0389560500091949E-2</v>
      </c>
      <c r="T102" s="12">
        <f>_xlfn.IFNA(VLOOKUP($B102,'Static Returns and Covariance'!$B$13:$W$132,19),"")</f>
        <v>-2.8539813238118463E-2</v>
      </c>
      <c r="U102" s="12">
        <f>_xlfn.IFNA(VLOOKUP($B102,'Static Returns and Covariance'!$B$13:$W$132,20),"")</f>
        <v>7.9356150670112882E-2</v>
      </c>
      <c r="V102" s="12">
        <f>_xlfn.IFNA(VLOOKUP($B102,'Static Returns and Covariance'!$B$13:$W$132,21),"")</f>
        <v>-8.6366629325493702E-2</v>
      </c>
      <c r="W102" s="51">
        <f>_xlfn.IFNA(VLOOKUP($B102,'Static Returns and Covariance'!$B$13:$W$132,22),"")</f>
        <v>-1.9188955370433788E-3</v>
      </c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</row>
    <row r="103" spans="2:34" outlineLevel="1">
      <c r="B103" s="10">
        <f>IF($C$4&lt;='Static Returns and Covariance'!B99,IF('Static Returns and Covariance'!B99&lt;='Backtesting - Monthly Reb Draft'!$C$5,'Static Returns and Covariance'!B99,""),"")</f>
        <v>43553</v>
      </c>
      <c r="C103" s="12">
        <f>_xlfn.IFNA(VLOOKUP($B103,'Static Returns and Covariance'!$B$13:$W$132,2),"")</f>
        <v>2.1501492708921432E-2</v>
      </c>
      <c r="D103" s="12">
        <f>_xlfn.IFNA(VLOOKUP($B103,'Static Returns and Covariance'!$B$13:$W$132,3),"")</f>
        <v>3.0105356127023697E-2</v>
      </c>
      <c r="E103" s="12">
        <f>_xlfn.IFNA(VLOOKUP($B103,'Static Returns and Covariance'!$B$13:$W$132,4),"")</f>
        <v>4.0048334747552872E-2</v>
      </c>
      <c r="F103" s="12">
        <f>_xlfn.IFNA(VLOOKUP($B103,'Static Returns and Covariance'!$B$13:$W$132,5),"")</f>
        <v>1.8805119907483459E-3</v>
      </c>
      <c r="G103" s="12">
        <f>_xlfn.IFNA(VLOOKUP($B103,'Static Returns and Covariance'!$B$13:$W$132,6),"")</f>
        <v>1.3972841203212738E-2</v>
      </c>
      <c r="H103" s="12">
        <f>_xlfn.IFNA(VLOOKUP($B103,'Static Returns and Covariance'!$B$13:$W$132,7),"")</f>
        <v>3.4687642008066177E-2</v>
      </c>
      <c r="I103" s="12">
        <f>_xlfn.IFNA(VLOOKUP($B103,'Static Returns and Covariance'!$B$13:$W$132,8),"")</f>
        <v>5.2406201139092445E-3</v>
      </c>
      <c r="J103" s="12">
        <f>_xlfn.IFNA(VLOOKUP($B103,'Static Returns and Covariance'!$B$13:$W$132,9),"")</f>
        <v>4.2882002890110016E-2</v>
      </c>
      <c r="K103" s="12">
        <f>_xlfn.IFNA(VLOOKUP($B103,'Static Returns and Covariance'!$B$13:$W$132,10),"")</f>
        <v>9.5356125384569168E-3</v>
      </c>
      <c r="L103" s="12">
        <f>_xlfn.IFNA(VLOOKUP($B103,'Static Returns and Covariance'!$B$13:$W$132,11),"")</f>
        <v>8.7368421256542206E-2</v>
      </c>
      <c r="M103" s="53">
        <f>_xlfn.IFNA(VLOOKUP($B103,'Static Returns and Covariance'!$B$13:$W$132,12),"")</f>
        <v>1.953133E-2</v>
      </c>
      <c r="N103" s="12">
        <f>_xlfn.IFNA(VLOOKUP($B103,'Static Returns and Covariance'!$B$13:$W$132,13),"")</f>
        <v>1.8878699869189101E-2</v>
      </c>
      <c r="O103" s="12">
        <f>_xlfn.IFNA(VLOOKUP($B103,'Static Returns and Covariance'!$B$13:$W$132,14),"")</f>
        <v>2.3532865821228672E-2</v>
      </c>
      <c r="P103" s="12">
        <f>_xlfn.IFNA(VLOOKUP($B103,'Static Returns and Covariance'!$B$13:$W$132,15),"")</f>
        <v>3.1861706760537345E-2</v>
      </c>
      <c r="Q103" s="12">
        <f>_xlfn.IFNA(VLOOKUP($B103,'Static Returns and Covariance'!$B$13:$W$132,16),"")</f>
        <v>-8.226370577297833E-3</v>
      </c>
      <c r="R103" s="12">
        <f>_xlfn.IFNA(VLOOKUP($B103,'Static Returns and Covariance'!$B$13:$W$132,17),"")</f>
        <v>3.0318824438533443E-3</v>
      </c>
      <c r="S103" s="12">
        <f>_xlfn.IFNA(VLOOKUP($B103,'Static Returns and Covariance'!$B$13:$W$132,18),"")</f>
        <v>2.7202793249792495E-2</v>
      </c>
      <c r="T103" s="12">
        <f>_xlfn.IFNA(VLOOKUP($B103,'Static Returns and Covariance'!$B$13:$W$132,19),"")</f>
        <v>-1.5734188373122984E-2</v>
      </c>
      <c r="U103" s="12">
        <f>_xlfn.IFNA(VLOOKUP($B103,'Static Returns and Covariance'!$B$13:$W$132,20),"")</f>
        <v>2.7503551883758824E-2</v>
      </c>
      <c r="V103" s="12">
        <f>_xlfn.IFNA(VLOOKUP($B103,'Static Returns and Covariance'!$B$13:$W$132,21),"")</f>
        <v>-5.5554100355948328E-3</v>
      </c>
      <c r="W103" s="51">
        <f>_xlfn.IFNA(VLOOKUP($B103,'Static Returns and Covariance'!$B$13:$W$132,22),"")</f>
        <v>7.1012463985001273E-2</v>
      </c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</row>
    <row r="104" spans="2:34" outlineLevel="1">
      <c r="B104" s="10">
        <f>IF($C$4&lt;='Static Returns and Covariance'!B100,IF('Static Returns and Covariance'!B100&lt;='Backtesting - Monthly Reb Draft'!$C$5,'Static Returns and Covariance'!B100,""),"")</f>
        <v>43585</v>
      </c>
      <c r="C104" s="12">
        <f>_xlfn.IFNA(VLOOKUP($B104,'Static Returns and Covariance'!$B$13:$W$132,2),"")</f>
        <v>-5.8823656290769577E-3</v>
      </c>
      <c r="D104" s="12">
        <f>_xlfn.IFNA(VLOOKUP($B104,'Static Returns and Covariance'!$B$13:$W$132,3),"")</f>
        <v>-2.5328809395432472E-2</v>
      </c>
      <c r="E104" s="12">
        <f>_xlfn.IFNA(VLOOKUP($B104,'Static Returns and Covariance'!$B$13:$W$132,4),"")</f>
        <v>2.9798779636621475E-2</v>
      </c>
      <c r="F104" s="12">
        <f>_xlfn.IFNA(VLOOKUP($B104,'Static Returns and Covariance'!$B$13:$W$132,5),"")</f>
        <v>-8.7929561734199524E-2</v>
      </c>
      <c r="G104" s="12">
        <f>_xlfn.IFNA(VLOOKUP($B104,'Static Returns and Covariance'!$B$13:$W$132,6),"")</f>
        <v>-4.9534447491168976E-2</v>
      </c>
      <c r="H104" s="12">
        <f>_xlfn.IFNA(VLOOKUP($B104,'Static Returns and Covariance'!$B$13:$W$132,7),"")</f>
        <v>1.5783969312906265E-2</v>
      </c>
      <c r="I104" s="12">
        <f>_xlfn.IFNA(VLOOKUP($B104,'Static Returns and Covariance'!$B$13:$W$132,8),"")</f>
        <v>0.15047390758991241</v>
      </c>
      <c r="J104" s="12">
        <f>_xlfn.IFNA(VLOOKUP($B104,'Static Returns and Covariance'!$B$13:$W$132,9),"")</f>
        <v>4.2785681784152985E-2</v>
      </c>
      <c r="K104" s="12">
        <f>_xlfn.IFNA(VLOOKUP($B104,'Static Returns and Covariance'!$B$13:$W$132,10),"")</f>
        <v>4.6144868247210979E-4</v>
      </c>
      <c r="L104" s="12">
        <f>_xlfn.IFNA(VLOOKUP($B104,'Static Returns and Covariance'!$B$13:$W$132,11),"")</f>
        <v>-1.7343759536743164E-2</v>
      </c>
      <c r="M104" s="53">
        <f>_xlfn.IFNA(VLOOKUP($B104,'Static Returns and Covariance'!$B$13:$W$132,12),"")</f>
        <v>4.0556889999999998E-2</v>
      </c>
      <c r="N104" s="12">
        <f>_xlfn.IFNA(VLOOKUP($B104,'Static Returns and Covariance'!$B$13:$W$132,13),"")</f>
        <v>-8.5051584688092888E-3</v>
      </c>
      <c r="O104" s="12">
        <f>_xlfn.IFNA(VLOOKUP($B104,'Static Returns and Covariance'!$B$13:$W$132,14),"")</f>
        <v>-3.1901299701227494E-2</v>
      </c>
      <c r="P104" s="12">
        <f>_xlfn.IFNA(VLOOKUP($B104,'Static Returns and Covariance'!$B$13:$W$132,15),"")</f>
        <v>2.1612151649605948E-2</v>
      </c>
      <c r="Q104" s="12">
        <f>_xlfn.IFNA(VLOOKUP($B104,'Static Returns and Covariance'!$B$13:$W$132,16),"")</f>
        <v>-9.8036444302245701E-2</v>
      </c>
      <c r="R104" s="12">
        <f>_xlfn.IFNA(VLOOKUP($B104,'Static Returns and Covariance'!$B$13:$W$132,17),"")</f>
        <v>-6.0475406250528371E-2</v>
      </c>
      <c r="S104" s="12">
        <f>_xlfn.IFNA(VLOOKUP($B104,'Static Returns and Covariance'!$B$13:$W$132,18),"")</f>
        <v>8.2991205546325848E-3</v>
      </c>
      <c r="T104" s="12">
        <f>_xlfn.IFNA(VLOOKUP($B104,'Static Returns and Covariance'!$B$13:$W$132,19),"")</f>
        <v>0.12949909910288018</v>
      </c>
      <c r="U104" s="12">
        <f>_xlfn.IFNA(VLOOKUP($B104,'Static Returns and Covariance'!$B$13:$W$132,20),"")</f>
        <v>2.7407230777801793E-2</v>
      </c>
      <c r="V104" s="12">
        <f>_xlfn.IFNA(VLOOKUP($B104,'Static Returns and Covariance'!$B$13:$W$132,21),"")</f>
        <v>-1.462957389157964E-2</v>
      </c>
      <c r="W104" s="51">
        <f>_xlfn.IFNA(VLOOKUP($B104,'Static Returns and Covariance'!$B$13:$W$132,22),"")</f>
        <v>-3.369971680828409E-2</v>
      </c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</row>
    <row r="105" spans="2:34" outlineLevel="1">
      <c r="B105" s="10">
        <f>IF($C$4&lt;='Static Returns and Covariance'!B101,IF('Static Returns and Covariance'!B101&lt;='Backtesting - Monthly Reb Draft'!$C$5,'Static Returns and Covariance'!B101,""),"")</f>
        <v>43616</v>
      </c>
      <c r="C105" s="12">
        <f>_xlfn.IFNA(VLOOKUP($B105,'Static Returns and Covariance'!$B$13:$W$132,2),"")</f>
        <v>-8.3125442266464233E-2</v>
      </c>
      <c r="D105" s="12">
        <f>_xlfn.IFNA(VLOOKUP($B105,'Static Returns and Covariance'!$B$13:$W$132,3),"")</f>
        <v>-4.1812419891357422E-2</v>
      </c>
      <c r="E105" s="12">
        <f>_xlfn.IFNA(VLOOKUP($B105,'Static Returns and Covariance'!$B$13:$W$132,4),"")</f>
        <v>1.6910912469029427E-2</v>
      </c>
      <c r="F105" s="12">
        <f>_xlfn.IFNA(VLOOKUP($B105,'Static Returns and Covariance'!$B$13:$W$132,5),"")</f>
        <v>-0.14943799376487732</v>
      </c>
      <c r="G105" s="12">
        <f>_xlfn.IFNA(VLOOKUP($B105,'Static Returns and Covariance'!$B$13:$W$132,6),"")</f>
        <v>-0.13097570836544037</v>
      </c>
      <c r="H105" s="12">
        <f>_xlfn.IFNA(VLOOKUP($B105,'Static Returns and Covariance'!$B$13:$W$132,7),"")</f>
        <v>-3.454478457570076E-2</v>
      </c>
      <c r="I105" s="12">
        <f>_xlfn.IFNA(VLOOKUP($B105,'Static Returns and Covariance'!$B$13:$W$132,8),"")</f>
        <v>-0.15668396651744843</v>
      </c>
      <c r="J105" s="12">
        <f>_xlfn.IFNA(VLOOKUP($B105,'Static Returns and Covariance'!$B$13:$W$132,9),"")</f>
        <v>-7.0062592625617981E-2</v>
      </c>
      <c r="K105" s="12">
        <f>_xlfn.IFNA(VLOOKUP($B105,'Static Returns and Covariance'!$B$13:$W$132,10),"")</f>
        <v>-4.2896691709756851E-2</v>
      </c>
      <c r="L105" s="12">
        <f>_xlfn.IFNA(VLOOKUP($B105,'Static Returns and Covariance'!$B$13:$W$132,11),"")</f>
        <v>3.3630114048719406E-2</v>
      </c>
      <c r="M105" s="53">
        <f>_xlfn.IFNA(VLOOKUP($B105,'Static Returns and Covariance'!$B$13:$W$132,12),"")</f>
        <v>-6.3187030000000005E-2</v>
      </c>
      <c r="N105" s="12">
        <f>_xlfn.IFNA(VLOOKUP($B105,'Static Returns and Covariance'!$B$13:$W$132,13),"")</f>
        <v>-8.5748235106196571E-2</v>
      </c>
      <c r="O105" s="12">
        <f>_xlfn.IFNA(VLOOKUP($B105,'Static Returns and Covariance'!$B$13:$W$132,14),"")</f>
        <v>-4.8384910197152443E-2</v>
      </c>
      <c r="P105" s="12">
        <f>_xlfn.IFNA(VLOOKUP($B105,'Static Returns and Covariance'!$B$13:$W$132,15),"")</f>
        <v>8.7242844820138998E-3</v>
      </c>
      <c r="Q105" s="12">
        <f>_xlfn.IFNA(VLOOKUP($B105,'Static Returns and Covariance'!$B$13:$W$132,16),"")</f>
        <v>-0.1595448763329235</v>
      </c>
      <c r="R105" s="12">
        <f>_xlfn.IFNA(VLOOKUP($B105,'Static Returns and Covariance'!$B$13:$W$132,17),"")</f>
        <v>-0.14191666712479975</v>
      </c>
      <c r="S105" s="12">
        <f>_xlfn.IFNA(VLOOKUP($B105,'Static Returns and Covariance'!$B$13:$W$132,18),"")</f>
        <v>-4.2029633333974442E-2</v>
      </c>
      <c r="T105" s="12">
        <f>_xlfn.IFNA(VLOOKUP($B105,'Static Returns and Covariance'!$B$13:$W$132,19),"")</f>
        <v>-0.17765877500448066</v>
      </c>
      <c r="U105" s="12">
        <f>_xlfn.IFNA(VLOOKUP($B105,'Static Returns and Covariance'!$B$13:$W$132,20),"")</f>
        <v>-8.544104363196918E-2</v>
      </c>
      <c r="V105" s="12">
        <f>_xlfn.IFNA(VLOOKUP($B105,'Static Returns and Covariance'!$B$13:$W$132,21),"")</f>
        <v>-5.7987714283808597E-2</v>
      </c>
      <c r="W105" s="51">
        <f>_xlfn.IFNA(VLOOKUP($B105,'Static Returns and Covariance'!$B$13:$W$132,22),"")</f>
        <v>1.727415677717848E-2</v>
      </c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</row>
    <row r="106" spans="2:34" outlineLevel="1">
      <c r="B106" s="10">
        <f>IF($C$4&lt;='Static Returns and Covariance'!B102,IF('Static Returns and Covariance'!B102&lt;='Backtesting - Monthly Reb Draft'!$C$5,'Static Returns and Covariance'!B102,""),"")</f>
        <v>43644</v>
      </c>
      <c r="C106" s="12">
        <f>_xlfn.IFNA(VLOOKUP($B106,'Static Returns and Covariance'!$B$13:$W$132,2),"")</f>
        <v>8.5912249982357025E-2</v>
      </c>
      <c r="D106" s="12">
        <f>_xlfn.IFNA(VLOOKUP($B106,'Static Returns and Covariance'!$B$13:$W$132,3),"")</f>
        <v>9.3017160892486572E-2</v>
      </c>
      <c r="E106" s="12">
        <f>_xlfn.IFNA(VLOOKUP($B106,'Static Returns and Covariance'!$B$13:$W$132,4),"")</f>
        <v>3.3271003514528275E-2</v>
      </c>
      <c r="F106" s="12">
        <f>_xlfn.IFNA(VLOOKUP($B106,'Static Returns and Covariance'!$B$13:$W$132,5),"")</f>
        <v>8.5070401430130005E-2</v>
      </c>
      <c r="G106" s="12">
        <f>_xlfn.IFNA(VLOOKUP($B106,'Static Returns and Covariance'!$B$13:$W$132,6),"")</f>
        <v>8.6966350674629211E-2</v>
      </c>
      <c r="H106" s="12">
        <f>_xlfn.IFNA(VLOOKUP($B106,'Static Returns and Covariance'!$B$13:$W$132,7),"")</f>
        <v>4.0669053792953491E-2</v>
      </c>
      <c r="I106" s="12">
        <f>_xlfn.IFNA(VLOOKUP($B106,'Static Returns and Covariance'!$B$13:$W$132,8),"")</f>
        <v>7.6677389442920685E-2</v>
      </c>
      <c r="J106" s="12">
        <f>_xlfn.IFNA(VLOOKUP($B106,'Static Returns and Covariance'!$B$13:$W$132,9),"")</f>
        <v>5.189315602183342E-2</v>
      </c>
      <c r="K106" s="12">
        <f>_xlfn.IFNA(VLOOKUP($B106,'Static Returns and Covariance'!$B$13:$W$132,10),"")</f>
        <v>9.5421649515628815E-2</v>
      </c>
      <c r="L106" s="12">
        <f>_xlfn.IFNA(VLOOKUP($B106,'Static Returns and Covariance'!$B$13:$W$132,11),"")</f>
        <v>1.1268453672528267E-2</v>
      </c>
      <c r="M106" s="53">
        <f>_xlfn.IFNA(VLOOKUP($B106,'Static Returns and Covariance'!$B$13:$W$132,12),"")</f>
        <v>6.9571309999999997E-2</v>
      </c>
      <c r="N106" s="12">
        <f>_xlfn.IFNA(VLOOKUP($B106,'Static Returns and Covariance'!$B$13:$W$132,13),"")</f>
        <v>8.3289457142624687E-2</v>
      </c>
      <c r="O106" s="12">
        <f>_xlfn.IFNA(VLOOKUP($B106,'Static Returns and Covariance'!$B$13:$W$132,14),"")</f>
        <v>8.6444670586691544E-2</v>
      </c>
      <c r="P106" s="12">
        <f>_xlfn.IFNA(VLOOKUP($B106,'Static Returns and Covariance'!$B$13:$W$132,15),"")</f>
        <v>2.5084375527512748E-2</v>
      </c>
      <c r="Q106" s="12">
        <f>_xlfn.IFNA(VLOOKUP($B106,'Static Returns and Covariance'!$B$13:$W$132,16),"")</f>
        <v>7.4963518862083828E-2</v>
      </c>
      <c r="R106" s="12">
        <f>_xlfn.IFNA(VLOOKUP($B106,'Static Returns and Covariance'!$B$13:$W$132,17),"")</f>
        <v>7.6025391915269816E-2</v>
      </c>
      <c r="S106" s="12">
        <f>_xlfn.IFNA(VLOOKUP($B106,'Static Returns and Covariance'!$B$13:$W$132,18),"")</f>
        <v>3.3184205034679809E-2</v>
      </c>
      <c r="T106" s="12">
        <f>_xlfn.IFNA(VLOOKUP($B106,'Static Returns and Covariance'!$B$13:$W$132,19),"")</f>
        <v>5.5702580955888453E-2</v>
      </c>
      <c r="U106" s="12">
        <f>_xlfn.IFNA(VLOOKUP($B106,'Static Returns and Covariance'!$B$13:$W$132,20),"")</f>
        <v>3.6514705015482228E-2</v>
      </c>
      <c r="V106" s="12">
        <f>_xlfn.IFNA(VLOOKUP($B106,'Static Returns and Covariance'!$B$13:$W$132,21),"")</f>
        <v>8.0330626941577069E-2</v>
      </c>
      <c r="W106" s="51">
        <f>_xlfn.IFNA(VLOOKUP($B106,'Static Returns and Covariance'!$B$13:$W$132,22),"")</f>
        <v>-5.0875035990126591E-3</v>
      </c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</row>
    <row r="107" spans="2:34" outlineLevel="1">
      <c r="B107" s="10">
        <f>IF($C$4&lt;='Static Returns and Covariance'!B103,IF('Static Returns and Covariance'!B103&lt;='Backtesting - Monthly Reb Draft'!$C$5,'Static Returns and Covariance'!B103,""),"")</f>
        <v>43677</v>
      </c>
      <c r="C107" s="12">
        <f>_xlfn.IFNA(VLOOKUP($B107,'Static Returns and Covariance'!$B$13:$W$132,2),"")</f>
        <v>7.4981957674026489E-2</v>
      </c>
      <c r="D107" s="12">
        <f>_xlfn.IFNA(VLOOKUP($B107,'Static Returns and Covariance'!$B$13:$W$132,3),"")</f>
        <v>-1.0687896050512791E-2</v>
      </c>
      <c r="E107" s="12">
        <f>_xlfn.IFNA(VLOOKUP($B107,'Static Returns and Covariance'!$B$13:$W$132,4),"")</f>
        <v>1.6642583534121513E-2</v>
      </c>
      <c r="F107" s="12">
        <f>_xlfn.IFNA(VLOOKUP($B107,'Static Returns and Covariance'!$B$13:$W$132,5),"")</f>
        <v>7.9612601548433304E-3</v>
      </c>
      <c r="G107" s="12">
        <f>_xlfn.IFNA(VLOOKUP($B107,'Static Returns and Covariance'!$B$13:$W$132,6),"")</f>
        <v>5.5984966456890106E-2</v>
      </c>
      <c r="H107" s="12">
        <f>_xlfn.IFNA(VLOOKUP($B107,'Static Returns and Covariance'!$B$13:$W$132,7),"")</f>
        <v>-3.9187774062156677E-2</v>
      </c>
      <c r="I107" s="12">
        <f>_xlfn.IFNA(VLOOKUP($B107,'Static Returns and Covariance'!$B$13:$W$132,8),"")</f>
        <v>2.5108421221375465E-2</v>
      </c>
      <c r="J107" s="12">
        <f>_xlfn.IFNA(VLOOKUP($B107,'Static Returns and Covariance'!$B$13:$W$132,9),"")</f>
        <v>1.8636981025338173E-2</v>
      </c>
      <c r="K107" s="12">
        <f>_xlfn.IFNA(VLOOKUP($B107,'Static Returns and Covariance'!$B$13:$W$132,10),"")</f>
        <v>-3.0195396393537521E-2</v>
      </c>
      <c r="L107" s="12">
        <f>_xlfn.IFNA(VLOOKUP($B107,'Static Returns and Covariance'!$B$13:$W$132,11),"")</f>
        <v>2.2324420511722565E-2</v>
      </c>
      <c r="M107" s="53">
        <f>_xlfn.IFNA(VLOOKUP($B107,'Static Returns and Covariance'!$B$13:$W$132,12),"")</f>
        <v>1.443439E-2</v>
      </c>
      <c r="N107" s="12">
        <f>_xlfn.IFNA(VLOOKUP($B107,'Static Returns and Covariance'!$B$13:$W$132,13),"")</f>
        <v>7.2359164834294151E-2</v>
      </c>
      <c r="O107" s="12">
        <f>_xlfn.IFNA(VLOOKUP($B107,'Static Returns and Covariance'!$B$13:$W$132,14),"")</f>
        <v>-1.7260386356307816E-2</v>
      </c>
      <c r="P107" s="12">
        <f>_xlfn.IFNA(VLOOKUP($B107,'Static Returns and Covariance'!$B$13:$W$132,15),"")</f>
        <v>8.4559555471059866E-3</v>
      </c>
      <c r="Q107" s="12">
        <f>_xlfn.IFNA(VLOOKUP($B107,'Static Returns and Covariance'!$B$13:$W$132,16),"")</f>
        <v>-2.1456224132028485E-3</v>
      </c>
      <c r="R107" s="12">
        <f>_xlfn.IFNA(VLOOKUP($B107,'Static Returns and Covariance'!$B$13:$W$132,17),"")</f>
        <v>4.5044007697530711E-2</v>
      </c>
      <c r="S107" s="12">
        <f>_xlfn.IFNA(VLOOKUP($B107,'Static Returns and Covariance'!$B$13:$W$132,18),"")</f>
        <v>-4.6672622820430359E-2</v>
      </c>
      <c r="T107" s="12">
        <f>_xlfn.IFNA(VLOOKUP($B107,'Static Returns and Covariance'!$B$13:$W$132,19),"")</f>
        <v>4.1336127343432373E-3</v>
      </c>
      <c r="U107" s="12">
        <f>_xlfn.IFNA(VLOOKUP($B107,'Static Returns and Covariance'!$B$13:$W$132,20),"")</f>
        <v>3.2585300189869795E-3</v>
      </c>
      <c r="V107" s="12">
        <f>_xlfn.IFNA(VLOOKUP($B107,'Static Returns and Covariance'!$B$13:$W$132,21),"")</f>
        <v>-4.5286418967589268E-2</v>
      </c>
      <c r="W107" s="51">
        <f>_xlfn.IFNA(VLOOKUP($B107,'Static Returns and Covariance'!$B$13:$W$132,22),"")</f>
        <v>5.9684632401816387E-3</v>
      </c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</row>
    <row r="108" spans="2:34" outlineLevel="1">
      <c r="B108" s="10">
        <f>IF($C$4&lt;='Static Returns and Covariance'!B104,IF('Static Returns and Covariance'!B104&lt;='Backtesting - Monthly Reb Draft'!$C$5,'Static Returns and Covariance'!B104,""),"")</f>
        <v>43707</v>
      </c>
      <c r="C108" s="12">
        <f>_xlfn.IFNA(VLOOKUP($B108,'Static Returns and Covariance'!$B$13:$W$132,2),"")</f>
        <v>-7.4811160564422607E-2</v>
      </c>
      <c r="D108" s="12">
        <f>_xlfn.IFNA(VLOOKUP($B108,'Static Returns and Covariance'!$B$13:$W$132,3),"")</f>
        <v>-3.4115824848413467E-2</v>
      </c>
      <c r="E108" s="12">
        <f>_xlfn.IFNA(VLOOKUP($B108,'Static Returns and Covariance'!$B$13:$W$132,4),"")</f>
        <v>4.7686789184808731E-2</v>
      </c>
      <c r="F108" s="12">
        <f>_xlfn.IFNA(VLOOKUP($B108,'Static Returns and Covariance'!$B$13:$W$132,5),"")</f>
        <v>-6.6163003444671631E-2</v>
      </c>
      <c r="G108" s="12">
        <f>_xlfn.IFNA(VLOOKUP($B108,'Static Returns and Covariance'!$B$13:$W$132,6),"")</f>
        <v>-5.5885251611471176E-2</v>
      </c>
      <c r="H108" s="12">
        <f>_xlfn.IFNA(VLOOKUP($B108,'Static Returns and Covariance'!$B$13:$W$132,7),"")</f>
        <v>4.4958893209695816E-2</v>
      </c>
      <c r="I108" s="12">
        <f>_xlfn.IFNA(VLOOKUP($B108,'Static Returns and Covariance'!$B$13:$W$132,8),"")</f>
        <v>-6.8895861506462097E-2</v>
      </c>
      <c r="J108" s="12">
        <f>_xlfn.IFNA(VLOOKUP($B108,'Static Returns and Covariance'!$B$13:$W$132,9),"")</f>
        <v>-0.15505415201187134</v>
      </c>
      <c r="K108" s="12">
        <f>_xlfn.IFNA(VLOOKUP($B108,'Static Returns and Covariance'!$B$13:$W$132,10),"")</f>
        <v>-3.021971695125103E-2</v>
      </c>
      <c r="L108" s="12">
        <f>_xlfn.IFNA(VLOOKUP($B108,'Static Returns and Covariance'!$B$13:$W$132,11),"")</f>
        <v>8.9374184608459473E-2</v>
      </c>
      <c r="M108" s="53">
        <f>_xlfn.IFNA(VLOOKUP($B108,'Static Returns and Covariance'!$B$13:$W$132,12),"")</f>
        <v>-1.6137450000000001E-2</v>
      </c>
      <c r="N108" s="12">
        <f>_xlfn.IFNA(VLOOKUP($B108,'Static Returns and Covariance'!$B$13:$W$132,13),"")</f>
        <v>-7.7433953404154945E-2</v>
      </c>
      <c r="O108" s="12">
        <f>_xlfn.IFNA(VLOOKUP($B108,'Static Returns and Covariance'!$B$13:$W$132,14),"")</f>
        <v>-4.0688315154208489E-2</v>
      </c>
      <c r="P108" s="12">
        <f>_xlfn.IFNA(VLOOKUP($B108,'Static Returns and Covariance'!$B$13:$W$132,15),"")</f>
        <v>3.9500161197793204E-2</v>
      </c>
      <c r="Q108" s="12">
        <f>_xlfn.IFNA(VLOOKUP($B108,'Static Returns and Covariance'!$B$13:$W$132,16),"")</f>
        <v>-7.6269886012717808E-2</v>
      </c>
      <c r="R108" s="12">
        <f>_xlfn.IFNA(VLOOKUP($B108,'Static Returns and Covariance'!$B$13:$W$132,17),"")</f>
        <v>-6.6826210370830572E-2</v>
      </c>
      <c r="S108" s="12">
        <f>_xlfn.IFNA(VLOOKUP($B108,'Static Returns and Covariance'!$B$13:$W$132,18),"")</f>
        <v>3.7474044451422134E-2</v>
      </c>
      <c r="T108" s="12">
        <f>_xlfn.IFNA(VLOOKUP($B108,'Static Returns and Covariance'!$B$13:$W$132,19),"")</f>
        <v>-8.9870669993494329E-2</v>
      </c>
      <c r="U108" s="12">
        <f>_xlfn.IFNA(VLOOKUP($B108,'Static Returns and Covariance'!$B$13:$W$132,20),"")</f>
        <v>-0.17043260301822252</v>
      </c>
      <c r="V108" s="12">
        <f>_xlfn.IFNA(VLOOKUP($B108,'Static Returns and Covariance'!$B$13:$W$132,21),"")</f>
        <v>-4.5310739525302776E-2</v>
      </c>
      <c r="W108" s="51">
        <f>_xlfn.IFNA(VLOOKUP($B108,'Static Returns and Covariance'!$B$13:$W$132,22),"")</f>
        <v>7.301822733691854E-2</v>
      </c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</row>
    <row r="109" spans="2:34" outlineLevel="1">
      <c r="B109" s="10">
        <f>IF($C$4&lt;='Static Returns and Covariance'!B105,IF('Static Returns and Covariance'!B105&lt;='Backtesting - Monthly Reb Draft'!$C$5,'Static Returns and Covariance'!B105,""),"")</f>
        <v>43738</v>
      </c>
      <c r="C109" s="12">
        <f>_xlfn.IFNA(VLOOKUP($B109,'Static Returns and Covariance'!$B$13:$W$132,2),"")</f>
        <v>7.2972767055034637E-2</v>
      </c>
      <c r="D109" s="12">
        <f>_xlfn.IFNA(VLOOKUP($B109,'Static Returns and Covariance'!$B$13:$W$132,3),"")</f>
        <v>7.4753416702151299E-3</v>
      </c>
      <c r="E109" s="12">
        <f>_xlfn.IFNA(VLOOKUP($B109,'Static Returns and Covariance'!$B$13:$W$132,4),"")</f>
        <v>6.0247205197811127E-2</v>
      </c>
      <c r="F109" s="12">
        <f>_xlfn.IFNA(VLOOKUP($B109,'Static Returns and Covariance'!$B$13:$W$132,5),"")</f>
        <v>1.6571806743741035E-2</v>
      </c>
      <c r="G109" s="12">
        <f>_xlfn.IFNA(VLOOKUP($B109,'Static Returns and Covariance'!$B$13:$W$132,6),"")</f>
        <v>8.6901478469371796E-2</v>
      </c>
      <c r="H109" s="12">
        <f>_xlfn.IFNA(VLOOKUP($B109,'Static Returns and Covariance'!$B$13:$W$132,7),"")</f>
        <v>5.5745251476764679E-2</v>
      </c>
      <c r="I109" s="12">
        <f>_xlfn.IFNA(VLOOKUP($B109,'Static Returns and Covariance'!$B$13:$W$132,8),"")</f>
        <v>2.8440501540899277E-2</v>
      </c>
      <c r="J109" s="12">
        <f>_xlfn.IFNA(VLOOKUP($B109,'Static Returns and Covariance'!$B$13:$W$132,9),"")</f>
        <v>5.5543653666973114E-2</v>
      </c>
      <c r="K109" s="12">
        <f>_xlfn.IFNA(VLOOKUP($B109,'Static Returns and Covariance'!$B$13:$W$132,10),"")</f>
        <v>7.3969173245131969E-3</v>
      </c>
      <c r="L109" s="12">
        <f>_xlfn.IFNA(VLOOKUP($B109,'Static Returns and Covariance'!$B$13:$W$132,11),"")</f>
        <v>-3.4683499485254288E-2</v>
      </c>
      <c r="M109" s="53">
        <f>_xlfn.IFNA(VLOOKUP($B109,'Static Returns and Covariance'!$B$13:$W$132,12),"")</f>
        <v>1.876133E-2</v>
      </c>
      <c r="N109" s="12">
        <f>_xlfn.IFNA(VLOOKUP($B109,'Static Returns and Covariance'!$B$13:$W$132,13),"")</f>
        <v>7.0349974215302299E-2</v>
      </c>
      <c r="O109" s="12">
        <f>_xlfn.IFNA(VLOOKUP($B109,'Static Returns and Covariance'!$B$13:$W$132,14),"")</f>
        <v>9.0285136442010572E-4</v>
      </c>
      <c r="P109" s="12">
        <f>_xlfn.IFNA(VLOOKUP($B109,'Static Returns and Covariance'!$B$13:$W$132,15),"")</f>
        <v>5.20605772107956E-2</v>
      </c>
      <c r="Q109" s="12">
        <f>_xlfn.IFNA(VLOOKUP($B109,'Static Returns and Covariance'!$B$13:$W$132,16),"")</f>
        <v>6.4649241756948566E-3</v>
      </c>
      <c r="R109" s="12">
        <f>_xlfn.IFNA(VLOOKUP($B109,'Static Returns and Covariance'!$B$13:$W$132,17),"")</f>
        <v>7.59605197100124E-2</v>
      </c>
      <c r="S109" s="12">
        <f>_xlfn.IFNA(VLOOKUP($B109,'Static Returns and Covariance'!$B$13:$W$132,18),"")</f>
        <v>4.8260402718490997E-2</v>
      </c>
      <c r="T109" s="12">
        <f>_xlfn.IFNA(VLOOKUP($B109,'Static Returns and Covariance'!$B$13:$W$132,19),"")</f>
        <v>7.4656930538670487E-3</v>
      </c>
      <c r="U109" s="12">
        <f>_xlfn.IFNA(VLOOKUP($B109,'Static Returns and Covariance'!$B$13:$W$132,20),"")</f>
        <v>4.0165202660621922E-2</v>
      </c>
      <c r="V109" s="12">
        <f>_xlfn.IFNA(VLOOKUP($B109,'Static Returns and Covariance'!$B$13:$W$132,21),"")</f>
        <v>-7.6941052495385527E-3</v>
      </c>
      <c r="W109" s="51">
        <f>_xlfn.IFNA(VLOOKUP($B109,'Static Returns and Covariance'!$B$13:$W$132,22),"")</f>
        <v>-5.1039456756795214E-2</v>
      </c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</row>
    <row r="110" spans="2:34" outlineLevel="1">
      <c r="B110" s="10">
        <f>IF($C$4&lt;='Static Returns and Covariance'!B106,IF('Static Returns and Covariance'!B106&lt;='Backtesting - Monthly Reb Draft'!$C$5,'Static Returns and Covariance'!B106,""),"")</f>
        <v>43769</v>
      </c>
      <c r="C110" s="12">
        <f>_xlfn.IFNA(VLOOKUP($B110,'Static Returns and Covariance'!$B$13:$W$132,2),"")</f>
        <v>-8.0387860536575317E-2</v>
      </c>
      <c r="D110" s="12">
        <f>_xlfn.IFNA(VLOOKUP($B110,'Static Returns and Covariance'!$B$13:$W$132,3),"")</f>
        <v>-2.0741982385516167E-2</v>
      </c>
      <c r="E110" s="12">
        <f>_xlfn.IFNA(VLOOKUP($B110,'Static Returns and Covariance'!$B$13:$W$132,4),"")</f>
        <v>1.4408279210329056E-2</v>
      </c>
      <c r="F110" s="12">
        <f>_xlfn.IFNA(VLOOKUP($B110,'Static Returns and Covariance'!$B$13:$W$132,5),"")</f>
        <v>3.5888785496354103E-3</v>
      </c>
      <c r="G110" s="12">
        <f>_xlfn.IFNA(VLOOKUP($B110,'Static Returns and Covariance'!$B$13:$W$132,6),"")</f>
        <v>9.7030855715274811E-2</v>
      </c>
      <c r="H110" s="12">
        <f>_xlfn.IFNA(VLOOKUP($B110,'Static Returns and Covariance'!$B$13:$W$132,7),"")</f>
        <v>1.8632799386978149E-2</v>
      </c>
      <c r="I110" s="12">
        <f>_xlfn.IFNA(VLOOKUP($B110,'Static Returns and Covariance'!$B$13:$W$132,8),"")</f>
        <v>8.7415076792240143E-2</v>
      </c>
      <c r="J110" s="12">
        <f>_xlfn.IFNA(VLOOKUP($B110,'Static Returns and Covariance'!$B$13:$W$132,9),"")</f>
        <v>-3.1370200216770172E-2</v>
      </c>
      <c r="K110" s="12">
        <f>_xlfn.IFNA(VLOOKUP($B110,'Static Returns and Covariance'!$B$13:$W$132,10),"")</f>
        <v>5.2066585049033165E-3</v>
      </c>
      <c r="L110" s="12">
        <f>_xlfn.IFNA(VLOOKUP($B110,'Static Returns and Covariance'!$B$13:$W$132,11),"")</f>
        <v>-1.5826288145035505E-3</v>
      </c>
      <c r="M110" s="53">
        <f>_xlfn.IFNA(VLOOKUP($B110,'Static Returns and Covariance'!$B$13:$W$132,12),"")</f>
        <v>2.1526159999999999E-2</v>
      </c>
      <c r="N110" s="12">
        <f>_xlfn.IFNA(VLOOKUP($B110,'Static Returns and Covariance'!$B$13:$W$132,13),"")</f>
        <v>-8.3010653376307655E-2</v>
      </c>
      <c r="O110" s="12">
        <f>_xlfn.IFNA(VLOOKUP($B110,'Static Returns and Covariance'!$B$13:$W$132,14),"")</f>
        <v>-2.7314472691311192E-2</v>
      </c>
      <c r="P110" s="12">
        <f>_xlfn.IFNA(VLOOKUP($B110,'Static Returns and Covariance'!$B$13:$W$132,15),"")</f>
        <v>6.221651223313529E-3</v>
      </c>
      <c r="Q110" s="12">
        <f>_xlfn.IFNA(VLOOKUP($B110,'Static Returns and Covariance'!$B$13:$W$132,16),"")</f>
        <v>-6.5180040184107686E-3</v>
      </c>
      <c r="R110" s="12">
        <f>_xlfn.IFNA(VLOOKUP($B110,'Static Returns and Covariance'!$B$13:$W$132,17),"")</f>
        <v>8.6089896955915415E-2</v>
      </c>
      <c r="S110" s="12">
        <f>_xlfn.IFNA(VLOOKUP($B110,'Static Returns and Covariance'!$B$13:$W$132,18),"")</f>
        <v>1.1147950628704469E-2</v>
      </c>
      <c r="T110" s="12">
        <f>_xlfn.IFNA(VLOOKUP($B110,'Static Returns and Covariance'!$B$13:$W$132,19),"")</f>
        <v>6.6440268305207911E-2</v>
      </c>
      <c r="U110" s="12">
        <f>_xlfn.IFNA(VLOOKUP($B110,'Static Returns and Covariance'!$B$13:$W$132,20),"")</f>
        <v>-4.6748651223121364E-2</v>
      </c>
      <c r="V110" s="12">
        <f>_xlfn.IFNA(VLOOKUP($B110,'Static Returns and Covariance'!$B$13:$W$132,21),"")</f>
        <v>-9.8843640691484332E-3</v>
      </c>
      <c r="W110" s="51">
        <f>_xlfn.IFNA(VLOOKUP($B110,'Static Returns and Covariance'!$B$13:$W$132,22),"")</f>
        <v>-1.7938586086044477E-2</v>
      </c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</row>
    <row r="111" spans="2:34" outlineLevel="1">
      <c r="B111" s="10">
        <f>IF($C$4&lt;='Static Returns and Covariance'!B107,IF('Static Returns and Covariance'!B107&lt;='Backtesting - Monthly Reb Draft'!$C$5,'Static Returns and Covariance'!B107,""),"")</f>
        <v>43798</v>
      </c>
      <c r="C111" s="12">
        <f>_xlfn.IFNA(VLOOKUP($B111,'Static Returns and Covariance'!$B$13:$W$132,2),"")</f>
        <v>1.7497953027486801E-2</v>
      </c>
      <c r="D111" s="12">
        <f>_xlfn.IFNA(VLOOKUP($B111,'Static Returns and Covariance'!$B$13:$W$132,3),"")</f>
        <v>1.8770432099699974E-2</v>
      </c>
      <c r="E111" s="12">
        <f>_xlfn.IFNA(VLOOKUP($B111,'Static Returns and Covariance'!$B$13:$W$132,4),"")</f>
        <v>-7.9792796168476343E-4</v>
      </c>
      <c r="F111" s="12">
        <f>_xlfn.IFNA(VLOOKUP($B111,'Static Returns and Covariance'!$B$13:$W$132,5),"")</f>
        <v>3.7699244916439056E-2</v>
      </c>
      <c r="G111" s="12">
        <f>_xlfn.IFNA(VLOOKUP($B111,'Static Returns and Covariance'!$B$13:$W$132,6),"")</f>
        <v>3.2460648566484451E-2</v>
      </c>
      <c r="H111" s="12">
        <f>_xlfn.IFNA(VLOOKUP($B111,'Static Returns and Covariance'!$B$13:$W$132,7),"")</f>
        <v>6.783737801015377E-3</v>
      </c>
      <c r="I111" s="12">
        <f>_xlfn.IFNA(VLOOKUP($B111,'Static Returns and Covariance'!$B$13:$W$132,8),"")</f>
        <v>7.4484266340732574E-2</v>
      </c>
      <c r="J111" s="12">
        <f>_xlfn.IFNA(VLOOKUP($B111,'Static Returns and Covariance'!$B$13:$W$132,9),"")</f>
        <v>-4.6305976808071136E-2</v>
      </c>
      <c r="K111" s="12">
        <f>_xlfn.IFNA(VLOOKUP($B111,'Static Returns and Covariance'!$B$13:$W$132,10),"")</f>
        <v>5.5407296866178513E-2</v>
      </c>
      <c r="L111" s="12">
        <f>_xlfn.IFNA(VLOOKUP($B111,'Static Returns and Covariance'!$B$13:$W$132,11),"")</f>
        <v>-3.6962244659662247E-2</v>
      </c>
      <c r="M111" s="53">
        <f>_xlfn.IFNA(VLOOKUP($B111,'Static Returns and Covariance'!$B$13:$W$132,12),"")</f>
        <v>3.6012389999999998E-2</v>
      </c>
      <c r="N111" s="12">
        <f>_xlfn.IFNA(VLOOKUP($B111,'Static Returns and Covariance'!$B$13:$W$132,13),"")</f>
        <v>1.487516018775447E-2</v>
      </c>
      <c r="O111" s="12">
        <f>_xlfn.IFNA(VLOOKUP($B111,'Static Returns and Covariance'!$B$13:$W$132,14),"")</f>
        <v>1.2197941793904949E-2</v>
      </c>
      <c r="P111" s="12">
        <f>_xlfn.IFNA(VLOOKUP($B111,'Static Returns and Covariance'!$B$13:$W$132,15),"")</f>
        <v>-8.9845559487002902E-3</v>
      </c>
      <c r="Q111" s="12">
        <f>_xlfn.IFNA(VLOOKUP($B111,'Static Returns and Covariance'!$B$13:$W$132,16),"")</f>
        <v>2.7592362348392879E-2</v>
      </c>
      <c r="R111" s="12">
        <f>_xlfn.IFNA(VLOOKUP($B111,'Static Returns and Covariance'!$B$13:$W$132,17),"")</f>
        <v>2.1519689807125056E-2</v>
      </c>
      <c r="S111" s="12">
        <f>_xlfn.IFNA(VLOOKUP($B111,'Static Returns and Covariance'!$B$13:$W$132,18),"")</f>
        <v>-7.0111095725830345E-4</v>
      </c>
      <c r="T111" s="12">
        <f>_xlfn.IFNA(VLOOKUP($B111,'Static Returns and Covariance'!$B$13:$W$132,19),"")</f>
        <v>5.3509457853700343E-2</v>
      </c>
      <c r="U111" s="12">
        <f>_xlfn.IFNA(VLOOKUP($B111,'Static Returns and Covariance'!$B$13:$W$132,20),"")</f>
        <v>-6.1684427814422328E-2</v>
      </c>
      <c r="V111" s="12">
        <f>_xlfn.IFNA(VLOOKUP($B111,'Static Returns and Covariance'!$B$13:$W$132,21),"")</f>
        <v>4.0316274292126766E-2</v>
      </c>
      <c r="W111" s="51">
        <f>_xlfn.IFNA(VLOOKUP($B111,'Static Returns and Covariance'!$B$13:$W$132,22),"")</f>
        <v>-5.3318201931203173E-2</v>
      </c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</row>
    <row r="112" spans="2:34" outlineLevel="1">
      <c r="B112" s="10">
        <f>IF($C$4&lt;='Static Returns and Covariance'!B108,IF('Static Returns and Covariance'!B108&lt;='Backtesting - Monthly Reb Draft'!$C$5,'Static Returns and Covariance'!B108,""),"")</f>
        <v>43830</v>
      </c>
      <c r="C112" s="12">
        <f>_xlfn.IFNA(VLOOKUP($B112,'Static Returns and Covariance'!$B$13:$W$132,2),"")</f>
        <v>-3.0494881793856621E-3</v>
      </c>
      <c r="D112" s="12">
        <f>_xlfn.IFNA(VLOOKUP($B112,'Static Returns and Covariance'!$B$13:$W$132,3),"")</f>
        <v>2.8856867924332619E-2</v>
      </c>
      <c r="E112" s="12">
        <f>_xlfn.IFNA(VLOOKUP($B112,'Static Returns and Covariance'!$B$13:$W$132,4),"")</f>
        <v>2.7585078030824661E-2</v>
      </c>
      <c r="F112" s="12">
        <f>_xlfn.IFNA(VLOOKUP($B112,'Static Returns and Covariance'!$B$13:$W$132,5),"")</f>
        <v>3.9170604199171066E-2</v>
      </c>
      <c r="G112" s="12">
        <f>_xlfn.IFNA(VLOOKUP($B112,'Static Returns and Covariance'!$B$13:$W$132,6),"")</f>
        <v>3.1007738783955574E-2</v>
      </c>
      <c r="H112" s="12">
        <f>_xlfn.IFNA(VLOOKUP($B112,'Static Returns and Covariance'!$B$13:$W$132,7),"")</f>
        <v>7.5502237305045128E-3</v>
      </c>
      <c r="I112" s="12">
        <f>_xlfn.IFNA(VLOOKUP($B112,'Static Returns and Covariance'!$B$13:$W$132,8),"")</f>
        <v>3.3144693821668625E-2</v>
      </c>
      <c r="J112" s="12">
        <f>_xlfn.IFNA(VLOOKUP($B112,'Static Returns and Covariance'!$B$13:$W$132,9),"")</f>
        <v>5.8485932648181915E-2</v>
      </c>
      <c r="K112" s="12">
        <f>_xlfn.IFNA(VLOOKUP($B112,'Static Returns and Covariance'!$B$13:$W$132,10),"")</f>
        <v>-2.4241441860795021E-2</v>
      </c>
      <c r="L112" s="12">
        <f>_xlfn.IFNA(VLOOKUP($B112,'Static Returns and Covariance'!$B$13:$W$132,11),"")</f>
        <v>7.2497308254241943E-2</v>
      </c>
      <c r="M112" s="53">
        <f>_xlfn.IFNA(VLOOKUP($B112,'Static Returns and Covariance'!$B$13:$W$132,12),"")</f>
        <v>2.9829930000000001E-2</v>
      </c>
      <c r="N112" s="12">
        <f>_xlfn.IFNA(VLOOKUP($B112,'Static Returns and Covariance'!$B$13:$W$132,13),"")</f>
        <v>-5.6722810191179932E-3</v>
      </c>
      <c r="O112" s="12">
        <f>_xlfn.IFNA(VLOOKUP($B112,'Static Returns and Covariance'!$B$13:$W$132,14),"")</f>
        <v>2.2284377618537594E-2</v>
      </c>
      <c r="P112" s="12">
        <f>_xlfn.IFNA(VLOOKUP($B112,'Static Returns and Covariance'!$B$13:$W$132,15),"")</f>
        <v>1.9398450043809135E-2</v>
      </c>
      <c r="Q112" s="12">
        <f>_xlfn.IFNA(VLOOKUP($B112,'Static Returns and Covariance'!$B$13:$W$132,16),"")</f>
        <v>2.9063721631124889E-2</v>
      </c>
      <c r="R112" s="12">
        <f>_xlfn.IFNA(VLOOKUP($B112,'Static Returns and Covariance'!$B$13:$W$132,17),"")</f>
        <v>2.0066780024596179E-2</v>
      </c>
      <c r="S112" s="12">
        <f>_xlfn.IFNA(VLOOKUP($B112,'Static Returns and Covariance'!$B$13:$W$132,18),"")</f>
        <v>6.5374972230832287E-5</v>
      </c>
      <c r="T112" s="12">
        <f>_xlfn.IFNA(VLOOKUP($B112,'Static Returns and Covariance'!$B$13:$W$132,19),"")</f>
        <v>1.2169885334636397E-2</v>
      </c>
      <c r="U112" s="12">
        <f>_xlfn.IFNA(VLOOKUP($B112,'Static Returns and Covariance'!$B$13:$W$132,20),"")</f>
        <v>4.3107481641830724E-2</v>
      </c>
      <c r="V112" s="12">
        <f>_xlfn.IFNA(VLOOKUP($B112,'Static Returns and Covariance'!$B$13:$W$132,21),"")</f>
        <v>-3.9332464434846767E-2</v>
      </c>
      <c r="W112" s="51">
        <f>_xlfn.IFNA(VLOOKUP($B112,'Static Returns and Covariance'!$B$13:$W$132,22),"")</f>
        <v>5.6141350982701017E-2</v>
      </c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</row>
    <row r="113" spans="2:34" outlineLevel="1">
      <c r="B113" s="10">
        <f>IF($C$4&lt;='Static Returns and Covariance'!B109,IF('Static Returns and Covariance'!B109&lt;='Backtesting - Monthly Reb Draft'!$C$5,'Static Returns and Covariance'!B109,""),"")</f>
        <v>43861</v>
      </c>
      <c r="C113" s="12">
        <f>_xlfn.IFNA(VLOOKUP($B113,'Static Returns and Covariance'!$B$13:$W$132,2),"")</f>
        <v>7.2291873395442963E-2</v>
      </c>
      <c r="D113" s="12">
        <f>_xlfn.IFNA(VLOOKUP($B113,'Static Returns and Covariance'!$B$13:$W$132,3),"")</f>
        <v>-0.11094517260789871</v>
      </c>
      <c r="E113" s="12">
        <f>_xlfn.IFNA(VLOOKUP($B113,'Static Returns and Covariance'!$B$13:$W$132,4),"")</f>
        <v>0.10518054664134979</v>
      </c>
      <c r="F113" s="12">
        <f>_xlfn.IFNA(VLOOKUP($B113,'Static Returns and Covariance'!$B$13:$W$132,5),"")</f>
        <v>-0.10066882520914078</v>
      </c>
      <c r="G113" s="12">
        <f>_xlfn.IFNA(VLOOKUP($B113,'Static Returns and Covariance'!$B$13:$W$132,6),"")</f>
        <v>6.8170458078384399E-2</v>
      </c>
      <c r="H113" s="12">
        <f>_xlfn.IFNA(VLOOKUP($B113,'Static Returns and Covariance'!$B$13:$W$132,7),"")</f>
        <v>3.5377930849790573E-2</v>
      </c>
      <c r="I113" s="12">
        <f>_xlfn.IFNA(VLOOKUP($B113,'Static Returns and Covariance'!$B$13:$W$132,8),"")</f>
        <v>2.9147094115614891E-2</v>
      </c>
      <c r="J113" s="12">
        <f>_xlfn.IFNA(VLOOKUP($B113,'Static Returns and Covariance'!$B$13:$W$132,9),"")</f>
        <v>-3.4195117652416229E-2</v>
      </c>
      <c r="K113" s="12">
        <f>_xlfn.IFNA(VLOOKUP($B113,'Static Returns and Covariance'!$B$13:$W$132,10),"")</f>
        <v>-2.7393082156777382E-2</v>
      </c>
      <c r="L113" s="12">
        <f>_xlfn.IFNA(VLOOKUP($B113,'Static Returns and Covariance'!$B$13:$W$132,11),"")</f>
        <v>5.4097805172204971E-2</v>
      </c>
      <c r="M113" s="53">
        <f>_xlfn.IFNA(VLOOKUP($B113,'Static Returns and Covariance'!$B$13:$W$132,12),"")</f>
        <v>-3.5107869999999998E-6</v>
      </c>
      <c r="N113" s="12">
        <f>_xlfn.IFNA(VLOOKUP($B113,'Static Returns and Covariance'!$B$13:$W$132,13),"")</f>
        <v>6.9669080555710625E-2</v>
      </c>
      <c r="O113" s="12">
        <f>_xlfn.IFNA(VLOOKUP($B113,'Static Returns and Covariance'!$B$13:$W$132,14),"")</f>
        <v>-0.11751766291369374</v>
      </c>
      <c r="P113" s="12">
        <f>_xlfn.IFNA(VLOOKUP($B113,'Static Returns and Covariance'!$B$13:$W$132,15),"")</f>
        <v>9.6993918654334266E-2</v>
      </c>
      <c r="Q113" s="12">
        <f>_xlfn.IFNA(VLOOKUP($B113,'Static Returns and Covariance'!$B$13:$W$132,16),"")</f>
        <v>-0.11077570777718695</v>
      </c>
      <c r="R113" s="12">
        <f>_xlfn.IFNA(VLOOKUP($B113,'Static Returns and Covariance'!$B$13:$W$132,17),"")</f>
        <v>5.7229499319025004E-2</v>
      </c>
      <c r="S113" s="12">
        <f>_xlfn.IFNA(VLOOKUP($B113,'Static Returns and Covariance'!$B$13:$W$132,18),"")</f>
        <v>2.7893082091516891E-2</v>
      </c>
      <c r="T113" s="12">
        <f>_xlfn.IFNA(VLOOKUP($B113,'Static Returns and Covariance'!$B$13:$W$132,19),"")</f>
        <v>8.172285628582663E-3</v>
      </c>
      <c r="U113" s="12">
        <f>_xlfn.IFNA(VLOOKUP($B113,'Static Returns and Covariance'!$B$13:$W$132,20),"")</f>
        <v>-4.9573568658767421E-2</v>
      </c>
      <c r="V113" s="12">
        <f>_xlfn.IFNA(VLOOKUP($B113,'Static Returns and Covariance'!$B$13:$W$132,21),"")</f>
        <v>-4.2484104730829128E-2</v>
      </c>
      <c r="W113" s="51">
        <f>_xlfn.IFNA(VLOOKUP($B113,'Static Returns and Covariance'!$B$13:$W$132,22),"")</f>
        <v>3.7741847900664045E-2</v>
      </c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</row>
    <row r="114" spans="2:34" outlineLevel="1">
      <c r="B114" s="10">
        <f>IF($C$4&lt;='Static Returns and Covariance'!B110,IF('Static Returns and Covariance'!B110&lt;='Backtesting - Monthly Reb Draft'!$C$5,'Static Returns and Covariance'!B110,""),"")</f>
        <v>43889</v>
      </c>
      <c r="C114" s="12">
        <f>_xlfn.IFNA(VLOOKUP($B114,'Static Returns and Covariance'!$B$13:$W$132,2),"")</f>
        <v>-8.3211593329906464E-2</v>
      </c>
      <c r="D114" s="12">
        <f>_xlfn.IFNA(VLOOKUP($B114,'Static Returns and Covariance'!$B$13:$W$132,3),"")</f>
        <v>-0.11676314473152161</v>
      </c>
      <c r="E114" s="12">
        <f>_xlfn.IFNA(VLOOKUP($B114,'Static Returns and Covariance'!$B$13:$W$132,4),"")</f>
        <v>-0.13380682468414307</v>
      </c>
      <c r="F114" s="12">
        <f>_xlfn.IFNA(VLOOKUP($B114,'Static Returns and Covariance'!$B$13:$W$132,5),"")</f>
        <v>-5.0107132643461227E-2</v>
      </c>
      <c r="G114" s="12">
        <f>_xlfn.IFNA(VLOOKUP($B114,'Static Returns and Covariance'!$B$13:$W$132,6),"")</f>
        <v>-0.12638823688030243</v>
      </c>
      <c r="H114" s="12">
        <f>_xlfn.IFNA(VLOOKUP($B114,'Static Returns and Covariance'!$B$13:$W$132,7),"")</f>
        <v>-7.7317781746387482E-2</v>
      </c>
      <c r="I114" s="12">
        <f>_xlfn.IFNA(VLOOKUP($B114,'Static Returns and Covariance'!$B$13:$W$132,8),"")</f>
        <v>-0.13834671676158905</v>
      </c>
      <c r="J114" s="12">
        <f>_xlfn.IFNA(VLOOKUP($B114,'Static Returns and Covariance'!$B$13:$W$132,9),"")</f>
        <v>-0.1313900500535965</v>
      </c>
      <c r="K114" s="12">
        <f>_xlfn.IFNA(VLOOKUP($B114,'Static Returns and Covariance'!$B$13:$W$132,10),"")</f>
        <v>9.7468353807926178E-2</v>
      </c>
      <c r="L114" s="12">
        <f>_xlfn.IFNA(VLOOKUP($B114,'Static Returns and Covariance'!$B$13:$W$132,11),"")</f>
        <v>-4.3713316321372986E-2</v>
      </c>
      <c r="M114" s="53">
        <f>_xlfn.IFNA(VLOOKUP($B114,'Static Returns and Covariance'!$B$13:$W$132,12),"")</f>
        <v>-8.1871920000000001E-2</v>
      </c>
      <c r="N114" s="12">
        <f>_xlfn.IFNA(VLOOKUP($B114,'Static Returns and Covariance'!$B$13:$W$132,13),"")</f>
        <v>-8.5834386169638802E-2</v>
      </c>
      <c r="O114" s="12">
        <f>_xlfn.IFNA(VLOOKUP($B114,'Static Returns and Covariance'!$B$13:$W$132,14),"")</f>
        <v>-0.12333563503731663</v>
      </c>
      <c r="P114" s="12">
        <f>_xlfn.IFNA(VLOOKUP($B114,'Static Returns and Covariance'!$B$13:$W$132,15),"")</f>
        <v>-0.14199345267115859</v>
      </c>
      <c r="Q114" s="12">
        <f>_xlfn.IFNA(VLOOKUP($B114,'Static Returns and Covariance'!$B$13:$W$132,16),"")</f>
        <v>-6.0214015211507405E-2</v>
      </c>
      <c r="R114" s="12">
        <f>_xlfn.IFNA(VLOOKUP($B114,'Static Returns and Covariance'!$B$13:$W$132,17),"")</f>
        <v>-0.13732919563966181</v>
      </c>
      <c r="S114" s="12">
        <f>_xlfn.IFNA(VLOOKUP($B114,'Static Returns and Covariance'!$B$13:$W$132,18),"")</f>
        <v>-8.4802630504661164E-2</v>
      </c>
      <c r="T114" s="12">
        <f>_xlfn.IFNA(VLOOKUP($B114,'Static Returns and Covariance'!$B$13:$W$132,19),"")</f>
        <v>-0.15932152524862128</v>
      </c>
      <c r="U114" s="12">
        <f>_xlfn.IFNA(VLOOKUP($B114,'Static Returns and Covariance'!$B$13:$W$132,20),"")</f>
        <v>-0.14676850105994768</v>
      </c>
      <c r="V114" s="12">
        <f>_xlfn.IFNA(VLOOKUP($B114,'Static Returns and Covariance'!$B$13:$W$132,21),"")</f>
        <v>8.2377331233874432E-2</v>
      </c>
      <c r="W114" s="51">
        <f>_xlfn.IFNA(VLOOKUP($B114,'Static Returns and Covariance'!$B$13:$W$132,22),"")</f>
        <v>-6.0069273592913912E-2</v>
      </c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</row>
    <row r="115" spans="2:34" outlineLevel="1">
      <c r="B115" s="10">
        <f>IF($C$4&lt;='Static Returns and Covariance'!B111,IF('Static Returns and Covariance'!B111&lt;='Backtesting - Monthly Reb Draft'!$C$5,'Static Returns and Covariance'!B111,""),"")</f>
        <v>43921</v>
      </c>
      <c r="C115" s="12">
        <f>_xlfn.IFNA(VLOOKUP($B115,'Static Returns and Covariance'!$B$13:$W$132,2),"")</f>
        <v>-0.14767572283744812</v>
      </c>
      <c r="D115" s="12">
        <f>_xlfn.IFNA(VLOOKUP($B115,'Static Returns and Covariance'!$B$13:$W$132,3),"")</f>
        <v>-0.22369828820228577</v>
      </c>
      <c r="E115" s="12">
        <f>_xlfn.IFNA(VLOOKUP($B115,'Static Returns and Covariance'!$B$13:$W$132,4),"")</f>
        <v>-0.10304839909076691</v>
      </c>
      <c r="F115" s="12">
        <f>_xlfn.IFNA(VLOOKUP($B115,'Static Returns and Covariance'!$B$13:$W$132,5),"")</f>
        <v>-8.5298918187618256E-2</v>
      </c>
      <c r="G115" s="12">
        <f>_xlfn.IFNA(VLOOKUP($B115,'Static Returns and Covariance'!$B$13:$W$132,6),"")</f>
        <v>-2.521616593003273E-2</v>
      </c>
      <c r="H115" s="12">
        <f>_xlfn.IFNA(VLOOKUP($B115,'Static Returns and Covariance'!$B$13:$W$132,7),"")</f>
        <v>-7.6618030667304993E-2</v>
      </c>
      <c r="I115" s="12">
        <f>_xlfn.IFNA(VLOOKUP($B115,'Static Returns and Covariance'!$B$13:$W$132,8),"")</f>
        <v>-0.24494779109954834</v>
      </c>
      <c r="J115" s="12">
        <f>_xlfn.IFNA(VLOOKUP($B115,'Static Returns and Covariance'!$B$13:$W$132,9),"")</f>
        <v>-1.5527145937085152E-2</v>
      </c>
      <c r="K115" s="12">
        <f>_xlfn.IFNA(VLOOKUP($B115,'Static Returns and Covariance'!$B$13:$W$132,10),"")</f>
        <v>8.7658613920211792E-2</v>
      </c>
      <c r="L115" s="12">
        <f>_xlfn.IFNA(VLOOKUP($B115,'Static Returns and Covariance'!$B$13:$W$132,11),"")</f>
        <v>1.6121158376336098E-2</v>
      </c>
      <c r="M115" s="53">
        <f>_xlfn.IFNA(VLOOKUP($B115,'Static Returns and Covariance'!$B$13:$W$132,12),"")</f>
        <v>-0.1220136</v>
      </c>
      <c r="N115" s="12">
        <f>_xlfn.IFNA(VLOOKUP($B115,'Static Returns and Covariance'!$B$13:$W$132,13),"")</f>
        <v>-0.15029851567718044</v>
      </c>
      <c r="O115" s="12">
        <f>_xlfn.IFNA(VLOOKUP($B115,'Static Returns and Covariance'!$B$13:$W$132,14),"")</f>
        <v>-0.23027077850808078</v>
      </c>
      <c r="P115" s="12">
        <f>_xlfn.IFNA(VLOOKUP($B115,'Static Returns and Covariance'!$B$13:$W$132,15),"")</f>
        <v>-0.11123502707778243</v>
      </c>
      <c r="Q115" s="12">
        <f>_xlfn.IFNA(VLOOKUP($B115,'Static Returns and Covariance'!$B$13:$W$132,16),"")</f>
        <v>-9.5405800755664433E-2</v>
      </c>
      <c r="R115" s="12">
        <f>_xlfn.IFNA(VLOOKUP($B115,'Static Returns and Covariance'!$B$13:$W$132,17),"")</f>
        <v>-3.6157124689392126E-2</v>
      </c>
      <c r="S115" s="12">
        <f>_xlfn.IFNA(VLOOKUP($B115,'Static Returns and Covariance'!$B$13:$W$132,18),"")</f>
        <v>-8.4102879425578675E-2</v>
      </c>
      <c r="T115" s="12">
        <f>_xlfn.IFNA(VLOOKUP($B115,'Static Returns and Covariance'!$B$13:$W$132,19),"")</f>
        <v>-0.26592259958658054</v>
      </c>
      <c r="U115" s="12">
        <f>_xlfn.IFNA(VLOOKUP($B115,'Static Returns and Covariance'!$B$13:$W$132,20),"")</f>
        <v>-3.0905596943436343E-2</v>
      </c>
      <c r="V115" s="12">
        <f>_xlfn.IFNA(VLOOKUP($B115,'Static Returns and Covariance'!$B$13:$W$132,21),"")</f>
        <v>7.2567591346160046E-2</v>
      </c>
      <c r="W115" s="51">
        <f>_xlfn.IFNA(VLOOKUP($B115,'Static Returns and Covariance'!$B$13:$W$132,22),"")</f>
        <v>-2.3479889520482827E-4</v>
      </c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</row>
    <row r="116" spans="2:34" outlineLevel="1">
      <c r="B116" s="10">
        <f>IF($C$4&lt;='Static Returns and Covariance'!B112,IF('Static Returns and Covariance'!B112&lt;='Backtesting - Monthly Reb Draft'!$C$5,'Static Returns and Covariance'!B112,""),"")</f>
        <v>43951</v>
      </c>
      <c r="C116" s="12">
        <f>_xlfn.IFNA(VLOOKUP($B116,'Static Returns and Covariance'!$B$13:$W$132,2),"")</f>
        <v>0.13188494741916656</v>
      </c>
      <c r="D116" s="12">
        <f>_xlfn.IFNA(VLOOKUP($B116,'Static Returns and Covariance'!$B$13:$W$132,3),"")</f>
        <v>0.26966604590415955</v>
      </c>
      <c r="E116" s="12">
        <f>_xlfn.IFNA(VLOOKUP($B116,'Static Returns and Covariance'!$B$13:$W$132,4),"")</f>
        <v>4.7838941216468811E-2</v>
      </c>
      <c r="F116" s="12">
        <f>_xlfn.IFNA(VLOOKUP($B116,'Static Returns and Covariance'!$B$13:$W$132,5),"")</f>
        <v>0.11288553476333618</v>
      </c>
      <c r="G116" s="12">
        <f>_xlfn.IFNA(VLOOKUP($B116,'Static Returns and Covariance'!$B$13:$W$132,6),"")</f>
        <v>0.10827791690826416</v>
      </c>
      <c r="H116" s="12">
        <f>_xlfn.IFNA(VLOOKUP($B116,'Static Returns and Covariance'!$B$13:$W$132,7),"")</f>
        <v>6.8430453538894653E-2</v>
      </c>
      <c r="I116" s="12">
        <f>_xlfn.IFNA(VLOOKUP($B116,'Static Returns and Covariance'!$B$13:$W$132,8),"")</f>
        <v>0.17000000178813934</v>
      </c>
      <c r="J116" s="12">
        <f>_xlfn.IFNA(VLOOKUP($B116,'Static Returns and Covariance'!$B$13:$W$132,9),"")</f>
        <v>8.7255142629146576E-2</v>
      </c>
      <c r="K116" s="12">
        <f>_xlfn.IFNA(VLOOKUP($B116,'Static Returns and Covariance'!$B$13:$W$132,10),"")</f>
        <v>0.1235954761505127</v>
      </c>
      <c r="L116" s="12">
        <f>_xlfn.IFNA(VLOOKUP($B116,'Static Returns and Covariance'!$B$13:$W$132,11),"")</f>
        <v>0.10408587008714676</v>
      </c>
      <c r="M116" s="53">
        <f>_xlfn.IFNA(VLOOKUP($B116,'Static Returns and Covariance'!$B$13:$W$132,12),"")</f>
        <v>0.1290713</v>
      </c>
      <c r="N116" s="12">
        <f>_xlfn.IFNA(VLOOKUP($B116,'Static Returns and Covariance'!$B$13:$W$132,13),"")</f>
        <v>0.12926215457943424</v>
      </c>
      <c r="O116" s="12">
        <f>_xlfn.IFNA(VLOOKUP($B116,'Static Returns and Covariance'!$B$13:$W$132,14),"")</f>
        <v>0.2630935555983645</v>
      </c>
      <c r="P116" s="12">
        <f>_xlfn.IFNA(VLOOKUP($B116,'Static Returns and Covariance'!$B$13:$W$132,15),"")</f>
        <v>3.9652313229453284E-2</v>
      </c>
      <c r="Q116" s="12">
        <f>_xlfn.IFNA(VLOOKUP($B116,'Static Returns and Covariance'!$B$13:$W$132,16),"")</f>
        <v>0.10277865219529</v>
      </c>
      <c r="R116" s="12">
        <f>_xlfn.IFNA(VLOOKUP($B116,'Static Returns and Covariance'!$B$13:$W$132,17),"")</f>
        <v>9.7336958148904765E-2</v>
      </c>
      <c r="S116" s="12">
        <f>_xlfn.IFNA(VLOOKUP($B116,'Static Returns and Covariance'!$B$13:$W$132,18),"")</f>
        <v>6.0945604780620971E-2</v>
      </c>
      <c r="T116" s="12">
        <f>_xlfn.IFNA(VLOOKUP($B116,'Static Returns and Covariance'!$B$13:$W$132,19),"")</f>
        <v>0.14902519330110711</v>
      </c>
      <c r="U116" s="12">
        <f>_xlfn.IFNA(VLOOKUP($B116,'Static Returns and Covariance'!$B$13:$W$132,20),"")</f>
        <v>7.1876691622795377E-2</v>
      </c>
      <c r="V116" s="12">
        <f>_xlfn.IFNA(VLOOKUP($B116,'Static Returns and Covariance'!$B$13:$W$132,21),"")</f>
        <v>0.10850445357646095</v>
      </c>
      <c r="W116" s="51">
        <f>_xlfn.IFNA(VLOOKUP($B116,'Static Returns and Covariance'!$B$13:$W$132,22),"")</f>
        <v>8.7729912815605826E-2</v>
      </c>
      <c r="Y116" s="57"/>
      <c r="AA116" s="57"/>
      <c r="AB116" s="57"/>
      <c r="AC116" s="57"/>
      <c r="AD116" s="57"/>
      <c r="AE116" s="57"/>
      <c r="AF116" s="57"/>
      <c r="AG116" s="57"/>
      <c r="AH116" s="57"/>
    </row>
    <row r="117" spans="2:34" outlineLevel="1">
      <c r="B117" s="10">
        <f>IF($C$4&lt;='Static Returns and Covariance'!B113,IF('Static Returns and Covariance'!B113&lt;='Backtesting - Monthly Reb Draft'!$C$5,'Static Returns and Covariance'!B113,""),"")</f>
        <v>43980</v>
      </c>
      <c r="C117" s="12">
        <f>_xlfn.IFNA(VLOOKUP($B117,'Static Returns and Covariance'!$B$13:$W$132,2),"")</f>
        <v>7.7254218049347401E-3</v>
      </c>
      <c r="D117" s="12">
        <f>_xlfn.IFNA(VLOOKUP($B117,'Static Returns and Covariance'!$B$13:$W$132,3),"")</f>
        <v>1.07608363032341E-2</v>
      </c>
      <c r="E117" s="12">
        <f>_xlfn.IFNA(VLOOKUP($B117,'Static Returns and Covariance'!$B$13:$W$132,4),"")</f>
        <v>1.727481372654438E-2</v>
      </c>
      <c r="F117" s="12">
        <f>_xlfn.IFNA(VLOOKUP($B117,'Static Returns and Covariance'!$B$13:$W$132,5),"")</f>
        <v>3.9428673684597015E-2</v>
      </c>
      <c r="G117" s="12">
        <f>_xlfn.IFNA(VLOOKUP($B117,'Static Returns and Covariance'!$B$13:$W$132,6),"")</f>
        <v>5.4684907197952271E-2</v>
      </c>
      <c r="H117" s="12">
        <f>_xlfn.IFNA(VLOOKUP($B117,'Static Returns and Covariance'!$B$13:$W$132,7),"")</f>
        <v>0.10216524451971054</v>
      </c>
      <c r="I117" s="12">
        <f>_xlfn.IFNA(VLOOKUP($B117,'Static Returns and Covariance'!$B$13:$W$132,8),"")</f>
        <v>0.12097388505935669</v>
      </c>
      <c r="J117" s="12">
        <f>_xlfn.IFNA(VLOOKUP($B117,'Static Returns and Covariance'!$B$13:$W$132,9),"")</f>
        <v>0.12836240231990814</v>
      </c>
      <c r="K117" s="12">
        <f>_xlfn.IFNA(VLOOKUP($B117,'Static Returns and Covariance'!$B$13:$W$132,10),"")</f>
        <v>-7.3452360928058624E-2</v>
      </c>
      <c r="L117" s="12">
        <f>_xlfn.IFNA(VLOOKUP($B117,'Static Returns and Covariance'!$B$13:$W$132,11),"")</f>
        <v>7.9847030341625214E-2</v>
      </c>
      <c r="M117" s="53">
        <f>_xlfn.IFNA(VLOOKUP($B117,'Static Returns and Covariance'!$B$13:$W$132,12),"")</f>
        <v>4.7650700000000004E-2</v>
      </c>
      <c r="N117" s="12">
        <f>_xlfn.IFNA(VLOOKUP($B117,'Static Returns and Covariance'!$B$13:$W$132,13),"")</f>
        <v>5.102628965202409E-3</v>
      </c>
      <c r="O117" s="12">
        <f>_xlfn.IFNA(VLOOKUP($B117,'Static Returns and Covariance'!$B$13:$W$132,14),"")</f>
        <v>4.1883459974390762E-3</v>
      </c>
      <c r="P117" s="12">
        <f>_xlfn.IFNA(VLOOKUP($B117,'Static Returns and Covariance'!$B$13:$W$132,15),"")</f>
        <v>9.0881857395288534E-3</v>
      </c>
      <c r="Q117" s="12">
        <f>_xlfn.IFNA(VLOOKUP($B117,'Static Returns and Covariance'!$B$13:$W$132,16),"")</f>
        <v>2.9321791116550838E-2</v>
      </c>
      <c r="R117" s="12">
        <f>_xlfn.IFNA(VLOOKUP($B117,'Static Returns and Covariance'!$B$13:$W$132,17),"")</f>
        <v>4.3743948438592875E-2</v>
      </c>
      <c r="S117" s="12">
        <f>_xlfn.IFNA(VLOOKUP($B117,'Static Returns and Covariance'!$B$13:$W$132,18),"")</f>
        <v>9.4680395761436859E-2</v>
      </c>
      <c r="T117" s="12">
        <f>_xlfn.IFNA(VLOOKUP($B117,'Static Returns and Covariance'!$B$13:$W$132,19),"")</f>
        <v>9.9999076572324458E-2</v>
      </c>
      <c r="U117" s="12">
        <f>_xlfn.IFNA(VLOOKUP($B117,'Static Returns and Covariance'!$B$13:$W$132,20),"")</f>
        <v>0.11298395131355694</v>
      </c>
      <c r="V117" s="12">
        <f>_xlfn.IFNA(VLOOKUP($B117,'Static Returns and Covariance'!$B$13:$W$132,21),"")</f>
        <v>-8.854338350211037E-2</v>
      </c>
      <c r="W117" s="51">
        <f>_xlfn.IFNA(VLOOKUP($B117,'Static Returns and Covariance'!$B$13:$W$132,22),"")</f>
        <v>6.3491073070084281E-2</v>
      </c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</row>
    <row r="118" spans="2:34" outlineLevel="1">
      <c r="B118" s="10">
        <f>IF($C$4&lt;='Static Returns and Covariance'!B114,IF('Static Returns and Covariance'!B114&lt;='Backtesting - Monthly Reb Draft'!$C$5,'Static Returns and Covariance'!B114,""),"")</f>
        <v>44012</v>
      </c>
      <c r="C118" s="12">
        <f>_xlfn.IFNA(VLOOKUP($B118,'Static Returns and Covariance'!$B$13:$W$132,2),"")</f>
        <v>-3.3066492527723312E-2</v>
      </c>
      <c r="D118" s="12">
        <f>_xlfn.IFNA(VLOOKUP($B118,'Static Returns and Covariance'!$B$13:$W$132,3),"")</f>
        <v>-2.693559043109417E-2</v>
      </c>
      <c r="E118" s="12">
        <f>_xlfn.IFNA(VLOOKUP($B118,'Static Returns and Covariance'!$B$13:$W$132,4),"")</f>
        <v>-9.1466642916202545E-2</v>
      </c>
      <c r="F118" s="12">
        <f>_xlfn.IFNA(VLOOKUP($B118,'Static Returns and Covariance'!$B$13:$W$132,5),"")</f>
        <v>-2.8764826711267233E-3</v>
      </c>
      <c r="G118" s="12">
        <f>_xlfn.IFNA(VLOOKUP($B118,'Static Returns and Covariance'!$B$13:$W$132,6),"")</f>
        <v>-4.9261059612035751E-2</v>
      </c>
      <c r="H118" s="12">
        <f>_xlfn.IFNA(VLOOKUP($B118,'Static Returns and Covariance'!$B$13:$W$132,7),"")</f>
        <v>-3.3996019512414932E-2</v>
      </c>
      <c r="I118" s="12">
        <f>_xlfn.IFNA(VLOOKUP($B118,'Static Returns and Covariance'!$B$13:$W$132,8),"")</f>
        <v>9.2760145664215088E-2</v>
      </c>
      <c r="J118" s="12">
        <f>_xlfn.IFNA(VLOOKUP($B118,'Static Returns and Covariance'!$B$13:$W$132,9),"")</f>
        <v>-2.4675874039530754E-2</v>
      </c>
      <c r="K118" s="12">
        <f>_xlfn.IFNA(VLOOKUP($B118,'Static Returns and Covariance'!$B$13:$W$132,10),"")</f>
        <v>-2.698180265724659E-3</v>
      </c>
      <c r="L118" s="12">
        <f>_xlfn.IFNA(VLOOKUP($B118,'Static Returns and Covariance'!$B$13:$W$132,11),"")</f>
        <v>-2.0968850702047348E-2</v>
      </c>
      <c r="M118" s="53">
        <f>_xlfn.IFNA(VLOOKUP($B118,'Static Returns and Covariance'!$B$13:$W$132,12),"")</f>
        <v>2.0550330000000002E-2</v>
      </c>
      <c r="N118" s="12">
        <f>_xlfn.IFNA(VLOOKUP($B118,'Static Returns and Covariance'!$B$13:$W$132,13),"")</f>
        <v>-3.5689285367455643E-2</v>
      </c>
      <c r="O118" s="12">
        <f>_xlfn.IFNA(VLOOKUP($B118,'Static Returns and Covariance'!$B$13:$W$132,14),"")</f>
        <v>-3.3508080736889191E-2</v>
      </c>
      <c r="P118" s="12">
        <f>_xlfn.IFNA(VLOOKUP($B118,'Static Returns and Covariance'!$B$13:$W$132,15),"")</f>
        <v>-9.9653270903218072E-2</v>
      </c>
      <c r="Q118" s="12">
        <f>_xlfn.IFNA(VLOOKUP($B118,'Static Returns and Covariance'!$B$13:$W$132,16),"")</f>
        <v>-1.2983365239172902E-2</v>
      </c>
      <c r="R118" s="12">
        <f>_xlfn.IFNA(VLOOKUP($B118,'Static Returns and Covariance'!$B$13:$W$132,17),"")</f>
        <v>-6.0202018371395147E-2</v>
      </c>
      <c r="S118" s="12">
        <f>_xlfn.IFNA(VLOOKUP($B118,'Static Returns and Covariance'!$B$13:$W$132,18),"")</f>
        <v>-4.1480868270688614E-2</v>
      </c>
      <c r="T118" s="12">
        <f>_xlfn.IFNA(VLOOKUP($B118,'Static Returns and Covariance'!$B$13:$W$132,19),"")</f>
        <v>7.1785337177182856E-2</v>
      </c>
      <c r="U118" s="12">
        <f>_xlfn.IFNA(VLOOKUP($B118,'Static Returns and Covariance'!$B$13:$W$132,20),"")</f>
        <v>-4.0054325045881946E-2</v>
      </c>
      <c r="V118" s="12">
        <f>_xlfn.IFNA(VLOOKUP($B118,'Static Returns and Covariance'!$B$13:$W$132,21),"")</f>
        <v>-1.7789202839776409E-2</v>
      </c>
      <c r="W118" s="51">
        <f>_xlfn.IFNA(VLOOKUP($B118,'Static Returns and Covariance'!$B$13:$W$132,22),"")</f>
        <v>-3.7324807973588274E-2</v>
      </c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</row>
    <row r="119" spans="2:34" outlineLevel="1">
      <c r="B119" s="10">
        <f>IF($C$4&lt;='Static Returns and Covariance'!B115,IF('Static Returns and Covariance'!B115&lt;='Backtesting - Monthly Reb Draft'!$C$5,'Static Returns and Covariance'!B115,""),"")</f>
        <v>44043</v>
      </c>
      <c r="C119" s="12">
        <f>_xlfn.IFNA(VLOOKUP($B119,'Static Returns and Covariance'!$B$13:$W$132,2),"")</f>
        <v>1.7968086525797844E-2</v>
      </c>
      <c r="D119" s="12">
        <f>_xlfn.IFNA(VLOOKUP($B119,'Static Returns and Covariance'!$B$13:$W$132,3),"")</f>
        <v>-5.9285003691911697E-2</v>
      </c>
      <c r="E119" s="12">
        <f>_xlfn.IFNA(VLOOKUP($B119,'Static Returns and Covariance'!$B$13:$W$132,4),"")</f>
        <v>5.3230516612529755E-2</v>
      </c>
      <c r="F119" s="12">
        <f>_xlfn.IFNA(VLOOKUP($B119,'Static Returns and Covariance'!$B$13:$W$132,5),"")</f>
        <v>-3.5386908799409866E-2</v>
      </c>
      <c r="G119" s="12">
        <f>_xlfn.IFNA(VLOOKUP($B119,'Static Returns and Covariance'!$B$13:$W$132,6),"")</f>
        <v>-0.20223970711231232</v>
      </c>
      <c r="H119" s="12">
        <f>_xlfn.IFNA(VLOOKUP($B119,'Static Returns and Covariance'!$B$13:$W$132,7),"")</f>
        <v>-1.8477645935490727E-3</v>
      </c>
      <c r="I119" s="12">
        <f>_xlfn.IFNA(VLOOKUP($B119,'Static Returns and Covariance'!$B$13:$W$132,8),"")</f>
        <v>1.9254695624113083E-2</v>
      </c>
      <c r="J119" s="12">
        <f>_xlfn.IFNA(VLOOKUP($B119,'Static Returns and Covariance'!$B$13:$W$132,9),"")</f>
        <v>1.7581455409526825E-2</v>
      </c>
      <c r="K119" s="12">
        <f>_xlfn.IFNA(VLOOKUP($B119,'Static Returns and Covariance'!$B$13:$W$132,10),"")</f>
        <v>-9.6308857202529907E-2</v>
      </c>
      <c r="L119" s="12">
        <f>_xlfn.IFNA(VLOOKUP($B119,'Static Returns and Covariance'!$B$13:$W$132,11),"")</f>
        <v>-3.8841299246996641E-3</v>
      </c>
      <c r="M119" s="53">
        <f>_xlfn.IFNA(VLOOKUP($B119,'Static Returns and Covariance'!$B$13:$W$132,12),"")</f>
        <v>5.6910260000000004E-2</v>
      </c>
      <c r="N119" s="12">
        <f>_xlfn.IFNA(VLOOKUP($B119,'Static Returns and Covariance'!$B$13:$W$132,13),"")</f>
        <v>1.5345293686065513E-2</v>
      </c>
      <c r="O119" s="12">
        <f>_xlfn.IFNA(VLOOKUP($B119,'Static Returns and Covariance'!$B$13:$W$132,14),"")</f>
        <v>-6.5857493997706726E-2</v>
      </c>
      <c r="P119" s="12">
        <f>_xlfn.IFNA(VLOOKUP($B119,'Static Returns and Covariance'!$B$13:$W$132,15),"")</f>
        <v>4.5043888625514228E-2</v>
      </c>
      <c r="Q119" s="12">
        <f>_xlfn.IFNA(VLOOKUP($B119,'Static Returns and Covariance'!$B$13:$W$132,16),"")</f>
        <v>-4.5493791367456043E-2</v>
      </c>
      <c r="R119" s="12">
        <f>_xlfn.IFNA(VLOOKUP($B119,'Static Returns and Covariance'!$B$13:$W$132,17),"")</f>
        <v>-0.2131806658716717</v>
      </c>
      <c r="S119" s="12">
        <f>_xlfn.IFNA(VLOOKUP($B119,'Static Returns and Covariance'!$B$13:$W$132,18),"")</f>
        <v>-9.3326133518227532E-3</v>
      </c>
      <c r="T119" s="12">
        <f>_xlfn.IFNA(VLOOKUP($B119,'Static Returns and Covariance'!$B$13:$W$132,19),"")</f>
        <v>-1.7201128629191452E-3</v>
      </c>
      <c r="U119" s="12">
        <f>_xlfn.IFNA(VLOOKUP($B119,'Static Returns and Covariance'!$B$13:$W$132,20),"")</f>
        <v>2.2030044031756315E-3</v>
      </c>
      <c r="V119" s="12">
        <f>_xlfn.IFNA(VLOOKUP($B119,'Static Returns and Covariance'!$B$13:$W$132,21),"")</f>
        <v>-0.11139987977658165</v>
      </c>
      <c r="W119" s="51">
        <f>_xlfn.IFNA(VLOOKUP($B119,'Static Returns and Covariance'!$B$13:$W$132,22),"")</f>
        <v>-2.024008719624059E-2</v>
      </c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</row>
    <row r="120" spans="2:34" outlineLevel="1">
      <c r="B120" s="10">
        <f>IF($C$4&lt;='Static Returns and Covariance'!B116,IF('Static Returns and Covariance'!B116&lt;='Backtesting - Monthly Reb Draft'!$C$5,'Static Returns and Covariance'!B116,""),"")</f>
        <v>44074</v>
      </c>
      <c r="C120" s="12">
        <f>_xlfn.IFNA(VLOOKUP($B120,'Static Returns and Covariance'!$B$13:$W$132,2),"")</f>
        <v>1.6268057748675346E-2</v>
      </c>
      <c r="D120" s="12">
        <f>_xlfn.IFNA(VLOOKUP($B120,'Static Returns and Covariance'!$B$13:$W$132,3),"")</f>
        <v>1.5248960815370083E-2</v>
      </c>
      <c r="E120" s="12">
        <f>_xlfn.IFNA(VLOOKUP($B120,'Static Returns and Covariance'!$B$13:$W$132,4),"")</f>
        <v>-3.2777886837720871E-2</v>
      </c>
      <c r="F120" s="12">
        <f>_xlfn.IFNA(VLOOKUP($B120,'Static Returns and Covariance'!$B$13:$W$132,5),"")</f>
        <v>9.3174740672111511E-2</v>
      </c>
      <c r="G120" s="12">
        <f>_xlfn.IFNA(VLOOKUP($B120,'Static Returns and Covariance'!$B$13:$W$132,6),"")</f>
        <v>7.4376732110977173E-2</v>
      </c>
      <c r="H120" s="12">
        <f>_xlfn.IFNA(VLOOKUP($B120,'Static Returns and Covariance'!$B$13:$W$132,7),"")</f>
        <v>-3.1963426619768143E-2</v>
      </c>
      <c r="I120" s="12">
        <f>_xlfn.IFNA(VLOOKUP($B120,'Static Returns and Covariance'!$B$13:$W$132,8),"")</f>
        <v>6.9148875772953033E-2</v>
      </c>
      <c r="J120" s="12">
        <f>_xlfn.IFNA(VLOOKUP($B120,'Static Returns and Covariance'!$B$13:$W$132,9),"")</f>
        <v>-0.10360928624868393</v>
      </c>
      <c r="K120" s="12">
        <f>_xlfn.IFNA(VLOOKUP($B120,'Static Returns and Covariance'!$B$13:$W$132,10),"")</f>
        <v>-3.998272493481636E-2</v>
      </c>
      <c r="L120" s="12">
        <f>_xlfn.IFNA(VLOOKUP($B120,'Static Returns and Covariance'!$B$13:$W$132,11),"")</f>
        <v>-2.0695842802524567E-2</v>
      </c>
      <c r="M120" s="53">
        <f>_xlfn.IFNA(VLOOKUP($B120,'Static Returns and Covariance'!$B$13:$W$132,12),"")</f>
        <v>7.2067790000000007E-2</v>
      </c>
      <c r="N120" s="12">
        <f>_xlfn.IFNA(VLOOKUP($B120,'Static Returns and Covariance'!$B$13:$W$132,13),"")</f>
        <v>1.3645264908943015E-2</v>
      </c>
      <c r="O120" s="12">
        <f>_xlfn.IFNA(VLOOKUP($B120,'Static Returns and Covariance'!$B$13:$W$132,14),"")</f>
        <v>8.6764705095750579E-3</v>
      </c>
      <c r="P120" s="12">
        <f>_xlfn.IFNA(VLOOKUP($B120,'Static Returns and Covariance'!$B$13:$W$132,15),"")</f>
        <v>-4.0964514824736398E-2</v>
      </c>
      <c r="Q120" s="12">
        <f>_xlfn.IFNA(VLOOKUP($B120,'Static Returns and Covariance'!$B$13:$W$132,16),"")</f>
        <v>8.3067858104065334E-2</v>
      </c>
      <c r="R120" s="12">
        <f>_xlfn.IFNA(VLOOKUP($B120,'Static Returns and Covariance'!$B$13:$W$132,17),"")</f>
        <v>6.3435773351617777E-2</v>
      </c>
      <c r="S120" s="12">
        <f>_xlfn.IFNA(VLOOKUP($B120,'Static Returns and Covariance'!$B$13:$W$132,18),"")</f>
        <v>-3.9448275378041825E-2</v>
      </c>
      <c r="T120" s="12">
        <f>_xlfn.IFNA(VLOOKUP($B120,'Static Returns and Covariance'!$B$13:$W$132,19),"")</f>
        <v>4.8174067285920802E-2</v>
      </c>
      <c r="U120" s="12">
        <f>_xlfn.IFNA(VLOOKUP($B120,'Static Returns and Covariance'!$B$13:$W$132,20),"")</f>
        <v>-0.11898773725503513</v>
      </c>
      <c r="V120" s="12">
        <f>_xlfn.IFNA(VLOOKUP($B120,'Static Returns and Covariance'!$B$13:$W$132,21),"")</f>
        <v>-5.5073747508868107E-2</v>
      </c>
      <c r="W120" s="51">
        <f>_xlfn.IFNA(VLOOKUP($B120,'Static Returns and Covariance'!$B$13:$W$132,22),"")</f>
        <v>-3.7051800074065493E-2</v>
      </c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</row>
    <row r="121" spans="2:34" outlineLevel="1">
      <c r="B121" s="10">
        <f>IF($C$4&lt;='Static Returns and Covariance'!B117,IF('Static Returns and Covariance'!B117&lt;='Backtesting - Monthly Reb Draft'!$C$5,'Static Returns and Covariance'!B117,""),"")</f>
        <v>44104</v>
      </c>
      <c r="C121" s="12">
        <f>_xlfn.IFNA(VLOOKUP($B121,'Static Returns and Covariance'!$B$13:$W$132,2),"")</f>
        <v>-1.3299808837473392E-2</v>
      </c>
      <c r="D121" s="12">
        <f>_xlfn.IFNA(VLOOKUP($B121,'Static Returns and Covariance'!$B$13:$W$132,3),"")</f>
        <v>-0.14214226603507996</v>
      </c>
      <c r="E121" s="12">
        <f>_xlfn.IFNA(VLOOKUP($B121,'Static Returns and Covariance'!$B$13:$W$132,4),"")</f>
        <v>3.9095457643270493E-2</v>
      </c>
      <c r="F121" s="12">
        <f>_xlfn.IFNA(VLOOKUP($B121,'Static Returns and Covariance'!$B$13:$W$132,5),"")</f>
        <v>-1.7421245574951172E-2</v>
      </c>
      <c r="G121" s="12">
        <f>_xlfn.IFNA(VLOOKUP($B121,'Static Returns and Covariance'!$B$13:$W$132,6),"")</f>
        <v>1.6290441155433655E-2</v>
      </c>
      <c r="H121" s="12">
        <f>_xlfn.IFNA(VLOOKUP($B121,'Static Returns and Covariance'!$B$13:$W$132,7),"")</f>
        <v>1.8230466172099113E-2</v>
      </c>
      <c r="I121" s="12">
        <f>_xlfn.IFNA(VLOOKUP($B121,'Static Returns and Covariance'!$B$13:$W$132,8),"")</f>
        <v>-7.4818216264247894E-2</v>
      </c>
      <c r="J121" s="12">
        <f>_xlfn.IFNA(VLOOKUP($B121,'Static Returns and Covariance'!$B$13:$W$132,9),"")</f>
        <v>-6.7029885947704315E-2</v>
      </c>
      <c r="K121" s="12">
        <f>_xlfn.IFNA(VLOOKUP($B121,'Static Returns and Covariance'!$B$13:$W$132,10),"")</f>
        <v>-4.3146088719367981E-2</v>
      </c>
      <c r="L121" s="12">
        <f>_xlfn.IFNA(VLOOKUP($B121,'Static Returns and Covariance'!$B$13:$W$132,11),"")</f>
        <v>2.7258805930614471E-2</v>
      </c>
      <c r="M121" s="53">
        <f>_xlfn.IFNA(VLOOKUP($B121,'Static Returns and Covariance'!$B$13:$W$132,12),"")</f>
        <v>-3.8159949999999998E-2</v>
      </c>
      <c r="N121" s="12">
        <f>_xlfn.IFNA(VLOOKUP($B121,'Static Returns and Covariance'!$B$13:$W$132,13),"")</f>
        <v>-1.5922601677205724E-2</v>
      </c>
      <c r="O121" s="12">
        <f>_xlfn.IFNA(VLOOKUP($B121,'Static Returns and Covariance'!$B$13:$W$132,14),"")</f>
        <v>-0.14871475634087497</v>
      </c>
      <c r="P121" s="12">
        <f>_xlfn.IFNA(VLOOKUP($B121,'Static Returns and Covariance'!$B$13:$W$132,15),"")</f>
        <v>3.0908829656254966E-2</v>
      </c>
      <c r="Q121" s="12">
        <f>_xlfn.IFNA(VLOOKUP($B121,'Static Returns and Covariance'!$B$13:$W$132,16),"")</f>
        <v>-2.7528128142997349E-2</v>
      </c>
      <c r="R121" s="12">
        <f>_xlfn.IFNA(VLOOKUP($B121,'Static Returns and Covariance'!$B$13:$W$132,17),"")</f>
        <v>5.3494823960742611E-3</v>
      </c>
      <c r="S121" s="12">
        <f>_xlfn.IFNA(VLOOKUP($B121,'Static Returns and Covariance'!$B$13:$W$132,18),"")</f>
        <v>1.0745617413825433E-2</v>
      </c>
      <c r="T121" s="12">
        <f>_xlfn.IFNA(VLOOKUP($B121,'Static Returns and Covariance'!$B$13:$W$132,19),"")</f>
        <v>-9.5793024751280126E-2</v>
      </c>
      <c r="U121" s="12">
        <f>_xlfn.IFNA(VLOOKUP($B121,'Static Returns and Covariance'!$B$13:$W$132,20),"")</f>
        <v>-8.2408336954055514E-2</v>
      </c>
      <c r="V121" s="12">
        <f>_xlfn.IFNA(VLOOKUP($B121,'Static Returns and Covariance'!$B$13:$W$132,21),"")</f>
        <v>-5.8237111293419727E-2</v>
      </c>
      <c r="W121" s="51">
        <f>_xlfn.IFNA(VLOOKUP($B121,'Static Returns and Covariance'!$B$13:$W$132,22),"")</f>
        <v>1.0902848659073545E-2</v>
      </c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</row>
    <row r="122" spans="2:34" outlineLevel="1">
      <c r="B122" s="10">
        <f>IF($C$4&lt;='Static Returns and Covariance'!B118,IF('Static Returns and Covariance'!B118&lt;='Backtesting - Monthly Reb Draft'!$C$5,'Static Returns and Covariance'!B118,""),"")</f>
        <v>44134</v>
      </c>
      <c r="C122" s="12">
        <f>_xlfn.IFNA(VLOOKUP($B122,'Static Returns and Covariance'!$B$13:$W$132,2),"")</f>
        <v>-8.2271672785282135E-2</v>
      </c>
      <c r="D122" s="12">
        <f>_xlfn.IFNA(VLOOKUP($B122,'Static Returns and Covariance'!$B$13:$W$132,3),"")</f>
        <v>-3.4722223877906799E-2</v>
      </c>
      <c r="E122" s="12">
        <f>_xlfn.IFNA(VLOOKUP($B122,'Static Returns and Covariance'!$B$13:$W$132,4),"")</f>
        <v>5.957210436463356E-2</v>
      </c>
      <c r="F122" s="12">
        <f>_xlfn.IFNA(VLOOKUP($B122,'Static Returns and Covariance'!$B$13:$W$132,5),"")</f>
        <v>-1.3733672676607966E-3</v>
      </c>
      <c r="G122" s="12">
        <f>_xlfn.IFNA(VLOOKUP($B122,'Static Returns and Covariance'!$B$13:$W$132,6),"")</f>
        <v>-0.14484357833862305</v>
      </c>
      <c r="H122" s="12">
        <f>_xlfn.IFNA(VLOOKUP($B122,'Static Returns and Covariance'!$B$13:$W$132,7),"")</f>
        <v>1.7863878980278969E-2</v>
      </c>
      <c r="I122" s="12">
        <f>_xlfn.IFNA(VLOOKUP($B122,'Static Returns and Covariance'!$B$13:$W$132,8),"")</f>
        <v>3.1024415511637926E-3</v>
      </c>
      <c r="J122" s="12">
        <f>_xlfn.IFNA(VLOOKUP($B122,'Static Returns and Covariance'!$B$13:$W$132,9),"")</f>
        <v>-7.9461738467216492E-2</v>
      </c>
      <c r="K122" s="12">
        <f>_xlfn.IFNA(VLOOKUP($B122,'Static Returns and Covariance'!$B$13:$W$132,10),"")</f>
        <v>-7.9759411513805389E-2</v>
      </c>
      <c r="L122" s="12">
        <f>_xlfn.IFNA(VLOOKUP($B122,'Static Returns and Covariance'!$B$13:$W$132,11),"")</f>
        <v>-6.1861880123615265E-2</v>
      </c>
      <c r="M122" s="53">
        <f>_xlfn.IFNA(VLOOKUP($B122,'Static Returns and Covariance'!$B$13:$W$132,12),"")</f>
        <v>-2.6434309999999999E-2</v>
      </c>
      <c r="N122" s="12">
        <f>_xlfn.IFNA(VLOOKUP($B122,'Static Returns and Covariance'!$B$13:$W$132,13),"")</f>
        <v>-8.4894465625014473E-2</v>
      </c>
      <c r="O122" s="12">
        <f>_xlfn.IFNA(VLOOKUP($B122,'Static Returns and Covariance'!$B$13:$W$132,14),"")</f>
        <v>-4.1294714183701821E-2</v>
      </c>
      <c r="P122" s="12">
        <f>_xlfn.IFNA(VLOOKUP($B122,'Static Returns and Covariance'!$B$13:$W$132,15),"")</f>
        <v>5.1385476377618033E-2</v>
      </c>
      <c r="Q122" s="12">
        <f>_xlfn.IFNA(VLOOKUP($B122,'Static Returns and Covariance'!$B$13:$W$132,16),"")</f>
        <v>-1.1480249835706976E-2</v>
      </c>
      <c r="R122" s="12">
        <f>_xlfn.IFNA(VLOOKUP($B122,'Static Returns and Covariance'!$B$13:$W$132,17),"")</f>
        <v>-0.15578453709798243</v>
      </c>
      <c r="S122" s="12">
        <f>_xlfn.IFNA(VLOOKUP($B122,'Static Returns and Covariance'!$B$13:$W$132,18),"")</f>
        <v>1.0379030222005288E-2</v>
      </c>
      <c r="T122" s="12">
        <f>_xlfn.IFNA(VLOOKUP($B122,'Static Returns and Covariance'!$B$13:$W$132,19),"")</f>
        <v>-1.7872366935868435E-2</v>
      </c>
      <c r="U122" s="12">
        <f>_xlfn.IFNA(VLOOKUP($B122,'Static Returns and Covariance'!$B$13:$W$132,20),"")</f>
        <v>-9.484018947356769E-2</v>
      </c>
      <c r="V122" s="12">
        <f>_xlfn.IFNA(VLOOKUP($B122,'Static Returns and Covariance'!$B$13:$W$132,21),"")</f>
        <v>-9.4850434087857136E-2</v>
      </c>
      <c r="W122" s="51">
        <f>_xlfn.IFNA(VLOOKUP($B122,'Static Returns and Covariance'!$B$13:$W$132,22),"")</f>
        <v>-7.8217837395156198E-2</v>
      </c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</row>
    <row r="123" spans="2:34" outlineLevel="1">
      <c r="B123" s="10">
        <f>IF($C$4&lt;='Static Returns and Covariance'!B119,IF('Static Returns and Covariance'!B119&lt;='Backtesting - Monthly Reb Draft'!$C$5,'Static Returns and Covariance'!B119,""),"")</f>
        <v>44165</v>
      </c>
      <c r="C123" s="12">
        <f>_xlfn.IFNA(VLOOKUP($B123,'Static Returns and Covariance'!$B$13:$W$132,2),"")</f>
        <v>0.12081311643123627</v>
      </c>
      <c r="D123" s="12">
        <f>_xlfn.IFNA(VLOOKUP($B123,'Static Returns and Covariance'!$B$13:$W$132,3),"")</f>
        <v>0.27294963598251343</v>
      </c>
      <c r="E123" s="12">
        <f>_xlfn.IFNA(VLOOKUP($B123,'Static Returns and Covariance'!$B$13:$W$132,4),"")</f>
        <v>5.2915539592504501E-2</v>
      </c>
      <c r="F123" s="12">
        <f>_xlfn.IFNA(VLOOKUP($B123,'Static Returns and Covariance'!$B$13:$W$132,5),"")</f>
        <v>8.9022181928157806E-2</v>
      </c>
      <c r="G123" s="12">
        <f>_xlfn.IFNA(VLOOKUP($B123,'Static Returns and Covariance'!$B$13:$W$132,6),"")</f>
        <v>9.9367655813694E-2</v>
      </c>
      <c r="H123" s="12">
        <f>_xlfn.IFNA(VLOOKUP($B123,'Static Returns and Covariance'!$B$13:$W$132,7),"")</f>
        <v>-2.3027116432785988E-2</v>
      </c>
      <c r="I123" s="12">
        <f>_xlfn.IFNA(VLOOKUP($B123,'Static Returns and Covariance'!$B$13:$W$132,8),"")</f>
        <v>0.28411215543746948</v>
      </c>
      <c r="J123" s="12">
        <f>_xlfn.IFNA(VLOOKUP($B123,'Static Returns and Covariance'!$B$13:$W$132,9),"")</f>
        <v>0.1983286589384079</v>
      </c>
      <c r="K123" s="12">
        <f>_xlfn.IFNA(VLOOKUP($B123,'Static Returns and Covariance'!$B$13:$W$132,10),"")</f>
        <v>4.3336141854524612E-2</v>
      </c>
      <c r="L123" s="12">
        <f>_xlfn.IFNA(VLOOKUP($B123,'Static Returns and Covariance'!$B$13:$W$132,11),"")</f>
        <v>7.2791360318660736E-2</v>
      </c>
      <c r="M123" s="53">
        <f>_xlfn.IFNA(VLOOKUP($B123,'Static Returns and Covariance'!$B$13:$W$132,12),"")</f>
        <v>0.1094039</v>
      </c>
      <c r="N123" s="12">
        <f>_xlfn.IFNA(VLOOKUP($B123,'Static Returns and Covariance'!$B$13:$W$132,13),"")</f>
        <v>0.11819032359150393</v>
      </c>
      <c r="O123" s="12">
        <f>_xlfn.IFNA(VLOOKUP($B123,'Static Returns and Covariance'!$B$13:$W$132,14),"")</f>
        <v>0.26637714567671839</v>
      </c>
      <c r="P123" s="12">
        <f>_xlfn.IFNA(VLOOKUP($B123,'Static Returns and Covariance'!$B$13:$W$132,15),"")</f>
        <v>4.4728911605488975E-2</v>
      </c>
      <c r="Q123" s="12">
        <f>_xlfn.IFNA(VLOOKUP($B123,'Static Returns and Covariance'!$B$13:$W$132,16),"")</f>
        <v>7.8915299360111629E-2</v>
      </c>
      <c r="R123" s="12">
        <f>_xlfn.IFNA(VLOOKUP($B123,'Static Returns and Covariance'!$B$13:$W$132,17),"")</f>
        <v>8.8426697054334605E-2</v>
      </c>
      <c r="S123" s="12">
        <f>_xlfn.IFNA(VLOOKUP($B123,'Static Returns and Covariance'!$B$13:$W$132,18),"")</f>
        <v>-3.051196519105967E-2</v>
      </c>
      <c r="T123" s="12">
        <f>_xlfn.IFNA(VLOOKUP($B123,'Static Returns and Covariance'!$B$13:$W$132,19),"")</f>
        <v>0.26313734695043728</v>
      </c>
      <c r="U123" s="12">
        <f>_xlfn.IFNA(VLOOKUP($B123,'Static Returns and Covariance'!$B$13:$W$132,20),"")</f>
        <v>0.18295020793205671</v>
      </c>
      <c r="V123" s="12">
        <f>_xlfn.IFNA(VLOOKUP($B123,'Static Returns and Covariance'!$B$13:$W$132,21),"")</f>
        <v>2.8245119280472863E-2</v>
      </c>
      <c r="W123" s="51">
        <f>_xlfn.IFNA(VLOOKUP($B123,'Static Returns and Covariance'!$B$13:$W$132,22),"")</f>
        <v>5.643540304711981E-2</v>
      </c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</row>
    <row r="124" spans="2:34" outlineLevel="1">
      <c r="B124" s="10">
        <f>IF($C$4&lt;='Static Returns and Covariance'!B120,IF('Static Returns and Covariance'!B120&lt;='Backtesting - Monthly Reb Draft'!$C$5,'Static Returns and Covariance'!B120,""),"")</f>
        <v>44196</v>
      </c>
      <c r="C124" s="12">
        <f>_xlfn.IFNA(VLOOKUP($B124,'Static Returns and Covariance'!$B$13:$W$132,2),"")</f>
        <v>1.9106222316622734E-2</v>
      </c>
      <c r="D124" s="12">
        <f>_xlfn.IFNA(VLOOKUP($B124,'Static Returns and Covariance'!$B$13:$W$132,3),"")</f>
        <v>-3.1314559280872345E-2</v>
      </c>
      <c r="E124" s="12">
        <f>_xlfn.IFNA(VLOOKUP($B124,'Static Returns and Covariance'!$B$13:$W$132,4),"")</f>
        <v>2.6399362832307816E-2</v>
      </c>
      <c r="F124" s="12">
        <f>_xlfn.IFNA(VLOOKUP($B124,'Static Returns and Covariance'!$B$13:$W$132,5),"")</f>
        <v>1.1926113627851009E-2</v>
      </c>
      <c r="G124" s="12">
        <f>_xlfn.IFNA(VLOOKUP($B124,'Static Returns and Covariance'!$B$13:$W$132,6),"")</f>
        <v>3.0403334647417068E-2</v>
      </c>
      <c r="H124" s="12">
        <f>_xlfn.IFNA(VLOOKUP($B124,'Static Returns and Covariance'!$B$13:$W$132,7),"")</f>
        <v>-3.3889681100845337E-2</v>
      </c>
      <c r="I124" s="12">
        <f>_xlfn.IFNA(VLOOKUP($B124,'Static Returns and Covariance'!$B$13:$W$132,8),"")</f>
        <v>0.10836158692836761</v>
      </c>
      <c r="J124" s="12">
        <f>_xlfn.IFNA(VLOOKUP($B124,'Static Returns and Covariance'!$B$13:$W$132,9),"")</f>
        <v>4.0213841944932938E-2</v>
      </c>
      <c r="K124" s="12">
        <f>_xlfn.IFNA(VLOOKUP($B124,'Static Returns and Covariance'!$B$13:$W$132,10),"")</f>
        <v>-2.8514914214611053E-2</v>
      </c>
      <c r="L124" s="12">
        <f>_xlfn.IFNA(VLOOKUP($B124,'Static Returns and Covariance'!$B$13:$W$132,11),"")</f>
        <v>-4.2071998119354248E-2</v>
      </c>
      <c r="M124" s="53">
        <f>_xlfn.IFNA(VLOOKUP($B124,'Static Returns and Covariance'!$B$13:$W$132,12),"")</f>
        <v>3.8139760000000002E-2</v>
      </c>
      <c r="N124" s="12">
        <f>_xlfn.IFNA(VLOOKUP($B124,'Static Returns and Covariance'!$B$13:$W$132,13),"")</f>
        <v>1.6483429476890403E-2</v>
      </c>
      <c r="O124" s="12">
        <f>_xlfn.IFNA(VLOOKUP($B124,'Static Returns and Covariance'!$B$13:$W$132,14),"")</f>
        <v>-3.7887049586667366E-2</v>
      </c>
      <c r="P124" s="12">
        <f>_xlfn.IFNA(VLOOKUP($B124,'Static Returns and Covariance'!$B$13:$W$132,15),"")</f>
        <v>1.8212734845292289E-2</v>
      </c>
      <c r="Q124" s="12">
        <f>_xlfn.IFNA(VLOOKUP($B124,'Static Returns and Covariance'!$B$13:$W$132,16),"")</f>
        <v>1.8192310598048305E-3</v>
      </c>
      <c r="R124" s="12">
        <f>_xlfn.IFNA(VLOOKUP($B124,'Static Returns and Covariance'!$B$13:$W$132,17),"")</f>
        <v>1.9462375888057673E-2</v>
      </c>
      <c r="S124" s="12">
        <f>_xlfn.IFNA(VLOOKUP($B124,'Static Returns and Covariance'!$B$13:$W$132,18),"")</f>
        <v>-4.1374529859119019E-2</v>
      </c>
      <c r="T124" s="12">
        <f>_xlfn.IFNA(VLOOKUP($B124,'Static Returns and Covariance'!$B$13:$W$132,19),"")</f>
        <v>8.7386778441335383E-2</v>
      </c>
      <c r="U124" s="12">
        <f>_xlfn.IFNA(VLOOKUP($B124,'Static Returns and Covariance'!$B$13:$W$132,20),"")</f>
        <v>2.4835390938581746E-2</v>
      </c>
      <c r="V124" s="12">
        <f>_xlfn.IFNA(VLOOKUP($B124,'Static Returns and Covariance'!$B$13:$W$132,21),"")</f>
        <v>-4.36059367886628E-2</v>
      </c>
      <c r="W124" s="51">
        <f>_xlfn.IFNA(VLOOKUP($B124,'Static Returns and Covariance'!$B$13:$W$132,22),"")</f>
        <v>-5.8427955390895174E-2</v>
      </c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</row>
    <row r="125" spans="2:34" outlineLevel="1">
      <c r="B125" s="10">
        <f>IF($C$4&lt;='Static Returns and Covariance'!B121,IF('Static Returns and Covariance'!B121&lt;='Backtesting - Monthly Reb Draft'!$C$5,'Static Returns and Covariance'!B121,""),"")</f>
        <v>44225</v>
      </c>
      <c r="C125" s="12">
        <f>_xlfn.IFNA(VLOOKUP($B125,'Static Returns and Covariance'!$B$13:$W$132,2),"")</f>
        <v>-5.3781352937221527E-2</v>
      </c>
      <c r="D125" s="12">
        <f>_xlfn.IFNA(VLOOKUP($B125,'Static Returns and Covariance'!$B$13:$W$132,3),"")</f>
        <v>8.8809952139854431E-3</v>
      </c>
      <c r="E125" s="12">
        <f>_xlfn.IFNA(VLOOKUP($B125,'Static Returns and Covariance'!$B$13:$W$132,4),"")</f>
        <v>-4.085955023765564E-2</v>
      </c>
      <c r="F125" s="12">
        <f>_xlfn.IFNA(VLOOKUP($B125,'Static Returns and Covariance'!$B$13:$W$132,5),"")</f>
        <v>4.9774609506130219E-3</v>
      </c>
      <c r="G125" s="12">
        <f>_xlfn.IFNA(VLOOKUP($B125,'Static Returns and Covariance'!$B$13:$W$132,6),"")</f>
        <v>0.11421113461256027</v>
      </c>
      <c r="H125" s="12">
        <f>_xlfn.IFNA(VLOOKUP($B125,'Static Returns and Covariance'!$B$13:$W$132,7),"")</f>
        <v>-3.0718054622411728E-2</v>
      </c>
      <c r="I125" s="12">
        <f>_xlfn.IFNA(VLOOKUP($B125,'Static Returns and Covariance'!$B$13:$W$132,8),"")</f>
        <v>-1.6489066183567047E-2</v>
      </c>
      <c r="J125" s="12">
        <f>_xlfn.IFNA(VLOOKUP($B125,'Static Returns and Covariance'!$B$13:$W$132,9),"")</f>
        <v>4.2458511888980865E-3</v>
      </c>
      <c r="K125" s="12">
        <f>_xlfn.IFNA(VLOOKUP($B125,'Static Returns and Covariance'!$B$13:$W$132,10),"")</f>
        <v>0.12598696351051331</v>
      </c>
      <c r="L125" s="12">
        <f>_xlfn.IFNA(VLOOKUP($B125,'Static Returns and Covariance'!$B$13:$W$132,11),"")</f>
        <v>4.3967625242657959E-4</v>
      </c>
      <c r="M125" s="53">
        <f>_xlfn.IFNA(VLOOKUP($B125,'Static Returns and Covariance'!$B$13:$W$132,12),"")</f>
        <v>-1.0084539999999999E-2</v>
      </c>
      <c r="N125" s="12">
        <f>_xlfn.IFNA(VLOOKUP($B125,'Static Returns and Covariance'!$B$13:$W$132,13),"")</f>
        <v>-5.6404145776953858E-2</v>
      </c>
      <c r="O125" s="12">
        <f>_xlfn.IFNA(VLOOKUP($B125,'Static Returns and Covariance'!$B$13:$W$132,14),"")</f>
        <v>2.308504908190419E-3</v>
      </c>
      <c r="P125" s="12">
        <f>_xlfn.IFNA(VLOOKUP($B125,'Static Returns and Covariance'!$B$13:$W$132,15),"")</f>
        <v>-4.9046178224671166E-2</v>
      </c>
      <c r="Q125" s="12">
        <f>_xlfn.IFNA(VLOOKUP($B125,'Static Returns and Covariance'!$B$13:$W$132,16),"")</f>
        <v>-5.129421617433157E-3</v>
      </c>
      <c r="R125" s="12">
        <f>_xlfn.IFNA(VLOOKUP($B125,'Static Returns and Covariance'!$B$13:$W$132,17),"")</f>
        <v>0.10327017585320088</v>
      </c>
      <c r="S125" s="12">
        <f>_xlfn.IFNA(VLOOKUP($B125,'Static Returns and Covariance'!$B$13:$W$132,18),"")</f>
        <v>-3.820290338068541E-2</v>
      </c>
      <c r="T125" s="12">
        <f>_xlfn.IFNA(VLOOKUP($B125,'Static Returns and Covariance'!$B$13:$W$132,19),"")</f>
        <v>-3.7463874670599279E-2</v>
      </c>
      <c r="U125" s="12">
        <f>_xlfn.IFNA(VLOOKUP($B125,'Static Returns and Covariance'!$B$13:$W$132,20),"")</f>
        <v>-1.1132599817453107E-2</v>
      </c>
      <c r="V125" s="12">
        <f>_xlfn.IFNA(VLOOKUP($B125,'Static Returns and Covariance'!$B$13:$W$132,21),"")</f>
        <v>0.11089594093646156</v>
      </c>
      <c r="W125" s="51">
        <f>_xlfn.IFNA(VLOOKUP($B125,'Static Returns and Covariance'!$B$13:$W$132,22),"")</f>
        <v>-1.5916281019114346E-2</v>
      </c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</row>
    <row r="126" spans="2:34" outlineLevel="1">
      <c r="B126" s="10">
        <f>IF($C$4&lt;='Static Returns and Covariance'!B122,IF('Static Returns and Covariance'!B122&lt;='Backtesting - Monthly Reb Draft'!$C$5,'Static Returns and Covariance'!B122,""),"")</f>
        <v>44253</v>
      </c>
      <c r="C126" s="12">
        <f>_xlfn.IFNA(VLOOKUP($B126,'Static Returns and Covariance'!$B$13:$W$132,2),"")</f>
        <v>1.217361818999052E-2</v>
      </c>
      <c r="D126" s="12">
        <f>_xlfn.IFNA(VLOOKUP($B126,'Static Returns and Covariance'!$B$13:$W$132,3),"")</f>
        <v>0.1888498067855835</v>
      </c>
      <c r="E126" s="12">
        <f>_xlfn.IFNA(VLOOKUP($B126,'Static Returns and Covariance'!$B$13:$W$132,4),"")</f>
        <v>-2.6476528495550156E-2</v>
      </c>
      <c r="F126" s="12">
        <f>_xlfn.IFNA(VLOOKUP($B126,'Static Returns and Covariance'!$B$13:$W$132,5),"")</f>
        <v>5.009643267840147E-3</v>
      </c>
      <c r="G126" s="12">
        <f>_xlfn.IFNA(VLOOKUP($B126,'Static Returns and Covariance'!$B$13:$W$132,6),"")</f>
        <v>0.1011979952454567</v>
      </c>
      <c r="H126" s="12">
        <f>_xlfn.IFNA(VLOOKUP($B126,'Static Returns and Covariance'!$B$13:$W$132,7),"")</f>
        <v>-6.2697209417819977E-2</v>
      </c>
      <c r="I126" s="12">
        <f>_xlfn.IFNA(VLOOKUP($B126,'Static Returns and Covariance'!$B$13:$W$132,8),"")</f>
        <v>0.14645785093307495</v>
      </c>
      <c r="J126" s="12">
        <f>_xlfn.IFNA(VLOOKUP($B126,'Static Returns and Covariance'!$B$13:$W$132,9),"")</f>
        <v>6.5050940029323101E-3</v>
      </c>
      <c r="K126" s="12">
        <f>_xlfn.IFNA(VLOOKUP($B126,'Static Returns and Covariance'!$B$13:$W$132,10),"")</f>
        <v>-6.4024344086647034E-2</v>
      </c>
      <c r="L126" s="12">
        <f>_xlfn.IFNA(VLOOKUP($B126,'Static Returns and Covariance'!$B$13:$W$132,11),"")</f>
        <v>-2.2039398550987244E-2</v>
      </c>
      <c r="M126" s="53">
        <f>_xlfn.IFNA(VLOOKUP($B126,'Static Returns and Covariance'!$B$13:$W$132,12),"")</f>
        <v>2.6095420000000001E-2</v>
      </c>
      <c r="N126" s="12">
        <f>_xlfn.IFNA(VLOOKUP($B126,'Static Returns and Covariance'!$B$13:$W$132,13),"")</f>
        <v>9.5508253502581894E-3</v>
      </c>
      <c r="O126" s="12">
        <f>_xlfn.IFNA(VLOOKUP($B126,'Static Returns and Covariance'!$B$13:$W$132,14),"")</f>
        <v>0.18227731647978848</v>
      </c>
      <c r="P126" s="12">
        <f>_xlfn.IFNA(VLOOKUP($B126,'Static Returns and Covariance'!$B$13:$W$132,15),"")</f>
        <v>-3.4663156482565682E-2</v>
      </c>
      <c r="Q126" s="12">
        <f>_xlfn.IFNA(VLOOKUP($B126,'Static Returns and Covariance'!$B$13:$W$132,16),"")</f>
        <v>-5.0972393002060318E-3</v>
      </c>
      <c r="R126" s="12">
        <f>_xlfn.IFNA(VLOOKUP($B126,'Static Returns and Covariance'!$B$13:$W$132,17),"")</f>
        <v>9.02570364860973E-2</v>
      </c>
      <c r="S126" s="12">
        <f>_xlfn.IFNA(VLOOKUP($B126,'Static Returns and Covariance'!$B$13:$W$132,18),"")</f>
        <v>-7.0182058176093659E-2</v>
      </c>
      <c r="T126" s="12">
        <f>_xlfn.IFNA(VLOOKUP($B126,'Static Returns and Covariance'!$B$13:$W$132,19),"")</f>
        <v>0.12548304244604272</v>
      </c>
      <c r="U126" s="12">
        <f>_xlfn.IFNA(VLOOKUP($B126,'Static Returns and Covariance'!$B$13:$W$132,20),"")</f>
        <v>-8.8733570034188834E-3</v>
      </c>
      <c r="V126" s="12">
        <f>_xlfn.IFNA(VLOOKUP($B126,'Static Returns and Covariance'!$B$13:$W$132,21),"")</f>
        <v>-7.911536666069878E-2</v>
      </c>
      <c r="W126" s="51">
        <f>_xlfn.IFNA(VLOOKUP($B126,'Static Returns and Covariance'!$B$13:$W$132,22),"")</f>
        <v>-3.839535582252817E-2</v>
      </c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</row>
    <row r="127" spans="2:34" outlineLevel="1">
      <c r="B127" s="10">
        <f>IF($C$4&lt;='Static Returns and Covariance'!B123,IF('Static Returns and Covariance'!B123&lt;='Backtesting - Monthly Reb Draft'!$C$5,'Static Returns and Covariance'!B123,""),"")</f>
        <v>44286</v>
      </c>
      <c r="C127" s="12">
        <f>_xlfn.IFNA(VLOOKUP($B127,'Static Returns and Covariance'!$B$13:$W$132,2),"")</f>
        <v>0.12049099802970886</v>
      </c>
      <c r="D127" s="12">
        <f>_xlfn.IFNA(VLOOKUP($B127,'Static Returns and Covariance'!$B$13:$W$132,3),"")</f>
        <v>4.7900009900331497E-2</v>
      </c>
      <c r="E127" s="12">
        <f>_xlfn.IFNA(VLOOKUP($B127,'Static Returns and Covariance'!$B$13:$W$132,4),"")</f>
        <v>9.5909707248210907E-2</v>
      </c>
      <c r="F127" s="12">
        <f>_xlfn.IFNA(VLOOKUP($B127,'Static Returns and Covariance'!$B$13:$W$132,5),"")</f>
        <v>0.10065118223428726</v>
      </c>
      <c r="G127" s="12">
        <f>_xlfn.IFNA(VLOOKUP($B127,'Static Returns and Covariance'!$B$13:$W$132,6),"")</f>
        <v>5.2977975457906723E-2</v>
      </c>
      <c r="H127" s="12">
        <f>_xlfn.IFNA(VLOOKUP($B127,'Static Returns and Covariance'!$B$13:$W$132,7),"")</f>
        <v>0.12104800343513489</v>
      </c>
      <c r="I127" s="12">
        <f>_xlfn.IFNA(VLOOKUP($B127,'Static Returns and Covariance'!$B$13:$W$132,8),"")</f>
        <v>1.0277102701365948E-2</v>
      </c>
      <c r="J127" s="12">
        <f>_xlfn.IFNA(VLOOKUP($B127,'Static Returns and Covariance'!$B$13:$W$132,9),"")</f>
        <v>0.1524403840303421</v>
      </c>
      <c r="K127" s="12">
        <f>_xlfn.IFNA(VLOOKUP($B127,'Static Returns and Covariance'!$B$13:$W$132,10),"")</f>
        <v>6.4169310033321381E-2</v>
      </c>
      <c r="L127" s="12">
        <f>_xlfn.IFNA(VLOOKUP($B127,'Static Returns and Covariance'!$B$13:$W$132,11),"")</f>
        <v>0.11370790004730225</v>
      </c>
      <c r="M127" s="53">
        <f>_xlfn.IFNA(VLOOKUP($B127,'Static Returns and Covariance'!$B$13:$W$132,12),"")</f>
        <v>4.3359550000000004E-2</v>
      </c>
      <c r="N127" s="12">
        <f>_xlfn.IFNA(VLOOKUP($B127,'Static Returns and Covariance'!$B$13:$W$132,13),"")</f>
        <v>0.11786820518997652</v>
      </c>
      <c r="O127" s="12">
        <f>_xlfn.IFNA(VLOOKUP($B127,'Static Returns and Covariance'!$B$13:$W$132,14),"")</f>
        <v>4.1327519594536476E-2</v>
      </c>
      <c r="P127" s="12">
        <f>_xlfn.IFNA(VLOOKUP($B127,'Static Returns and Covariance'!$B$13:$W$132,15),"")</f>
        <v>8.772307926119538E-2</v>
      </c>
      <c r="Q127" s="12">
        <f>_xlfn.IFNA(VLOOKUP($B127,'Static Returns and Covariance'!$B$13:$W$132,16),"")</f>
        <v>9.0544299666241085E-2</v>
      </c>
      <c r="R127" s="12">
        <f>_xlfn.IFNA(VLOOKUP($B127,'Static Returns and Covariance'!$B$13:$W$132,17),"")</f>
        <v>4.2037016698547328E-2</v>
      </c>
      <c r="S127" s="12">
        <f>_xlfn.IFNA(VLOOKUP($B127,'Static Returns and Covariance'!$B$13:$W$132,18),"")</f>
        <v>0.11356315467686121</v>
      </c>
      <c r="T127" s="12">
        <f>_xlfn.IFNA(VLOOKUP($B127,'Static Returns and Covariance'!$B$13:$W$132,19),"")</f>
        <v>-1.069770578566628E-2</v>
      </c>
      <c r="U127" s="12">
        <f>_xlfn.IFNA(VLOOKUP($B127,'Static Returns and Covariance'!$B$13:$W$132,20),"")</f>
        <v>0.13706193302399092</v>
      </c>
      <c r="V127" s="12">
        <f>_xlfn.IFNA(VLOOKUP($B127,'Static Returns and Covariance'!$B$13:$W$132,21),"")</f>
        <v>4.9078287459269634E-2</v>
      </c>
      <c r="W127" s="51">
        <f>_xlfn.IFNA(VLOOKUP($B127,'Static Returns and Covariance'!$B$13:$W$132,22),"")</f>
        <v>9.7351942775761313E-2</v>
      </c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</row>
    <row r="128" spans="2:34" outlineLevel="1">
      <c r="B128" s="10">
        <f>IF($C$4&lt;='Static Returns and Covariance'!B124,IF('Static Returns and Covariance'!B124&lt;='Backtesting - Monthly Reb Draft'!$C$5,'Static Returns and Covariance'!B124,""),"")</f>
        <v>44316</v>
      </c>
      <c r="C128" s="12">
        <f>_xlfn.IFNA(VLOOKUP($B128,'Static Returns and Covariance'!$B$13:$W$132,2),"")</f>
        <v>6.4685657620429993E-2</v>
      </c>
      <c r="D128" s="12">
        <f>_xlfn.IFNA(VLOOKUP($B128,'Static Returns and Covariance'!$B$13:$W$132,3),"")</f>
        <v>-1.6413791105151176E-2</v>
      </c>
      <c r="E128" s="12">
        <f>_xlfn.IFNA(VLOOKUP($B128,'Static Returns and Covariance'!$B$13:$W$132,4),"")</f>
        <v>6.4510911703109741E-2</v>
      </c>
      <c r="F128" s="12">
        <f>_xlfn.IFNA(VLOOKUP($B128,'Static Returns and Covariance'!$B$13:$W$132,5),"")</f>
        <v>2.3147223517298698E-2</v>
      </c>
      <c r="G128" s="12">
        <f>_xlfn.IFNA(VLOOKUP($B128,'Static Returns and Covariance'!$B$13:$W$132,6),"")</f>
        <v>-0.10109376907348633</v>
      </c>
      <c r="H128" s="12">
        <f>_xlfn.IFNA(VLOOKUP($B128,'Static Returns and Covariance'!$B$13:$W$132,7),"")</f>
        <v>5.1869437098503113E-2</v>
      </c>
      <c r="I128" s="12">
        <f>_xlfn.IFNA(VLOOKUP($B128,'Static Returns and Covariance'!$B$13:$W$132,8),"")</f>
        <v>6.747359037399292E-2</v>
      </c>
      <c r="J128" s="12">
        <f>_xlfn.IFNA(VLOOKUP($B128,'Static Returns and Covariance'!$B$13:$W$132,9),"")</f>
        <v>-8.3155911415815353E-3</v>
      </c>
      <c r="K128" s="12">
        <f>_xlfn.IFNA(VLOOKUP($B128,'Static Returns and Covariance'!$B$13:$W$132,10),"")</f>
        <v>-1.794826053082943E-2</v>
      </c>
      <c r="L128" s="12">
        <f>_xlfn.IFNA(VLOOKUP($B128,'Static Returns and Covariance'!$B$13:$W$132,11),"")</f>
        <v>9.8355852067470551E-2</v>
      </c>
      <c r="M128" s="53">
        <f>_xlfn.IFNA(VLOOKUP($B128,'Static Returns and Covariance'!$B$13:$W$132,12),"")</f>
        <v>5.3950539999999998E-2</v>
      </c>
      <c r="N128" s="12">
        <f>_xlfn.IFNA(VLOOKUP($B128,'Static Returns and Covariance'!$B$13:$W$132,13),"")</f>
        <v>6.2062864780697662E-2</v>
      </c>
      <c r="O128" s="12">
        <f>_xlfn.IFNA(VLOOKUP($B128,'Static Returns and Covariance'!$B$13:$W$132,14),"")</f>
        <v>-2.2986281410946201E-2</v>
      </c>
      <c r="P128" s="12">
        <f>_xlfn.IFNA(VLOOKUP($B128,'Static Returns and Covariance'!$B$13:$W$132,15),"")</f>
        <v>5.6324283716094214E-2</v>
      </c>
      <c r="Q128" s="12">
        <f>_xlfn.IFNA(VLOOKUP($B128,'Static Returns and Covariance'!$B$13:$W$132,16),"")</f>
        <v>1.304034094925252E-2</v>
      </c>
      <c r="R128" s="12">
        <f>_xlfn.IFNA(VLOOKUP($B128,'Static Returns and Covariance'!$B$13:$W$132,17),"")</f>
        <v>-0.11203472783284572</v>
      </c>
      <c r="S128" s="12">
        <f>_xlfn.IFNA(VLOOKUP($B128,'Static Returns and Covariance'!$B$13:$W$132,18),"")</f>
        <v>4.4384588340229431E-2</v>
      </c>
      <c r="T128" s="12">
        <f>_xlfn.IFNA(VLOOKUP($B128,'Static Returns and Covariance'!$B$13:$W$132,19),"")</f>
        <v>4.6498781886960688E-2</v>
      </c>
      <c r="U128" s="12">
        <f>_xlfn.IFNA(VLOOKUP($B128,'Static Returns and Covariance'!$B$13:$W$132,20),"")</f>
        <v>-2.3694042147932727E-2</v>
      </c>
      <c r="V128" s="12">
        <f>_xlfn.IFNA(VLOOKUP($B128,'Static Returns and Covariance'!$B$13:$W$132,21),"")</f>
        <v>-3.3039283104881176E-2</v>
      </c>
      <c r="W128" s="51">
        <f>_xlfn.IFNA(VLOOKUP($B128,'Static Returns and Covariance'!$B$13:$W$132,22),"")</f>
        <v>8.1999894795929618E-2</v>
      </c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</row>
    <row r="129" spans="2:34" outlineLevel="1">
      <c r="B129" s="10">
        <f>IF($C$4&lt;='Static Returns and Covariance'!B125,IF('Static Returns and Covariance'!B125&lt;='Backtesting - Monthly Reb Draft'!$C$5,'Static Returns and Covariance'!B125,""),"")</f>
        <v>44344</v>
      </c>
      <c r="C129" s="12">
        <f>_xlfn.IFNA(VLOOKUP($B129,'Static Returns and Covariance'!$B$13:$W$132,2),"")</f>
        <v>2.466873824596405E-2</v>
      </c>
      <c r="D129" s="12">
        <f>_xlfn.IFNA(VLOOKUP($B129,'Static Returns and Covariance'!$B$13:$W$132,3),"")</f>
        <v>1.9986428320407867E-2</v>
      </c>
      <c r="E129" s="12">
        <f>_xlfn.IFNA(VLOOKUP($B129,'Static Returns and Covariance'!$B$13:$W$132,4),"")</f>
        <v>-2.4029016494750977E-2</v>
      </c>
      <c r="F129" s="12">
        <f>_xlfn.IFNA(VLOOKUP($B129,'Static Returns and Covariance'!$B$13:$W$132,5),"")</f>
        <v>3.7435293197631836E-2</v>
      </c>
      <c r="G129" s="12">
        <f>_xlfn.IFNA(VLOOKUP($B129,'Static Returns and Covariance'!$B$13:$W$132,6),"")</f>
        <v>-1.0863870847970247E-3</v>
      </c>
      <c r="H129" s="12">
        <f>_xlfn.IFNA(VLOOKUP($B129,'Static Returns and Covariance'!$B$13:$W$132,7),"")</f>
        <v>-4.7058850526809692E-2</v>
      </c>
      <c r="I129" s="12">
        <f>_xlfn.IFNA(VLOOKUP($B129,'Static Returns and Covariance'!$B$13:$W$132,8),"")</f>
        <v>0.10175643116235733</v>
      </c>
      <c r="J129" s="12">
        <f>_xlfn.IFNA(VLOOKUP($B129,'Static Returns and Covariance'!$B$13:$W$132,9),"")</f>
        <v>3.9088621735572815E-2</v>
      </c>
      <c r="K129" s="12">
        <f>_xlfn.IFNA(VLOOKUP($B129,'Static Returns and Covariance'!$B$13:$W$132,10),"")</f>
        <v>4.159444198012352E-2</v>
      </c>
      <c r="L129" s="12">
        <f>_xlfn.IFNA(VLOOKUP($B129,'Static Returns and Covariance'!$B$13:$W$132,11),"")</f>
        <v>2.32731644064188E-3</v>
      </c>
      <c r="M129" s="53">
        <f>_xlfn.IFNA(VLOOKUP($B129,'Static Returns and Covariance'!$B$13:$W$132,12),"")</f>
        <v>6.2032470000000003E-3</v>
      </c>
      <c r="N129" s="12">
        <f>_xlfn.IFNA(VLOOKUP($B129,'Static Returns and Covariance'!$B$13:$W$132,13),"")</f>
        <v>2.2045945406231719E-2</v>
      </c>
      <c r="O129" s="12">
        <f>_xlfn.IFNA(VLOOKUP($B129,'Static Returns and Covariance'!$B$13:$W$132,14),"")</f>
        <v>1.3413938014612842E-2</v>
      </c>
      <c r="P129" s="12">
        <f>_xlfn.IFNA(VLOOKUP($B129,'Static Returns and Covariance'!$B$13:$W$132,15),"")</f>
        <v>-3.2215644481766503E-2</v>
      </c>
      <c r="Q129" s="12">
        <f>_xlfn.IFNA(VLOOKUP($B129,'Static Returns and Covariance'!$B$13:$W$132,16),"")</f>
        <v>2.7328410629585659E-2</v>
      </c>
      <c r="R129" s="12">
        <f>_xlfn.IFNA(VLOOKUP($B129,'Static Returns and Covariance'!$B$13:$W$132,17),"")</f>
        <v>-1.2027345844156418E-2</v>
      </c>
      <c r="S129" s="12">
        <f>_xlfn.IFNA(VLOOKUP($B129,'Static Returns and Covariance'!$B$13:$W$132,18),"")</f>
        <v>-5.4543699285083375E-2</v>
      </c>
      <c r="T129" s="12">
        <f>_xlfn.IFNA(VLOOKUP($B129,'Static Returns and Covariance'!$B$13:$W$132,19),"")</f>
        <v>8.0781622675325099E-2</v>
      </c>
      <c r="U129" s="12">
        <f>_xlfn.IFNA(VLOOKUP($B129,'Static Returns and Covariance'!$B$13:$W$132,20),"")</f>
        <v>2.3710170729221623E-2</v>
      </c>
      <c r="V129" s="12">
        <f>_xlfn.IFNA(VLOOKUP($B129,'Static Returns and Covariance'!$B$13:$W$132,21),"")</f>
        <v>2.650341940607177E-2</v>
      </c>
      <c r="W129" s="51">
        <f>_xlfn.IFNA(VLOOKUP($B129,'Static Returns and Covariance'!$B$13:$W$132,22),"")</f>
        <v>-1.4028640830899046E-2</v>
      </c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</row>
    <row r="130" spans="2:34" outlineLevel="1">
      <c r="B130" s="10">
        <f>IF($C$4&lt;='Static Returns and Covariance'!B126,IF('Static Returns and Covariance'!B126&lt;='Backtesting - Monthly Reb Draft'!$C$5,'Static Returns and Covariance'!B126,""),"")</f>
        <v>44377</v>
      </c>
      <c r="C130" s="12">
        <f>_xlfn.IFNA(VLOOKUP($B130,'Static Returns and Covariance'!$B$13:$W$132,2),"")</f>
        <v>1.9827401265501976E-2</v>
      </c>
      <c r="D130" s="12">
        <f>_xlfn.IFNA(VLOOKUP($B130,'Static Returns and Covariance'!$B$13:$W$132,3),"")</f>
        <v>9.1530680656433105E-3</v>
      </c>
      <c r="E130" s="12">
        <f>_xlfn.IFNA(VLOOKUP($B130,'Static Returns and Covariance'!$B$13:$W$132,4),"")</f>
        <v>-5.3347934037446976E-2</v>
      </c>
      <c r="F130" s="12">
        <f>_xlfn.IFNA(VLOOKUP($B130,'Static Returns and Covariance'!$B$13:$W$132,5),"")</f>
        <v>-2.1719802170991898E-2</v>
      </c>
      <c r="G130" s="12">
        <f>_xlfn.IFNA(VLOOKUP($B130,'Static Returns and Covariance'!$B$13:$W$132,6),"")</f>
        <v>-1.7156854271888733E-2</v>
      </c>
      <c r="H130" s="12">
        <f>_xlfn.IFNA(VLOOKUP($B130,'Static Returns and Covariance'!$B$13:$W$132,7),"")</f>
        <v>-2.5479376316070557E-2</v>
      </c>
      <c r="I130" s="12">
        <f>_xlfn.IFNA(VLOOKUP($B130,'Static Returns and Covariance'!$B$13:$W$132,8),"")</f>
        <v>8.1363990902900696E-3</v>
      </c>
      <c r="J130" s="12">
        <f>_xlfn.IFNA(VLOOKUP($B130,'Static Returns and Covariance'!$B$13:$W$132,9),"")</f>
        <v>1.8903302261605859E-3</v>
      </c>
      <c r="K130" s="12">
        <f>_xlfn.IFNA(VLOOKUP($B130,'Static Returns and Covariance'!$B$13:$W$132,10),"")</f>
        <v>5.2337013185024261E-2</v>
      </c>
      <c r="L130" s="12">
        <f>_xlfn.IFNA(VLOOKUP($B130,'Static Returns and Covariance'!$B$13:$W$132,11),"")</f>
        <v>3.6569952964782715E-2</v>
      </c>
      <c r="M130" s="53">
        <f>_xlfn.IFNA(VLOOKUP($B130,'Static Returns and Covariance'!$B$13:$W$132,12),"")</f>
        <v>2.3724100000000001E-2</v>
      </c>
      <c r="N130" s="12">
        <f>_xlfn.IFNA(VLOOKUP($B130,'Static Returns and Covariance'!$B$13:$W$132,13),"")</f>
        <v>1.7204608425769645E-2</v>
      </c>
      <c r="O130" s="12">
        <f>_xlfn.IFNA(VLOOKUP($B130,'Static Returns and Covariance'!$B$13:$W$132,14),"")</f>
        <v>2.5805777598482864E-3</v>
      </c>
      <c r="P130" s="12">
        <f>_xlfn.IFNA(VLOOKUP($B130,'Static Returns and Covariance'!$B$13:$W$132,15),"")</f>
        <v>-6.1534562024462502E-2</v>
      </c>
      <c r="Q130" s="12">
        <f>_xlfn.IFNA(VLOOKUP($B130,'Static Returns and Covariance'!$B$13:$W$132,16),"")</f>
        <v>-3.1826684739038075E-2</v>
      </c>
      <c r="R130" s="12">
        <f>_xlfn.IFNA(VLOOKUP($B130,'Static Returns and Covariance'!$B$13:$W$132,17),"")</f>
        <v>-2.8097813031248128E-2</v>
      </c>
      <c r="S130" s="12">
        <f>_xlfn.IFNA(VLOOKUP($B130,'Static Returns and Covariance'!$B$13:$W$132,18),"")</f>
        <v>-3.2964225074344239E-2</v>
      </c>
      <c r="T130" s="12">
        <f>_xlfn.IFNA(VLOOKUP($B130,'Static Returns and Covariance'!$B$13:$W$132,19),"")</f>
        <v>-1.2838409396742159E-2</v>
      </c>
      <c r="U130" s="12">
        <f>_xlfn.IFNA(VLOOKUP($B130,'Static Returns and Covariance'!$B$13:$W$132,20),"")</f>
        <v>-1.3488120780190608E-2</v>
      </c>
      <c r="V130" s="12">
        <f>_xlfn.IFNA(VLOOKUP($B130,'Static Returns and Covariance'!$B$13:$W$132,21),"")</f>
        <v>3.7245990610972515E-2</v>
      </c>
      <c r="W130" s="51">
        <f>_xlfn.IFNA(VLOOKUP($B130,'Static Returns and Covariance'!$B$13:$W$132,22),"")</f>
        <v>2.0213995693241789E-2</v>
      </c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</row>
    <row r="131" spans="2:34" outlineLevel="1">
      <c r="B131" s="10">
        <f>IF($C$4&lt;='Static Returns and Covariance'!B127,IF('Static Returns and Covariance'!B127&lt;='Backtesting - Monthly Reb Draft'!$C$5,'Static Returns and Covariance'!B127,""),"")</f>
        <v>44407</v>
      </c>
      <c r="C131" s="12">
        <f>_xlfn.IFNA(VLOOKUP($B131,'Static Returns and Covariance'!$B$13:$W$132,2),"")</f>
        <v>-3.8406368345022202E-2</v>
      </c>
      <c r="D131" s="12">
        <f>_xlfn.IFNA(VLOOKUP($B131,'Static Returns and Covariance'!$B$13:$W$132,3),"")</f>
        <v>-2.797403372824192E-2</v>
      </c>
      <c r="E131" s="12">
        <f>_xlfn.IFNA(VLOOKUP($B131,'Static Returns and Covariance'!$B$13:$W$132,4),"")</f>
        <v>5.5528022348880768E-2</v>
      </c>
      <c r="F131" s="12">
        <f>_xlfn.IFNA(VLOOKUP($B131,'Static Returns and Covariance'!$B$13:$W$132,5),"")</f>
        <v>-3.4738075919449329E-3</v>
      </c>
      <c r="G131" s="12">
        <f>_xlfn.IFNA(VLOOKUP($B131,'Static Returns and Covariance'!$B$13:$W$132,6),"")</f>
        <v>-4.3106488883495331E-2</v>
      </c>
      <c r="H131" s="12">
        <f>_xlfn.IFNA(VLOOKUP($B131,'Static Returns and Covariance'!$B$13:$W$132,7),"")</f>
        <v>1.7670286819338799E-2</v>
      </c>
      <c r="I131" s="12">
        <f>_xlfn.IFNA(VLOOKUP($B131,'Static Returns and Covariance'!$B$13:$W$132,8),"")</f>
        <v>5.4422520101070404E-2</v>
      </c>
      <c r="J131" s="12">
        <f>_xlfn.IFNA(VLOOKUP($B131,'Static Returns and Covariance'!$B$13:$W$132,9),"")</f>
        <v>5.1698092371225357E-2</v>
      </c>
      <c r="K131" s="12">
        <f>_xlfn.IFNA(VLOOKUP($B131,'Static Returns and Covariance'!$B$13:$W$132,10),"")</f>
        <v>-8.2776602357625961E-3</v>
      </c>
      <c r="L131" s="12">
        <f>_xlfn.IFNA(VLOOKUP($B131,'Static Returns and Covariance'!$B$13:$W$132,11),"")</f>
        <v>-1.0302458889782429E-2</v>
      </c>
      <c r="M131" s="53">
        <f>_xlfn.IFNA(VLOOKUP($B131,'Static Returns and Covariance'!$B$13:$W$132,12),"")</f>
        <v>2.3104550000000001E-2</v>
      </c>
      <c r="N131" s="12">
        <f>_xlfn.IFNA(VLOOKUP($B131,'Static Returns and Covariance'!$B$13:$W$132,13),"")</f>
        <v>-4.1029161184754533E-2</v>
      </c>
      <c r="O131" s="12">
        <f>_xlfn.IFNA(VLOOKUP($B131,'Static Returns and Covariance'!$B$13:$W$132,14),"")</f>
        <v>-3.4546524034036942E-2</v>
      </c>
      <c r="P131" s="12">
        <f>_xlfn.IFNA(VLOOKUP($B131,'Static Returns and Covariance'!$B$13:$W$132,15),"")</f>
        <v>4.7341394361865241E-2</v>
      </c>
      <c r="Q131" s="12">
        <f>_xlfn.IFNA(VLOOKUP($B131,'Static Returns and Covariance'!$B$13:$W$132,16),"")</f>
        <v>-1.3580690159991112E-2</v>
      </c>
      <c r="R131" s="12">
        <f>_xlfn.IFNA(VLOOKUP($B131,'Static Returns and Covariance'!$B$13:$W$132,17),"")</f>
        <v>-5.4047447642854726E-2</v>
      </c>
      <c r="S131" s="12">
        <f>_xlfn.IFNA(VLOOKUP($B131,'Static Returns and Covariance'!$B$13:$W$132,18),"")</f>
        <v>1.0185438061065118E-2</v>
      </c>
      <c r="T131" s="12">
        <f>_xlfn.IFNA(VLOOKUP($B131,'Static Returns and Covariance'!$B$13:$W$132,19),"")</f>
        <v>3.3447711614038173E-2</v>
      </c>
      <c r="U131" s="12">
        <f>_xlfn.IFNA(VLOOKUP($B131,'Static Returns and Covariance'!$B$13:$W$132,20),"")</f>
        <v>3.6319641364874165E-2</v>
      </c>
      <c r="V131" s="12">
        <f>_xlfn.IFNA(VLOOKUP($B131,'Static Returns and Covariance'!$B$13:$W$132,21),"")</f>
        <v>-2.3368682809814346E-2</v>
      </c>
      <c r="W131" s="51">
        <f>_xlfn.IFNA(VLOOKUP($B131,'Static Returns and Covariance'!$B$13:$W$132,22),"")</f>
        <v>-2.6658416161323355E-2</v>
      </c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</row>
    <row r="132" spans="2:34" outlineLevel="1">
      <c r="B132" s="10">
        <f>IF($C$4&lt;='Static Returns and Covariance'!B128,IF('Static Returns and Covariance'!B128&lt;='Backtesting - Monthly Reb Draft'!$C$5,'Static Returns and Covariance'!B128,""),"")</f>
        <v>44439</v>
      </c>
      <c r="C132" s="12">
        <f>_xlfn.IFNA(VLOOKUP($B132,'Static Returns and Covariance'!$B$13:$W$132,2),"")</f>
        <v>7.2360211052000523E-3</v>
      </c>
      <c r="D132" s="12">
        <f>_xlfn.IFNA(VLOOKUP($B132,'Static Returns and Covariance'!$B$13:$W$132,3),"")</f>
        <v>-3.6342214792966843E-2</v>
      </c>
      <c r="E132" s="12">
        <f>_xlfn.IFNA(VLOOKUP($B132,'Static Returns and Covariance'!$B$13:$W$132,4),"")</f>
        <v>3.9455212652683258E-2</v>
      </c>
      <c r="F132" s="12">
        <f>_xlfn.IFNA(VLOOKUP($B132,'Static Returns and Covariance'!$B$13:$W$132,5),"")</f>
        <v>-8.6894864216446877E-3</v>
      </c>
      <c r="G132" s="12">
        <f>_xlfn.IFNA(VLOOKUP($B132,'Static Returns and Covariance'!$B$13:$W$132,6),"")</f>
        <v>1.2797842733561993E-2</v>
      </c>
      <c r="H132" s="12">
        <f>_xlfn.IFNA(VLOOKUP($B132,'Static Returns and Covariance'!$B$13:$W$132,7),"")</f>
        <v>3.9668671786785126E-2</v>
      </c>
      <c r="I132" s="12">
        <f>_xlfn.IFNA(VLOOKUP($B132,'Static Returns and Covariance'!$B$13:$W$132,8),"")</f>
        <v>8.8039137423038483E-2</v>
      </c>
      <c r="J132" s="12">
        <f>_xlfn.IFNA(VLOOKUP($B132,'Static Returns and Covariance'!$B$13:$W$132,9),"")</f>
        <v>6.5920203924179077E-2</v>
      </c>
      <c r="K132" s="12">
        <f>_xlfn.IFNA(VLOOKUP($B132,'Static Returns and Covariance'!$B$13:$W$132,10),"")</f>
        <v>6.5748982131481171E-2</v>
      </c>
      <c r="L132" s="12">
        <f>_xlfn.IFNA(VLOOKUP($B132,'Static Returns and Covariance'!$B$13:$W$132,11),"")</f>
        <v>8.2863233983516693E-3</v>
      </c>
      <c r="M132" s="53">
        <f>_xlfn.IFNA(VLOOKUP($B132,'Static Returns and Covariance'!$B$13:$W$132,12),"")</f>
        <v>3.0597269999999999E-2</v>
      </c>
      <c r="N132" s="12">
        <f>_xlfn.IFNA(VLOOKUP($B132,'Static Returns and Covariance'!$B$13:$W$132,13),"")</f>
        <v>4.6132282654677212E-3</v>
      </c>
      <c r="O132" s="12">
        <f>_xlfn.IFNA(VLOOKUP($B132,'Static Returns and Covariance'!$B$13:$W$132,14),"")</f>
        <v>-4.2914705098761864E-2</v>
      </c>
      <c r="P132" s="12">
        <f>_xlfn.IFNA(VLOOKUP($B132,'Static Returns and Covariance'!$B$13:$W$132,15),"")</f>
        <v>3.1268584665667731E-2</v>
      </c>
      <c r="Q132" s="12">
        <f>_xlfn.IFNA(VLOOKUP($B132,'Static Returns and Covariance'!$B$13:$W$132,16),"")</f>
        <v>-1.8796368989690865E-2</v>
      </c>
      <c r="R132" s="12">
        <f>_xlfn.IFNA(VLOOKUP($B132,'Static Returns and Covariance'!$B$13:$W$132,17),"")</f>
        <v>1.8568839742025989E-3</v>
      </c>
      <c r="S132" s="12">
        <f>_xlfn.IFNA(VLOOKUP($B132,'Static Returns and Covariance'!$B$13:$W$132,18),"")</f>
        <v>3.2183823028511443E-2</v>
      </c>
      <c r="T132" s="12">
        <f>_xlfn.IFNA(VLOOKUP($B132,'Static Returns and Covariance'!$B$13:$W$132,19),"")</f>
        <v>6.7064328936006251E-2</v>
      </c>
      <c r="U132" s="12">
        <f>_xlfn.IFNA(VLOOKUP($B132,'Static Returns and Covariance'!$B$13:$W$132,20),"")</f>
        <v>5.0541752917827885E-2</v>
      </c>
      <c r="V132" s="12">
        <f>_xlfn.IFNA(VLOOKUP($B132,'Static Returns and Covariance'!$B$13:$W$132,21),"")</f>
        <v>5.0657959557429424E-2</v>
      </c>
      <c r="W132" s="51">
        <f>_xlfn.IFNA(VLOOKUP($B132,'Static Returns and Covariance'!$B$13:$W$132,22),"")</f>
        <v>-8.0696338731892567E-3</v>
      </c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</row>
    <row r="133" spans="2:34" outlineLevel="1">
      <c r="B133" s="10">
        <f>IF($C$4&lt;='Static Returns and Covariance'!B129,IF('Static Returns and Covariance'!B129&lt;='Backtesting - Monthly Reb Draft'!$C$5,'Static Returns and Covariance'!B129,""),"")</f>
        <v>44469</v>
      </c>
      <c r="C133" s="12">
        <f>_xlfn.IFNA(VLOOKUP($B133,'Static Returns and Covariance'!$B$13:$W$132,2),"")</f>
        <v>-1.0047054849565029E-2</v>
      </c>
      <c r="D133" s="12">
        <f>_xlfn.IFNA(VLOOKUP($B133,'Static Returns and Covariance'!$B$13:$W$132,3),"")</f>
        <v>4.836210235953331E-2</v>
      </c>
      <c r="E133" s="12">
        <f>_xlfn.IFNA(VLOOKUP($B133,'Static Returns and Covariance'!$B$13:$W$132,4),"")</f>
        <v>-5.7203739881515503E-2</v>
      </c>
      <c r="F133" s="12">
        <f>_xlfn.IFNA(VLOOKUP($B133,'Static Returns and Covariance'!$B$13:$W$132,5),"")</f>
        <v>-9.9209234118461609E-2</v>
      </c>
      <c r="G133" s="12">
        <f>_xlfn.IFNA(VLOOKUP($B133,'Static Returns and Covariance'!$B$13:$W$132,6),"")</f>
        <v>-1.4428460039198399E-2</v>
      </c>
      <c r="H133" s="12">
        <f>_xlfn.IFNA(VLOOKUP($B133,'Static Returns and Covariance'!$B$13:$W$132,7),"")</f>
        <v>-5.3828366100788116E-2</v>
      </c>
      <c r="I133" s="12">
        <f>_xlfn.IFNA(VLOOKUP($B133,'Static Returns and Covariance'!$B$13:$W$132,8),"")</f>
        <v>-6.8179666996002197E-2</v>
      </c>
      <c r="J133" s="12">
        <f>_xlfn.IFNA(VLOOKUP($B133,'Static Returns and Covariance'!$B$13:$W$132,9),"")</f>
        <v>-7.7770248055458069E-2</v>
      </c>
      <c r="K133" s="12">
        <f>_xlfn.IFNA(VLOOKUP($B133,'Static Returns and Covariance'!$B$13:$W$132,10),"")</f>
        <v>-3.0502891167998314E-2</v>
      </c>
      <c r="L133" s="12">
        <f>_xlfn.IFNA(VLOOKUP($B133,'Static Returns and Covariance'!$B$13:$W$132,11),"")</f>
        <v>-0.10293284058570862</v>
      </c>
      <c r="M133" s="53">
        <f>_xlfn.IFNA(VLOOKUP($B133,'Static Returns and Covariance'!$B$13:$W$132,12),"")</f>
        <v>-4.6244510000000003E-2</v>
      </c>
      <c r="N133" s="12">
        <f>_xlfn.IFNA(VLOOKUP($B133,'Static Returns and Covariance'!$B$13:$W$132,13),"")</f>
        <v>-1.266984768929736E-2</v>
      </c>
      <c r="O133" s="12">
        <f>_xlfn.IFNA(VLOOKUP($B133,'Static Returns and Covariance'!$B$13:$W$132,14),"")</f>
        <v>4.1789612053738288E-2</v>
      </c>
      <c r="P133" s="12">
        <f>_xlfn.IFNA(VLOOKUP($B133,'Static Returns and Covariance'!$B$13:$W$132,15),"")</f>
        <v>-6.539036786853103E-2</v>
      </c>
      <c r="Q133" s="12">
        <f>_xlfn.IFNA(VLOOKUP($B133,'Static Returns and Covariance'!$B$13:$W$132,16),"")</f>
        <v>-0.10931611668650779</v>
      </c>
      <c r="R133" s="12">
        <f>_xlfn.IFNA(VLOOKUP($B133,'Static Returns and Covariance'!$B$13:$W$132,17),"")</f>
        <v>-2.5369418798557794E-2</v>
      </c>
      <c r="S133" s="12">
        <f>_xlfn.IFNA(VLOOKUP($B133,'Static Returns and Covariance'!$B$13:$W$132,18),"")</f>
        <v>-6.1313214859061799E-2</v>
      </c>
      <c r="T133" s="12">
        <f>_xlfn.IFNA(VLOOKUP($B133,'Static Returns and Covariance'!$B$13:$W$132,19),"")</f>
        <v>-8.9154475483034429E-2</v>
      </c>
      <c r="U133" s="12">
        <f>_xlfn.IFNA(VLOOKUP($B133,'Static Returns and Covariance'!$B$13:$W$132,20),"")</f>
        <v>-9.3148699061809268E-2</v>
      </c>
      <c r="V133" s="12">
        <f>_xlfn.IFNA(VLOOKUP($B133,'Static Returns and Covariance'!$B$13:$W$132,21),"")</f>
        <v>-4.559391374205006E-2</v>
      </c>
      <c r="W133" s="51">
        <f>_xlfn.IFNA(VLOOKUP($B133,'Static Returns and Covariance'!$B$13:$W$132,22),"")</f>
        <v>-0.11928879785724955</v>
      </c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</row>
    <row r="134" spans="2:34" outlineLevel="1">
      <c r="B134" s="10">
        <f>IF($C$4&lt;='Static Returns and Covariance'!B130,IF('Static Returns and Covariance'!B130&lt;='Backtesting - Monthly Reb Draft'!$C$5,'Static Returns and Covariance'!B130,""),"")</f>
        <v>44498</v>
      </c>
      <c r="C134" s="12">
        <f>_xlfn.IFNA(VLOOKUP($B134,'Static Returns and Covariance'!$B$13:$W$132,2),"")</f>
        <v>-9.954649955034256E-2</v>
      </c>
      <c r="D134" s="12">
        <f>_xlfn.IFNA(VLOOKUP($B134,'Static Returns and Covariance'!$B$13:$W$132,3),"")</f>
        <v>0.12853623926639557</v>
      </c>
      <c r="E134" s="12">
        <f>_xlfn.IFNA(VLOOKUP($B134,'Static Returns and Covariance'!$B$13:$W$132,4),"")</f>
        <v>5.6478693149983883E-3</v>
      </c>
      <c r="F134" s="12">
        <f>_xlfn.IFNA(VLOOKUP($B134,'Static Returns and Covariance'!$B$13:$W$132,5),"")</f>
        <v>1.8583938479423523E-2</v>
      </c>
      <c r="G134" s="12">
        <f>_xlfn.IFNA(VLOOKUP($B134,'Static Returns and Covariance'!$B$13:$W$132,6),"")</f>
        <v>-8.0330312252044678E-2</v>
      </c>
      <c r="H134" s="12">
        <f>_xlfn.IFNA(VLOOKUP($B134,'Static Returns and Covariance'!$B$13:$W$132,7),"")</f>
        <v>3.9852146059274673E-2</v>
      </c>
      <c r="I134" s="12">
        <f>_xlfn.IFNA(VLOOKUP($B134,'Static Returns and Covariance'!$B$13:$W$132,8),"")</f>
        <v>6.3405625522136688E-2</v>
      </c>
      <c r="J134" s="12">
        <f>_xlfn.IFNA(VLOOKUP($B134,'Static Returns and Covariance'!$B$13:$W$132,9),"")</f>
        <v>3.5090960562229156E-2</v>
      </c>
      <c r="K134" s="12">
        <f>_xlfn.IFNA(VLOOKUP($B134,'Static Returns and Covariance'!$B$13:$W$132,10),"")</f>
        <v>-7.1152485907077789E-2</v>
      </c>
      <c r="L134" s="12">
        <f>_xlfn.IFNA(VLOOKUP($B134,'Static Returns and Covariance'!$B$13:$W$132,11),"")</f>
        <v>4.02723029255867E-2</v>
      </c>
      <c r="M134" s="53">
        <f>_xlfn.IFNA(VLOOKUP($B134,'Static Returns and Covariance'!$B$13:$W$132,12),"")</f>
        <v>7.0509680000000005E-2</v>
      </c>
      <c r="N134" s="12">
        <f>_xlfn.IFNA(VLOOKUP($B134,'Static Returns and Covariance'!$B$13:$W$132,13),"")</f>
        <v>-0.1021692923900749</v>
      </c>
      <c r="O134" s="12">
        <f>_xlfn.IFNA(VLOOKUP($B134,'Static Returns and Covariance'!$B$13:$W$132,14),"")</f>
        <v>0.12196374896060054</v>
      </c>
      <c r="P134" s="12">
        <f>_xlfn.IFNA(VLOOKUP($B134,'Static Returns and Covariance'!$B$13:$W$132,15),"")</f>
        <v>-2.5387586720171385E-3</v>
      </c>
      <c r="Q134" s="12">
        <f>_xlfn.IFNA(VLOOKUP($B134,'Static Returns and Covariance'!$B$13:$W$132,16),"")</f>
        <v>8.4770559113773441E-3</v>
      </c>
      <c r="R134" s="12">
        <f>_xlfn.IFNA(VLOOKUP($B134,'Static Returns and Covariance'!$B$13:$W$132,17),"")</f>
        <v>-9.1271271011404073E-2</v>
      </c>
      <c r="S134" s="12">
        <f>_xlfn.IFNA(VLOOKUP($B134,'Static Returns and Covariance'!$B$13:$W$132,18),"")</f>
        <v>3.2367297301000991E-2</v>
      </c>
      <c r="T134" s="12">
        <f>_xlfn.IFNA(VLOOKUP($B134,'Static Returns and Covariance'!$B$13:$W$132,19),"")</f>
        <v>4.2430817035104457E-2</v>
      </c>
      <c r="U134" s="12">
        <f>_xlfn.IFNA(VLOOKUP($B134,'Static Returns and Covariance'!$B$13:$W$132,20),"")</f>
        <v>1.9712509555877965E-2</v>
      </c>
      <c r="V134" s="12">
        <f>_xlfn.IFNA(VLOOKUP($B134,'Static Returns and Covariance'!$B$13:$W$132,21),"")</f>
        <v>-8.6243508481129535E-2</v>
      </c>
      <c r="W134" s="51">
        <f>_xlfn.IFNA(VLOOKUP($B134,'Static Returns and Covariance'!$B$13:$W$132,22),"")</f>
        <v>2.3916345654045774E-2</v>
      </c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</row>
    <row r="135" spans="2:34" outlineLevel="1">
      <c r="B135" s="10">
        <f>IF($C$4&lt;='Static Returns and Covariance'!B131,IF('Static Returns and Covariance'!B131&lt;='Backtesting - Monthly Reb Draft'!$C$5,'Static Returns and Covariance'!B131,""),"")</f>
        <v>44530</v>
      </c>
      <c r="C135" s="12">
        <f>_xlfn.IFNA(VLOOKUP($B135,'Static Returns and Covariance'!$B$13:$W$132,2),"")</f>
        <v>-9.4014173373579979E-3</v>
      </c>
      <c r="D135" s="12">
        <f>_xlfn.IFNA(VLOOKUP($B135,'Static Returns and Covariance'!$B$13:$W$132,3),"")</f>
        <v>-2.445585560053587E-3</v>
      </c>
      <c r="E135" s="12">
        <f>_xlfn.IFNA(VLOOKUP($B135,'Static Returns and Covariance'!$B$13:$W$132,4),"")</f>
        <v>-8.985898457467556E-3</v>
      </c>
      <c r="F135" s="12">
        <f>_xlfn.IFNA(VLOOKUP($B135,'Static Returns and Covariance'!$B$13:$W$132,5),"")</f>
        <v>-4.0071632713079453E-2</v>
      </c>
      <c r="G135" s="12">
        <f>_xlfn.IFNA(VLOOKUP($B135,'Static Returns and Covariance'!$B$13:$W$132,6),"")</f>
        <v>1.1173484846949577E-2</v>
      </c>
      <c r="H135" s="12">
        <f>_xlfn.IFNA(VLOOKUP($B135,'Static Returns and Covariance'!$B$13:$W$132,7),"")</f>
        <v>-6.2294263392686844E-2</v>
      </c>
      <c r="I135" s="12">
        <f>_xlfn.IFNA(VLOOKUP($B135,'Static Returns and Covariance'!$B$13:$W$132,8),"")</f>
        <v>-7.7446967363357544E-2</v>
      </c>
      <c r="J135" s="12">
        <f>_xlfn.IFNA(VLOOKUP($B135,'Static Returns and Covariance'!$B$13:$W$132,9),"")</f>
        <v>-2.0189406350255013E-2</v>
      </c>
      <c r="K135" s="12">
        <f>_xlfn.IFNA(VLOOKUP($B135,'Static Returns and Covariance'!$B$13:$W$132,10),"")</f>
        <v>6.2422983348369598E-2</v>
      </c>
      <c r="L135" s="12">
        <f>_xlfn.IFNA(VLOOKUP($B135,'Static Returns and Covariance'!$B$13:$W$132,11),"")</f>
        <v>7.4874698184430599E-3</v>
      </c>
      <c r="M135" s="53">
        <f>_xlfn.IFNA(VLOOKUP($B135,'Static Returns and Covariance'!$B$13:$W$132,12),"")</f>
        <v>-7.2559970000000001E-3</v>
      </c>
      <c r="N135" s="12">
        <f>_xlfn.IFNA(VLOOKUP($B135,'Static Returns and Covariance'!$B$13:$W$132,13),"")</f>
        <v>-1.2024210177090329E-2</v>
      </c>
      <c r="O135" s="12">
        <f>_xlfn.IFNA(VLOOKUP($B135,'Static Returns and Covariance'!$B$13:$W$132,14),"")</f>
        <v>-9.018075865848612E-3</v>
      </c>
      <c r="P135" s="12">
        <f>_xlfn.IFNA(VLOOKUP($B135,'Static Returns and Covariance'!$B$13:$W$132,15),"")</f>
        <v>-1.7172526444483083E-2</v>
      </c>
      <c r="Q135" s="12">
        <f>_xlfn.IFNA(VLOOKUP($B135,'Static Returns and Covariance'!$B$13:$W$132,16),"")</f>
        <v>-5.017851528112563E-2</v>
      </c>
      <c r="R135" s="12">
        <f>_xlfn.IFNA(VLOOKUP($B135,'Static Returns and Covariance'!$B$13:$W$132,17),"")</f>
        <v>2.3252608759018363E-4</v>
      </c>
      <c r="S135" s="12">
        <f>_xlfn.IFNA(VLOOKUP($B135,'Static Returns and Covariance'!$B$13:$W$132,18),"")</f>
        <v>-6.9779112150960526E-2</v>
      </c>
      <c r="T135" s="12">
        <f>_xlfn.IFNA(VLOOKUP($B135,'Static Returns and Covariance'!$B$13:$W$132,19),"")</f>
        <v>-9.8421775850389775E-2</v>
      </c>
      <c r="U135" s="12">
        <f>_xlfn.IFNA(VLOOKUP($B135,'Static Returns and Covariance'!$B$13:$W$132,20),"")</f>
        <v>-3.5567857356606204E-2</v>
      </c>
      <c r="V135" s="12">
        <f>_xlfn.IFNA(VLOOKUP($B135,'Static Returns and Covariance'!$B$13:$W$132,21),"")</f>
        <v>4.7331960774317852E-2</v>
      </c>
      <c r="W135" s="51">
        <f>_xlfn.IFNA(VLOOKUP($B135,'Static Returns and Covariance'!$B$13:$W$132,22),"")</f>
        <v>-8.8684874530978661E-3</v>
      </c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</row>
    <row r="136" spans="2:34" outlineLevel="1">
      <c r="B136" s="11">
        <f>IF($C$4&lt;='Static Returns and Covariance'!B132,IF('Static Returns and Covariance'!B132&lt;='Backtesting - Monthly Reb Draft'!$C$5,'Static Returns and Covariance'!B132,""),"")</f>
        <v>44561</v>
      </c>
      <c r="C136" s="13">
        <f>_xlfn.IFNA(VLOOKUP($B136,'Static Returns and Covariance'!$B$13:$W$132,2),"")</f>
        <v>0.14141763746738434</v>
      </c>
      <c r="D136" s="13">
        <f>_xlfn.IFNA(VLOOKUP($B136,'Static Returns and Covariance'!$B$13:$W$132,3),"")</f>
        <v>3.9691641926765442E-2</v>
      </c>
      <c r="E136" s="13">
        <f>_xlfn.IFNA(VLOOKUP($B136,'Static Returns and Covariance'!$B$13:$W$132,4),"")</f>
        <v>0.12242231518030167</v>
      </c>
      <c r="F136" s="13">
        <f>_xlfn.IFNA(VLOOKUP($B136,'Static Returns and Covariance'!$B$13:$W$132,5),"")</f>
        <v>4.4636625796556473E-2</v>
      </c>
      <c r="G136" s="13">
        <f>_xlfn.IFNA(VLOOKUP($B136,'Static Returns and Covariance'!$B$13:$W$132,6),"")</f>
        <v>4.6747952699661255E-2</v>
      </c>
      <c r="H136" s="13">
        <f>_xlfn.IFNA(VLOOKUP($B136,'Static Returns and Covariance'!$B$13:$W$132,7),"")</f>
        <v>0.11221911758184433</v>
      </c>
      <c r="I136" s="13">
        <f>_xlfn.IFNA(VLOOKUP($B136,'Static Returns and Covariance'!$B$13:$W$132,8),"")</f>
        <v>3.5224679857492447E-2</v>
      </c>
      <c r="J136" s="13">
        <f>_xlfn.IFNA(VLOOKUP($B136,'Static Returns and Covariance'!$B$13:$W$132,9),"")</f>
        <v>0.15554337203502655</v>
      </c>
      <c r="K136" s="13">
        <f>_xlfn.IFNA(VLOOKUP($B136,'Static Returns and Covariance'!$B$13:$W$132,10),"")</f>
        <v>6.3687801361083984E-2</v>
      </c>
      <c r="L136" s="13">
        <f>_xlfn.IFNA(VLOOKUP($B136,'Static Returns and Covariance'!$B$13:$W$132,11),"")</f>
        <v>0.15722550451755524</v>
      </c>
      <c r="M136" s="54">
        <f>_xlfn.IFNA(VLOOKUP($B136,'Static Returns and Covariance'!$B$13:$W$132,12),"")</f>
        <v>4.3521219999999999E-2</v>
      </c>
      <c r="N136" s="13">
        <f>_xlfn.IFNA(VLOOKUP($B136,'Static Returns and Covariance'!$B$13:$W$132,13),"")</f>
        <v>0.13879484462765201</v>
      </c>
      <c r="O136" s="13">
        <f>_xlfn.IFNA(VLOOKUP($B136,'Static Returns and Covariance'!$B$13:$W$132,14),"")</f>
        <v>3.311915162097042E-2</v>
      </c>
      <c r="P136" s="13">
        <f>_xlfn.IFNA(VLOOKUP($B136,'Static Returns and Covariance'!$B$13:$W$132,15),"")</f>
        <v>0.11423568719328614</v>
      </c>
      <c r="Q136" s="13">
        <f>_xlfn.IFNA(VLOOKUP($B136,'Static Returns and Covariance'!$B$13:$W$132,16),"")</f>
        <v>3.4529743228510296E-2</v>
      </c>
      <c r="R136" s="13">
        <f>_xlfn.IFNA(VLOOKUP($B136,'Static Returns and Covariance'!$B$13:$W$132,17),"")</f>
        <v>3.5806993940301859E-2</v>
      </c>
      <c r="S136" s="13">
        <f>_xlfn.IFNA(VLOOKUP($B136,'Static Returns and Covariance'!$B$13:$W$132,18),"")</f>
        <v>0.10473426882357065</v>
      </c>
      <c r="T136" s="13">
        <f>_xlfn.IFNA(VLOOKUP($B136,'Static Returns and Covariance'!$B$13:$W$132,19),"")</f>
        <v>1.4249871370460219E-2</v>
      </c>
      <c r="U136" s="13">
        <f>_xlfn.IFNA(VLOOKUP($B136,'Static Returns and Covariance'!$B$13:$W$132,20),"")</f>
        <v>0.14016492102867537</v>
      </c>
      <c r="V136" s="13">
        <f>_xlfn.IFNA(VLOOKUP($B136,'Static Returns and Covariance'!$B$13:$W$132,21),"")</f>
        <v>4.8596778787032238E-2</v>
      </c>
      <c r="W136" s="52">
        <f>_xlfn.IFNA(VLOOKUP($B136,'Static Returns and Covariance'!$B$13:$W$132,22),"")</f>
        <v>0.1408695472460143</v>
      </c>
      <c r="X136" s="19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</row>
    <row r="137" spans="2:34"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</row>
    <row r="138" spans="2:34">
      <c r="B138" s="43" t="s">
        <v>37</v>
      </c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 t="s">
        <v>27</v>
      </c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</row>
    <row r="139" spans="2:34" outlineLevel="1">
      <c r="B139" s="25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</row>
    <row r="140" spans="2:34" outlineLevel="1">
      <c r="B140" s="45" t="s">
        <v>38</v>
      </c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</row>
    <row r="141" spans="2:34" outlineLevel="1"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</row>
    <row r="142" spans="2:34" outlineLevel="1">
      <c r="C142" s="8" t="s">
        <v>5</v>
      </c>
      <c r="D142" s="8" t="s">
        <v>7</v>
      </c>
      <c r="E142" s="8" t="s">
        <v>9</v>
      </c>
      <c r="F142" s="8" t="s">
        <v>11</v>
      </c>
      <c r="G142" s="8" t="s">
        <v>13</v>
      </c>
      <c r="H142" s="8" t="s">
        <v>15</v>
      </c>
      <c r="I142" s="8" t="s">
        <v>18</v>
      </c>
      <c r="J142" s="8" t="s">
        <v>20</v>
      </c>
      <c r="K142" s="8" t="s">
        <v>22</v>
      </c>
      <c r="L142" s="8" t="s">
        <v>24</v>
      </c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</row>
    <row r="143" spans="2:34" outlineLevel="1">
      <c r="B143" s="8" t="s">
        <v>5</v>
      </c>
      <c r="C143" s="24" cm="1">
        <f t="array" aca="1" ref="C143:L152" ca="1">MMULT(TRANSPOSE(OFFSET(B17,MATCH(C4,$B$17:$B$136,0)-1,12,COUNTIF($B$17:$B$136,"&gt;0"),10)),OFFSET(B17,MATCH(C4,$B$17:$B$136,0)-1,12,COUNTIF($B$17:$B$136,"&gt;0"),10))/(ROWS(OFFSET(B17,MATCH(C4,$B$17:$B$136,0)-1,12,COUNTIF($B$17:$B$136,"&gt;0"),10))-1)</f>
        <v>4.3281132304421668E-3</v>
      </c>
      <c r="D143" s="16">
        <f ca="1"/>
        <v>2.2944151267192468E-3</v>
      </c>
      <c r="E143" s="16">
        <f ca="1"/>
        <v>9.5982159328504525E-4</v>
      </c>
      <c r="F143" s="16">
        <f ca="1"/>
        <v>1.8094910828475815E-3</v>
      </c>
      <c r="G143" s="16">
        <f ca="1"/>
        <v>1.8106395021485089E-3</v>
      </c>
      <c r="H143" s="16">
        <f ca="1"/>
        <v>6.4554638947168428E-4</v>
      </c>
      <c r="I143" s="16">
        <f ca="1"/>
        <v>2.4767999739545897E-3</v>
      </c>
      <c r="J143" s="16">
        <f ca="1"/>
        <v>2.5084531736392014E-3</v>
      </c>
      <c r="K143" s="16">
        <f ca="1"/>
        <v>1.3853648014146042E-3</v>
      </c>
      <c r="L143" s="16">
        <f ca="1"/>
        <v>1.0196816493635791E-3</v>
      </c>
    </row>
    <row r="144" spans="2:34" outlineLevel="1">
      <c r="B144" s="8" t="s">
        <v>7</v>
      </c>
      <c r="C144" s="16">
        <f ca="1"/>
        <v>2.2944151267192468E-3</v>
      </c>
      <c r="D144" s="24">
        <f ca="1"/>
        <v>5.5443907439066114E-3</v>
      </c>
      <c r="E144" s="16">
        <f ca="1"/>
        <v>7.2803916786714096E-4</v>
      </c>
      <c r="F144" s="16">
        <f ca="1"/>
        <v>2.0110401264269917E-3</v>
      </c>
      <c r="G144" s="16">
        <f ca="1"/>
        <v>2.010734850646284E-3</v>
      </c>
      <c r="H144" s="16">
        <f ca="1"/>
        <v>5.3355299977169053E-4</v>
      </c>
      <c r="I144" s="16">
        <f ca="1"/>
        <v>3.4918013181406415E-3</v>
      </c>
      <c r="J144" s="16">
        <f ca="1"/>
        <v>2.0315831071532667E-3</v>
      </c>
      <c r="K144" s="16">
        <f ca="1"/>
        <v>8.3170718631472807E-4</v>
      </c>
      <c r="L144" s="16">
        <f ca="1"/>
        <v>5.0831394537532212E-4</v>
      </c>
    </row>
    <row r="145" spans="2:40" outlineLevel="1">
      <c r="B145" s="8" t="s">
        <v>9</v>
      </c>
      <c r="C145" s="16">
        <f ca="1"/>
        <v>9.5982159328504525E-4</v>
      </c>
      <c r="D145" s="16">
        <f ca="1"/>
        <v>7.2803916786714096E-4</v>
      </c>
      <c r="E145" s="24">
        <f ca="1"/>
        <v>2.3523546863150626E-3</v>
      </c>
      <c r="F145" s="16">
        <f ca="1"/>
        <v>5.9922525765980863E-4</v>
      </c>
      <c r="G145" s="16">
        <f ca="1"/>
        <v>4.6966975673484816E-4</v>
      </c>
      <c r="H145" s="16">
        <f ca="1"/>
        <v>1.5466922361649553E-3</v>
      </c>
      <c r="I145" s="16">
        <f ca="1"/>
        <v>3.9693570889176767E-4</v>
      </c>
      <c r="J145" s="16">
        <f ca="1"/>
        <v>7.0585324742173739E-4</v>
      </c>
      <c r="K145" s="16">
        <f ca="1"/>
        <v>-2.0191271643503527E-4</v>
      </c>
      <c r="L145" s="16">
        <f ca="1"/>
        <v>1.0297486468724612E-3</v>
      </c>
    </row>
    <row r="146" spans="2:40" outlineLevel="1">
      <c r="B146" s="8" t="s">
        <v>11</v>
      </c>
      <c r="C146" s="16">
        <f ca="1"/>
        <v>1.8094910828475815E-3</v>
      </c>
      <c r="D146" s="16">
        <f ca="1"/>
        <v>2.0110401264269917E-3</v>
      </c>
      <c r="E146" s="16">
        <f ca="1"/>
        <v>5.9922525765980863E-4</v>
      </c>
      <c r="F146" s="24">
        <f ca="1"/>
        <v>2.8817781081728311E-3</v>
      </c>
      <c r="G146" s="16">
        <f ca="1"/>
        <v>1.5984891734629051E-3</v>
      </c>
      <c r="H146" s="16">
        <f ca="1"/>
        <v>8.4159371860261629E-4</v>
      </c>
      <c r="I146" s="16">
        <f ca="1"/>
        <v>2.0360608727128119E-3</v>
      </c>
      <c r="J146" s="16">
        <f ca="1"/>
        <v>1.6903092527149567E-3</v>
      </c>
      <c r="K146" s="16">
        <f ca="1"/>
        <v>1.0796929276977105E-3</v>
      </c>
      <c r="L146" s="16">
        <f ca="1"/>
        <v>1.0344257785200798E-3</v>
      </c>
    </row>
    <row r="147" spans="2:40" outlineLevel="1">
      <c r="B147" s="8" t="s">
        <v>13</v>
      </c>
      <c r="C147" s="16">
        <f ca="1"/>
        <v>1.8106395021485089E-3</v>
      </c>
      <c r="D147" s="16">
        <f ca="1"/>
        <v>2.010734850646284E-3</v>
      </c>
      <c r="E147" s="16">
        <f ca="1"/>
        <v>4.6966975673484816E-4</v>
      </c>
      <c r="F147" s="16">
        <f ca="1"/>
        <v>1.5984891734629051E-3</v>
      </c>
      <c r="G147" s="24">
        <f ca="1"/>
        <v>4.715513082584959E-3</v>
      </c>
      <c r="H147" s="16">
        <f ca="1"/>
        <v>3.8371487360452824E-4</v>
      </c>
      <c r="I147" s="16">
        <f ca="1"/>
        <v>1.7727616734100004E-3</v>
      </c>
      <c r="J147" s="16">
        <f ca="1"/>
        <v>1.941414568370191E-3</v>
      </c>
      <c r="K147" s="16">
        <f ca="1"/>
        <v>6.2886171285814923E-4</v>
      </c>
      <c r="L147" s="16">
        <f ca="1"/>
        <v>5.1091115864825357E-4</v>
      </c>
    </row>
    <row r="148" spans="2:40" outlineLevel="1">
      <c r="B148" s="8" t="s">
        <v>15</v>
      </c>
      <c r="C148" s="16">
        <f ca="1"/>
        <v>6.4554638947168428E-4</v>
      </c>
      <c r="D148" s="16">
        <f ca="1"/>
        <v>5.3355299977169053E-4</v>
      </c>
      <c r="E148" s="16">
        <f ca="1"/>
        <v>1.5466922361649553E-3</v>
      </c>
      <c r="F148" s="16">
        <f ca="1"/>
        <v>8.4159371860261629E-4</v>
      </c>
      <c r="G148" s="16">
        <f ca="1"/>
        <v>3.8371487360452824E-4</v>
      </c>
      <c r="H148" s="24">
        <f ca="1"/>
        <v>1.9710921399530615E-3</v>
      </c>
      <c r="I148" s="16">
        <f ca="1"/>
        <v>2.9083732523374988E-4</v>
      </c>
      <c r="J148" s="16">
        <f ca="1"/>
        <v>7.2956245748204379E-4</v>
      </c>
      <c r="K148" s="16">
        <f ca="1"/>
        <v>-1.4318738496502467E-4</v>
      </c>
      <c r="L148" s="16">
        <f ca="1"/>
        <v>1.0285817356367837E-3</v>
      </c>
    </row>
    <row r="149" spans="2:40" outlineLevel="1">
      <c r="B149" s="8" t="s">
        <v>18</v>
      </c>
      <c r="C149" s="16">
        <f ca="1"/>
        <v>2.4767999739545897E-3</v>
      </c>
      <c r="D149" s="16">
        <f ca="1"/>
        <v>3.4918013181406415E-3</v>
      </c>
      <c r="E149" s="16">
        <f ca="1"/>
        <v>3.9693570889176767E-4</v>
      </c>
      <c r="F149" s="16">
        <f ca="1"/>
        <v>2.0360608727128119E-3</v>
      </c>
      <c r="G149" s="16">
        <f ca="1"/>
        <v>1.7727616734100004E-3</v>
      </c>
      <c r="H149" s="16">
        <f ca="1"/>
        <v>2.9083732523374988E-4</v>
      </c>
      <c r="I149" s="24">
        <f ca="1"/>
        <v>6.4914017414584276E-3</v>
      </c>
      <c r="J149" s="16">
        <f ca="1"/>
        <v>2.4013304641222499E-3</v>
      </c>
      <c r="K149" s="16">
        <f ca="1"/>
        <v>8.1057675604216325E-4</v>
      </c>
      <c r="L149" s="16">
        <f ca="1"/>
        <v>-1.9745620565978648E-5</v>
      </c>
    </row>
    <row r="150" spans="2:40" outlineLevel="1">
      <c r="B150" s="8" t="s">
        <v>20</v>
      </c>
      <c r="C150" s="16">
        <f ca="1"/>
        <v>2.5084531736392014E-3</v>
      </c>
      <c r="D150" s="16">
        <f ca="1"/>
        <v>2.0315831071532667E-3</v>
      </c>
      <c r="E150" s="16">
        <f ca="1"/>
        <v>7.0585324742173739E-4</v>
      </c>
      <c r="F150" s="16">
        <f ca="1"/>
        <v>1.6903092527149567E-3</v>
      </c>
      <c r="G150" s="16">
        <f ca="1"/>
        <v>1.941414568370191E-3</v>
      </c>
      <c r="H150" s="16">
        <f ca="1"/>
        <v>7.2956245748204379E-4</v>
      </c>
      <c r="I150" s="16">
        <f ca="1"/>
        <v>2.4013304641222499E-3</v>
      </c>
      <c r="J150" s="24">
        <f ca="1"/>
        <v>4.3420273264757571E-3</v>
      </c>
      <c r="K150" s="16">
        <f ca="1"/>
        <v>1.0827645203217344E-3</v>
      </c>
      <c r="L150" s="16">
        <f ca="1"/>
        <v>1.0754364624905718E-3</v>
      </c>
    </row>
    <row r="151" spans="2:40" outlineLevel="1">
      <c r="B151" s="8" t="s">
        <v>22</v>
      </c>
      <c r="C151" s="16">
        <f ca="1"/>
        <v>1.3853648014146042E-3</v>
      </c>
      <c r="D151" s="16">
        <f ca="1"/>
        <v>8.3170718631472807E-4</v>
      </c>
      <c r="E151" s="16">
        <f ca="1"/>
        <v>-2.0191271643503527E-4</v>
      </c>
      <c r="F151" s="16">
        <f ca="1"/>
        <v>1.0796929276977105E-3</v>
      </c>
      <c r="G151" s="16">
        <f ca="1"/>
        <v>6.2886171285814923E-4</v>
      </c>
      <c r="H151" s="16">
        <f ca="1"/>
        <v>-1.4318738496502467E-4</v>
      </c>
      <c r="I151" s="16">
        <f ca="1"/>
        <v>8.1057675604216325E-4</v>
      </c>
      <c r="J151" s="16">
        <f ca="1"/>
        <v>1.0827645203217344E-3</v>
      </c>
      <c r="K151" s="24">
        <f ca="1"/>
        <v>5.1039420186146101E-3</v>
      </c>
      <c r="L151" s="16">
        <f ca="1"/>
        <v>7.9065196816300838E-4</v>
      </c>
    </row>
    <row r="152" spans="2:40" outlineLevel="1">
      <c r="B152" s="8" t="s">
        <v>24</v>
      </c>
      <c r="C152" s="16">
        <f ca="1"/>
        <v>1.0196816493635791E-3</v>
      </c>
      <c r="D152" s="16">
        <f ca="1"/>
        <v>5.0831394537532212E-4</v>
      </c>
      <c r="E152" s="16">
        <f ca="1"/>
        <v>1.0297486468724612E-3</v>
      </c>
      <c r="F152" s="16">
        <f ca="1"/>
        <v>1.0344257785200798E-3</v>
      </c>
      <c r="G152" s="16">
        <f ca="1"/>
        <v>5.1091115864825357E-4</v>
      </c>
      <c r="H152" s="16">
        <f ca="1"/>
        <v>1.0285817356367837E-3</v>
      </c>
      <c r="I152" s="16">
        <f ca="1"/>
        <v>-1.9745620565978648E-5</v>
      </c>
      <c r="J152" s="16">
        <f ca="1"/>
        <v>1.0754364624905718E-3</v>
      </c>
      <c r="K152" s="16">
        <f ca="1"/>
        <v>7.9065196816300838E-4</v>
      </c>
      <c r="L152" s="24">
        <f ca="1"/>
        <v>2.4193907243694056E-3</v>
      </c>
    </row>
    <row r="153" spans="2:40" outlineLevel="1"/>
    <row r="154" spans="2:40" outlineLevel="1">
      <c r="B154" s="45" t="s">
        <v>39</v>
      </c>
    </row>
    <row r="155" spans="2:40" outlineLevel="1">
      <c r="AE155" s="3"/>
      <c r="AF155" s="16"/>
      <c r="AG155" s="16"/>
      <c r="AH155" s="16"/>
      <c r="AI155" s="16"/>
      <c r="AJ155" s="16"/>
      <c r="AK155" s="16"/>
      <c r="AL155" s="16"/>
      <c r="AM155" s="16"/>
      <c r="AN155" s="16"/>
    </row>
    <row r="156" spans="2:40" outlineLevel="1">
      <c r="C156" s="8" t="s">
        <v>5</v>
      </c>
      <c r="D156" s="8" t="s">
        <v>7</v>
      </c>
      <c r="E156" s="8" t="s">
        <v>9</v>
      </c>
      <c r="F156" s="8" t="s">
        <v>11</v>
      </c>
      <c r="G156" s="8" t="s">
        <v>13</v>
      </c>
      <c r="H156" s="8" t="s">
        <v>15</v>
      </c>
      <c r="I156" s="8" t="s">
        <v>18</v>
      </c>
      <c r="J156" s="8" t="s">
        <v>20</v>
      </c>
      <c r="K156" s="8" t="s">
        <v>22</v>
      </c>
      <c r="L156" s="8" t="s">
        <v>24</v>
      </c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</row>
    <row r="157" spans="2:40" outlineLevel="1">
      <c r="B157" s="8" t="s">
        <v>5</v>
      </c>
      <c r="C157" s="24" cm="1">
        <f t="array" aca="1" ref="C157:L166" ca="1">C143:L152/MMULT(TRANSPOSE(C9:L9),C9:L9)</f>
        <v>1.0000061286392354</v>
      </c>
      <c r="D157" s="16">
        <f ca="1"/>
        <v>0.46841355457488315</v>
      </c>
      <c r="E157" s="16">
        <f ca="1"/>
        <v>0.30112489175563262</v>
      </c>
      <c r="F157" s="16">
        <f ca="1"/>
        <v>0.51369842279318656</v>
      </c>
      <c r="G157" s="16">
        <f ca="1"/>
        <v>0.40082489777036456</v>
      </c>
      <c r="H157" s="16">
        <f ca="1"/>
        <v>0.22109525564120294</v>
      </c>
      <c r="I157" s="16">
        <f ca="1"/>
        <v>0.46785338643036872</v>
      </c>
      <c r="J157" s="16">
        <f ca="1"/>
        <v>0.5786482230255876</v>
      </c>
      <c r="K157" s="16">
        <f ca="1"/>
        <v>0.29818329327630994</v>
      </c>
      <c r="L157" s="16">
        <f ca="1"/>
        <v>0.31523013943037609</v>
      </c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</row>
    <row r="158" spans="2:40" outlineLevel="1">
      <c r="B158" s="8" t="s">
        <v>7</v>
      </c>
      <c r="C158" s="16">
        <f ca="1"/>
        <v>0.46841355457488315</v>
      </c>
      <c r="D158" s="24">
        <f ca="1"/>
        <v>1.0001489780221768</v>
      </c>
      <c r="E158" s="16">
        <f ca="1"/>
        <v>0.20182004304513551</v>
      </c>
      <c r="F158" s="16">
        <f ca="1"/>
        <v>0.50445906469177826</v>
      </c>
      <c r="G158" s="16">
        <f ca="1"/>
        <v>0.39330630982268944</v>
      </c>
      <c r="H158" s="16">
        <f ca="1"/>
        <v>0.16146668980080994</v>
      </c>
      <c r="I158" s="16">
        <f ca="1"/>
        <v>0.58280299721715867</v>
      </c>
      <c r="J158" s="16">
        <f ca="1"/>
        <v>0.41409179716006561</v>
      </c>
      <c r="K158" s="16">
        <f ca="1"/>
        <v>0.15817688582693801</v>
      </c>
      <c r="L158" s="16">
        <f ca="1"/>
        <v>0.13885085683720955</v>
      </c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</row>
    <row r="159" spans="2:40" outlineLevel="1">
      <c r="B159" s="8" t="s">
        <v>9</v>
      </c>
      <c r="C159" s="16">
        <f ca="1"/>
        <v>0.30112489175563262</v>
      </c>
      <c r="D159" s="16">
        <f ca="1"/>
        <v>0.20182004304513551</v>
      </c>
      <c r="E159" s="24">
        <f ca="1"/>
        <v>1.0020999465709104</v>
      </c>
      <c r="F159" s="16">
        <f ca="1"/>
        <v>0.23099043096265906</v>
      </c>
      <c r="G159" s="16">
        <f ca="1"/>
        <v>0.1411781180935191</v>
      </c>
      <c r="H159" s="16">
        <f ca="1"/>
        <v>0.71929653084866296</v>
      </c>
      <c r="I159" s="16">
        <f ca="1"/>
        <v>0.10181015685905297</v>
      </c>
      <c r="J159" s="16">
        <f ca="1"/>
        <v>0.22109307291028324</v>
      </c>
      <c r="K159" s="16">
        <f ca="1"/>
        <v>-5.9011264754343241E-2</v>
      </c>
      <c r="L159" s="16">
        <f ca="1"/>
        <v>0.43226139795284674</v>
      </c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</row>
    <row r="160" spans="2:40" outlineLevel="1">
      <c r="B160" s="8" t="s">
        <v>11</v>
      </c>
      <c r="C160" s="16">
        <f ca="1"/>
        <v>0.51369842279318656</v>
      </c>
      <c r="D160" s="16">
        <f ca="1"/>
        <v>0.50445906469177826</v>
      </c>
      <c r="E160" s="16">
        <f ca="1"/>
        <v>0.23099043096265906</v>
      </c>
      <c r="F160" s="24">
        <f ca="1"/>
        <v>1.0052175457289116</v>
      </c>
      <c r="G160" s="16">
        <f ca="1"/>
        <v>0.43479058989765146</v>
      </c>
      <c r="H160" s="16">
        <f ca="1"/>
        <v>0.35416218621207923</v>
      </c>
      <c r="I160" s="16">
        <f ca="1"/>
        <v>0.47256041422223294</v>
      </c>
      <c r="J160" s="16">
        <f ca="1"/>
        <v>0.47909598554961058</v>
      </c>
      <c r="K160" s="16">
        <f ca="1"/>
        <v>0.28554012941495821</v>
      </c>
      <c r="L160" s="16">
        <f ca="1"/>
        <v>0.39292548950201239</v>
      </c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</row>
    <row r="161" spans="2:40" outlineLevel="1">
      <c r="B161" s="8" t="s">
        <v>13</v>
      </c>
      <c r="C161" s="16">
        <f ca="1"/>
        <v>0.40082489777036456</v>
      </c>
      <c r="D161" s="16">
        <f ca="1"/>
        <v>0.39330630982268944</v>
      </c>
      <c r="E161" s="16">
        <f ca="1"/>
        <v>0.1411781180935191</v>
      </c>
      <c r="F161" s="16">
        <f ca="1"/>
        <v>0.43479058989765146</v>
      </c>
      <c r="G161" s="24">
        <f ca="1"/>
        <v>1.0001618974928643</v>
      </c>
      <c r="H161" s="16">
        <f ca="1"/>
        <v>0.12591551687564367</v>
      </c>
      <c r="I161" s="16">
        <f ca="1"/>
        <v>0.32083951316599102</v>
      </c>
      <c r="J161" s="16">
        <f ca="1"/>
        <v>0.42908720227162583</v>
      </c>
      <c r="K161" s="16">
        <f ca="1"/>
        <v>0.12968596084527204</v>
      </c>
      <c r="L161" s="16">
        <f ca="1"/>
        <v>0.15133074512706543</v>
      </c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</row>
    <row r="162" spans="2:40" outlineLevel="1">
      <c r="B162" s="8" t="s">
        <v>15</v>
      </c>
      <c r="C162" s="16">
        <f ca="1"/>
        <v>0.22109525564120294</v>
      </c>
      <c r="D162" s="16">
        <f ca="1"/>
        <v>0.16146668980080994</v>
      </c>
      <c r="E162" s="16">
        <f ca="1"/>
        <v>0.71929653084866296</v>
      </c>
      <c r="F162" s="16">
        <f ca="1"/>
        <v>0.35416218621207923</v>
      </c>
      <c r="G162" s="16">
        <f ca="1"/>
        <v>0.12591551687564367</v>
      </c>
      <c r="H162" s="24">
        <f ca="1"/>
        <v>1.0007067113837547</v>
      </c>
      <c r="I162" s="16">
        <f ca="1"/>
        <v>8.1436088223366898E-2</v>
      </c>
      <c r="J162" s="16">
        <f ca="1"/>
        <v>0.24947039946539709</v>
      </c>
      <c r="K162" s="16">
        <f ca="1"/>
        <v>-4.5684811244927404E-2</v>
      </c>
      <c r="L162" s="16">
        <f ca="1"/>
        <v>0.47135688837572726</v>
      </c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</row>
    <row r="163" spans="2:40" outlineLevel="1">
      <c r="B163" s="8" t="s">
        <v>18</v>
      </c>
      <c r="C163" s="16">
        <f ca="1"/>
        <v>0.46785338643036872</v>
      </c>
      <c r="D163" s="16">
        <f ca="1"/>
        <v>0.58280299721715867</v>
      </c>
      <c r="E163" s="16">
        <f ca="1"/>
        <v>0.10181015685905297</v>
      </c>
      <c r="F163" s="16">
        <f ca="1"/>
        <v>0.47256041422223294</v>
      </c>
      <c r="G163" s="16">
        <f ca="1"/>
        <v>0.32083951316599102</v>
      </c>
      <c r="H163" s="16">
        <f ca="1"/>
        <v>8.1436088223366898E-2</v>
      </c>
      <c r="I163" s="24">
        <f ca="1"/>
        <v>1.0024717109443295</v>
      </c>
      <c r="J163" s="16">
        <f ca="1"/>
        <v>0.45287187620193631</v>
      </c>
      <c r="K163" s="16">
        <f ca="1"/>
        <v>0.14263565443515078</v>
      </c>
      <c r="L163" s="16">
        <f ca="1"/>
        <v>-4.9905534706902758E-3</v>
      </c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</row>
    <row r="164" spans="2:40" outlineLevel="1">
      <c r="B164" s="8" t="s">
        <v>20</v>
      </c>
      <c r="C164" s="16">
        <f ca="1"/>
        <v>0.5786482230255876</v>
      </c>
      <c r="D164" s="16">
        <f ca="1"/>
        <v>0.41409179716006561</v>
      </c>
      <c r="E164" s="16">
        <f ca="1"/>
        <v>0.22109307291028324</v>
      </c>
      <c r="F164" s="16">
        <f ca="1"/>
        <v>0.47909598554961058</v>
      </c>
      <c r="G164" s="16">
        <f ca="1"/>
        <v>0.42908720227162583</v>
      </c>
      <c r="H164" s="16">
        <f ca="1"/>
        <v>0.24947039946539709</v>
      </c>
      <c r="I164" s="16">
        <f ca="1"/>
        <v>0.45287187620193631</v>
      </c>
      <c r="J164" s="24">
        <f ca="1"/>
        <v>1.0000132533677424</v>
      </c>
      <c r="K164" s="16">
        <f ca="1"/>
        <v>0.23267930201404746</v>
      </c>
      <c r="L164" s="16">
        <f ca="1"/>
        <v>0.3319345549099938</v>
      </c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</row>
    <row r="165" spans="2:40" outlineLevel="1">
      <c r="B165" s="8" t="s">
        <v>22</v>
      </c>
      <c r="C165" s="16">
        <f ca="1"/>
        <v>0.29818329327630994</v>
      </c>
      <c r="D165" s="16">
        <f ca="1"/>
        <v>0.15817688582693801</v>
      </c>
      <c r="E165" s="16">
        <f ca="1"/>
        <v>-5.9011264754343241E-2</v>
      </c>
      <c r="F165" s="16">
        <f ca="1"/>
        <v>0.28554012941495821</v>
      </c>
      <c r="G165" s="16">
        <f ca="1"/>
        <v>0.12968596084527204</v>
      </c>
      <c r="H165" s="16">
        <f ca="1"/>
        <v>-4.5684811244927404E-2</v>
      </c>
      <c r="I165" s="16">
        <f ca="1"/>
        <v>0.14263565443515078</v>
      </c>
      <c r="J165" s="16">
        <f ca="1"/>
        <v>0.23267930201404746</v>
      </c>
      <c r="K165" s="24">
        <f ca="1"/>
        <v>1.0233872460797733</v>
      </c>
      <c r="L165" s="16">
        <f ca="1"/>
        <v>0.22770029703099395</v>
      </c>
    </row>
    <row r="166" spans="2:40" outlineLevel="1">
      <c r="B166" s="8" t="s">
        <v>24</v>
      </c>
      <c r="C166" s="16">
        <f ca="1"/>
        <v>0.31523013943037609</v>
      </c>
      <c r="D166" s="16">
        <f ca="1"/>
        <v>0.13885085683720955</v>
      </c>
      <c r="E166" s="16">
        <f ca="1"/>
        <v>0.43226139795284674</v>
      </c>
      <c r="F166" s="16">
        <f ca="1"/>
        <v>0.39292548950201239</v>
      </c>
      <c r="G166" s="16">
        <f ca="1"/>
        <v>0.15133074512706543</v>
      </c>
      <c r="H166" s="16">
        <f ca="1"/>
        <v>0.47135688837572726</v>
      </c>
      <c r="I166" s="16">
        <f ca="1"/>
        <v>-4.9905534706902758E-3</v>
      </c>
      <c r="J166" s="16">
        <f ca="1"/>
        <v>0.3319345549099938</v>
      </c>
      <c r="K166" s="16">
        <f ca="1"/>
        <v>0.22770029703099395</v>
      </c>
      <c r="L166" s="24">
        <f ca="1"/>
        <v>1.0007560509011086</v>
      </c>
    </row>
    <row r="167" spans="2:40" outlineLevel="1"/>
    <row r="168" spans="2:40" outlineLevel="1">
      <c r="B168" s="27" t="s">
        <v>40</v>
      </c>
      <c r="C168" s="4"/>
      <c r="D168" s="37">
        <f ca="1">AVERAGEIF(C157:L166,"&lt;0.9999")</f>
        <v>0.30273352402216691</v>
      </c>
    </row>
    <row r="169" spans="2:40" outlineLevel="1"/>
    <row r="171" spans="2:40">
      <c r="B171" s="43" t="s">
        <v>41</v>
      </c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 t="s">
        <v>27</v>
      </c>
    </row>
    <row r="172" spans="2:40" outlineLevel="1"/>
    <row r="173" spans="2:40" outlineLevel="1">
      <c r="B173" s="45" t="s">
        <v>38</v>
      </c>
    </row>
    <row r="174" spans="2:40" outlineLevel="1"/>
    <row r="175" spans="2:40" outlineLevel="1">
      <c r="C175" s="8" t="s">
        <v>5</v>
      </c>
      <c r="D175" s="8" t="s">
        <v>7</v>
      </c>
      <c r="E175" s="8" t="s">
        <v>9</v>
      </c>
      <c r="F175" s="8" t="s">
        <v>11</v>
      </c>
      <c r="G175" s="8" t="s">
        <v>13</v>
      </c>
      <c r="H175" s="8" t="s">
        <v>15</v>
      </c>
      <c r="I175" s="8" t="s">
        <v>18</v>
      </c>
      <c r="J175" s="8" t="s">
        <v>20</v>
      </c>
      <c r="K175" s="8" t="s">
        <v>22</v>
      </c>
      <c r="L175" s="8" t="s">
        <v>24</v>
      </c>
    </row>
    <row r="176" spans="2:40" outlineLevel="1">
      <c r="B176" s="8" t="s">
        <v>5</v>
      </c>
      <c r="C176" s="24" cm="1">
        <f t="array" aca="1" ref="C176:L185" ca="1">IF(C175:L175=B176:B185,1,D168)*MMULT(TRANSPOSE(C9:L9),C9:L9)</f>
        <v>4.3280867051601708E-3</v>
      </c>
      <c r="D176" s="16">
        <f ca="1"/>
        <v>1.4828699342654104E-3</v>
      </c>
      <c r="E176" s="16">
        <f ca="1"/>
        <v>9.6494903384989781E-4</v>
      </c>
      <c r="F176" s="16">
        <f ca="1"/>
        <v>1.066371995496033E-3</v>
      </c>
      <c r="G176" s="16">
        <f ca="1"/>
        <v>1.3675330057295841E-3</v>
      </c>
      <c r="H176" s="16">
        <f ca="1"/>
        <v>8.8391102214194011E-4</v>
      </c>
      <c r="I176" s="16">
        <f ca="1"/>
        <v>1.6026610176623772E-3</v>
      </c>
      <c r="J176" s="16">
        <f ca="1"/>
        <v>1.3123566942446203E-3</v>
      </c>
      <c r="K176" s="16">
        <f ca="1"/>
        <v>1.4065052531292597E-3</v>
      </c>
      <c r="L176" s="16">
        <f ca="1"/>
        <v>9.7925858120794223E-4</v>
      </c>
    </row>
    <row r="177" spans="2:23" outlineLevel="1">
      <c r="B177" s="8" t="s">
        <v>7</v>
      </c>
      <c r="C177" s="16">
        <f ca="1"/>
        <v>1.4828699342654104E-3</v>
      </c>
      <c r="D177" s="24">
        <f ca="1"/>
        <v>5.5435648745757876E-3</v>
      </c>
      <c r="E177" s="16">
        <f ca="1"/>
        <v>1.0920712313260896E-3</v>
      </c>
      <c r="F177" s="16">
        <f ca="1"/>
        <v>1.2068556341537967E-3</v>
      </c>
      <c r="G177" s="16">
        <f ca="1"/>
        <v>1.5476915371247339E-3</v>
      </c>
      <c r="H177" s="16">
        <f ca="1"/>
        <v>1.0003572877646993E-3</v>
      </c>
      <c r="I177" s="16">
        <f ca="1"/>
        <v>1.8137952674805525E-3</v>
      </c>
      <c r="J177" s="16">
        <f ca="1"/>
        <v>1.4852463091285894E-3</v>
      </c>
      <c r="K177" s="16">
        <f ca="1"/>
        <v>1.5917979807940988E-3</v>
      </c>
      <c r="L177" s="16">
        <f ca="1"/>
        <v>1.1082659156615622E-3</v>
      </c>
    </row>
    <row r="178" spans="2:23" outlineLevel="1">
      <c r="B178" s="8" t="s">
        <v>9</v>
      </c>
      <c r="C178" s="16">
        <f ca="1"/>
        <v>9.6494903384989781E-4</v>
      </c>
      <c r="D178" s="16">
        <f ca="1"/>
        <v>1.0920712313260896E-3</v>
      </c>
      <c r="E178" s="24">
        <f ca="1"/>
        <v>2.3474252187764247E-3</v>
      </c>
      <c r="F178" s="16">
        <f ca="1"/>
        <v>7.8533804702832081E-4</v>
      </c>
      <c r="G178" s="16">
        <f ca="1"/>
        <v>1.0071304427559272E-3</v>
      </c>
      <c r="H178" s="16">
        <f ca="1"/>
        <v>6.5096322747378499E-4</v>
      </c>
      <c r="I178" s="16">
        <f ca="1"/>
        <v>1.1802923172920803E-3</v>
      </c>
      <c r="J178" s="16">
        <f ca="1"/>
        <v>9.6649541399781394E-4</v>
      </c>
      <c r="K178" s="16">
        <f ca="1"/>
        <v>1.0358318610137543E-3</v>
      </c>
      <c r="L178" s="16">
        <f ca="1"/>
        <v>7.211826876078448E-4</v>
      </c>
    </row>
    <row r="179" spans="2:23" outlineLevel="1">
      <c r="B179" s="8" t="s">
        <v>11</v>
      </c>
      <c r="C179" s="16">
        <f ca="1"/>
        <v>1.066371995496033E-3</v>
      </c>
      <c r="D179" s="16">
        <f ca="1"/>
        <v>1.2068556341537967E-3</v>
      </c>
      <c r="E179" s="16">
        <f ca="1"/>
        <v>7.8533804702832081E-4</v>
      </c>
      <c r="F179" s="24">
        <f ca="1"/>
        <v>2.8668203419421738E-3</v>
      </c>
      <c r="G179" s="16">
        <f ca="1"/>
        <v>1.1129869685257419E-3</v>
      </c>
      <c r="H179" s="16">
        <f ca="1"/>
        <v>7.1938406229208078E-4</v>
      </c>
      <c r="I179" s="16">
        <f ca="1"/>
        <v>1.3043493796120822E-3</v>
      </c>
      <c r="J179" s="16">
        <f ca="1"/>
        <v>1.0680809111239906E-3</v>
      </c>
      <c r="K179" s="16">
        <f ca="1"/>
        <v>1.1447051086424834E-3</v>
      </c>
      <c r="L179" s="16">
        <f ca="1"/>
        <v>7.9698408384664863E-4</v>
      </c>
    </row>
    <row r="180" spans="2:23" outlineLevel="1">
      <c r="B180" s="8" t="s">
        <v>13</v>
      </c>
      <c r="C180" s="16">
        <f ca="1"/>
        <v>1.3675330057295841E-3</v>
      </c>
      <c r="D180" s="16">
        <f ca="1"/>
        <v>1.5476915371247339E-3</v>
      </c>
      <c r="E180" s="16">
        <f ca="1"/>
        <v>1.0071304427559272E-3</v>
      </c>
      <c r="F180" s="16">
        <f ca="1"/>
        <v>1.1129869685257419E-3</v>
      </c>
      <c r="G180" s="24">
        <f ca="1"/>
        <v>4.7147497764166747E-3</v>
      </c>
      <c r="H180" s="16">
        <f ca="1"/>
        <v>9.2254996674273355E-4</v>
      </c>
      <c r="I180" s="16">
        <f ca="1"/>
        <v>1.6727191216163789E-3</v>
      </c>
      <c r="J180" s="16">
        <f ca="1"/>
        <v>1.3697245472696E-3</v>
      </c>
      <c r="K180" s="16">
        <f ca="1"/>
        <v>1.4679886798487189E-3</v>
      </c>
      <c r="L180" s="16">
        <f ca="1"/>
        <v>1.022065512133473E-3</v>
      </c>
    </row>
    <row r="181" spans="2:23" outlineLevel="1">
      <c r="B181" s="8" t="s">
        <v>15</v>
      </c>
      <c r="C181" s="16">
        <f ca="1"/>
        <v>8.8391102214194011E-4</v>
      </c>
      <c r="D181" s="16">
        <f ca="1"/>
        <v>1.0003572877646993E-3</v>
      </c>
      <c r="E181" s="16">
        <f ca="1"/>
        <v>6.5096322747378499E-4</v>
      </c>
      <c r="F181" s="16">
        <f ca="1"/>
        <v>7.1938406229208078E-4</v>
      </c>
      <c r="G181" s="16">
        <f ca="1"/>
        <v>9.2254996674273355E-4</v>
      </c>
      <c r="H181" s="24">
        <f ca="1"/>
        <v>1.9697001304482906E-3</v>
      </c>
      <c r="I181" s="16">
        <f ca="1"/>
        <v>1.0811694213957912E-3</v>
      </c>
      <c r="J181" s="16">
        <f ca="1"/>
        <v>8.8532753473402094E-4</v>
      </c>
      <c r="K181" s="16">
        <f ca="1"/>
        <v>9.4884099254746615E-4</v>
      </c>
      <c r="L181" s="16">
        <f ca="1"/>
        <v>6.6061657579075995E-4</v>
      </c>
    </row>
    <row r="182" spans="2:23" outlineLevel="1">
      <c r="B182" s="8" t="s">
        <v>18</v>
      </c>
      <c r="C182" s="16">
        <f ca="1"/>
        <v>1.6026610176623772E-3</v>
      </c>
      <c r="D182" s="16">
        <f ca="1"/>
        <v>1.8137952674805525E-3</v>
      </c>
      <c r="E182" s="16">
        <f ca="1"/>
        <v>1.1802923172920803E-3</v>
      </c>
      <c r="F182" s="16">
        <f ca="1"/>
        <v>1.3043493796120822E-3</v>
      </c>
      <c r="G182" s="16">
        <f ca="1"/>
        <v>1.6727191216163789E-3</v>
      </c>
      <c r="H182" s="16">
        <f ca="1"/>
        <v>1.0811694213957912E-3</v>
      </c>
      <c r="I182" s="24">
        <f ca="1"/>
        <v>6.4753964332255514E-3</v>
      </c>
      <c r="J182" s="16">
        <f ca="1"/>
        <v>1.6052293638595483E-3</v>
      </c>
      <c r="K182" s="16">
        <f ca="1"/>
        <v>1.720388628066808E-3</v>
      </c>
      <c r="L182" s="16">
        <f ca="1"/>
        <v>1.1977952611970473E-3</v>
      </c>
    </row>
    <row r="183" spans="2:23" outlineLevel="1">
      <c r="B183" s="8" t="s">
        <v>20</v>
      </c>
      <c r="C183" s="16">
        <f ca="1"/>
        <v>1.3123566942446203E-3</v>
      </c>
      <c r="D183" s="16">
        <f ca="1"/>
        <v>1.4852463091285894E-3</v>
      </c>
      <c r="E183" s="16">
        <f ca="1"/>
        <v>9.6649541399781394E-4</v>
      </c>
      <c r="F183" s="16">
        <f ca="1"/>
        <v>1.0680809111239906E-3</v>
      </c>
      <c r="G183" s="16">
        <f ca="1"/>
        <v>1.3697245472696E-3</v>
      </c>
      <c r="H183" s="16">
        <f ca="1"/>
        <v>8.8532753473402094E-4</v>
      </c>
      <c r="I183" s="16">
        <f ca="1"/>
        <v>1.6052293638595483E-3</v>
      </c>
      <c r="J183" s="24">
        <f ca="1"/>
        <v>4.3419697807535263E-3</v>
      </c>
      <c r="K183" s="16">
        <f ca="1"/>
        <v>1.4087592496877111E-3</v>
      </c>
      <c r="L183" s="16">
        <f ca="1"/>
        <v>9.808278931368996E-4</v>
      </c>
    </row>
    <row r="184" spans="2:23" outlineLevel="1">
      <c r="B184" s="8" t="s">
        <v>22</v>
      </c>
      <c r="C184" s="16">
        <f ca="1"/>
        <v>1.4065052531292597E-3</v>
      </c>
      <c r="D184" s="16">
        <f ca="1"/>
        <v>1.5917979807940988E-3</v>
      </c>
      <c r="E184" s="16">
        <f ca="1"/>
        <v>1.0358318610137543E-3</v>
      </c>
      <c r="F184" s="16">
        <f ca="1"/>
        <v>1.1447051086424834E-3</v>
      </c>
      <c r="G184" s="16">
        <f ca="1"/>
        <v>1.4679886798487189E-3</v>
      </c>
      <c r="H184" s="16">
        <f ca="1"/>
        <v>9.4884099254746615E-4</v>
      </c>
      <c r="I184" s="16">
        <f ca="1"/>
        <v>1.720388628066808E-3</v>
      </c>
      <c r="J184" s="16">
        <f ca="1"/>
        <v>1.4087592496877111E-3</v>
      </c>
      <c r="K184" s="24">
        <f ca="1"/>
        <v>4.987302742110543E-3</v>
      </c>
      <c r="L184" s="16">
        <f ca="1"/>
        <v>1.051192553185247E-3</v>
      </c>
    </row>
    <row r="185" spans="2:23" outlineLevel="1">
      <c r="B185" s="8" t="s">
        <v>24</v>
      </c>
      <c r="C185" s="16">
        <f ca="1"/>
        <v>9.7925858120794223E-4</v>
      </c>
      <c r="D185" s="16">
        <f ca="1"/>
        <v>1.1082659156615622E-3</v>
      </c>
      <c r="E185" s="16">
        <f ca="1"/>
        <v>7.211826876078448E-4</v>
      </c>
      <c r="F185" s="16">
        <f ca="1"/>
        <v>7.9698408384664863E-4</v>
      </c>
      <c r="G185" s="16">
        <f ca="1"/>
        <v>1.022065512133473E-3</v>
      </c>
      <c r="H185" s="16">
        <f ca="1"/>
        <v>6.6061657579075995E-4</v>
      </c>
      <c r="I185" s="16">
        <f ca="1"/>
        <v>1.1977952611970473E-3</v>
      </c>
      <c r="J185" s="16">
        <f ca="1"/>
        <v>9.808278931368996E-4</v>
      </c>
      <c r="K185" s="16">
        <f ca="1"/>
        <v>1.051192553185247E-3</v>
      </c>
      <c r="L185" s="24">
        <f ca="1"/>
        <v>2.4175629237424235E-3</v>
      </c>
    </row>
    <row r="186" spans="2:23" outlineLevel="1"/>
    <row r="188" spans="2:23">
      <c r="B188" s="43" t="s">
        <v>42</v>
      </c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 t="s">
        <v>27</v>
      </c>
    </row>
    <row r="189" spans="2:23" outlineLevel="1"/>
    <row r="190" spans="2:23" outlineLevel="1">
      <c r="B190" s="45" t="s">
        <v>43</v>
      </c>
    </row>
    <row r="191" spans="2:23" outlineLevel="1"/>
    <row r="192" spans="2:23" outlineLevel="1">
      <c r="C192" s="8" t="s">
        <v>5</v>
      </c>
      <c r="D192" s="8" t="s">
        <v>7</v>
      </c>
      <c r="E192" s="8" t="s">
        <v>9</v>
      </c>
      <c r="F192" s="8" t="s">
        <v>11</v>
      </c>
      <c r="G192" s="8" t="s">
        <v>13</v>
      </c>
      <c r="H192" s="8" t="s">
        <v>15</v>
      </c>
      <c r="I192" s="8" t="s">
        <v>18</v>
      </c>
      <c r="J192" s="8" t="s">
        <v>20</v>
      </c>
      <c r="K192" s="8" t="s">
        <v>22</v>
      </c>
      <c r="L192" s="8" t="s">
        <v>24</v>
      </c>
    </row>
    <row r="193" spans="2:12" outlineLevel="1">
      <c r="B193" s="8" t="s">
        <v>5</v>
      </c>
      <c r="C193" s="24" cm="1">
        <f t="array" ref="C193:L202">IF(C192:L192=B193:B202,C9:L9^2,MMULT(TRANSPOSE(C10:L10),C10:L10)*M9^2)</f>
        <v>4.3280867051601708E-3</v>
      </c>
      <c r="D193" s="16">
        <v>2.1683804275838274E-3</v>
      </c>
      <c r="E193" s="16">
        <v>6.6932852781133453E-4</v>
      </c>
      <c r="F193" s="16">
        <v>1.6264596192566599E-3</v>
      </c>
      <c r="G193" s="16">
        <v>1.113277620923247E-3</v>
      </c>
      <c r="H193" s="16">
        <v>6.1914051233045639E-4</v>
      </c>
      <c r="I193" s="16">
        <v>2.5723492560758149E-3</v>
      </c>
      <c r="J193" s="16">
        <v>1.7378245334997589E-3</v>
      </c>
      <c r="K193" s="16">
        <v>7.8544663448969936E-4</v>
      </c>
      <c r="L193" s="16">
        <v>7.4087317680525562E-4</v>
      </c>
    </row>
    <row r="194" spans="2:12" outlineLevel="1">
      <c r="B194" s="8" t="s">
        <v>7</v>
      </c>
      <c r="C194" s="16">
        <v>2.1683804275838274E-3</v>
      </c>
      <c r="D194" s="24">
        <v>5.5435648745757876E-3</v>
      </c>
      <c r="E194" s="16">
        <v>7.9568915329293166E-4</v>
      </c>
      <c r="F194" s="16">
        <v>1.9335142961010364E-3</v>
      </c>
      <c r="G194" s="16">
        <v>1.323450130639101E-3</v>
      </c>
      <c r="H194" s="16">
        <v>7.3602628538258798E-4</v>
      </c>
      <c r="I194" s="16">
        <v>3.0579757420971638E-3</v>
      </c>
      <c r="J194" s="16">
        <v>2.0659034751643987E-3</v>
      </c>
      <c r="K194" s="16">
        <v>9.3372886644696267E-4</v>
      </c>
      <c r="L194" s="16">
        <v>8.8074051270048902E-4</v>
      </c>
    </row>
    <row r="195" spans="2:12" outlineLevel="1">
      <c r="B195" s="8" t="s">
        <v>9</v>
      </c>
      <c r="C195" s="16">
        <v>6.6932852781133453E-4</v>
      </c>
      <c r="D195" s="16">
        <v>7.9568915329293166E-4</v>
      </c>
      <c r="E195" s="24">
        <v>2.3474252187764247E-3</v>
      </c>
      <c r="F195" s="16">
        <v>5.96830823986694E-4</v>
      </c>
      <c r="G195" s="16">
        <v>4.0851822692360227E-4</v>
      </c>
      <c r="H195" s="16">
        <v>2.2719416932503547E-4</v>
      </c>
      <c r="I195" s="16">
        <v>9.4392587919701692E-4</v>
      </c>
      <c r="J195" s="16">
        <v>6.3769627969428378E-4</v>
      </c>
      <c r="K195" s="16">
        <v>2.8822035082205652E-4</v>
      </c>
      <c r="L195" s="16">
        <v>2.7186408032952447E-4</v>
      </c>
    </row>
    <row r="196" spans="2:12" outlineLevel="1">
      <c r="B196" s="8" t="s">
        <v>11</v>
      </c>
      <c r="C196" s="16">
        <v>1.6264596192566599E-3</v>
      </c>
      <c r="D196" s="16">
        <v>1.9335142961010364E-3</v>
      </c>
      <c r="E196" s="16">
        <v>5.96830823986694E-4</v>
      </c>
      <c r="F196" s="24">
        <v>2.8668203419421738E-3</v>
      </c>
      <c r="G196" s="16">
        <v>9.9269397943375134E-4</v>
      </c>
      <c r="H196" s="16">
        <v>5.5207887723842611E-4</v>
      </c>
      <c r="I196" s="16">
        <v>2.2937276125156213E-3</v>
      </c>
      <c r="J196" s="16">
        <v>1.5495936676485245E-3</v>
      </c>
      <c r="K196" s="16">
        <v>7.0037170474855203E-4</v>
      </c>
      <c r="L196" s="16">
        <v>6.6062618013340937E-4</v>
      </c>
    </row>
    <row r="197" spans="2:12" outlineLevel="1">
      <c r="B197" s="8" t="s">
        <v>13</v>
      </c>
      <c r="C197" s="16">
        <v>1.113277620923247E-3</v>
      </c>
      <c r="D197" s="16">
        <v>1.323450130639101E-3</v>
      </c>
      <c r="E197" s="16">
        <v>4.0851822692360227E-4</v>
      </c>
      <c r="F197" s="16">
        <v>9.9269397943375134E-4</v>
      </c>
      <c r="G197" s="24">
        <v>4.7147497764166747E-3</v>
      </c>
      <c r="H197" s="16">
        <v>3.778864545649591E-4</v>
      </c>
      <c r="I197" s="16">
        <v>1.5700086182738439E-3</v>
      </c>
      <c r="J197" s="16">
        <v>1.060664483330925E-3</v>
      </c>
      <c r="K197" s="16">
        <v>4.7938979609021988E-4</v>
      </c>
      <c r="L197" s="16">
        <v>4.5218481506147795E-4</v>
      </c>
    </row>
    <row r="198" spans="2:12" outlineLevel="1">
      <c r="B198" s="8" t="s">
        <v>15</v>
      </c>
      <c r="C198" s="16">
        <v>6.1914051233045639E-4</v>
      </c>
      <c r="D198" s="16">
        <v>7.3602628538258798E-4</v>
      </c>
      <c r="E198" s="16">
        <v>2.2719416932503547E-4</v>
      </c>
      <c r="F198" s="16">
        <v>5.5207887723842611E-4</v>
      </c>
      <c r="G198" s="16">
        <v>3.778864545649591E-4</v>
      </c>
      <c r="H198" s="24">
        <v>1.9697001304482906E-3</v>
      </c>
      <c r="I198" s="16">
        <v>8.731478312437185E-4</v>
      </c>
      <c r="J198" s="16">
        <v>5.8988013347077142E-4</v>
      </c>
      <c r="K198" s="16">
        <v>2.6660882998002421E-4</v>
      </c>
      <c r="L198" s="16">
        <v>2.5147899571810212E-4</v>
      </c>
    </row>
    <row r="199" spans="2:12" outlineLevel="1">
      <c r="B199" s="8" t="s">
        <v>18</v>
      </c>
      <c r="C199" s="16">
        <v>2.5723492560758149E-3</v>
      </c>
      <c r="D199" s="16">
        <v>3.0579757420971638E-3</v>
      </c>
      <c r="E199" s="16">
        <v>9.4392587919701692E-4</v>
      </c>
      <c r="F199" s="16">
        <v>2.2937276125156213E-3</v>
      </c>
      <c r="G199" s="16">
        <v>1.5700086182738439E-3</v>
      </c>
      <c r="H199" s="16">
        <v>8.731478312437185E-4</v>
      </c>
      <c r="I199" s="24">
        <v>6.4753964332255514E-3</v>
      </c>
      <c r="J199" s="16">
        <v>2.4507808684590886E-3</v>
      </c>
      <c r="K199" s="16">
        <v>1.1076823625721941E-3</v>
      </c>
      <c r="L199" s="16">
        <v>1.0448222894012219E-3</v>
      </c>
    </row>
    <row r="200" spans="2:12" outlineLevel="1">
      <c r="B200" s="8" t="s">
        <v>20</v>
      </c>
      <c r="C200" s="16">
        <v>1.7378245334997589E-3</v>
      </c>
      <c r="D200" s="16">
        <v>2.0659034751643987E-3</v>
      </c>
      <c r="E200" s="16">
        <v>6.3769627969428378E-4</v>
      </c>
      <c r="F200" s="16">
        <v>1.5495936676485245E-3</v>
      </c>
      <c r="G200" s="16">
        <v>1.060664483330925E-3</v>
      </c>
      <c r="H200" s="16">
        <v>5.8988013347077142E-4</v>
      </c>
      <c r="I200" s="16">
        <v>2.4507808684590886E-3</v>
      </c>
      <c r="J200" s="24">
        <v>4.3419697807535263E-3</v>
      </c>
      <c r="K200" s="16">
        <v>7.483266824892614E-4</v>
      </c>
      <c r="L200" s="16">
        <v>7.0585975189028287E-4</v>
      </c>
    </row>
    <row r="201" spans="2:12" outlineLevel="1">
      <c r="B201" s="8" t="s">
        <v>22</v>
      </c>
      <c r="C201" s="16">
        <v>7.8544663448969936E-4</v>
      </c>
      <c r="D201" s="16">
        <v>9.3372886644696267E-4</v>
      </c>
      <c r="E201" s="16">
        <v>2.8822035082205652E-4</v>
      </c>
      <c r="F201" s="16">
        <v>7.0037170474855203E-4</v>
      </c>
      <c r="G201" s="16">
        <v>4.7938979609021988E-4</v>
      </c>
      <c r="H201" s="16">
        <v>2.6660882998002421E-4</v>
      </c>
      <c r="I201" s="16">
        <v>1.1076823625721941E-3</v>
      </c>
      <c r="J201" s="16">
        <v>7.483266824892614E-4</v>
      </c>
      <c r="K201" s="24">
        <v>4.987302742110543E-3</v>
      </c>
      <c r="L201" s="16">
        <v>3.1902827693854388E-4</v>
      </c>
    </row>
    <row r="202" spans="2:12" outlineLevel="1">
      <c r="B202" s="8" t="s">
        <v>24</v>
      </c>
      <c r="C202" s="16">
        <v>7.4087317680525562E-4</v>
      </c>
      <c r="D202" s="16">
        <v>8.8074051270048902E-4</v>
      </c>
      <c r="E202" s="16">
        <v>2.7186408032952447E-4</v>
      </c>
      <c r="F202" s="16">
        <v>6.6062618013340937E-4</v>
      </c>
      <c r="G202" s="16">
        <v>4.5218481506147795E-4</v>
      </c>
      <c r="H202" s="16">
        <v>2.5147899571810212E-4</v>
      </c>
      <c r="I202" s="16">
        <v>1.0448222894012219E-3</v>
      </c>
      <c r="J202" s="16">
        <v>7.0585975189028287E-4</v>
      </c>
      <c r="K202" s="16">
        <v>3.1902827693854388E-4</v>
      </c>
      <c r="L202" s="24">
        <v>2.4175629237424235E-3</v>
      </c>
    </row>
    <row r="203" spans="2:12" outlineLevel="1"/>
    <row r="204" spans="2:12" outlineLevel="1"/>
    <row r="205" spans="2:12" outlineLevel="1">
      <c r="B205" s="45" t="s">
        <v>44</v>
      </c>
    </row>
    <row r="206" spans="2:12" outlineLevel="1"/>
    <row r="207" spans="2:12" outlineLevel="1">
      <c r="C207" s="8" t="s">
        <v>5</v>
      </c>
      <c r="D207" s="8" t="s">
        <v>7</v>
      </c>
      <c r="E207" s="8" t="s">
        <v>9</v>
      </c>
      <c r="F207" s="8" t="s">
        <v>11</v>
      </c>
      <c r="G207" s="8" t="s">
        <v>13</v>
      </c>
      <c r="H207" s="8" t="s">
        <v>15</v>
      </c>
      <c r="I207" s="8" t="s">
        <v>18</v>
      </c>
      <c r="J207" s="8" t="s">
        <v>20</v>
      </c>
      <c r="K207" s="8" t="s">
        <v>22</v>
      </c>
      <c r="L207" s="8" t="s">
        <v>24</v>
      </c>
    </row>
    <row r="208" spans="2:12" outlineLevel="1">
      <c r="B208" s="8" t="s">
        <v>5</v>
      </c>
      <c r="C208" s="24" cm="1">
        <f t="array" ref="C208:L217">MMULT(TRANSPOSE(C10:L10),C10:L10)*M9^2 + IF(C207:L207=B208:B217,C11:L11^2,0)</f>
        <v>4.3547256331116701E-3</v>
      </c>
      <c r="D208" s="16">
        <v>2.1683804275838274E-3</v>
      </c>
      <c r="E208" s="16">
        <v>6.6932852781133453E-4</v>
      </c>
      <c r="F208" s="16">
        <v>1.6264596192566599E-3</v>
      </c>
      <c r="G208" s="16">
        <v>1.113277620923247E-3</v>
      </c>
      <c r="H208" s="16">
        <v>6.1914051233045639E-4</v>
      </c>
      <c r="I208" s="16">
        <v>2.5723492560758149E-3</v>
      </c>
      <c r="J208" s="16">
        <v>1.7378245334997589E-3</v>
      </c>
      <c r="K208" s="16">
        <v>7.8544663448969936E-4</v>
      </c>
      <c r="L208" s="16">
        <v>7.4087317680525562E-4</v>
      </c>
    </row>
    <row r="209" spans="2:23" outlineLevel="1">
      <c r="B209" s="8" t="s">
        <v>7</v>
      </c>
      <c r="C209" s="16">
        <v>2.1683804275838274E-3</v>
      </c>
      <c r="D209" s="24">
        <v>5.5751161733520989E-3</v>
      </c>
      <c r="E209" s="16">
        <v>7.9568915329293166E-4</v>
      </c>
      <c r="F209" s="16">
        <v>1.9335142961010364E-3</v>
      </c>
      <c r="G209" s="16">
        <v>1.323450130639101E-3</v>
      </c>
      <c r="H209" s="16">
        <v>7.3602628538258798E-4</v>
      </c>
      <c r="I209" s="16">
        <v>3.0579757420971638E-3</v>
      </c>
      <c r="J209" s="16">
        <v>2.0659034751643987E-3</v>
      </c>
      <c r="K209" s="16">
        <v>9.3372886644696267E-4</v>
      </c>
      <c r="L209" s="16">
        <v>8.8074051270048902E-4</v>
      </c>
    </row>
    <row r="210" spans="2:23" outlineLevel="1">
      <c r="B210" s="8" t="s">
        <v>9</v>
      </c>
      <c r="C210" s="16">
        <v>6.6932852781133453E-4</v>
      </c>
      <c r="D210" s="16">
        <v>7.9568915329293166E-4</v>
      </c>
      <c r="E210" s="24">
        <v>2.3697849476265573E-3</v>
      </c>
      <c r="F210" s="16">
        <v>5.96830823986694E-4</v>
      </c>
      <c r="G210" s="16">
        <v>4.0851822692360227E-4</v>
      </c>
      <c r="H210" s="16">
        <v>2.2719416932503547E-4</v>
      </c>
      <c r="I210" s="16">
        <v>9.4392587919701692E-4</v>
      </c>
      <c r="J210" s="16">
        <v>6.3769627969428378E-4</v>
      </c>
      <c r="K210" s="16">
        <v>2.8822035082205652E-4</v>
      </c>
      <c r="L210" s="16">
        <v>2.7186408032952447E-4</v>
      </c>
    </row>
    <row r="211" spans="2:23" outlineLevel="1">
      <c r="B211" s="8" t="s">
        <v>11</v>
      </c>
      <c r="C211" s="16">
        <v>1.6264596192566599E-3</v>
      </c>
      <c r="D211" s="16">
        <v>1.9335142961010364E-3</v>
      </c>
      <c r="E211" s="16">
        <v>5.96830823986694E-4</v>
      </c>
      <c r="F211" s="24">
        <v>2.8818898015196947E-3</v>
      </c>
      <c r="G211" s="16">
        <v>9.9269397943375134E-4</v>
      </c>
      <c r="H211" s="16">
        <v>5.5207887723842611E-4</v>
      </c>
      <c r="I211" s="16">
        <v>2.2937276125156213E-3</v>
      </c>
      <c r="J211" s="16">
        <v>1.5495936676485245E-3</v>
      </c>
      <c r="K211" s="16">
        <v>7.0037170474855203E-4</v>
      </c>
      <c r="L211" s="16">
        <v>6.6062618013340937E-4</v>
      </c>
    </row>
    <row r="212" spans="2:23" outlineLevel="1">
      <c r="B212" s="8" t="s">
        <v>13</v>
      </c>
      <c r="C212" s="16">
        <v>1.113277620923247E-3</v>
      </c>
      <c r="D212" s="16">
        <v>1.323450130639101E-3</v>
      </c>
      <c r="E212" s="16">
        <v>4.0851822692360227E-4</v>
      </c>
      <c r="F212" s="16">
        <v>9.9269397943375134E-4</v>
      </c>
      <c r="G212" s="24">
        <v>4.7576781965445779E-3</v>
      </c>
      <c r="H212" s="16">
        <v>3.778864545649591E-4</v>
      </c>
      <c r="I212" s="16">
        <v>1.5700086182738439E-3</v>
      </c>
      <c r="J212" s="16">
        <v>1.060664483330925E-3</v>
      </c>
      <c r="K212" s="16">
        <v>4.7938979609021988E-4</v>
      </c>
      <c r="L212" s="16">
        <v>4.5218481506147795E-4</v>
      </c>
    </row>
    <row r="213" spans="2:23" outlineLevel="1">
      <c r="B213" s="8" t="s">
        <v>15</v>
      </c>
      <c r="C213" s="16">
        <v>6.1914051233045639E-4</v>
      </c>
      <c r="D213" s="16">
        <v>7.3602628538258798E-4</v>
      </c>
      <c r="E213" s="16">
        <v>2.2719416932503547E-4</v>
      </c>
      <c r="F213" s="16">
        <v>5.5207887723842611E-4</v>
      </c>
      <c r="G213" s="16">
        <v>3.778864545649591E-4</v>
      </c>
      <c r="H213" s="24">
        <v>1.9884186578757756E-3</v>
      </c>
      <c r="I213" s="16">
        <v>8.731478312437185E-4</v>
      </c>
      <c r="J213" s="16">
        <v>5.8988013347077142E-4</v>
      </c>
      <c r="K213" s="16">
        <v>2.6660882998002421E-4</v>
      </c>
      <c r="L213" s="16">
        <v>2.5147899571810212E-4</v>
      </c>
    </row>
    <row r="214" spans="2:23" outlineLevel="1">
      <c r="B214" s="8" t="s">
        <v>18</v>
      </c>
      <c r="C214" s="16">
        <v>2.5723492560758149E-3</v>
      </c>
      <c r="D214" s="16">
        <v>3.0579757420971638E-3</v>
      </c>
      <c r="E214" s="16">
        <v>9.4392587919701692E-4</v>
      </c>
      <c r="F214" s="16">
        <v>2.2937276125156213E-3</v>
      </c>
      <c r="G214" s="16">
        <v>1.5700086182738439E-3</v>
      </c>
      <c r="H214" s="16">
        <v>8.731478312437185E-4</v>
      </c>
      <c r="I214" s="24">
        <v>6.5056913315040214E-3</v>
      </c>
      <c r="J214" s="16">
        <v>2.4507808684590886E-3</v>
      </c>
      <c r="K214" s="16">
        <v>1.1076823625721941E-3</v>
      </c>
      <c r="L214" s="16">
        <v>1.0448222894012219E-3</v>
      </c>
    </row>
    <row r="215" spans="2:23" outlineLevel="1">
      <c r="B215" s="8" t="s">
        <v>20</v>
      </c>
      <c r="C215" s="16">
        <v>1.7378245334997589E-3</v>
      </c>
      <c r="D215" s="16">
        <v>2.0659034751643987E-3</v>
      </c>
      <c r="E215" s="16">
        <v>6.3769627969428378E-4</v>
      </c>
      <c r="F215" s="16">
        <v>1.5495936676485245E-3</v>
      </c>
      <c r="G215" s="16">
        <v>1.060664483330925E-3</v>
      </c>
      <c r="H215" s="16">
        <v>5.8988013347077142E-4</v>
      </c>
      <c r="I215" s="16">
        <v>2.4507808684590886E-3</v>
      </c>
      <c r="J215" s="24">
        <v>4.3705471665877781E-3</v>
      </c>
      <c r="K215" s="16">
        <v>7.483266824892614E-4</v>
      </c>
      <c r="L215" s="16">
        <v>7.0585975189028287E-4</v>
      </c>
    </row>
    <row r="216" spans="2:23" outlineLevel="1">
      <c r="B216" s="8" t="s">
        <v>22</v>
      </c>
      <c r="C216" s="16">
        <v>7.8544663448969936E-4</v>
      </c>
      <c r="D216" s="16">
        <v>9.3372886644696267E-4</v>
      </c>
      <c r="E216" s="16">
        <v>2.8822035082205652E-4</v>
      </c>
      <c r="F216" s="16">
        <v>7.0037170474855203E-4</v>
      </c>
      <c r="G216" s="16">
        <v>4.7938979609021988E-4</v>
      </c>
      <c r="H216" s="16">
        <v>2.6660882998002421E-4</v>
      </c>
      <c r="I216" s="16">
        <v>1.1076823625721941E-3</v>
      </c>
      <c r="J216" s="16">
        <v>7.483266824892614E-4</v>
      </c>
      <c r="K216" s="24">
        <v>5.0367610467458431E-3</v>
      </c>
      <c r="L216" s="16">
        <v>3.1902827693854388E-4</v>
      </c>
    </row>
    <row r="217" spans="2:23" outlineLevel="1">
      <c r="B217" s="8" t="s">
        <v>24</v>
      </c>
      <c r="C217" s="16">
        <v>7.4087317680525562E-4</v>
      </c>
      <c r="D217" s="16">
        <v>8.8074051270048902E-4</v>
      </c>
      <c r="E217" s="16">
        <v>2.7186408032952447E-4</v>
      </c>
      <c r="F217" s="16">
        <v>6.6062618013340937E-4</v>
      </c>
      <c r="G217" s="16">
        <v>4.5218481506147795E-4</v>
      </c>
      <c r="H217" s="16">
        <v>2.5147899571810212E-4</v>
      </c>
      <c r="I217" s="16">
        <v>1.0448222894012219E-3</v>
      </c>
      <c r="J217" s="16">
        <v>7.0585975189028287E-4</v>
      </c>
      <c r="K217" s="16">
        <v>3.1902827693854388E-4</v>
      </c>
      <c r="L217" s="24">
        <v>2.440080362487601E-3</v>
      </c>
    </row>
    <row r="218" spans="2:23" outlineLevel="1"/>
    <row r="220" spans="2:23">
      <c r="B220" s="43" t="s">
        <v>45</v>
      </c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 t="s">
        <v>27</v>
      </c>
    </row>
    <row r="221" spans="2:23" outlineLevel="1"/>
    <row r="222" spans="2:23" outlineLevel="1">
      <c r="B222" s="38" t="s">
        <v>46</v>
      </c>
      <c r="C222" s="40">
        <v>0.3</v>
      </c>
      <c r="D222" s="39" t="s">
        <v>47</v>
      </c>
    </row>
    <row r="223" spans="2:23" outlineLevel="1"/>
    <row r="224" spans="2:23" outlineLevel="1">
      <c r="C224" s="8" t="s">
        <v>5</v>
      </c>
      <c r="D224" s="8" t="s">
        <v>7</v>
      </c>
      <c r="E224" s="8" t="s">
        <v>9</v>
      </c>
      <c r="F224" s="8" t="s">
        <v>11</v>
      </c>
      <c r="G224" s="8" t="s">
        <v>13</v>
      </c>
      <c r="H224" s="8" t="s">
        <v>15</v>
      </c>
      <c r="I224" s="8" t="s">
        <v>18</v>
      </c>
      <c r="J224" s="8" t="s">
        <v>20</v>
      </c>
      <c r="K224" s="8" t="s">
        <v>22</v>
      </c>
      <c r="L224" s="8" t="s">
        <v>24</v>
      </c>
    </row>
    <row r="225" spans="2:23" outlineLevel="1">
      <c r="B225" s="8" t="s">
        <v>5</v>
      </c>
      <c r="C225" s="24" cm="1">
        <f t="array" aca="1" ref="C225:L234" ca="1">C222*C143:L152+(1-C222)*C208:L217</f>
        <v>4.3467419123108192E-3</v>
      </c>
      <c r="D225" s="16">
        <f ca="1"/>
        <v>2.2061908373244531E-3</v>
      </c>
      <c r="E225" s="16">
        <f ca="1"/>
        <v>7.5647644745344762E-4</v>
      </c>
      <c r="F225" s="16">
        <f ca="1"/>
        <v>1.681369058333936E-3</v>
      </c>
      <c r="G225" s="16">
        <f ca="1"/>
        <v>1.3224861852908255E-3</v>
      </c>
      <c r="H225" s="16">
        <f ca="1"/>
        <v>6.2706227547282473E-4</v>
      </c>
      <c r="I225" s="16">
        <f ca="1"/>
        <v>2.5436844714394474E-3</v>
      </c>
      <c r="J225" s="16">
        <f ca="1"/>
        <v>1.9690131255415914E-3</v>
      </c>
      <c r="K225" s="16">
        <f ca="1"/>
        <v>9.6542208456717083E-4</v>
      </c>
      <c r="L225" s="16">
        <f ca="1"/>
        <v>8.2451571857275257E-4</v>
      </c>
    </row>
    <row r="226" spans="2:23" outlineLevel="1">
      <c r="B226" s="8" t="s">
        <v>7</v>
      </c>
      <c r="C226" s="16">
        <f ca="1"/>
        <v>2.2061908373244531E-3</v>
      </c>
      <c r="D226" s="24">
        <f ca="1"/>
        <v>5.5658985445184526E-3</v>
      </c>
      <c r="E226" s="16">
        <f ca="1"/>
        <v>7.7539415766519437E-4</v>
      </c>
      <c r="F226" s="16">
        <f ca="1"/>
        <v>1.9567720451988228E-3</v>
      </c>
      <c r="G226" s="16">
        <f ca="1"/>
        <v>1.5296355466412558E-3</v>
      </c>
      <c r="H226" s="16">
        <f ca="1"/>
        <v>6.752842996993187E-4</v>
      </c>
      <c r="I226" s="16">
        <f ca="1"/>
        <v>3.1881234149102071E-3</v>
      </c>
      <c r="J226" s="16">
        <f ca="1"/>
        <v>2.0556073647610591E-3</v>
      </c>
      <c r="K226" s="16">
        <f ca="1"/>
        <v>9.0312236240729224E-4</v>
      </c>
      <c r="L226" s="16">
        <f ca="1"/>
        <v>7.6901254250293896E-4</v>
      </c>
    </row>
    <row r="227" spans="2:23" outlineLevel="1">
      <c r="B227" s="8" t="s">
        <v>9</v>
      </c>
      <c r="C227" s="16">
        <f ca="1"/>
        <v>7.5647644745344762E-4</v>
      </c>
      <c r="D227" s="16">
        <f ca="1"/>
        <v>7.7539415766519437E-4</v>
      </c>
      <c r="E227" s="24">
        <f ca="1"/>
        <v>2.3645558692331086E-3</v>
      </c>
      <c r="F227" s="16">
        <f ca="1"/>
        <v>5.9754915408862831E-4</v>
      </c>
      <c r="G227" s="16">
        <f ca="1"/>
        <v>4.2686368586697599E-4</v>
      </c>
      <c r="H227" s="16">
        <f ca="1"/>
        <v>6.2304358937701138E-4</v>
      </c>
      <c r="I227" s="16">
        <f ca="1"/>
        <v>7.7982882810544206E-4</v>
      </c>
      <c r="J227" s="16">
        <f ca="1"/>
        <v>6.5814337001251979E-4</v>
      </c>
      <c r="K227" s="16">
        <f ca="1"/>
        <v>1.4118043064492898E-4</v>
      </c>
      <c r="L227" s="16">
        <f ca="1"/>
        <v>4.9922945029240548E-4</v>
      </c>
    </row>
    <row r="228" spans="2:23" outlineLevel="1">
      <c r="B228" s="8" t="s">
        <v>11</v>
      </c>
      <c r="C228" s="16">
        <f ca="1"/>
        <v>1.681369058333936E-3</v>
      </c>
      <c r="D228" s="16">
        <f ca="1"/>
        <v>1.9567720451988228E-3</v>
      </c>
      <c r="E228" s="16">
        <f ca="1"/>
        <v>5.9754915408862831E-4</v>
      </c>
      <c r="F228" s="24">
        <f ca="1"/>
        <v>2.8818562935156353E-3</v>
      </c>
      <c r="G228" s="16">
        <f ca="1"/>
        <v>1.1744325376424974E-3</v>
      </c>
      <c r="H228" s="16">
        <f ca="1"/>
        <v>6.3893332964768323E-4</v>
      </c>
      <c r="I228" s="16">
        <f ca="1"/>
        <v>2.2164275905747783E-3</v>
      </c>
      <c r="J228" s="16">
        <f ca="1"/>
        <v>1.5918083431684543E-3</v>
      </c>
      <c r="K228" s="16">
        <f ca="1"/>
        <v>8.1416807163329965E-4</v>
      </c>
      <c r="L228" s="16">
        <f ca="1"/>
        <v>7.7276605964941045E-4</v>
      </c>
    </row>
    <row r="229" spans="2:23" outlineLevel="1">
      <c r="B229" s="8" t="s">
        <v>13</v>
      </c>
      <c r="C229" s="16">
        <f ca="1"/>
        <v>1.3224861852908255E-3</v>
      </c>
      <c r="D229" s="16">
        <f ca="1"/>
        <v>1.5296355466412558E-3</v>
      </c>
      <c r="E229" s="16">
        <f ca="1"/>
        <v>4.2686368586697599E-4</v>
      </c>
      <c r="F229" s="16">
        <f ca="1"/>
        <v>1.1744325376424974E-3</v>
      </c>
      <c r="G229" s="24">
        <f ca="1"/>
        <v>4.7450286623566922E-3</v>
      </c>
      <c r="H229" s="16">
        <f ca="1"/>
        <v>3.7963498027682982E-4</v>
      </c>
      <c r="I229" s="16">
        <f ca="1"/>
        <v>1.6308345348146906E-3</v>
      </c>
      <c r="J229" s="16">
        <f ca="1"/>
        <v>1.3248895088427046E-3</v>
      </c>
      <c r="K229" s="16">
        <f ca="1"/>
        <v>5.2423137112059866E-4</v>
      </c>
      <c r="L229" s="16">
        <f ca="1"/>
        <v>4.6980271813751057E-4</v>
      </c>
    </row>
    <row r="230" spans="2:23" outlineLevel="1">
      <c r="B230" s="8" t="s">
        <v>15</v>
      </c>
      <c r="C230" s="16">
        <f ca="1"/>
        <v>6.2706227547282473E-4</v>
      </c>
      <c r="D230" s="16">
        <f ca="1"/>
        <v>6.752842996993187E-4</v>
      </c>
      <c r="E230" s="16">
        <f ca="1"/>
        <v>6.2304358937701138E-4</v>
      </c>
      <c r="F230" s="16">
        <f ca="1"/>
        <v>6.3893332964768323E-4</v>
      </c>
      <c r="G230" s="16">
        <f ca="1"/>
        <v>3.7963498027682982E-4</v>
      </c>
      <c r="H230" s="24">
        <f ca="1"/>
        <v>1.9832207024989613E-3</v>
      </c>
      <c r="I230" s="16">
        <f ca="1"/>
        <v>6.984546794407279E-4</v>
      </c>
      <c r="J230" s="16">
        <f ca="1"/>
        <v>6.3178483067415309E-4</v>
      </c>
      <c r="K230" s="16">
        <f ca="1"/>
        <v>1.4366996549650953E-4</v>
      </c>
      <c r="L230" s="16">
        <f ca="1"/>
        <v>4.8460981769370658E-4</v>
      </c>
    </row>
    <row r="231" spans="2:23" outlineLevel="1">
      <c r="B231" s="8" t="s">
        <v>18</v>
      </c>
      <c r="C231" s="16">
        <f ca="1"/>
        <v>2.5436844714394474E-3</v>
      </c>
      <c r="D231" s="16">
        <f ca="1"/>
        <v>3.1881234149102071E-3</v>
      </c>
      <c r="E231" s="16">
        <f ca="1"/>
        <v>7.7982882810544206E-4</v>
      </c>
      <c r="F231" s="16">
        <f ca="1"/>
        <v>2.2164275905747783E-3</v>
      </c>
      <c r="G231" s="16">
        <f ca="1"/>
        <v>1.6308345348146906E-3</v>
      </c>
      <c r="H231" s="16">
        <f ca="1"/>
        <v>6.984546794407279E-4</v>
      </c>
      <c r="I231" s="24">
        <f ca="1"/>
        <v>6.5014044544903426E-3</v>
      </c>
      <c r="J231" s="16">
        <f ca="1"/>
        <v>2.435945747158037E-3</v>
      </c>
      <c r="K231" s="16">
        <f ca="1"/>
        <v>1.0185506806131847E-3</v>
      </c>
      <c r="L231" s="16">
        <f ca="1"/>
        <v>7.2545191641106162E-4</v>
      </c>
    </row>
    <row r="232" spans="2:23" outlineLevel="1">
      <c r="B232" s="8" t="s">
        <v>20</v>
      </c>
      <c r="C232" s="16">
        <f ca="1"/>
        <v>1.9690131255415914E-3</v>
      </c>
      <c r="D232" s="16">
        <f ca="1"/>
        <v>2.0556073647610591E-3</v>
      </c>
      <c r="E232" s="16">
        <f ca="1"/>
        <v>6.5814337001251979E-4</v>
      </c>
      <c r="F232" s="16">
        <f ca="1"/>
        <v>1.5918083431684543E-3</v>
      </c>
      <c r="G232" s="16">
        <f ca="1"/>
        <v>1.3248895088427046E-3</v>
      </c>
      <c r="H232" s="16">
        <f ca="1"/>
        <v>6.3178483067415309E-4</v>
      </c>
      <c r="I232" s="16">
        <f ca="1"/>
        <v>2.435945747158037E-3</v>
      </c>
      <c r="J232" s="24">
        <f ca="1"/>
        <v>4.3619912145541721E-3</v>
      </c>
      <c r="K232" s="16">
        <f ca="1"/>
        <v>8.4865803383900329E-4</v>
      </c>
      <c r="L232" s="16">
        <f ca="1"/>
        <v>8.167327650703695E-4</v>
      </c>
    </row>
    <row r="233" spans="2:23" outlineLevel="1">
      <c r="B233" s="8" t="s">
        <v>22</v>
      </c>
      <c r="C233" s="16">
        <f ca="1"/>
        <v>9.6542208456717083E-4</v>
      </c>
      <c r="D233" s="16">
        <f ca="1"/>
        <v>9.0312236240729224E-4</v>
      </c>
      <c r="E233" s="16">
        <f ca="1"/>
        <v>1.4118043064492898E-4</v>
      </c>
      <c r="F233" s="16">
        <f ca="1"/>
        <v>8.1416807163329965E-4</v>
      </c>
      <c r="G233" s="16">
        <f ca="1"/>
        <v>5.2423137112059866E-4</v>
      </c>
      <c r="H233" s="16">
        <f ca="1"/>
        <v>1.4366996549650953E-4</v>
      </c>
      <c r="I233" s="16">
        <f ca="1"/>
        <v>1.0185506806131847E-3</v>
      </c>
      <c r="J233" s="16">
        <f ca="1"/>
        <v>8.4865803383900329E-4</v>
      </c>
      <c r="K233" s="24">
        <f ca="1"/>
        <v>5.0569153383064726E-3</v>
      </c>
      <c r="L233" s="16">
        <f ca="1"/>
        <v>4.6051538430588322E-4</v>
      </c>
    </row>
    <row r="234" spans="2:23" outlineLevel="1">
      <c r="B234" s="8" t="s">
        <v>24</v>
      </c>
      <c r="C234" s="16">
        <f ca="1"/>
        <v>8.2451571857275257E-4</v>
      </c>
      <c r="D234" s="16">
        <f ca="1"/>
        <v>7.6901254250293896E-4</v>
      </c>
      <c r="E234" s="16">
        <f ca="1"/>
        <v>4.9922945029240548E-4</v>
      </c>
      <c r="F234" s="16">
        <f ca="1"/>
        <v>7.7276605964941045E-4</v>
      </c>
      <c r="G234" s="16">
        <f ca="1"/>
        <v>4.6980271813751057E-4</v>
      </c>
      <c r="H234" s="16">
        <f ca="1"/>
        <v>4.8460981769370658E-4</v>
      </c>
      <c r="I234" s="16">
        <f ca="1"/>
        <v>7.2545191641106162E-4</v>
      </c>
      <c r="J234" s="16">
        <f ca="1"/>
        <v>8.167327650703695E-4</v>
      </c>
      <c r="K234" s="16">
        <f ca="1"/>
        <v>4.6051538430588322E-4</v>
      </c>
      <c r="L234" s="24">
        <f ca="1"/>
        <v>2.4338734710521422E-3</v>
      </c>
    </row>
    <row r="235" spans="2:23" outlineLevel="1"/>
    <row r="237" spans="2:23">
      <c r="B237" s="43" t="s">
        <v>48</v>
      </c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 t="s">
        <v>27</v>
      </c>
    </row>
    <row r="238" spans="2:23" outlineLevel="1"/>
    <row r="239" spans="2:23" outlineLevel="1">
      <c r="C239" s="197" t="s">
        <v>49</v>
      </c>
      <c r="D239" s="197" t="s">
        <v>50</v>
      </c>
      <c r="E239" s="41" t="s">
        <v>51</v>
      </c>
      <c r="F239" s="41"/>
      <c r="G239" s="197" t="s">
        <v>52</v>
      </c>
      <c r="H239" s="198" t="s">
        <v>53</v>
      </c>
    </row>
    <row r="240" spans="2:23" outlineLevel="1">
      <c r="C240" s="197"/>
      <c r="D240" s="197"/>
      <c r="E240" s="5" t="s">
        <v>54</v>
      </c>
      <c r="F240" s="5" t="s">
        <v>55</v>
      </c>
      <c r="G240" s="197"/>
      <c r="H240" s="198"/>
    </row>
    <row r="241" spans="1:23" outlineLevel="1">
      <c r="B241" s="8" t="s">
        <v>5</v>
      </c>
      <c r="C241" s="15" cm="1">
        <f t="array" aca="1" ref="C241:C250" ca="1">MMULT(MINVERSE(C143:L152),$H$241:$H$250)/SUM(MMULT(MINVERSE(C143:L152),$H$241:$H$250))</f>
        <v>-4.2217320134327788E-2</v>
      </c>
      <c r="D241" s="15" cm="1">
        <f t="array" aca="1" ref="D241:D250" ca="1">MMULT(MINVERSE(C176:L185),$H$241:$H$250)/SUM(MMULT(MINVERSE(C176:L185),$H$241:$H$250))</f>
        <v>3.8704368234696314E-2</v>
      </c>
      <c r="E241" s="15" cm="1">
        <f t="array" ref="E241:E250">MMULT(MINVERSE(C193:L202),$H$241:$H$250)/SUM(MMULT(MINVERSE(C193:L202),$H$241:$H$250))</f>
        <v>2.5108958149760528E-2</v>
      </c>
      <c r="F241" s="15" cm="1">
        <f t="array" ref="F241:F250">MMULT(MINVERSE(C208:L217),$H$241:$H$250)/SUM(MMULT(MINVERSE(C208:L217),$H$241:$H$250))</f>
        <v>2.5495551975887921E-2</v>
      </c>
      <c r="G241" s="15" cm="1">
        <f t="array" aca="1" ref="G241:G250" ca="1">MMULT(MINVERSE(C225:L234),$H$241:$H$250)/SUM(MMULT(MINVERSE(C225:L234),$H$241:$H$250))</f>
        <v>6.9794680505728852E-3</v>
      </c>
      <c r="H241" s="3">
        <v>1</v>
      </c>
    </row>
    <row r="242" spans="1:23" outlineLevel="1">
      <c r="B242" s="8" t="s">
        <v>7</v>
      </c>
      <c r="C242" s="15">
        <f ca="1"/>
        <v>1.3514724965146493E-2</v>
      </c>
      <c r="D242" s="15">
        <f ca="1"/>
        <v>-3.2720116924163704E-3</v>
      </c>
      <c r="E242" s="15">
        <v>-2.3094023685114873E-2</v>
      </c>
      <c r="F242" s="15">
        <v>-2.2527214046129163E-2</v>
      </c>
      <c r="G242" s="15">
        <f ca="1"/>
        <v>-4.3666118293381184E-3</v>
      </c>
      <c r="H242" s="3">
        <v>1</v>
      </c>
    </row>
    <row r="243" spans="1:23" outlineLevel="1">
      <c r="B243" s="8" t="s">
        <v>9</v>
      </c>
      <c r="C243" s="15">
        <f ca="1"/>
        <v>0.16296452402777356</v>
      </c>
      <c r="D243" s="15">
        <f ca="1"/>
        <v>0.22957617865374716</v>
      </c>
      <c r="E243" s="15">
        <v>0.23949782693653793</v>
      </c>
      <c r="F243" s="15">
        <v>0.23882087987794229</v>
      </c>
      <c r="G243" s="15">
        <f ca="1"/>
        <v>0.21826701051168709</v>
      </c>
      <c r="H243" s="3">
        <v>1</v>
      </c>
    </row>
    <row r="244" spans="1:23" outlineLevel="1">
      <c r="B244" s="8" t="s">
        <v>11</v>
      </c>
      <c r="C244" s="15">
        <f ca="1"/>
        <v>5.4491647881012885E-3</v>
      </c>
      <c r="D244" s="15">
        <f ca="1"/>
        <v>0.14993165305235875</v>
      </c>
      <c r="E244" s="15">
        <v>9.7593759494347176E-2</v>
      </c>
      <c r="F244" s="15">
        <v>9.7988370600723351E-2</v>
      </c>
      <c r="G244" s="15">
        <f ca="1"/>
        <v>7.8363718510248301E-2</v>
      </c>
      <c r="H244" s="3">
        <v>1</v>
      </c>
    </row>
    <row r="245" spans="1:23" outlineLevel="1">
      <c r="B245" s="8" t="s">
        <v>13</v>
      </c>
      <c r="C245" s="15">
        <f ca="1"/>
        <v>0.11794536050732569</v>
      </c>
      <c r="D245" s="15">
        <f ca="1"/>
        <v>2.2464055807521595E-2</v>
      </c>
      <c r="E245" s="15">
        <v>8.2774610818147756E-2</v>
      </c>
      <c r="F245" s="15">
        <v>8.2649812556763153E-2</v>
      </c>
      <c r="G245" s="15">
        <f ca="1"/>
        <v>9.390272642756832E-2</v>
      </c>
      <c r="H245" s="3">
        <v>1</v>
      </c>
    </row>
    <row r="246" spans="1:23" outlineLevel="1">
      <c r="B246" s="8" t="s">
        <v>15</v>
      </c>
      <c r="C246" s="15">
        <f ca="1"/>
        <v>0.30614977752529599</v>
      </c>
      <c r="D246" s="15">
        <f ca="1"/>
        <v>0.31785224593003203</v>
      </c>
      <c r="E246" s="15">
        <v>0.2969672457880308</v>
      </c>
      <c r="F246" s="15">
        <v>0.29609955708972302</v>
      </c>
      <c r="G246" s="15">
        <f ca="1"/>
        <v>0.28188100760695056</v>
      </c>
      <c r="H246" s="3">
        <v>1</v>
      </c>
    </row>
    <row r="247" spans="1:23" outlineLevel="1">
      <c r="B247" s="8" t="s">
        <v>18</v>
      </c>
      <c r="C247" s="15">
        <f ca="1"/>
        <v>9.7282791727105924E-2</v>
      </c>
      <c r="D247" s="15">
        <f ca="1"/>
        <v>-2.2698270697890738E-2</v>
      </c>
      <c r="E247" s="15">
        <v>-7.8168729821312469E-2</v>
      </c>
      <c r="F247" s="15">
        <v>-7.7284690311877097E-2</v>
      </c>
      <c r="G247" s="15">
        <f ca="1"/>
        <v>-1.9483119552529338E-2</v>
      </c>
      <c r="H247" s="3">
        <v>1</v>
      </c>
    </row>
    <row r="248" spans="1:23" outlineLevel="1">
      <c r="B248" s="8" t="s">
        <v>20</v>
      </c>
      <c r="C248" s="15">
        <f ca="1"/>
        <v>-1.1702455082726489E-2</v>
      </c>
      <c r="D248" s="15">
        <f ca="1"/>
        <v>3.806048244122865E-2</v>
      </c>
      <c r="E248" s="15">
        <v>3.564783010661441E-2</v>
      </c>
      <c r="F248" s="15">
        <v>3.5941756033305745E-2</v>
      </c>
      <c r="G248" s="15">
        <f ca="1"/>
        <v>2.364790352547997E-2</v>
      </c>
      <c r="H248" s="3">
        <v>1</v>
      </c>
    </row>
    <row r="249" spans="1:23" outlineLevel="1">
      <c r="B249" s="8" t="s">
        <v>22</v>
      </c>
      <c r="C249" s="15">
        <f ca="1"/>
        <v>0.17615709427357862</v>
      </c>
      <c r="D249" s="15">
        <f ca="1"/>
        <v>1.2831720288711589E-2</v>
      </c>
      <c r="E249" s="15">
        <v>9.8746868287561768E-2</v>
      </c>
      <c r="F249" s="15">
        <v>9.849254103762152E-2</v>
      </c>
      <c r="G249" s="15">
        <f ca="1"/>
        <v>0.12230676726221439</v>
      </c>
      <c r="H249" s="3">
        <v>1</v>
      </c>
    </row>
    <row r="250" spans="1:23" outlineLevel="1">
      <c r="B250" s="8" t="s">
        <v>24</v>
      </c>
      <c r="C250" s="15">
        <f ca="1"/>
        <v>0.17445633740272676</v>
      </c>
      <c r="D250" s="15">
        <f ca="1"/>
        <v>0.2165495779820111</v>
      </c>
      <c r="E250" s="15">
        <v>0.22492565392542715</v>
      </c>
      <c r="F250" s="15">
        <v>0.22432343518603931</v>
      </c>
      <c r="G250" s="15">
        <f ca="1"/>
        <v>0.19850112948714588</v>
      </c>
      <c r="H250" s="3">
        <v>1</v>
      </c>
    </row>
    <row r="251" spans="1:23" outlineLevel="1"/>
    <row r="252" spans="1:23" outlineLevel="1">
      <c r="B252" s="5" t="s">
        <v>56</v>
      </c>
      <c r="C252" s="42" t="str">
        <f ca="1">IF(SUM(C241:C250)=1,"Pass","Fail")</f>
        <v>Pass</v>
      </c>
      <c r="D252" s="42" t="str">
        <f t="shared" ref="D252:G252" ca="1" si="4">IF(SUM(D241:D250)=1,"Pass","Fail")</f>
        <v>Pass</v>
      </c>
      <c r="E252" s="42" t="str">
        <f t="shared" si="4"/>
        <v>Pass</v>
      </c>
      <c r="F252" s="42" t="str">
        <f t="shared" si="4"/>
        <v>Pass</v>
      </c>
      <c r="G252" s="42" t="str">
        <f t="shared" ca="1" si="4"/>
        <v>Pass</v>
      </c>
    </row>
    <row r="253" spans="1:23" outlineLevel="1"/>
    <row r="256" spans="1:23">
      <c r="A256" s="6" t="s">
        <v>57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 t="s">
        <v>27</v>
      </c>
    </row>
  </sheetData>
  <mergeCells count="6">
    <mergeCell ref="C15:M15"/>
    <mergeCell ref="N15:W15"/>
    <mergeCell ref="C239:C240"/>
    <mergeCell ref="D239:D240"/>
    <mergeCell ref="G239:G240"/>
    <mergeCell ref="H239:H24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54</vt:i4>
      </vt:variant>
    </vt:vector>
  </HeadingPairs>
  <TitlesOfParts>
    <vt:vector size="66" baseType="lpstr">
      <vt:lpstr>Cover</vt:lpstr>
      <vt:lpstr>Stock Selection</vt:lpstr>
      <vt:lpstr>Dynamic Returns and Covariance</vt:lpstr>
      <vt:lpstr>GMV Portfolios &amp; Analysis</vt:lpstr>
      <vt:lpstr>Project Brief</vt:lpstr>
      <vt:lpstr>Raw Benchmark Data</vt:lpstr>
      <vt:lpstr>Raw Stock Data</vt:lpstr>
      <vt:lpstr>Static Returns and Covariance</vt:lpstr>
      <vt:lpstr>Scenario Summary 1</vt:lpstr>
      <vt:lpstr>Scenario Summary 2</vt:lpstr>
      <vt:lpstr>Misc Charts</vt:lpstr>
      <vt:lpstr>Backtesting - Monthly Reb Draft</vt:lpstr>
      <vt:lpstr>'Dynamic Returns and Covariance'!CCI_1</vt:lpstr>
      <vt:lpstr>'Dynamic Returns and Covariance'!CCI_2</vt:lpstr>
      <vt:lpstr>'Dynamic Returns and Covariance'!CCI_3</vt:lpstr>
      <vt:lpstr>'Dynamic Returns and Covariance'!CCI_4</vt:lpstr>
      <vt:lpstr>'Dynamic Returns and Covariance'!CCI_5</vt:lpstr>
      <vt:lpstr>'Dynamic Returns and Covariance'!CSCO_1</vt:lpstr>
      <vt:lpstr>'Dynamic Returns and Covariance'!CSCO_2</vt:lpstr>
      <vt:lpstr>'Dynamic Returns and Covariance'!CSCO_3</vt:lpstr>
      <vt:lpstr>'Dynamic Returns and Covariance'!CSCO_4</vt:lpstr>
      <vt:lpstr>'Dynamic Returns and Covariance'!CSCO_5</vt:lpstr>
      <vt:lpstr>'Dynamic Returns and Covariance'!CVX_1</vt:lpstr>
      <vt:lpstr>'Dynamic Returns and Covariance'!CVX_2</vt:lpstr>
      <vt:lpstr>'Dynamic Returns and Covariance'!CVX_3</vt:lpstr>
      <vt:lpstr>'Dynamic Returns and Covariance'!CVX_4</vt:lpstr>
      <vt:lpstr>'Dynamic Returns and Covariance'!CVX_5</vt:lpstr>
      <vt:lpstr>'Dynamic Returns and Covariance'!D_1</vt:lpstr>
      <vt:lpstr>'Dynamic Returns and Covariance'!D_2</vt:lpstr>
      <vt:lpstr>'Dynamic Returns and Covariance'!D_3</vt:lpstr>
      <vt:lpstr>'Dynamic Returns and Covariance'!D_4</vt:lpstr>
      <vt:lpstr>'Dynamic Returns and Covariance'!D_5</vt:lpstr>
      <vt:lpstr>'Dynamic Returns and Covariance'!Data</vt:lpstr>
      <vt:lpstr>Data</vt:lpstr>
      <vt:lpstr>'Dynamic Returns and Covariance'!GLID_1</vt:lpstr>
      <vt:lpstr>'Dynamic Returns and Covariance'!GLID_2</vt:lpstr>
      <vt:lpstr>'Dynamic Returns and Covariance'!GLID_3</vt:lpstr>
      <vt:lpstr>'Dynamic Returns and Covariance'!GLID_4</vt:lpstr>
      <vt:lpstr>'Dynamic Returns and Covariance'!GLID_5</vt:lpstr>
      <vt:lpstr>'Dynamic Returns and Covariance'!IBM_1</vt:lpstr>
      <vt:lpstr>'Dynamic Returns and Covariance'!IBM_2</vt:lpstr>
      <vt:lpstr>'Dynamic Returns and Covariance'!IBM_3</vt:lpstr>
      <vt:lpstr>'Dynamic Returns and Covariance'!IBM_4</vt:lpstr>
      <vt:lpstr>'Dynamic Returns and Covariance'!IBM_5</vt:lpstr>
      <vt:lpstr>'Dynamic Returns and Covariance'!INTC_1</vt:lpstr>
      <vt:lpstr>'Dynamic Returns and Covariance'!INTC_2</vt:lpstr>
      <vt:lpstr>'Dynamic Returns and Covariance'!INTC_3</vt:lpstr>
      <vt:lpstr>'Dynamic Returns and Covariance'!INTC_4</vt:lpstr>
      <vt:lpstr>'Dynamic Returns and Covariance'!INTC_5</vt:lpstr>
      <vt:lpstr>'Dynamic Returns and Covariance'!MMM_1</vt:lpstr>
      <vt:lpstr>'Dynamic Returns and Covariance'!MMM_2</vt:lpstr>
      <vt:lpstr>'Dynamic Returns and Covariance'!MMM_3</vt:lpstr>
      <vt:lpstr>'Dynamic Returns and Covariance'!MMM_4</vt:lpstr>
      <vt:lpstr>'Dynamic Returns and Covariance'!MMM_5</vt:lpstr>
      <vt:lpstr>'Dynamic Returns and Covariance'!MS_1</vt:lpstr>
      <vt:lpstr>'Dynamic Returns and Covariance'!MS_2</vt:lpstr>
      <vt:lpstr>'Dynamic Returns and Covariance'!MS_3</vt:lpstr>
      <vt:lpstr>'Dynamic Returns and Covariance'!MS_4</vt:lpstr>
      <vt:lpstr>'Dynamic Returns and Covariance'!MS_5</vt:lpstr>
      <vt:lpstr>qc3aldg7tdaajrci</vt:lpstr>
      <vt:lpstr>'Dynamic Returns and Covariance'!SO_1</vt:lpstr>
      <vt:lpstr>'Dynamic Returns and Covariance'!SO_2</vt:lpstr>
      <vt:lpstr>'Dynamic Returns and Covariance'!SO_3</vt:lpstr>
      <vt:lpstr>'Dynamic Returns and Covariance'!SO_4</vt:lpstr>
      <vt:lpstr>'Dynamic Returns and Covariance'!SO_5</vt:lpstr>
      <vt:lpstr>t36d7yb6sa0latj3</vt:lpstr>
    </vt:vector>
  </TitlesOfParts>
  <Manager/>
  <Company>SAS Institute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sas user</dc:creator>
  <cp:keywords/>
  <dc:description/>
  <cp:lastModifiedBy>DHLee</cp:lastModifiedBy>
  <cp:revision/>
  <dcterms:created xsi:type="dcterms:W3CDTF">2022-10-09T08:13:59Z</dcterms:created>
  <dcterms:modified xsi:type="dcterms:W3CDTF">2022-11-19T04:52:27Z</dcterms:modified>
  <cp:category/>
  <cp:contentStatus/>
</cp:coreProperties>
</file>