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autoCompressPictures="0"/>
  <bookViews>
    <workbookView xWindow="8160" yWindow="0" windowWidth="19040" windowHeight="12020"/>
  </bookViews>
  <sheets>
    <sheet name="Kustannusarvio" sheetId="1" r:id="rId1"/>
  </sheets>
  <definedNames>
    <definedName name="_xlnm.Print_Area" localSheetId="0">Kustannusarvio!$A$1:$N$64</definedName>
    <definedName name="_xlnm.Print_Titles" localSheetId="0">Kustannusarvio!$1:$9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" l="1"/>
  <c r="A26" i="1"/>
  <c r="C37" i="1"/>
  <c r="C38" i="1"/>
  <c r="C39" i="1"/>
  <c r="C40" i="1"/>
  <c r="C41" i="1"/>
  <c r="C42" i="1"/>
  <c r="C43" i="1"/>
  <c r="C44" i="1"/>
  <c r="C45" i="1"/>
  <c r="C47" i="1"/>
  <c r="C48" i="1"/>
  <c r="C55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13" i="1"/>
  <c r="E13" i="1"/>
  <c r="F13" i="1"/>
  <c r="G13" i="1"/>
  <c r="H13" i="1"/>
  <c r="H57" i="1"/>
  <c r="I53" i="1"/>
  <c r="I52" i="1"/>
  <c r="I51" i="1"/>
  <c r="I50" i="1"/>
  <c r="I49" i="1"/>
  <c r="H44" i="1"/>
  <c r="H43" i="1"/>
  <c r="H42" i="1"/>
  <c r="H41" i="1"/>
  <c r="H40" i="1"/>
  <c r="H39" i="1"/>
  <c r="H38" i="1"/>
  <c r="H37" i="1"/>
  <c r="G37" i="1"/>
  <c r="H34" i="1"/>
  <c r="I32" i="1"/>
  <c r="I31" i="1"/>
  <c r="I30" i="1"/>
  <c r="I29" i="1"/>
  <c r="I28" i="1"/>
  <c r="I27" i="1"/>
  <c r="I26" i="1"/>
  <c r="I25" i="1"/>
  <c r="I20" i="1"/>
  <c r="I19" i="1"/>
  <c r="I18" i="1"/>
  <c r="I17" i="1"/>
  <c r="I16" i="1"/>
  <c r="I15" i="1"/>
  <c r="I14" i="1"/>
  <c r="I13" i="1"/>
  <c r="H45" i="1"/>
  <c r="H47" i="1"/>
  <c r="G44" i="1"/>
  <c r="G43" i="1"/>
  <c r="G42" i="1"/>
  <c r="G41" i="1"/>
  <c r="G40" i="1"/>
  <c r="G39" i="1"/>
  <c r="G38" i="1"/>
  <c r="F44" i="1"/>
  <c r="F43" i="1"/>
  <c r="F42" i="1"/>
  <c r="F41" i="1"/>
  <c r="F40" i="1"/>
  <c r="F39" i="1"/>
  <c r="F38" i="1"/>
  <c r="F37" i="1"/>
  <c r="E44" i="1"/>
  <c r="E43" i="1"/>
  <c r="E42" i="1"/>
  <c r="E41" i="1"/>
  <c r="E40" i="1"/>
  <c r="E39" i="1"/>
  <c r="E38" i="1"/>
  <c r="E37" i="1"/>
  <c r="D44" i="1"/>
  <c r="D43" i="1"/>
  <c r="D42" i="1"/>
  <c r="D41" i="1"/>
  <c r="D40" i="1"/>
  <c r="D39" i="1"/>
  <c r="D38" i="1"/>
  <c r="D37" i="1"/>
  <c r="A32" i="1"/>
  <c r="A31" i="1"/>
  <c r="A30" i="1"/>
  <c r="A29" i="1"/>
  <c r="A28" i="1"/>
  <c r="A25" i="1"/>
  <c r="I42" i="1"/>
  <c r="I38" i="1"/>
  <c r="I39" i="1"/>
  <c r="I43" i="1"/>
  <c r="I40" i="1"/>
  <c r="I41" i="1"/>
  <c r="H48" i="1"/>
  <c r="H55" i="1"/>
  <c r="H64" i="1"/>
  <c r="H62" i="1"/>
  <c r="G57" i="1"/>
  <c r="G34" i="1"/>
  <c r="A42" i="1"/>
  <c r="A41" i="1"/>
  <c r="A40" i="1"/>
  <c r="A39" i="1"/>
  <c r="D57" i="1"/>
  <c r="E57" i="1"/>
  <c r="F57" i="1"/>
  <c r="I57" i="1"/>
  <c r="C57" i="1"/>
  <c r="D34" i="1"/>
  <c r="E34" i="1"/>
  <c r="F34" i="1"/>
  <c r="I34" i="1"/>
  <c r="C34" i="1"/>
  <c r="H61" i="1"/>
  <c r="H59" i="1"/>
  <c r="H60" i="1"/>
  <c r="H58" i="1"/>
  <c r="E45" i="1"/>
  <c r="G45" i="1"/>
  <c r="D45" i="1"/>
  <c r="F45" i="1"/>
  <c r="F47" i="1"/>
  <c r="I44" i="1"/>
  <c r="I37" i="1"/>
  <c r="A44" i="1"/>
  <c r="A43" i="1"/>
  <c r="A38" i="1"/>
  <c r="A37" i="1"/>
  <c r="B63" i="1"/>
  <c r="G47" i="1"/>
  <c r="F48" i="1"/>
  <c r="E47" i="1"/>
  <c r="D47" i="1"/>
  <c r="F55" i="1"/>
  <c r="F64" i="1"/>
  <c r="G48" i="1"/>
  <c r="E48" i="1"/>
  <c r="I45" i="1"/>
  <c r="D48" i="1"/>
  <c r="I47" i="1"/>
  <c r="F62" i="1"/>
  <c r="F59" i="1"/>
  <c r="F58" i="1"/>
  <c r="F61" i="1"/>
  <c r="F60" i="1"/>
  <c r="G55" i="1"/>
  <c r="G64" i="1"/>
  <c r="E55" i="1"/>
  <c r="E64" i="1"/>
  <c r="E62" i="1"/>
  <c r="D55" i="1"/>
  <c r="D64" i="1"/>
  <c r="I48" i="1"/>
  <c r="G62" i="1"/>
  <c r="G59" i="1"/>
  <c r="G58" i="1"/>
  <c r="G61" i="1"/>
  <c r="E60" i="1"/>
  <c r="E59" i="1"/>
  <c r="E58" i="1"/>
  <c r="E61" i="1"/>
  <c r="G60" i="1"/>
  <c r="D60" i="1"/>
  <c r="D61" i="1"/>
  <c r="D59" i="1"/>
  <c r="I55" i="1"/>
  <c r="D58" i="1"/>
  <c r="D62" i="1"/>
  <c r="C64" i="1"/>
  <c r="C60" i="1"/>
  <c r="I60" i="1"/>
  <c r="C61" i="1"/>
  <c r="I61" i="1"/>
  <c r="C59" i="1"/>
  <c r="I59" i="1"/>
  <c r="C62" i="1"/>
  <c r="I62" i="1"/>
  <c r="C58" i="1"/>
  <c r="I58" i="1"/>
  <c r="I64" i="1"/>
</calcChain>
</file>

<file path=xl/sharedStrings.xml><?xml version="1.0" encoding="utf-8"?>
<sst xmlns="http://schemas.openxmlformats.org/spreadsheetml/2006/main" count="52" uniqueCount="46">
  <si>
    <t>Yht.</t>
  </si>
  <si>
    <t>University of Jyväskylä</t>
  </si>
  <si>
    <t>BUDGET (€)</t>
  </si>
  <si>
    <t>Salary/month</t>
  </si>
  <si>
    <t>More information</t>
  </si>
  <si>
    <t>Effective working time</t>
  </si>
  <si>
    <t>Gross salary / year</t>
  </si>
  <si>
    <t>Sum of salaries</t>
  </si>
  <si>
    <t>Salary side costs</t>
  </si>
  <si>
    <t>Overhead</t>
  </si>
  <si>
    <t>Services</t>
  </si>
  <si>
    <t>Travel expenses</t>
  </si>
  <si>
    <t>Costs total</t>
  </si>
  <si>
    <t>Own organisation</t>
  </si>
  <si>
    <t>Other funding 1</t>
  </si>
  <si>
    <t>Other funding 2</t>
  </si>
  <si>
    <t>Other funding 3</t>
  </si>
  <si>
    <t>Academy funding</t>
  </si>
  <si>
    <t>Total funding</t>
  </si>
  <si>
    <t>APPLIED/GRANTED FUNDING</t>
  </si>
  <si>
    <t>Name of the project:</t>
  </si>
  <si>
    <t xml:space="preserve">Department </t>
  </si>
  <si>
    <t>Principal investigator:</t>
  </si>
  <si>
    <t>Funding period:</t>
  </si>
  <si>
    <t>Incl 2% yearly raise</t>
  </si>
  <si>
    <t>(Materials) (incl. In overhead)</t>
  </si>
  <si>
    <t>(Equipments)  (incl. In overhead)</t>
  </si>
  <si>
    <t>Other costs (=Mobility allowance)</t>
  </si>
  <si>
    <t xml:space="preserve">Insert full person months for each person and year </t>
  </si>
  <si>
    <t>Funding is granted for four years, starting on 1 September 2018</t>
  </si>
  <si>
    <t xml:space="preserve">Academy of Finland </t>
  </si>
  <si>
    <t>Person months</t>
  </si>
  <si>
    <t xml:space="preserve">Months </t>
  </si>
  <si>
    <t xml:space="preserve"> </t>
  </si>
  <si>
    <t>Name or title of the person</t>
  </si>
  <si>
    <t>Postgraduate student</t>
  </si>
  <si>
    <t>Postdoctoral researcher</t>
  </si>
  <si>
    <t>Use following research career stages:</t>
  </si>
  <si>
    <t>Researcher</t>
  </si>
  <si>
    <t>Professor</t>
  </si>
  <si>
    <t>Assisting personnel</t>
  </si>
  <si>
    <t>Jan Rak (PI, professor)</t>
  </si>
  <si>
    <t>Jasper Parkkila (PhD-student)</t>
  </si>
  <si>
    <t>Jan Rak</t>
  </si>
  <si>
    <t>1.9.2018 - 31.8.2022</t>
  </si>
  <si>
    <t>Soft-Hard Interactions in Ultra-Relativistic Heavy Ion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</si>
</sst>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double">
        <color theme="0" tint="-0.499984740745262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3" fillId="2" borderId="0" xfId="0" applyFont="1" applyFill="1" applyBorder="1"/>
    <xf numFmtId="4" fontId="0" fillId="2" borderId="0" xfId="0" applyNumberFormat="1" applyFill="1" applyBorder="1"/>
    <xf numFmtId="4" fontId="1" fillId="2" borderId="0" xfId="0" applyNumberFormat="1" applyFont="1" applyFill="1" applyBorder="1"/>
    <xf numFmtId="0" fontId="0" fillId="2" borderId="0" xfId="0" applyFill="1" applyBorder="1" applyAlignment="1">
      <alignment vertical="top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4" fontId="0" fillId="3" borderId="11" xfId="0" applyNumberFormat="1" applyFill="1" applyBorder="1"/>
    <xf numFmtId="4" fontId="0" fillId="3" borderId="12" xfId="0" applyNumberFormat="1" applyFill="1" applyBorder="1"/>
    <xf numFmtId="4" fontId="1" fillId="3" borderId="13" xfId="0" applyNumberFormat="1" applyFont="1" applyFill="1" applyBorder="1"/>
    <xf numFmtId="9" fontId="4" fillId="4" borderId="1" xfId="0" applyNumberFormat="1" applyFont="1" applyFill="1" applyBorder="1" applyAlignment="1">
      <alignment horizontal="center" vertical="top"/>
    </xf>
    <xf numFmtId="9" fontId="4" fillId="4" borderId="2" xfId="0" applyNumberFormat="1" applyFont="1" applyFill="1" applyBorder="1" applyAlignment="1">
      <alignment horizontal="center"/>
    </xf>
    <xf numFmtId="9" fontId="4" fillId="4" borderId="6" xfId="0" applyNumberFormat="1" applyFont="1" applyFill="1" applyBorder="1" applyAlignment="1">
      <alignment horizontal="center"/>
    </xf>
    <xf numFmtId="9" fontId="4" fillId="4" borderId="4" xfId="0" applyNumberFormat="1" applyFont="1" applyFill="1" applyBorder="1" applyAlignment="1">
      <alignment horizontal="center"/>
    </xf>
    <xf numFmtId="9" fontId="4" fillId="4" borderId="14" xfId="0" applyNumberFormat="1" applyFont="1" applyFill="1" applyBorder="1" applyAlignment="1">
      <alignment horizontal="center"/>
    </xf>
    <xf numFmtId="9" fontId="5" fillId="4" borderId="6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4" fontId="1" fillId="3" borderId="12" xfId="0" applyNumberFormat="1" applyFont="1" applyFill="1" applyBorder="1"/>
    <xf numFmtId="0" fontId="0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horizontal="center"/>
    </xf>
    <xf numFmtId="4" fontId="0" fillId="2" borderId="0" xfId="0" applyNumberFormat="1" applyFill="1" applyBorder="1" applyAlignment="1">
      <alignment horizontal="left" vertical="top"/>
    </xf>
    <xf numFmtId="4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/>
    <xf numFmtId="0" fontId="0" fillId="0" borderId="0" xfId="0" applyFont="1"/>
    <xf numFmtId="4" fontId="0" fillId="2" borderId="0" xfId="0" applyNumberFormat="1" applyFill="1" applyBorder="1" applyAlignment="1">
      <alignment vertical="top"/>
    </xf>
    <xf numFmtId="4" fontId="0" fillId="2" borderId="0" xfId="0" applyNumberFormat="1" applyFont="1" applyFill="1" applyBorder="1" applyAlignment="1">
      <alignment vertical="top"/>
    </xf>
    <xf numFmtId="1" fontId="1" fillId="3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1" fillId="3" borderId="5" xfId="0" applyFont="1" applyFill="1" applyBorder="1" applyAlignment="1">
      <alignment horizontal="center"/>
    </xf>
    <xf numFmtId="4" fontId="1" fillId="3" borderId="3" xfId="0" applyNumberFormat="1" applyFont="1" applyFill="1" applyBorder="1"/>
    <xf numFmtId="4" fontId="1" fillId="3" borderId="5" xfId="0" applyNumberFormat="1" applyFont="1" applyFill="1" applyBorder="1"/>
    <xf numFmtId="4" fontId="0" fillId="3" borderId="5" xfId="0" applyNumberFormat="1" applyFill="1" applyBorder="1"/>
    <xf numFmtId="4" fontId="1" fillId="3" borderId="7" xfId="0" applyNumberFormat="1" applyFont="1" applyFill="1" applyBorder="1"/>
    <xf numFmtId="0" fontId="1" fillId="2" borderId="0" xfId="0" quotePrefix="1" applyFont="1" applyFill="1" applyBorder="1" applyAlignment="1">
      <alignment horizontal="center"/>
    </xf>
    <xf numFmtId="4" fontId="0" fillId="2" borderId="0" xfId="0" applyNumberFormat="1" applyFill="1" applyBorder="1" applyAlignment="1">
      <alignment horizontal="left"/>
    </xf>
    <xf numFmtId="4" fontId="1" fillId="3" borderId="11" xfId="0" applyNumberFormat="1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4" fontId="0" fillId="3" borderId="3" xfId="0" applyNumberFormat="1" applyFill="1" applyBorder="1"/>
    <xf numFmtId="0" fontId="0" fillId="2" borderId="0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4" fontId="6" fillId="2" borderId="0" xfId="0" applyNumberFormat="1" applyFont="1" applyFill="1" applyBorder="1"/>
    <xf numFmtId="9" fontId="4" fillId="2" borderId="0" xfId="0" applyNumberFormat="1" applyFont="1" applyFill="1" applyBorder="1" applyAlignment="1">
      <alignment horizontal="center" vertical="top"/>
    </xf>
    <xf numFmtId="164" fontId="1" fillId="3" borderId="7" xfId="0" applyNumberFormat="1" applyFont="1" applyFill="1" applyBorder="1" applyAlignment="1">
      <alignment horizontal="center"/>
    </xf>
    <xf numFmtId="4" fontId="0" fillId="5" borderId="11" xfId="0" applyNumberFormat="1" applyFill="1" applyBorder="1"/>
    <xf numFmtId="0" fontId="0" fillId="2" borderId="0" xfId="0" applyFill="1" applyBorder="1"/>
    <xf numFmtId="0" fontId="1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4" borderId="11" xfId="0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vertical="top"/>
    </xf>
    <xf numFmtId="4" fontId="0" fillId="5" borderId="1" xfId="0" applyNumberFormat="1" applyFill="1" applyBorder="1"/>
    <xf numFmtId="4" fontId="0" fillId="5" borderId="1" xfId="0" applyNumberFormat="1" applyFont="1" applyFill="1" applyBorder="1"/>
    <xf numFmtId="164" fontId="0" fillId="5" borderId="1" xfId="0" applyNumberFormat="1" applyFont="1" applyFill="1" applyBorder="1" applyAlignment="1">
      <alignment horizontal="center"/>
    </xf>
    <xf numFmtId="4" fontId="0" fillId="5" borderId="13" xfId="0" applyNumberFormat="1" applyFill="1" applyBorder="1"/>
    <xf numFmtId="49" fontId="0" fillId="5" borderId="1" xfId="0" applyNumberFormat="1" applyFill="1" applyBorder="1" applyAlignment="1">
      <alignment vertical="top"/>
    </xf>
    <xf numFmtId="0" fontId="0" fillId="2" borderId="0" xfId="0" applyNumberFormat="1" applyFont="1" applyFill="1" applyBorder="1" applyAlignment="1">
      <alignment horizontal="left" vertical="top"/>
    </xf>
    <xf numFmtId="4" fontId="0" fillId="4" borderId="8" xfId="0" applyNumberFormat="1" applyFill="1" applyBorder="1" applyAlignment="1">
      <alignment horizontal="left" vertical="top"/>
    </xf>
    <xf numFmtId="4" fontId="0" fillId="4" borderId="9" xfId="0" applyNumberFormat="1" applyFill="1" applyBorder="1" applyAlignment="1">
      <alignment horizontal="left" vertical="top"/>
    </xf>
    <xf numFmtId="4" fontId="0" fillId="4" borderId="10" xfId="0" applyNumberFormat="1" applyFill="1" applyBorder="1" applyAlignment="1">
      <alignment horizontal="left" vertical="top"/>
    </xf>
    <xf numFmtId="4" fontId="7" fillId="4" borderId="8" xfId="0" applyNumberFormat="1" applyFont="1" applyFill="1" applyBorder="1" applyAlignment="1">
      <alignment horizontal="left" vertical="top"/>
    </xf>
    <xf numFmtId="4" fontId="7" fillId="4" borderId="9" xfId="0" applyNumberFormat="1" applyFont="1" applyFill="1" applyBorder="1" applyAlignment="1">
      <alignment horizontal="left" vertical="top"/>
    </xf>
    <xf numFmtId="4" fontId="7" fillId="4" borderId="10" xfId="0" applyNumberFormat="1" applyFont="1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4" fontId="0" fillId="4" borderId="8" xfId="0" applyNumberFormat="1" applyFont="1" applyFill="1" applyBorder="1" applyAlignment="1">
      <alignment horizontal="left" vertical="top"/>
    </xf>
    <xf numFmtId="4" fontId="0" fillId="4" borderId="9" xfId="0" applyNumberFormat="1" applyFont="1" applyFill="1" applyBorder="1" applyAlignment="1">
      <alignment horizontal="left" vertical="top"/>
    </xf>
    <xf numFmtId="4" fontId="0" fillId="4" borderId="1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abSelected="1" workbookViewId="0">
      <pane xSplit="2" ySplit="9" topLeftCell="C50" activePane="bottomRight" state="frozen"/>
      <selection pane="topRight" activeCell="C1" sqref="C1"/>
      <selection pane="bottomLeft" activeCell="A10" sqref="A10"/>
      <selection pane="bottomRight" activeCell="C52" sqref="C52"/>
    </sheetView>
  </sheetViews>
  <sheetFormatPr baseColWidth="10" defaultColWidth="8.83203125" defaultRowHeight="12" x14ac:dyDescent="0"/>
  <cols>
    <col min="1" max="1" width="23.5" customWidth="1"/>
    <col min="2" max="2" width="6.5" customWidth="1"/>
    <col min="3" max="9" width="13.6640625" customWidth="1"/>
    <col min="10" max="10" width="1.6640625" customWidth="1"/>
    <col min="11" max="15" width="13.6640625" customWidth="1"/>
    <col min="16" max="16" width="1.6640625" customWidth="1"/>
    <col min="17" max="21" width="13.6640625" customWidth="1"/>
    <col min="22" max="22" width="1.6640625" customWidth="1"/>
    <col min="23" max="27" width="13.6640625" customWidth="1"/>
    <col min="28" max="28" width="1.6640625" customWidth="1"/>
    <col min="29" max="30" width="13.6640625" customWidth="1"/>
  </cols>
  <sheetData>
    <row r="1" spans="1:31" ht="18" thickBot="1">
      <c r="A1" s="58" t="s">
        <v>1</v>
      </c>
      <c r="B1" s="1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6"/>
    </row>
    <row r="2" spans="1:31" ht="13.75" customHeight="1" thickBot="1">
      <c r="A2" s="57" t="s">
        <v>21</v>
      </c>
      <c r="B2" s="5"/>
      <c r="C2" s="83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6"/>
    </row>
    <row r="3" spans="1:31" ht="13.75" customHeight="1">
      <c r="A3" s="5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6"/>
    </row>
    <row r="4" spans="1:31" ht="13.75" customHeight="1" thickBot="1">
      <c r="A4" s="56" t="s">
        <v>30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6"/>
    </row>
    <row r="5" spans="1:31" ht="13.75" customHeight="1" thickBot="1">
      <c r="A5" s="67" t="s">
        <v>20</v>
      </c>
      <c r="B5" s="4"/>
      <c r="C5" s="86" t="s">
        <v>45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8"/>
      <c r="O5" s="8"/>
      <c r="P5" s="8"/>
      <c r="Q5" s="8"/>
      <c r="R5" s="8"/>
      <c r="S5" s="8"/>
      <c r="T5" s="8"/>
      <c r="U5" s="8"/>
      <c r="V5" s="12"/>
      <c r="W5" s="8"/>
      <c r="X5" s="8"/>
      <c r="Y5" s="3"/>
      <c r="Z5" s="3"/>
      <c r="AA5" s="3"/>
      <c r="AB5" s="3"/>
      <c r="AC5" s="3"/>
      <c r="AD5" s="3"/>
      <c r="AE5" s="36"/>
    </row>
    <row r="6" spans="1:31" ht="13.75" customHeight="1" thickBot="1">
      <c r="A6" s="56" t="s">
        <v>23</v>
      </c>
      <c r="B6" s="4"/>
      <c r="C6" s="86" t="s">
        <v>44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6"/>
    </row>
    <row r="7" spans="1:31" ht="13.75" customHeight="1" thickBot="1">
      <c r="A7" s="56" t="s">
        <v>22</v>
      </c>
      <c r="B7" s="4"/>
      <c r="C7" s="86" t="s">
        <v>43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6"/>
    </row>
    <row r="8" spans="1:31" ht="13.75" customHeight="1" thickBot="1">
      <c r="A8" s="4"/>
      <c r="B8" s="4"/>
      <c r="C8" s="83"/>
      <c r="D8" s="84"/>
      <c r="E8" s="84"/>
      <c r="F8" s="84"/>
      <c r="G8" s="84"/>
      <c r="H8" s="84"/>
      <c r="I8" s="84"/>
      <c r="J8" s="84"/>
      <c r="K8" s="84"/>
      <c r="L8" s="84"/>
      <c r="M8" s="84"/>
      <c r="N8" s="8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6"/>
    </row>
    <row r="9" spans="1:31" ht="13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6"/>
    </row>
    <row r="10" spans="1:31" ht="13.75" customHeight="1">
      <c r="A10" s="60" t="s">
        <v>2</v>
      </c>
      <c r="B10" s="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"/>
      <c r="U10" s="1"/>
      <c r="V10" s="1"/>
      <c r="W10" s="1"/>
      <c r="X10" s="1"/>
      <c r="Y10" s="1"/>
      <c r="Z10" s="1"/>
      <c r="AA10" s="1"/>
      <c r="AB10" s="1"/>
      <c r="AC10" s="1"/>
      <c r="AD10" s="3"/>
      <c r="AE10" s="36"/>
    </row>
    <row r="11" spans="1:31" ht="13.75" customHeight="1" thickBot="1">
      <c r="A11" s="59"/>
      <c r="B11" s="3"/>
      <c r="C11" s="61" t="s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"/>
      <c r="U11" s="1"/>
      <c r="V11" s="1"/>
      <c r="W11" s="1"/>
      <c r="X11" s="1"/>
      <c r="Y11" s="1"/>
      <c r="Z11" s="1"/>
      <c r="AA11" s="1"/>
      <c r="AB11" s="1"/>
      <c r="AC11" s="1"/>
      <c r="AD11" s="3"/>
      <c r="AE11" s="36"/>
    </row>
    <row r="12" spans="1:31" ht="13.75" customHeight="1" thickBot="1">
      <c r="A12" s="68" t="s">
        <v>34</v>
      </c>
      <c r="B12" s="3"/>
      <c r="C12" s="69">
        <v>2018</v>
      </c>
      <c r="D12" s="69">
        <v>2019</v>
      </c>
      <c r="E12" s="69">
        <v>2020</v>
      </c>
      <c r="F12" s="69">
        <v>2021</v>
      </c>
      <c r="G12" s="69">
        <v>2022</v>
      </c>
      <c r="H12" s="69">
        <v>2023</v>
      </c>
      <c r="I12" s="24" t="s">
        <v>0</v>
      </c>
      <c r="J12" s="9"/>
      <c r="K12" s="62" t="s">
        <v>4</v>
      </c>
      <c r="L12" s="9"/>
      <c r="M12" s="9"/>
      <c r="N12" s="9"/>
      <c r="O12" s="9"/>
      <c r="P12" s="9"/>
      <c r="Q12" s="9"/>
      <c r="R12" s="9"/>
      <c r="S12" s="9"/>
      <c r="T12" s="1"/>
      <c r="U12" s="1"/>
      <c r="V12" s="1"/>
      <c r="W12" s="1"/>
      <c r="X12" s="1"/>
      <c r="Y12" s="1"/>
      <c r="Z12" s="1"/>
      <c r="AA12" s="1"/>
      <c r="AB12" s="1"/>
      <c r="AC12" s="1"/>
      <c r="AD12" s="3"/>
      <c r="AE12" s="36"/>
    </row>
    <row r="13" spans="1:31" ht="13.75" customHeight="1" thickBot="1">
      <c r="A13" s="75" t="s">
        <v>41</v>
      </c>
      <c r="B13" s="70">
        <v>0.02</v>
      </c>
      <c r="C13" s="71">
        <v>6000</v>
      </c>
      <c r="D13" s="54">
        <f>$B$13*C13+C13</f>
        <v>6120</v>
      </c>
      <c r="E13" s="54">
        <f>$B$13*D13+D13</f>
        <v>6242.4</v>
      </c>
      <c r="F13" s="54">
        <f>$B$13*E13+E13</f>
        <v>6367.2479999999996</v>
      </c>
      <c r="G13" s="54">
        <f>$B$13*F13+F13</f>
        <v>6494.5929599999999</v>
      </c>
      <c r="H13" s="54">
        <f>$B$13*G13+G13</f>
        <v>6624.4848191999999</v>
      </c>
      <c r="I13" s="45">
        <f t="shared" ref="I13:I20" si="0">SUM(C13:H13)</f>
        <v>37848.725779200002</v>
      </c>
      <c r="J13" s="7"/>
      <c r="K13" s="77" t="s">
        <v>24</v>
      </c>
      <c r="L13" s="78"/>
      <c r="M13" s="78"/>
      <c r="N13" s="79"/>
      <c r="O13" s="33"/>
      <c r="P13" s="33"/>
      <c r="Q13" s="33"/>
      <c r="R13" s="33"/>
      <c r="S13" s="33"/>
      <c r="T13" s="33"/>
      <c r="U13" s="33"/>
      <c r="V13" s="29"/>
      <c r="W13" s="1"/>
      <c r="X13" s="1"/>
      <c r="Y13" s="1"/>
      <c r="Z13" s="1"/>
      <c r="AA13" s="1"/>
      <c r="AB13" s="1"/>
      <c r="AC13" s="1"/>
      <c r="AD13" s="3"/>
      <c r="AE13" s="36"/>
    </row>
    <row r="14" spans="1:31" ht="13.75" customHeight="1" thickBot="1">
      <c r="A14" s="75" t="s">
        <v>36</v>
      </c>
      <c r="B14" s="70">
        <v>0.02</v>
      </c>
      <c r="C14" s="71">
        <v>3500</v>
      </c>
      <c r="D14" s="54">
        <f t="shared" ref="D14:H14" si="1">$B$13*C14+C14</f>
        <v>3570</v>
      </c>
      <c r="E14" s="54">
        <f t="shared" si="1"/>
        <v>3641.4</v>
      </c>
      <c r="F14" s="54">
        <f t="shared" si="1"/>
        <v>3714.2280000000001</v>
      </c>
      <c r="G14" s="54">
        <f t="shared" si="1"/>
        <v>3788.5125600000001</v>
      </c>
      <c r="H14" s="54">
        <f t="shared" si="1"/>
        <v>3864.2828112000002</v>
      </c>
      <c r="I14" s="26">
        <f t="shared" si="0"/>
        <v>22078.423371199999</v>
      </c>
      <c r="J14" s="7"/>
      <c r="K14" s="77" t="s">
        <v>37</v>
      </c>
      <c r="L14" s="78"/>
      <c r="M14" s="78"/>
      <c r="N14" s="79"/>
      <c r="O14" s="33"/>
      <c r="P14" s="33"/>
      <c r="Q14" s="33"/>
      <c r="R14" s="33"/>
      <c r="S14" s="33"/>
      <c r="T14" s="33"/>
      <c r="U14" s="33"/>
      <c r="V14" s="29"/>
      <c r="W14" s="1"/>
      <c r="X14" s="1"/>
      <c r="Y14" s="1"/>
      <c r="Z14" s="1"/>
      <c r="AA14" s="1"/>
      <c r="AB14" s="1"/>
      <c r="AC14" s="1"/>
      <c r="AD14" s="3"/>
      <c r="AE14" s="36"/>
    </row>
    <row r="15" spans="1:31" ht="13.75" customHeight="1" thickBot="1">
      <c r="A15" s="75" t="s">
        <v>42</v>
      </c>
      <c r="B15" s="70">
        <v>0.02</v>
      </c>
      <c r="C15" s="71">
        <v>2300</v>
      </c>
      <c r="D15" s="54">
        <f t="shared" ref="D15:H15" si="2">$B$13*C15+C15</f>
        <v>2346</v>
      </c>
      <c r="E15" s="54">
        <f t="shared" si="2"/>
        <v>2392.92</v>
      </c>
      <c r="F15" s="54">
        <f t="shared" si="2"/>
        <v>2440.7784000000001</v>
      </c>
      <c r="G15" s="54">
        <f t="shared" si="2"/>
        <v>2489.5939680000001</v>
      </c>
      <c r="H15" s="54">
        <f t="shared" si="2"/>
        <v>2539.3858473600003</v>
      </c>
      <c r="I15" s="26">
        <f t="shared" si="0"/>
        <v>14508.678215360003</v>
      </c>
      <c r="J15" s="7"/>
      <c r="K15" s="80" t="s">
        <v>35</v>
      </c>
      <c r="L15" s="81"/>
      <c r="M15" s="81"/>
      <c r="N15" s="82"/>
      <c r="O15" s="33"/>
      <c r="P15" s="33"/>
      <c r="Q15" s="33"/>
      <c r="R15" s="33"/>
      <c r="S15" s="33"/>
      <c r="T15" s="33"/>
      <c r="U15" s="33"/>
      <c r="V15" s="29"/>
      <c r="W15" s="1"/>
      <c r="X15" s="1"/>
      <c r="Y15" s="1"/>
      <c r="Z15" s="1"/>
      <c r="AA15" s="1"/>
      <c r="AB15" s="1"/>
      <c r="AC15" s="1"/>
      <c r="AD15" s="3"/>
      <c r="AE15" s="36"/>
    </row>
    <row r="16" spans="1:31" ht="13.75" customHeight="1" thickBot="1">
      <c r="A16" s="75" t="s">
        <v>33</v>
      </c>
      <c r="B16" s="70">
        <v>0.02</v>
      </c>
      <c r="C16" s="71"/>
      <c r="D16" s="54">
        <f t="shared" ref="D16:H16" si="3">$B$13*C16+C16</f>
        <v>0</v>
      </c>
      <c r="E16" s="54">
        <f t="shared" si="3"/>
        <v>0</v>
      </c>
      <c r="F16" s="54">
        <f t="shared" si="3"/>
        <v>0</v>
      </c>
      <c r="G16" s="54">
        <f t="shared" si="3"/>
        <v>0</v>
      </c>
      <c r="H16" s="54">
        <f t="shared" si="3"/>
        <v>0</v>
      </c>
      <c r="I16" s="26">
        <f t="shared" si="0"/>
        <v>0</v>
      </c>
      <c r="J16" s="7"/>
      <c r="K16" s="80" t="s">
        <v>36</v>
      </c>
      <c r="L16" s="81"/>
      <c r="M16" s="81"/>
      <c r="N16" s="82"/>
      <c r="O16" s="33"/>
      <c r="P16" s="33"/>
      <c r="Q16" s="33"/>
      <c r="R16" s="33"/>
      <c r="S16" s="33"/>
      <c r="T16" s="33"/>
      <c r="U16" s="33"/>
      <c r="V16" s="29"/>
      <c r="W16" s="1"/>
      <c r="X16" s="1"/>
      <c r="Y16" s="1"/>
      <c r="Z16" s="1"/>
      <c r="AA16" s="1"/>
      <c r="AB16" s="1"/>
      <c r="AC16" s="1"/>
      <c r="AD16" s="3"/>
      <c r="AE16" s="36"/>
    </row>
    <row r="17" spans="1:31" ht="13.75" customHeight="1" thickBot="1">
      <c r="A17" s="75" t="s">
        <v>33</v>
      </c>
      <c r="B17" s="70">
        <v>0.02</v>
      </c>
      <c r="C17" s="71"/>
      <c r="D17" s="54">
        <f t="shared" ref="D17:H17" si="4">$B$13*C17+C17</f>
        <v>0</v>
      </c>
      <c r="E17" s="54">
        <f t="shared" si="4"/>
        <v>0</v>
      </c>
      <c r="F17" s="54">
        <f t="shared" si="4"/>
        <v>0</v>
      </c>
      <c r="G17" s="54">
        <f t="shared" si="4"/>
        <v>0</v>
      </c>
      <c r="H17" s="54">
        <f t="shared" si="4"/>
        <v>0</v>
      </c>
      <c r="I17" s="26">
        <f t="shared" si="0"/>
        <v>0</v>
      </c>
      <c r="J17" s="7"/>
      <c r="K17" s="80" t="s">
        <v>38</v>
      </c>
      <c r="L17" s="81"/>
      <c r="M17" s="81"/>
      <c r="N17" s="82"/>
      <c r="O17" s="33"/>
      <c r="P17" s="33"/>
      <c r="Q17" s="33"/>
      <c r="R17" s="33"/>
      <c r="S17" s="33"/>
      <c r="T17" s="33"/>
      <c r="U17" s="33"/>
      <c r="V17" s="29"/>
      <c r="W17" s="1"/>
      <c r="X17" s="1"/>
      <c r="Y17" s="1"/>
      <c r="Z17" s="1"/>
      <c r="AA17" s="1"/>
      <c r="AB17" s="1"/>
      <c r="AC17" s="1"/>
      <c r="AD17" s="3"/>
      <c r="AE17" s="36"/>
    </row>
    <row r="18" spans="1:31" ht="13.75" customHeight="1" thickBot="1">
      <c r="A18" s="75" t="s">
        <v>33</v>
      </c>
      <c r="B18" s="70">
        <v>0.02</v>
      </c>
      <c r="C18" s="71"/>
      <c r="D18" s="54">
        <f t="shared" ref="D18:H18" si="5">$B$13*C18+C18</f>
        <v>0</v>
      </c>
      <c r="E18" s="54">
        <f t="shared" si="5"/>
        <v>0</v>
      </c>
      <c r="F18" s="54">
        <f t="shared" si="5"/>
        <v>0</v>
      </c>
      <c r="G18" s="54">
        <f t="shared" si="5"/>
        <v>0</v>
      </c>
      <c r="H18" s="54">
        <f t="shared" si="5"/>
        <v>0</v>
      </c>
      <c r="I18" s="26">
        <f t="shared" si="0"/>
        <v>0</v>
      </c>
      <c r="J18" s="7"/>
      <c r="K18" s="80" t="s">
        <v>39</v>
      </c>
      <c r="L18" s="81"/>
      <c r="M18" s="81"/>
      <c r="N18" s="82"/>
      <c r="O18" s="33"/>
      <c r="P18" s="33"/>
      <c r="Q18" s="33"/>
      <c r="R18" s="33"/>
      <c r="S18" s="33"/>
      <c r="T18" s="33"/>
      <c r="U18" s="33"/>
      <c r="V18" s="29"/>
      <c r="W18" s="1"/>
      <c r="X18" s="1"/>
      <c r="Y18" s="1"/>
      <c r="Z18" s="1"/>
      <c r="AA18" s="1"/>
      <c r="AB18" s="1"/>
      <c r="AC18" s="1"/>
      <c r="AD18" s="3"/>
      <c r="AE18" s="36"/>
    </row>
    <row r="19" spans="1:31" s="32" customFormat="1" ht="13.75" customHeight="1" thickBot="1">
      <c r="A19" s="75" t="s">
        <v>33</v>
      </c>
      <c r="B19" s="70">
        <v>0.02</v>
      </c>
      <c r="C19" s="72"/>
      <c r="D19" s="54">
        <f t="shared" ref="D19:H19" si="6">$B$13*C19+C19</f>
        <v>0</v>
      </c>
      <c r="E19" s="54">
        <f t="shared" si="6"/>
        <v>0</v>
      </c>
      <c r="F19" s="54">
        <f t="shared" si="6"/>
        <v>0</v>
      </c>
      <c r="G19" s="54">
        <f t="shared" si="6"/>
        <v>0</v>
      </c>
      <c r="H19" s="54">
        <f t="shared" si="6"/>
        <v>0</v>
      </c>
      <c r="I19" s="26">
        <f t="shared" si="0"/>
        <v>0</v>
      </c>
      <c r="J19" s="7"/>
      <c r="K19" s="80" t="s">
        <v>40</v>
      </c>
      <c r="L19" s="81"/>
      <c r="M19" s="81"/>
      <c r="N19" s="82"/>
      <c r="O19" s="34"/>
      <c r="P19" s="34"/>
      <c r="Q19" s="34"/>
      <c r="R19" s="34"/>
      <c r="S19" s="34"/>
      <c r="T19" s="34"/>
      <c r="U19" s="34"/>
      <c r="V19" s="30"/>
      <c r="W19" s="31"/>
      <c r="X19" s="31"/>
      <c r="Y19" s="31"/>
      <c r="Z19" s="31"/>
      <c r="AA19" s="31"/>
      <c r="AB19" s="31"/>
      <c r="AC19" s="31"/>
      <c r="AD19" s="14"/>
      <c r="AE19" s="37"/>
    </row>
    <row r="20" spans="1:31" s="32" customFormat="1" ht="13.75" customHeight="1" thickBot="1">
      <c r="A20" s="75" t="s">
        <v>33</v>
      </c>
      <c r="B20" s="70">
        <v>0.02</v>
      </c>
      <c r="C20" s="72"/>
      <c r="D20" s="54">
        <f t="shared" ref="D20:H20" si="7">$B$13*C20+C20</f>
        <v>0</v>
      </c>
      <c r="E20" s="54">
        <f t="shared" si="7"/>
        <v>0</v>
      </c>
      <c r="F20" s="54">
        <f t="shared" si="7"/>
        <v>0</v>
      </c>
      <c r="G20" s="54">
        <f t="shared" si="7"/>
        <v>0</v>
      </c>
      <c r="H20" s="54">
        <f t="shared" si="7"/>
        <v>0</v>
      </c>
      <c r="I20" s="17">
        <f t="shared" si="0"/>
        <v>0</v>
      </c>
      <c r="J20" s="7"/>
      <c r="K20" s="89"/>
      <c r="L20" s="90"/>
      <c r="M20" s="90"/>
      <c r="N20" s="91"/>
      <c r="O20" s="34"/>
      <c r="P20" s="34"/>
      <c r="Q20" s="34"/>
      <c r="R20" s="34"/>
      <c r="S20" s="34"/>
      <c r="T20" s="34"/>
      <c r="U20" s="34"/>
      <c r="V20" s="30"/>
      <c r="W20" s="31"/>
      <c r="X20" s="31"/>
      <c r="Y20" s="31"/>
      <c r="Z20" s="31"/>
      <c r="AA20" s="31"/>
      <c r="AB20" s="31"/>
      <c r="AC20" s="31"/>
      <c r="AD20" s="14"/>
      <c r="AE20" s="37"/>
    </row>
    <row r="21" spans="1:31" ht="13.75" customHeight="1" thickBot="1">
      <c r="A21" s="12"/>
      <c r="B21" s="12"/>
      <c r="C21" s="6"/>
      <c r="D21" s="6"/>
      <c r="E21" s="6"/>
      <c r="F21" s="6"/>
      <c r="G21" s="6"/>
      <c r="H21" s="6"/>
      <c r="I21" s="6"/>
      <c r="J21" s="6"/>
      <c r="K21" s="44"/>
      <c r="L21" s="44"/>
      <c r="M21" s="44"/>
      <c r="N21" s="44"/>
      <c r="O21" s="6"/>
      <c r="P21" s="6"/>
      <c r="Q21" s="6"/>
      <c r="R21" s="6"/>
      <c r="S21" s="6"/>
      <c r="T21" s="3"/>
      <c r="U21" s="3"/>
      <c r="V21" s="1"/>
      <c r="W21" s="1"/>
      <c r="X21" s="1"/>
      <c r="Y21" s="1"/>
      <c r="Z21" s="1"/>
      <c r="AA21" s="1"/>
      <c r="AB21" s="1"/>
      <c r="AC21" s="1"/>
      <c r="AD21" s="3"/>
      <c r="AE21" s="36"/>
    </row>
    <row r="22" spans="1:31" ht="13.75" customHeight="1" thickBot="1">
      <c r="A22" s="63" t="s">
        <v>5</v>
      </c>
      <c r="B22" s="18">
        <v>0.85</v>
      </c>
      <c r="C22" s="51"/>
      <c r="D22" s="6"/>
      <c r="E22" s="6"/>
      <c r="F22" s="6"/>
      <c r="G22" s="6"/>
      <c r="H22" s="6"/>
      <c r="I22" s="9"/>
      <c r="J22" s="9"/>
      <c r="K22" s="44"/>
      <c r="L22" s="44"/>
      <c r="M22" s="44"/>
      <c r="N22" s="44"/>
      <c r="O22" s="6"/>
      <c r="P22" s="6"/>
      <c r="Q22" s="6"/>
      <c r="R22" s="6"/>
      <c r="S22" s="6"/>
      <c r="T22" s="3"/>
      <c r="U22" s="3"/>
      <c r="V22" s="1"/>
      <c r="W22" s="1"/>
      <c r="X22" s="1"/>
      <c r="Y22" s="1"/>
      <c r="Z22" s="1"/>
      <c r="AA22" s="1"/>
      <c r="AB22" s="1"/>
      <c r="AC22" s="1"/>
      <c r="AD22" s="3"/>
      <c r="AE22" s="36"/>
    </row>
    <row r="23" spans="1:31" ht="13.75" customHeight="1" thickBot="1">
      <c r="A23" s="13"/>
      <c r="B23" s="52"/>
      <c r="C23" s="51" t="s">
        <v>32</v>
      </c>
      <c r="D23" s="6"/>
      <c r="E23" s="6"/>
      <c r="F23" s="6"/>
      <c r="G23" s="6"/>
      <c r="H23" s="6"/>
      <c r="I23" s="9"/>
      <c r="J23" s="9"/>
      <c r="K23" s="44"/>
      <c r="L23" s="44"/>
      <c r="M23" s="44"/>
      <c r="N23" s="44"/>
      <c r="O23" s="6"/>
      <c r="P23" s="6"/>
      <c r="Q23" s="6"/>
      <c r="R23" s="6"/>
      <c r="S23" s="6"/>
      <c r="T23" s="3"/>
      <c r="U23" s="3"/>
      <c r="V23" s="1"/>
      <c r="W23" s="1"/>
      <c r="X23" s="1"/>
      <c r="Y23" s="1"/>
      <c r="Z23" s="1"/>
      <c r="AA23" s="1"/>
      <c r="AB23" s="1"/>
      <c r="AC23" s="1"/>
      <c r="AD23" s="3"/>
      <c r="AE23" s="36"/>
    </row>
    <row r="24" spans="1:31" ht="13.75" customHeight="1" thickBot="1">
      <c r="A24" s="64" t="s">
        <v>31</v>
      </c>
      <c r="B24" s="52"/>
      <c r="C24" s="69">
        <v>2018</v>
      </c>
      <c r="D24" s="69">
        <v>2019</v>
      </c>
      <c r="E24" s="69">
        <v>2020</v>
      </c>
      <c r="F24" s="69">
        <v>2021</v>
      </c>
      <c r="G24" s="69">
        <v>2022</v>
      </c>
      <c r="H24" s="69">
        <v>2023</v>
      </c>
      <c r="I24" s="24" t="s">
        <v>0</v>
      </c>
      <c r="J24" s="9"/>
      <c r="K24" s="44"/>
      <c r="L24" s="44"/>
      <c r="M24" s="44"/>
      <c r="N24" s="44"/>
      <c r="O24" s="6"/>
      <c r="P24" s="6"/>
      <c r="Q24" s="6"/>
      <c r="R24" s="6"/>
      <c r="S24" s="6"/>
      <c r="T24" s="3"/>
      <c r="U24" s="3"/>
      <c r="V24" s="1"/>
      <c r="W24" s="1"/>
      <c r="X24" s="1"/>
      <c r="Y24" s="1"/>
      <c r="Z24" s="1"/>
      <c r="AA24" s="1"/>
      <c r="AB24" s="1"/>
      <c r="AC24" s="1"/>
      <c r="AD24" s="3"/>
      <c r="AE24" s="36"/>
    </row>
    <row r="25" spans="1:31" ht="13.75" customHeight="1" thickBot="1">
      <c r="A25" s="76" t="str">
        <f t="shared" ref="A25:A32" si="8">A13</f>
        <v>Jan Rak (PI, professor)</v>
      </c>
      <c r="B25" s="12"/>
      <c r="C25" s="73">
        <v>0.5</v>
      </c>
      <c r="D25" s="73">
        <v>1.5</v>
      </c>
      <c r="E25" s="73">
        <v>1.5</v>
      </c>
      <c r="F25" s="73">
        <v>1.5</v>
      </c>
      <c r="G25" s="73">
        <v>1</v>
      </c>
      <c r="H25" s="73"/>
      <c r="I25" s="46">
        <f t="shared" ref="I25:I32" si="9">SUM(C25:H25)</f>
        <v>6</v>
      </c>
      <c r="J25" s="28"/>
      <c r="K25" s="77" t="s">
        <v>28</v>
      </c>
      <c r="L25" s="78"/>
      <c r="M25" s="78"/>
      <c r="N25" s="79"/>
      <c r="O25" s="33"/>
      <c r="P25" s="33"/>
      <c r="Q25" s="33"/>
      <c r="R25" s="33"/>
      <c r="S25" s="33"/>
      <c r="T25" s="33"/>
      <c r="U25" s="33"/>
      <c r="V25" s="29"/>
      <c r="W25" s="1"/>
      <c r="X25" s="1"/>
      <c r="Y25" s="1"/>
      <c r="Z25" s="1"/>
      <c r="AA25" s="1"/>
      <c r="AB25" s="1"/>
      <c r="AC25" s="1"/>
      <c r="AD25" s="3"/>
      <c r="AE25" s="36"/>
    </row>
    <row r="26" spans="1:31" ht="13.75" customHeight="1" thickBot="1">
      <c r="A26" s="76" t="str">
        <f t="shared" si="8"/>
        <v>Postdoctoral researcher</v>
      </c>
      <c r="B26" s="12"/>
      <c r="C26" s="73">
        <v>4</v>
      </c>
      <c r="D26" s="73">
        <v>12</v>
      </c>
      <c r="E26" s="73">
        <v>12</v>
      </c>
      <c r="F26" s="73">
        <v>12</v>
      </c>
      <c r="G26" s="73">
        <v>8</v>
      </c>
      <c r="H26" s="73"/>
      <c r="I26" s="47">
        <f t="shared" si="9"/>
        <v>48</v>
      </c>
      <c r="J26" s="28"/>
      <c r="K26" s="77" t="s">
        <v>29</v>
      </c>
      <c r="L26" s="78"/>
      <c r="M26" s="78"/>
      <c r="N26" s="79"/>
      <c r="O26" s="33"/>
      <c r="P26" s="33"/>
      <c r="Q26" s="33"/>
      <c r="R26" s="33"/>
      <c r="S26" s="33"/>
      <c r="T26" s="33"/>
      <c r="U26" s="33"/>
      <c r="V26" s="29"/>
      <c r="W26" s="1"/>
      <c r="X26" s="1"/>
      <c r="Y26" s="1"/>
      <c r="Z26" s="1"/>
      <c r="AA26" s="1"/>
      <c r="AB26" s="1"/>
      <c r="AC26" s="1"/>
      <c r="AD26" s="3"/>
      <c r="AE26" s="36"/>
    </row>
    <row r="27" spans="1:31" ht="13.75" customHeight="1" thickBot="1">
      <c r="A27" s="76" t="str">
        <f t="shared" si="8"/>
        <v>Jasper Parkkila (PhD-student)</v>
      </c>
      <c r="B27" s="12"/>
      <c r="C27" s="73">
        <v>4</v>
      </c>
      <c r="D27" s="73">
        <v>12</v>
      </c>
      <c r="E27" s="73">
        <v>12</v>
      </c>
      <c r="F27" s="73">
        <v>12</v>
      </c>
      <c r="G27" s="73">
        <v>8</v>
      </c>
      <c r="H27" s="73"/>
      <c r="I27" s="47">
        <f t="shared" si="9"/>
        <v>48</v>
      </c>
      <c r="J27" s="28"/>
      <c r="K27" s="77"/>
      <c r="L27" s="78"/>
      <c r="M27" s="78"/>
      <c r="N27" s="79"/>
      <c r="O27" s="33"/>
      <c r="P27" s="33"/>
      <c r="Q27" s="33"/>
      <c r="R27" s="33"/>
      <c r="S27" s="33"/>
      <c r="T27" s="33"/>
      <c r="U27" s="33"/>
      <c r="V27" s="29"/>
      <c r="W27" s="1"/>
      <c r="X27" s="1"/>
      <c r="Y27" s="1"/>
      <c r="Z27" s="1"/>
      <c r="AA27" s="1"/>
      <c r="AB27" s="1"/>
      <c r="AC27" s="1"/>
      <c r="AD27" s="3"/>
      <c r="AE27" s="36"/>
    </row>
    <row r="28" spans="1:31" ht="13.75" customHeight="1" thickBot="1">
      <c r="A28" s="76" t="str">
        <f t="shared" si="8"/>
        <v xml:space="preserve"> </v>
      </c>
      <c r="B28" s="12"/>
      <c r="C28" s="73"/>
      <c r="D28" s="73"/>
      <c r="E28" s="73"/>
      <c r="F28" s="73"/>
      <c r="G28" s="73"/>
      <c r="H28" s="73"/>
      <c r="I28" s="47">
        <f t="shared" si="9"/>
        <v>0</v>
      </c>
      <c r="J28" s="28"/>
      <c r="K28" s="77"/>
      <c r="L28" s="78"/>
      <c r="M28" s="78"/>
      <c r="N28" s="79"/>
      <c r="O28" s="33"/>
      <c r="P28" s="33"/>
      <c r="Q28" s="33"/>
      <c r="R28" s="33"/>
      <c r="S28" s="33"/>
      <c r="T28" s="33"/>
      <c r="U28" s="33"/>
      <c r="V28" s="29"/>
      <c r="W28" s="1"/>
      <c r="X28" s="1"/>
      <c r="Y28" s="1"/>
      <c r="Z28" s="1"/>
      <c r="AA28" s="1"/>
      <c r="AB28" s="1"/>
      <c r="AC28" s="1"/>
      <c r="AD28" s="3"/>
      <c r="AE28" s="36"/>
    </row>
    <row r="29" spans="1:31" ht="13.75" customHeight="1" thickBot="1">
      <c r="A29" s="76" t="str">
        <f t="shared" si="8"/>
        <v xml:space="preserve"> </v>
      </c>
      <c r="B29" s="12"/>
      <c r="C29" s="73"/>
      <c r="D29" s="73"/>
      <c r="E29" s="73"/>
      <c r="F29" s="73"/>
      <c r="G29" s="73"/>
      <c r="H29" s="73"/>
      <c r="I29" s="47">
        <f t="shared" si="9"/>
        <v>0</v>
      </c>
      <c r="J29" s="28"/>
      <c r="K29" s="77"/>
      <c r="L29" s="78"/>
      <c r="M29" s="78"/>
      <c r="N29" s="79"/>
      <c r="O29" s="33"/>
      <c r="P29" s="33"/>
      <c r="Q29" s="33"/>
      <c r="R29" s="33"/>
      <c r="S29" s="33"/>
      <c r="T29" s="33"/>
      <c r="U29" s="33"/>
      <c r="V29" s="29"/>
      <c r="W29" s="1"/>
      <c r="X29" s="1"/>
      <c r="Y29" s="1"/>
      <c r="Z29" s="1"/>
      <c r="AA29" s="1"/>
      <c r="AB29" s="1"/>
      <c r="AC29" s="1"/>
      <c r="AD29" s="3"/>
      <c r="AE29" s="36"/>
    </row>
    <row r="30" spans="1:31" ht="13.75" customHeight="1" thickBot="1">
      <c r="A30" s="76" t="str">
        <f t="shared" si="8"/>
        <v xml:space="preserve"> </v>
      </c>
      <c r="B30" s="12"/>
      <c r="C30" s="73"/>
      <c r="D30" s="73"/>
      <c r="E30" s="73"/>
      <c r="F30" s="73"/>
      <c r="G30" s="73"/>
      <c r="H30" s="73"/>
      <c r="I30" s="47">
        <f t="shared" si="9"/>
        <v>0</v>
      </c>
      <c r="J30" s="28"/>
      <c r="K30" s="77"/>
      <c r="L30" s="78"/>
      <c r="M30" s="78"/>
      <c r="N30" s="79"/>
      <c r="O30" s="33"/>
      <c r="P30" s="33"/>
      <c r="Q30" s="33"/>
      <c r="R30" s="33"/>
      <c r="S30" s="33"/>
      <c r="T30" s="33"/>
      <c r="U30" s="33"/>
      <c r="V30" s="29"/>
      <c r="W30" s="1"/>
      <c r="X30" s="1"/>
      <c r="Y30" s="1"/>
      <c r="Z30" s="1"/>
      <c r="AA30" s="1"/>
      <c r="AB30" s="1"/>
      <c r="AC30" s="1"/>
      <c r="AD30" s="3"/>
      <c r="AE30" s="36"/>
    </row>
    <row r="31" spans="1:31" ht="13.75" customHeight="1" thickBot="1">
      <c r="A31" s="76" t="str">
        <f t="shared" si="8"/>
        <v xml:space="preserve"> </v>
      </c>
      <c r="B31" s="12"/>
      <c r="C31" s="73"/>
      <c r="D31" s="73"/>
      <c r="E31" s="73"/>
      <c r="F31" s="73"/>
      <c r="G31" s="73"/>
      <c r="H31" s="73"/>
      <c r="I31" s="47">
        <f t="shared" si="9"/>
        <v>0</v>
      </c>
      <c r="J31" s="28"/>
      <c r="K31" s="77"/>
      <c r="L31" s="78"/>
      <c r="M31" s="78"/>
      <c r="N31" s="79"/>
      <c r="O31" s="33"/>
      <c r="P31" s="33"/>
      <c r="Q31" s="33"/>
      <c r="R31" s="33"/>
      <c r="S31" s="33"/>
      <c r="T31" s="33"/>
      <c r="U31" s="33"/>
      <c r="V31" s="29"/>
      <c r="W31" s="1"/>
      <c r="X31" s="1"/>
      <c r="Y31" s="1"/>
      <c r="Z31" s="1"/>
      <c r="AA31" s="1"/>
      <c r="AB31" s="1"/>
      <c r="AC31" s="1"/>
      <c r="AD31" s="3"/>
      <c r="AE31" s="36"/>
    </row>
    <row r="32" spans="1:31" ht="13.75" customHeight="1" thickBot="1">
      <c r="A32" s="76" t="str">
        <f t="shared" si="8"/>
        <v xml:space="preserve"> </v>
      </c>
      <c r="B32" s="12"/>
      <c r="C32" s="73"/>
      <c r="D32" s="73"/>
      <c r="E32" s="73"/>
      <c r="F32" s="73"/>
      <c r="G32" s="73"/>
      <c r="H32" s="73"/>
      <c r="I32" s="53">
        <f t="shared" si="9"/>
        <v>0</v>
      </c>
      <c r="J32" s="28"/>
      <c r="K32" s="77"/>
      <c r="L32" s="78"/>
      <c r="M32" s="78"/>
      <c r="N32" s="79"/>
      <c r="O32" s="33"/>
      <c r="P32" s="33"/>
      <c r="Q32" s="33"/>
      <c r="R32" s="33"/>
      <c r="S32" s="33"/>
      <c r="T32" s="33"/>
      <c r="U32" s="33"/>
      <c r="V32" s="29"/>
      <c r="W32" s="1"/>
      <c r="X32" s="1"/>
      <c r="Y32" s="1"/>
      <c r="Z32" s="1"/>
      <c r="AA32" s="1"/>
      <c r="AB32" s="1"/>
      <c r="AC32" s="1"/>
      <c r="AD32" s="3"/>
      <c r="AE32" s="36"/>
    </row>
    <row r="33" spans="1:31" ht="13.75" customHeight="1" thickBot="1">
      <c r="A33" s="12"/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"/>
      <c r="U33" s="1"/>
      <c r="V33" s="1"/>
      <c r="W33" s="1"/>
      <c r="X33" s="1"/>
      <c r="Y33" s="1"/>
      <c r="Z33" s="1"/>
      <c r="AA33" s="1"/>
      <c r="AB33" s="1"/>
      <c r="AC33" s="1"/>
      <c r="AD33" s="3"/>
      <c r="AE33" s="36"/>
    </row>
    <row r="34" spans="1:31" ht="13.75" customHeight="1">
      <c r="A34" s="12"/>
      <c r="B34" s="12"/>
      <c r="C34" s="24">
        <f>C12</f>
        <v>2018</v>
      </c>
      <c r="D34" s="24">
        <f t="shared" ref="D34:I34" si="10">D12</f>
        <v>2019</v>
      </c>
      <c r="E34" s="24">
        <f t="shared" si="10"/>
        <v>2020</v>
      </c>
      <c r="F34" s="24">
        <f t="shared" si="10"/>
        <v>2021</v>
      </c>
      <c r="G34" s="24">
        <f>G12</f>
        <v>2022</v>
      </c>
      <c r="H34" s="24">
        <f>H12</f>
        <v>2023</v>
      </c>
      <c r="I34" s="24" t="str">
        <f t="shared" si="10"/>
        <v>Yht.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36"/>
    </row>
    <row r="35" spans="1:31" ht="13.75" customHeight="1" thickBot="1">
      <c r="A35" s="3"/>
      <c r="B35" s="3"/>
      <c r="C35" s="25"/>
      <c r="D35" s="25"/>
      <c r="E35" s="25"/>
      <c r="F35" s="25"/>
      <c r="G35" s="38"/>
      <c r="H35" s="38"/>
      <c r="I35" s="38"/>
      <c r="J35" s="10"/>
      <c r="K35" s="10"/>
      <c r="L35" s="43"/>
      <c r="M35" s="43"/>
      <c r="N35" s="43"/>
      <c r="O35" s="10"/>
      <c r="P35" s="10"/>
      <c r="Q35" s="10"/>
      <c r="R35" s="43"/>
      <c r="S35" s="43"/>
      <c r="T35" s="43"/>
      <c r="U35" s="10"/>
      <c r="V35" s="10"/>
      <c r="W35" s="10"/>
      <c r="X35" s="43"/>
      <c r="Y35" s="43"/>
      <c r="Z35" s="43"/>
      <c r="AA35" s="10"/>
      <c r="AB35" s="10"/>
      <c r="AC35" s="10"/>
      <c r="AD35" s="10"/>
      <c r="AE35" s="36"/>
    </row>
    <row r="36" spans="1:31" ht="13.75" customHeight="1">
      <c r="A36" s="4" t="s">
        <v>6</v>
      </c>
      <c r="B36" s="14"/>
      <c r="C36" s="15"/>
      <c r="D36" s="15"/>
      <c r="E36" s="15"/>
      <c r="F36" s="15"/>
      <c r="G36" s="48"/>
      <c r="H36" s="48"/>
      <c r="I36" s="39"/>
      <c r="J36" s="7"/>
      <c r="K36" s="6"/>
      <c r="L36" s="6"/>
      <c r="M36" s="6"/>
      <c r="N36" s="6"/>
      <c r="O36" s="7"/>
      <c r="P36" s="7"/>
      <c r="Q36" s="6"/>
      <c r="R36" s="6"/>
      <c r="S36" s="6"/>
      <c r="T36" s="6"/>
      <c r="U36" s="7"/>
      <c r="V36" s="7"/>
      <c r="W36" s="6"/>
      <c r="X36" s="6"/>
      <c r="Y36" s="6"/>
      <c r="Z36" s="6"/>
      <c r="AA36" s="7"/>
      <c r="AB36" s="7"/>
      <c r="AC36" s="4"/>
      <c r="AD36" s="4"/>
      <c r="AE36" s="36"/>
    </row>
    <row r="37" spans="1:31" ht="13.75" customHeight="1">
      <c r="A37" s="27" t="str">
        <f t="shared" ref="A37:A44" si="11">A13</f>
        <v>Jan Rak (PI, professor)</v>
      </c>
      <c r="B37" s="27"/>
      <c r="C37" s="16">
        <f>(C13*C25)*B22</f>
        <v>2550</v>
      </c>
      <c r="D37" s="16">
        <f>(D13*D25)*B22</f>
        <v>7803</v>
      </c>
      <c r="E37" s="16">
        <f>(E13*E25)*B22</f>
        <v>7959.0599999999986</v>
      </c>
      <c r="F37" s="16">
        <f>(F13*F25)*B22</f>
        <v>8118.2411999999995</v>
      </c>
      <c r="G37" s="16">
        <f>(G13*G25)*B22</f>
        <v>5520.4040159999995</v>
      </c>
      <c r="H37" s="16">
        <f>(H13*H25)*B22</f>
        <v>0</v>
      </c>
      <c r="I37" s="40">
        <f t="shared" ref="I37:I44" si="12">SUM(C37:H37)</f>
        <v>31950.705215999998</v>
      </c>
      <c r="J37" s="7"/>
      <c r="K37" s="6"/>
      <c r="L37" s="6"/>
      <c r="M37" s="6"/>
      <c r="N37" s="6"/>
      <c r="O37" s="7"/>
      <c r="P37" s="7"/>
      <c r="Q37" s="6"/>
      <c r="R37" s="6"/>
      <c r="S37" s="6"/>
      <c r="T37" s="6"/>
      <c r="U37" s="7"/>
      <c r="V37" s="7"/>
      <c r="W37" s="6"/>
      <c r="X37" s="6"/>
      <c r="Y37" s="6"/>
      <c r="Z37" s="6"/>
      <c r="AA37" s="7"/>
      <c r="AB37" s="7"/>
      <c r="AC37" s="7"/>
      <c r="AD37" s="7"/>
      <c r="AE37" s="36"/>
    </row>
    <row r="38" spans="1:31" ht="13.75" customHeight="1">
      <c r="A38" s="8" t="str">
        <f t="shared" si="11"/>
        <v>Postdoctoral researcher</v>
      </c>
      <c r="B38" s="8"/>
      <c r="C38" s="16">
        <f>(C14*C26)*B22</f>
        <v>11900</v>
      </c>
      <c r="D38" s="16">
        <f>(D14*D26)*B22</f>
        <v>36414</v>
      </c>
      <c r="E38" s="16">
        <f>(E14*E26)*B22</f>
        <v>37142.28</v>
      </c>
      <c r="F38" s="16">
        <f>(F14*F26)*B22</f>
        <v>37885.125599999999</v>
      </c>
      <c r="G38" s="16">
        <f>(G14*G26)*B22</f>
        <v>25761.885408000002</v>
      </c>
      <c r="H38" s="16">
        <f>(H14*H26)*B22</f>
        <v>0</v>
      </c>
      <c r="I38" s="40">
        <f t="shared" si="12"/>
        <v>149103.291008</v>
      </c>
      <c r="J38" s="7"/>
      <c r="K38" s="6"/>
      <c r="L38" s="6"/>
      <c r="M38" s="6"/>
      <c r="N38" s="6"/>
      <c r="O38" s="7"/>
      <c r="P38" s="7"/>
      <c r="Q38" s="6"/>
      <c r="R38" s="6"/>
      <c r="S38" s="6"/>
      <c r="T38" s="6"/>
      <c r="U38" s="7"/>
      <c r="V38" s="7"/>
      <c r="W38" s="6"/>
      <c r="X38" s="6"/>
      <c r="Y38" s="6"/>
      <c r="Z38" s="6"/>
      <c r="AA38" s="7"/>
      <c r="AB38" s="7"/>
      <c r="AC38" s="7"/>
      <c r="AD38" s="7"/>
      <c r="AE38" s="36"/>
    </row>
    <row r="39" spans="1:31" ht="13.75" customHeight="1">
      <c r="A39" s="8" t="str">
        <f t="shared" si="11"/>
        <v>Jasper Parkkila (PhD-student)</v>
      </c>
      <c r="B39" s="8"/>
      <c r="C39" s="16">
        <f>(C15*C27)*B22</f>
        <v>7820</v>
      </c>
      <c r="D39" s="16">
        <f>(D15*D27)*B22</f>
        <v>23929.200000000001</v>
      </c>
      <c r="E39" s="16">
        <f>(E15*E27)*B22</f>
        <v>24407.784</v>
      </c>
      <c r="F39" s="16">
        <f>(F15*F27)*B22</f>
        <v>24895.939679999999</v>
      </c>
      <c r="G39" s="16">
        <f>(G15*G27)*B22</f>
        <v>16929.238982400002</v>
      </c>
      <c r="H39" s="16">
        <f>(H15*H27)*B22</f>
        <v>0</v>
      </c>
      <c r="I39" s="40">
        <f t="shared" si="12"/>
        <v>97982.162662399991</v>
      </c>
      <c r="J39" s="7"/>
      <c r="K39" s="6"/>
      <c r="L39" s="6"/>
      <c r="M39" s="6"/>
      <c r="N39" s="6"/>
      <c r="O39" s="7"/>
      <c r="P39" s="7"/>
      <c r="Q39" s="6"/>
      <c r="R39" s="6"/>
      <c r="S39" s="6"/>
      <c r="T39" s="6"/>
      <c r="U39" s="7"/>
      <c r="V39" s="7"/>
      <c r="W39" s="6"/>
      <c r="X39" s="6"/>
      <c r="Y39" s="6"/>
      <c r="Z39" s="6"/>
      <c r="AA39" s="7"/>
      <c r="AB39" s="7"/>
      <c r="AC39" s="7"/>
      <c r="AD39" s="7"/>
      <c r="AE39" s="36"/>
    </row>
    <row r="40" spans="1:31" ht="13.75" customHeight="1">
      <c r="A40" s="8" t="str">
        <f t="shared" si="11"/>
        <v xml:space="preserve"> </v>
      </c>
      <c r="B40" s="8"/>
      <c r="C40" s="16">
        <f>(C16*C28)*B22</f>
        <v>0</v>
      </c>
      <c r="D40" s="16">
        <f>(D16*D28)*B22</f>
        <v>0</v>
      </c>
      <c r="E40" s="16">
        <f>(E16*E28)*B22</f>
        <v>0</v>
      </c>
      <c r="F40" s="16">
        <f>(F16*F28)*B22</f>
        <v>0</v>
      </c>
      <c r="G40" s="16">
        <f>(G16*G28)*B22</f>
        <v>0</v>
      </c>
      <c r="H40" s="16">
        <f>(H16*H28)*B22</f>
        <v>0</v>
      </c>
      <c r="I40" s="40">
        <f t="shared" si="12"/>
        <v>0</v>
      </c>
      <c r="J40" s="7"/>
      <c r="K40" s="6"/>
      <c r="L40" s="6"/>
      <c r="M40" s="6"/>
      <c r="N40" s="6"/>
      <c r="O40" s="7"/>
      <c r="P40" s="7"/>
      <c r="Q40" s="6"/>
      <c r="R40" s="6"/>
      <c r="S40" s="6"/>
      <c r="T40" s="6"/>
      <c r="U40" s="7"/>
      <c r="V40" s="7"/>
      <c r="W40" s="6"/>
      <c r="X40" s="6"/>
      <c r="Y40" s="6"/>
      <c r="Z40" s="6"/>
      <c r="AA40" s="7"/>
      <c r="AB40" s="7"/>
      <c r="AC40" s="7"/>
      <c r="AD40" s="7"/>
      <c r="AE40" s="36"/>
    </row>
    <row r="41" spans="1:31" ht="13.75" customHeight="1">
      <c r="A41" s="8" t="str">
        <f t="shared" si="11"/>
        <v xml:space="preserve"> </v>
      </c>
      <c r="B41" s="49"/>
      <c r="C41" s="16">
        <f>(C17*C29)*B22</f>
        <v>0</v>
      </c>
      <c r="D41" s="16">
        <f>(D17*D29)*B22</f>
        <v>0</v>
      </c>
      <c r="E41" s="16">
        <f>(E17*E29)*B22</f>
        <v>0</v>
      </c>
      <c r="F41" s="16">
        <f>(F17*F29)*B22</f>
        <v>0</v>
      </c>
      <c r="G41" s="16">
        <f>(G17*G29)*B22</f>
        <v>0</v>
      </c>
      <c r="H41" s="16">
        <f>(H17*H29)*B22</f>
        <v>0</v>
      </c>
      <c r="I41" s="40">
        <f t="shared" si="12"/>
        <v>0</v>
      </c>
      <c r="J41" s="7"/>
      <c r="K41" s="6"/>
      <c r="L41" s="6"/>
      <c r="M41" s="6"/>
      <c r="N41" s="6"/>
      <c r="O41" s="7"/>
      <c r="P41" s="7"/>
      <c r="Q41" s="6"/>
      <c r="R41" s="6"/>
      <c r="S41" s="6"/>
      <c r="T41" s="6"/>
      <c r="U41" s="7"/>
      <c r="V41" s="7"/>
      <c r="W41" s="6"/>
      <c r="X41" s="6"/>
      <c r="Y41" s="6"/>
      <c r="Z41" s="6"/>
      <c r="AA41" s="7"/>
      <c r="AB41" s="7"/>
      <c r="AC41" s="7"/>
      <c r="AD41" s="7"/>
      <c r="AE41" s="36"/>
    </row>
    <row r="42" spans="1:31" ht="13.75" customHeight="1">
      <c r="A42" s="8" t="str">
        <f t="shared" si="11"/>
        <v xml:space="preserve"> </v>
      </c>
      <c r="B42" s="49"/>
      <c r="C42" s="16">
        <f>(C18*C30)*B22</f>
        <v>0</v>
      </c>
      <c r="D42" s="16">
        <f>(D18*D30)*B22</f>
        <v>0</v>
      </c>
      <c r="E42" s="16">
        <f>(E18*E30)*B22</f>
        <v>0</v>
      </c>
      <c r="F42" s="16">
        <f>(F18*F30)*B22</f>
        <v>0</v>
      </c>
      <c r="G42" s="16">
        <f>(G18*G30)*B22</f>
        <v>0</v>
      </c>
      <c r="H42" s="16">
        <f>(H18*H30)*B22</f>
        <v>0</v>
      </c>
      <c r="I42" s="40">
        <f t="shared" si="12"/>
        <v>0</v>
      </c>
      <c r="J42" s="7"/>
      <c r="K42" s="6"/>
      <c r="L42" s="6"/>
      <c r="M42" s="6"/>
      <c r="N42" s="6"/>
      <c r="O42" s="7"/>
      <c r="P42" s="7"/>
      <c r="Q42" s="6"/>
      <c r="R42" s="6"/>
      <c r="S42" s="6"/>
      <c r="T42" s="6"/>
      <c r="U42" s="7"/>
      <c r="V42" s="7"/>
      <c r="W42" s="6"/>
      <c r="X42" s="6"/>
      <c r="Y42" s="6"/>
      <c r="Z42" s="6"/>
      <c r="AA42" s="7"/>
      <c r="AB42" s="7"/>
      <c r="AC42" s="7"/>
      <c r="AD42" s="7"/>
      <c r="AE42" s="36"/>
    </row>
    <row r="43" spans="1:31" ht="13.75" customHeight="1">
      <c r="A43" s="8" t="str">
        <f t="shared" si="11"/>
        <v xml:space="preserve"> </v>
      </c>
      <c r="B43" s="50"/>
      <c r="C43" s="16">
        <f>(C19*C31)*B22</f>
        <v>0</v>
      </c>
      <c r="D43" s="16">
        <f>(D19*D31)*B22</f>
        <v>0</v>
      </c>
      <c r="E43" s="16">
        <f>(E19*E31)*B22</f>
        <v>0</v>
      </c>
      <c r="F43" s="16">
        <f>(F19*F31)*B22</f>
        <v>0</v>
      </c>
      <c r="G43" s="16">
        <f>(G19*G31)*B22</f>
        <v>0</v>
      </c>
      <c r="H43" s="16">
        <f>(H19*H31)*B22</f>
        <v>0</v>
      </c>
      <c r="I43" s="40">
        <f t="shared" si="12"/>
        <v>0</v>
      </c>
      <c r="J43" s="7"/>
      <c r="K43" s="6"/>
      <c r="L43" s="6"/>
      <c r="M43" s="6"/>
      <c r="N43" s="6"/>
      <c r="O43" s="7"/>
      <c r="P43" s="7"/>
      <c r="Q43" s="6"/>
      <c r="R43" s="6"/>
      <c r="S43" s="6"/>
      <c r="T43" s="6"/>
      <c r="U43" s="7"/>
      <c r="V43" s="7"/>
      <c r="W43" s="6"/>
      <c r="X43" s="6"/>
      <c r="Y43" s="6"/>
      <c r="Z43" s="6"/>
      <c r="AA43" s="7"/>
      <c r="AB43" s="7"/>
      <c r="AC43" s="7"/>
      <c r="AD43" s="7"/>
      <c r="AE43" s="36"/>
    </row>
    <row r="44" spans="1:31" ht="13.75" customHeight="1">
      <c r="A44" s="8" t="str">
        <f t="shared" si="11"/>
        <v xml:space="preserve"> </v>
      </c>
      <c r="B44" s="50"/>
      <c r="C44" s="16">
        <f>(C20*C32)*B22</f>
        <v>0</v>
      </c>
      <c r="D44" s="16">
        <f>(D20*D32)*B22</f>
        <v>0</v>
      </c>
      <c r="E44" s="16">
        <f>(E20*E32)*B22</f>
        <v>0</v>
      </c>
      <c r="F44" s="16">
        <f>(F20*F32)*B22</f>
        <v>0</v>
      </c>
      <c r="G44" s="16">
        <f>(G20*G32)*B22</f>
        <v>0</v>
      </c>
      <c r="H44" s="16">
        <f>(H20*H32)*B22</f>
        <v>0</v>
      </c>
      <c r="I44" s="40">
        <f t="shared" si="12"/>
        <v>0</v>
      </c>
      <c r="J44" s="7"/>
      <c r="K44" s="6"/>
      <c r="L44" s="6"/>
      <c r="M44" s="6"/>
      <c r="N44" s="6"/>
      <c r="O44" s="7"/>
      <c r="P44" s="7"/>
      <c r="Q44" s="6"/>
      <c r="R44" s="6"/>
      <c r="S44" s="6"/>
      <c r="T44" s="6"/>
      <c r="U44" s="7"/>
      <c r="V44" s="7"/>
      <c r="W44" s="6"/>
      <c r="X44" s="6"/>
      <c r="Y44" s="6"/>
      <c r="Z44" s="6"/>
      <c r="AA44" s="7"/>
      <c r="AB44" s="7"/>
      <c r="AC44" s="7"/>
      <c r="AD44" s="7"/>
      <c r="AE44" s="36"/>
    </row>
    <row r="45" spans="1:31" ht="13.75" customHeight="1">
      <c r="A45" s="66" t="s">
        <v>7</v>
      </c>
      <c r="B45" s="3"/>
      <c r="C45" s="26">
        <f>SUM(C36:C44)</f>
        <v>22270</v>
      </c>
      <c r="D45" s="26">
        <f t="shared" ref="D45:I45" si="13">SUM(D36:D44)</f>
        <v>68146.2</v>
      </c>
      <c r="E45" s="26">
        <f t="shared" si="13"/>
        <v>69509.123999999996</v>
      </c>
      <c r="F45" s="26">
        <f t="shared" si="13"/>
        <v>70899.306479999999</v>
      </c>
      <c r="G45" s="26">
        <f t="shared" si="13"/>
        <v>48211.528406400001</v>
      </c>
      <c r="H45" s="26">
        <f t="shared" ref="H45" si="14">SUM(H36:H44)</f>
        <v>0</v>
      </c>
      <c r="I45" s="26">
        <f t="shared" si="13"/>
        <v>279036.15888639999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36"/>
    </row>
    <row r="46" spans="1:31" ht="13.75" customHeight="1" thickBot="1">
      <c r="A46" s="65"/>
      <c r="B46" s="10"/>
      <c r="C46" s="16"/>
      <c r="D46" s="16"/>
      <c r="E46" s="16"/>
      <c r="F46" s="16"/>
      <c r="G46" s="41"/>
      <c r="H46" s="41"/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3"/>
      <c r="W46" s="6"/>
      <c r="X46" s="6"/>
      <c r="Y46" s="6"/>
      <c r="Z46" s="6"/>
      <c r="AA46" s="6"/>
      <c r="AB46" s="3"/>
      <c r="AC46" s="7"/>
      <c r="AD46" s="7"/>
      <c r="AE46" s="36"/>
    </row>
    <row r="47" spans="1:31" ht="13.75" customHeight="1">
      <c r="A47" s="66" t="s">
        <v>8</v>
      </c>
      <c r="B47" s="19">
        <v>0.5</v>
      </c>
      <c r="C47" s="16">
        <f>C45*B47</f>
        <v>11135</v>
      </c>
      <c r="D47" s="16">
        <f>D45*B47</f>
        <v>34073.1</v>
      </c>
      <c r="E47" s="16">
        <f>E45*B47</f>
        <v>34754.561999999998</v>
      </c>
      <c r="F47" s="16">
        <f>F45*B47</f>
        <v>35449.65324</v>
      </c>
      <c r="G47" s="41">
        <f>G45*B47</f>
        <v>24105.7642032</v>
      </c>
      <c r="H47" s="41">
        <f>H45*B47</f>
        <v>0</v>
      </c>
      <c r="I47" s="40">
        <f t="shared" ref="I47:I53" si="15">SUM(C47:H47)</f>
        <v>139518.0794432</v>
      </c>
      <c r="J47" s="6"/>
      <c r="K47" s="6"/>
      <c r="L47" s="6"/>
      <c r="M47" s="6"/>
      <c r="N47" s="6"/>
      <c r="O47" s="7"/>
      <c r="P47" s="7"/>
      <c r="Q47" s="6"/>
      <c r="R47" s="6"/>
      <c r="S47" s="6"/>
      <c r="T47" s="6"/>
      <c r="U47" s="7"/>
      <c r="V47" s="3"/>
      <c r="W47" s="6"/>
      <c r="X47" s="6"/>
      <c r="Y47" s="6"/>
      <c r="Z47" s="6"/>
      <c r="AA47" s="7"/>
      <c r="AB47" s="3"/>
      <c r="AC47" s="7"/>
      <c r="AD47" s="7"/>
      <c r="AE47" s="36"/>
    </row>
    <row r="48" spans="1:31" ht="13.75" customHeight="1" thickBot="1">
      <c r="A48" s="66" t="s">
        <v>9</v>
      </c>
      <c r="B48" s="20">
        <v>0.92</v>
      </c>
      <c r="C48" s="16">
        <f>(C45+C47)*B48</f>
        <v>30732.600000000002</v>
      </c>
      <c r="D48" s="16">
        <f>(D45+D47)*B48</f>
        <v>94041.755999999994</v>
      </c>
      <c r="E48" s="16">
        <f>(E45+E47)*B48</f>
        <v>95922.591119999997</v>
      </c>
      <c r="F48" s="16">
        <f>(F45+F47)*B48</f>
        <v>97841.042942400003</v>
      </c>
      <c r="G48" s="41">
        <f>(G45+G47)*B48</f>
        <v>66531.909200832</v>
      </c>
      <c r="H48" s="41">
        <f>(H45+H47)*B48</f>
        <v>0</v>
      </c>
      <c r="I48" s="40">
        <f t="shared" si="15"/>
        <v>385069.89926323202</v>
      </c>
      <c r="J48" s="6"/>
      <c r="K48" s="6"/>
      <c r="L48" s="6"/>
      <c r="M48" s="6"/>
      <c r="N48" s="6"/>
      <c r="O48" s="7"/>
      <c r="P48" s="7"/>
      <c r="Q48" s="6"/>
      <c r="R48" s="6"/>
      <c r="S48" s="6"/>
      <c r="T48" s="6"/>
      <c r="U48" s="7"/>
      <c r="V48" s="3"/>
      <c r="W48" s="6"/>
      <c r="X48" s="6"/>
      <c r="Y48" s="6"/>
      <c r="Z48" s="6"/>
      <c r="AA48" s="7"/>
      <c r="AB48" s="3"/>
      <c r="AC48" s="7"/>
      <c r="AD48" s="7"/>
      <c r="AE48" s="36"/>
    </row>
    <row r="49" spans="1:31" ht="13.75" customHeight="1" thickBot="1">
      <c r="A49" s="68" t="s">
        <v>25</v>
      </c>
      <c r="B49" s="3"/>
      <c r="C49" s="74"/>
      <c r="D49" s="74"/>
      <c r="E49" s="74"/>
      <c r="F49" s="74"/>
      <c r="G49" s="74"/>
      <c r="H49" s="74"/>
      <c r="I49" s="40">
        <f t="shared" si="15"/>
        <v>0</v>
      </c>
      <c r="J49" s="6"/>
      <c r="K49" s="6"/>
      <c r="L49" s="6"/>
      <c r="M49" s="6"/>
      <c r="N49" s="6"/>
      <c r="O49" s="7"/>
      <c r="P49" s="7"/>
      <c r="Q49" s="6"/>
      <c r="R49" s="6"/>
      <c r="S49" s="6"/>
      <c r="T49" s="6"/>
      <c r="U49" s="7"/>
      <c r="V49" s="3"/>
      <c r="W49" s="6"/>
      <c r="X49" s="6"/>
      <c r="Y49" s="6"/>
      <c r="Z49" s="6"/>
      <c r="AA49" s="7"/>
      <c r="AB49" s="3"/>
      <c r="AC49" s="7"/>
      <c r="AD49" s="7"/>
      <c r="AE49" s="36"/>
    </row>
    <row r="50" spans="1:31" ht="13.75" customHeight="1" thickBot="1">
      <c r="A50" s="68" t="s">
        <v>26</v>
      </c>
      <c r="B50" s="3"/>
      <c r="C50" s="71"/>
      <c r="D50" s="71"/>
      <c r="E50" s="71"/>
      <c r="F50" s="71"/>
      <c r="G50" s="71"/>
      <c r="H50" s="71"/>
      <c r="I50" s="40">
        <f t="shared" si="15"/>
        <v>0</v>
      </c>
      <c r="J50" s="6"/>
      <c r="K50" s="6"/>
      <c r="L50" s="6"/>
      <c r="M50" s="6"/>
      <c r="N50" s="6"/>
      <c r="O50" s="7"/>
      <c r="P50" s="7"/>
      <c r="Q50" s="6"/>
      <c r="R50" s="6"/>
      <c r="S50" s="6"/>
      <c r="T50" s="6"/>
      <c r="U50" s="7"/>
      <c r="V50" s="3"/>
      <c r="W50" s="6"/>
      <c r="X50" s="6"/>
      <c r="Y50" s="6"/>
      <c r="Z50" s="6"/>
      <c r="AA50" s="7"/>
      <c r="AB50" s="3"/>
      <c r="AC50" s="7"/>
      <c r="AD50" s="7"/>
      <c r="AE50" s="36"/>
    </row>
    <row r="51" spans="1:31" ht="13.75" customHeight="1" thickBot="1">
      <c r="A51" s="68" t="s">
        <v>10</v>
      </c>
      <c r="B51" s="3"/>
      <c r="C51" s="71"/>
      <c r="D51" s="71"/>
      <c r="E51" s="71"/>
      <c r="F51" s="71"/>
      <c r="G51" s="71"/>
      <c r="H51" s="71"/>
      <c r="I51" s="40">
        <f t="shared" si="15"/>
        <v>0</v>
      </c>
      <c r="J51" s="6"/>
      <c r="K51" s="6"/>
      <c r="L51" s="6"/>
      <c r="M51" s="6"/>
      <c r="N51" s="6"/>
      <c r="O51" s="7"/>
      <c r="P51" s="7"/>
      <c r="Q51" s="6"/>
      <c r="R51" s="6"/>
      <c r="S51" s="6"/>
      <c r="T51" s="6"/>
      <c r="U51" s="7"/>
      <c r="V51" s="3"/>
      <c r="W51" s="6"/>
      <c r="X51" s="6"/>
      <c r="Y51" s="6"/>
      <c r="Z51" s="6"/>
      <c r="AA51" s="7"/>
      <c r="AB51" s="3"/>
      <c r="AC51" s="7"/>
      <c r="AD51" s="7"/>
      <c r="AE51" s="36"/>
    </row>
    <row r="52" spans="1:31" ht="13.75" customHeight="1" thickBot="1">
      <c r="A52" s="68" t="s">
        <v>11</v>
      </c>
      <c r="B52" s="3"/>
      <c r="C52" s="71">
        <v>2000</v>
      </c>
      <c r="D52" s="71">
        <v>3000</v>
      </c>
      <c r="E52" s="71">
        <v>3000</v>
      </c>
      <c r="F52" s="71">
        <v>3000</v>
      </c>
      <c r="G52" s="71">
        <v>3000</v>
      </c>
      <c r="H52" s="71"/>
      <c r="I52" s="40">
        <f t="shared" si="15"/>
        <v>14000</v>
      </c>
      <c r="J52" s="6"/>
      <c r="K52" s="6"/>
      <c r="L52" s="6"/>
      <c r="M52" s="6"/>
      <c r="N52" s="6"/>
      <c r="O52" s="7"/>
      <c r="P52" s="7"/>
      <c r="Q52" s="6"/>
      <c r="R52" s="6"/>
      <c r="S52" s="6"/>
      <c r="T52" s="6"/>
      <c r="U52" s="7"/>
      <c r="V52" s="3"/>
      <c r="W52" s="6"/>
      <c r="X52" s="6"/>
      <c r="Y52" s="6"/>
      <c r="Z52" s="6"/>
      <c r="AA52" s="7"/>
      <c r="AB52" s="3"/>
      <c r="AC52" s="7"/>
      <c r="AD52" s="7"/>
      <c r="AE52" s="36"/>
    </row>
    <row r="53" spans="1:31" ht="13.75" customHeight="1">
      <c r="A53" s="68" t="s">
        <v>27</v>
      </c>
      <c r="B53" s="3"/>
      <c r="C53" s="54"/>
      <c r="D53" s="54">
        <v>6300</v>
      </c>
      <c r="E53" s="54">
        <v>6300</v>
      </c>
      <c r="F53" s="54">
        <v>6300</v>
      </c>
      <c r="G53" s="54">
        <v>6300</v>
      </c>
      <c r="H53" s="54"/>
      <c r="I53" s="40">
        <f t="shared" si="15"/>
        <v>25200</v>
      </c>
      <c r="J53" s="6"/>
      <c r="K53" s="6"/>
      <c r="L53" s="6"/>
      <c r="M53" s="6"/>
      <c r="N53" s="6"/>
      <c r="O53" s="7"/>
      <c r="P53" s="7"/>
      <c r="Q53" s="6"/>
      <c r="R53" s="6"/>
      <c r="S53" s="6"/>
      <c r="T53" s="6"/>
      <c r="U53" s="7"/>
      <c r="V53" s="3"/>
      <c r="W53" s="6"/>
      <c r="X53" s="6"/>
      <c r="Y53" s="6"/>
      <c r="Z53" s="6"/>
      <c r="AA53" s="7"/>
      <c r="AB53" s="3"/>
      <c r="AC53" s="7"/>
      <c r="AD53" s="7"/>
      <c r="AE53" s="36"/>
    </row>
    <row r="54" spans="1:31" ht="13.75" customHeight="1">
      <c r="A54" s="65"/>
      <c r="B54" s="3"/>
      <c r="C54" s="16"/>
      <c r="D54" s="16"/>
      <c r="E54" s="16"/>
      <c r="F54" s="16"/>
      <c r="G54" s="41"/>
      <c r="H54" s="41"/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3"/>
      <c r="W54" s="6"/>
      <c r="X54" s="6"/>
      <c r="Y54" s="6"/>
      <c r="Z54" s="6"/>
      <c r="AA54" s="6"/>
      <c r="AB54" s="3"/>
      <c r="AC54" s="4"/>
      <c r="AD54" s="7"/>
      <c r="AE54" s="36"/>
    </row>
    <row r="55" spans="1:31" ht="13.75" customHeight="1" thickBot="1">
      <c r="A55" s="66" t="s">
        <v>12</v>
      </c>
      <c r="B55" s="3"/>
      <c r="C55" s="17">
        <f>C45+SUM(C47:C53)</f>
        <v>66137.600000000006</v>
      </c>
      <c r="D55" s="17">
        <f t="shared" ref="D55:H55" si="16">D45+SUM(D47:D53)</f>
        <v>205561.05599999998</v>
      </c>
      <c r="E55" s="17">
        <f t="shared" si="16"/>
        <v>209486.27711999998</v>
      </c>
      <c r="F55" s="17">
        <f t="shared" si="16"/>
        <v>213490.00266239999</v>
      </c>
      <c r="G55" s="17">
        <f t="shared" si="16"/>
        <v>148149.20181043202</v>
      </c>
      <c r="H55" s="17">
        <f t="shared" si="16"/>
        <v>0</v>
      </c>
      <c r="I55" s="42">
        <f t="shared" ref="I55" si="17">I45+(SUM(I47:I53))</f>
        <v>842824.13759283209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"/>
      <c r="W55" s="7"/>
      <c r="X55" s="7"/>
      <c r="Y55" s="7"/>
      <c r="Z55" s="7"/>
      <c r="AA55" s="7"/>
      <c r="AB55" s="3"/>
      <c r="AC55" s="7"/>
      <c r="AD55" s="7"/>
      <c r="AE55" s="36"/>
    </row>
    <row r="56" spans="1:31" ht="13.75" customHeight="1" thickBot="1">
      <c r="A56" s="65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"/>
      <c r="U56" s="1"/>
      <c r="V56" s="1"/>
      <c r="W56" s="1"/>
      <c r="X56" s="1"/>
      <c r="Y56" s="1"/>
      <c r="Z56" s="1"/>
      <c r="AA56" s="1"/>
      <c r="AB56" s="1"/>
      <c r="AC56" s="2"/>
      <c r="AD56" s="4"/>
      <c r="AE56" s="36"/>
    </row>
    <row r="57" spans="1:31" ht="13.75" customHeight="1" thickBot="1">
      <c r="A57" s="66" t="s">
        <v>19</v>
      </c>
      <c r="B57" s="10"/>
      <c r="C57" s="35">
        <f>C12</f>
        <v>2018</v>
      </c>
      <c r="D57" s="35">
        <f t="shared" ref="D57:I57" si="18">D12</f>
        <v>2019</v>
      </c>
      <c r="E57" s="35">
        <f t="shared" si="18"/>
        <v>2020</v>
      </c>
      <c r="F57" s="35">
        <f t="shared" si="18"/>
        <v>2021</v>
      </c>
      <c r="G57" s="35">
        <f t="shared" si="18"/>
        <v>2022</v>
      </c>
      <c r="H57" s="35">
        <f>H12</f>
        <v>2023</v>
      </c>
      <c r="I57" s="35" t="str">
        <f t="shared" si="18"/>
        <v>Yht.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1"/>
      <c r="U57" s="1"/>
      <c r="V57" s="1"/>
      <c r="W57" s="1"/>
      <c r="X57" s="1"/>
      <c r="Y57" s="1"/>
      <c r="Z57" s="1"/>
      <c r="AA57" s="1"/>
      <c r="AB57" s="1"/>
      <c r="AC57" s="2"/>
      <c r="AD57" s="4"/>
      <c r="AE57" s="36"/>
    </row>
    <row r="58" spans="1:31" ht="13.75" customHeight="1">
      <c r="A58" s="66" t="s">
        <v>13</v>
      </c>
      <c r="B58" s="19">
        <v>0.3</v>
      </c>
      <c r="C58" s="16">
        <f>C64*B58</f>
        <v>19841.280000000002</v>
      </c>
      <c r="D58" s="16">
        <f>D64*B58</f>
        <v>61668.316799999993</v>
      </c>
      <c r="E58" s="16">
        <f>E64*B58</f>
        <v>62845.883135999989</v>
      </c>
      <c r="F58" s="16">
        <f>F64*B58</f>
        <v>64047.000798719993</v>
      </c>
      <c r="G58" s="16">
        <f>G64*B58</f>
        <v>44444.760543129603</v>
      </c>
      <c r="H58" s="16">
        <f>H64*B58</f>
        <v>0</v>
      </c>
      <c r="I58" s="26">
        <f>SUM(C58:H58)</f>
        <v>252847.24127784959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1"/>
      <c r="U58" s="1"/>
      <c r="V58" s="1"/>
      <c r="W58" s="1"/>
      <c r="X58" s="1"/>
      <c r="Y58" s="1"/>
      <c r="Z58" s="1"/>
      <c r="AA58" s="1"/>
      <c r="AB58" s="1"/>
      <c r="AC58" s="2"/>
      <c r="AD58" s="4"/>
      <c r="AE58" s="36"/>
    </row>
    <row r="59" spans="1:31" ht="13.75" customHeight="1">
      <c r="A59" s="66" t="s">
        <v>14</v>
      </c>
      <c r="B59" s="21">
        <v>0</v>
      </c>
      <c r="C59" s="16">
        <f>C64*B59</f>
        <v>0</v>
      </c>
      <c r="D59" s="16">
        <f>D64*B59</f>
        <v>0</v>
      </c>
      <c r="E59" s="16">
        <f>E64*B59</f>
        <v>0</v>
      </c>
      <c r="F59" s="16">
        <f>F64*B59</f>
        <v>0</v>
      </c>
      <c r="G59" s="16">
        <f>G64*B59</f>
        <v>0</v>
      </c>
      <c r="H59" s="16">
        <f>H64*B59</f>
        <v>0</v>
      </c>
      <c r="I59" s="26">
        <f>SUM(C59:H59)</f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1"/>
      <c r="U59" s="1"/>
      <c r="V59" s="1"/>
      <c r="W59" s="1"/>
      <c r="X59" s="1"/>
      <c r="Y59" s="1"/>
      <c r="Z59" s="1"/>
      <c r="AA59" s="1"/>
      <c r="AB59" s="1"/>
      <c r="AC59" s="2"/>
      <c r="AD59" s="4"/>
      <c r="AE59" s="36"/>
    </row>
    <row r="60" spans="1:31" ht="13.75" customHeight="1">
      <c r="A60" s="66" t="s">
        <v>15</v>
      </c>
      <c r="B60" s="21">
        <v>0</v>
      </c>
      <c r="C60" s="16">
        <f>C64*B60</f>
        <v>0</v>
      </c>
      <c r="D60" s="16">
        <f>D64*B60</f>
        <v>0</v>
      </c>
      <c r="E60" s="16">
        <f>E64*B60</f>
        <v>0</v>
      </c>
      <c r="F60" s="16">
        <f>F64*B60</f>
        <v>0</v>
      </c>
      <c r="G60" s="16">
        <f>G64*B60</f>
        <v>0</v>
      </c>
      <c r="H60" s="16">
        <f>H64*B60</f>
        <v>0</v>
      </c>
      <c r="I60" s="26">
        <f>SUM(C60:H60)</f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1"/>
      <c r="U60" s="1"/>
      <c r="V60" s="1"/>
      <c r="W60" s="1"/>
      <c r="X60" s="1"/>
      <c r="Y60" s="1"/>
      <c r="Z60" s="1"/>
      <c r="AA60" s="1"/>
      <c r="AB60" s="1"/>
      <c r="AC60" s="2"/>
      <c r="AD60" s="4"/>
      <c r="AE60" s="36"/>
    </row>
    <row r="61" spans="1:31" ht="13.75" customHeight="1">
      <c r="A61" s="66" t="s">
        <v>16</v>
      </c>
      <c r="B61" s="21">
        <v>0</v>
      </c>
      <c r="C61" s="16">
        <f>C64*B61</f>
        <v>0</v>
      </c>
      <c r="D61" s="16">
        <f>D64*B61</f>
        <v>0</v>
      </c>
      <c r="E61" s="16">
        <f>E64*B61</f>
        <v>0</v>
      </c>
      <c r="F61" s="16">
        <f>F64*B61</f>
        <v>0</v>
      </c>
      <c r="G61" s="16">
        <f>G64*B61</f>
        <v>0</v>
      </c>
      <c r="H61" s="16">
        <f>H64*B61</f>
        <v>0</v>
      </c>
      <c r="I61" s="26">
        <f>SUM(C61:H61)</f>
        <v>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1"/>
      <c r="U61" s="1"/>
      <c r="V61" s="1"/>
      <c r="W61" s="1"/>
      <c r="X61" s="1"/>
      <c r="Y61" s="1"/>
      <c r="Z61" s="1"/>
      <c r="AA61" s="1"/>
      <c r="AB61" s="1"/>
      <c r="AC61" s="2"/>
      <c r="AD61" s="4"/>
      <c r="AE61" s="36"/>
    </row>
    <row r="62" spans="1:31" ht="13.75" customHeight="1" thickBot="1">
      <c r="A62" s="66" t="s">
        <v>17</v>
      </c>
      <c r="B62" s="22">
        <v>0.7</v>
      </c>
      <c r="C62" s="16">
        <f>C64*B62</f>
        <v>46296.32</v>
      </c>
      <c r="D62" s="16">
        <f>D64*B62</f>
        <v>143892.73919999998</v>
      </c>
      <c r="E62" s="16">
        <f>E64*B62</f>
        <v>146640.39398399997</v>
      </c>
      <c r="F62" s="16">
        <f>F64*B62</f>
        <v>149443.00186367999</v>
      </c>
      <c r="G62" s="16">
        <f>G64*B62</f>
        <v>103704.44126730241</v>
      </c>
      <c r="H62" s="16">
        <f>H64*B62</f>
        <v>0</v>
      </c>
      <c r="I62" s="26">
        <f>SUM(C62:H62)</f>
        <v>589976.89631498232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1"/>
      <c r="U62" s="1"/>
      <c r="V62" s="1"/>
      <c r="W62" s="1"/>
      <c r="X62" s="1"/>
      <c r="Y62" s="1"/>
      <c r="Z62" s="1"/>
      <c r="AA62" s="1"/>
      <c r="AB62" s="1"/>
      <c r="AC62" s="2"/>
      <c r="AD62" s="4"/>
      <c r="AE62" s="36"/>
    </row>
    <row r="63" spans="1:31" ht="13.75" customHeight="1" thickTop="1" thickBot="1">
      <c r="A63" s="65"/>
      <c r="B63" s="23">
        <f>SUM(B58:B62)</f>
        <v>1</v>
      </c>
      <c r="C63" s="16"/>
      <c r="D63" s="16"/>
      <c r="E63" s="16"/>
      <c r="F63" s="16"/>
      <c r="G63" s="16"/>
      <c r="H63" s="16"/>
      <c r="I63" s="26"/>
      <c r="J63" s="6"/>
      <c r="K63" s="6"/>
      <c r="L63" s="6"/>
      <c r="M63" s="6"/>
      <c r="N63" s="6"/>
      <c r="O63" s="6"/>
      <c r="P63" s="6"/>
      <c r="Q63" s="6"/>
      <c r="R63" s="6"/>
      <c r="S63" s="6"/>
      <c r="T63" s="1"/>
      <c r="U63" s="1"/>
      <c r="V63" s="1"/>
      <c r="W63" s="1"/>
      <c r="X63" s="1"/>
      <c r="Y63" s="1"/>
      <c r="Z63" s="1"/>
      <c r="AA63" s="1"/>
      <c r="AB63" s="1"/>
      <c r="AC63" s="2"/>
      <c r="AD63" s="4"/>
      <c r="AE63" s="36"/>
    </row>
    <row r="64" spans="1:31" ht="13.75" customHeight="1" thickBot="1">
      <c r="A64" s="66" t="s">
        <v>18</v>
      </c>
      <c r="B64" s="3"/>
      <c r="C64" s="17">
        <f t="shared" ref="C64:H64" si="19">C55</f>
        <v>66137.600000000006</v>
      </c>
      <c r="D64" s="17">
        <f t="shared" si="19"/>
        <v>205561.05599999998</v>
      </c>
      <c r="E64" s="17">
        <f t="shared" si="19"/>
        <v>209486.27711999998</v>
      </c>
      <c r="F64" s="17">
        <f t="shared" si="19"/>
        <v>213490.00266239999</v>
      </c>
      <c r="G64" s="17">
        <f t="shared" si="19"/>
        <v>148149.20181043202</v>
      </c>
      <c r="H64" s="17">
        <f t="shared" si="19"/>
        <v>0</v>
      </c>
      <c r="I64" s="17">
        <f t="shared" ref="I64" si="20">SUM(I58:I62)</f>
        <v>842824.13759283186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1"/>
      <c r="U64" s="1"/>
      <c r="V64" s="1"/>
      <c r="W64" s="1"/>
      <c r="X64" s="1"/>
      <c r="Y64" s="1"/>
      <c r="Z64" s="1"/>
      <c r="AA64" s="1"/>
      <c r="AB64" s="1"/>
      <c r="AC64" s="2"/>
      <c r="AD64" s="4"/>
      <c r="AE64" s="36"/>
    </row>
    <row r="65" spans="1:31" ht="13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1"/>
      <c r="U65" s="1"/>
      <c r="V65" s="1"/>
      <c r="W65" s="1"/>
      <c r="X65" s="1"/>
      <c r="Y65" s="1"/>
      <c r="Z65" s="1"/>
      <c r="AA65" s="1"/>
      <c r="AB65" s="1"/>
      <c r="AC65" s="2"/>
      <c r="AD65" s="4"/>
      <c r="AE65" s="36"/>
    </row>
    <row r="66" spans="1:31" ht="13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</row>
  </sheetData>
  <mergeCells count="21">
    <mergeCell ref="K20:N20"/>
    <mergeCell ref="K25:N25"/>
    <mergeCell ref="K27:N27"/>
    <mergeCell ref="K32:N32"/>
    <mergeCell ref="K18:N18"/>
    <mergeCell ref="K26:N26"/>
    <mergeCell ref="K28:N28"/>
    <mergeCell ref="K29:N29"/>
    <mergeCell ref="K30:N30"/>
    <mergeCell ref="K31:N31"/>
    <mergeCell ref="K13:N13"/>
    <mergeCell ref="K14:N14"/>
    <mergeCell ref="K19:N19"/>
    <mergeCell ref="C2:N2"/>
    <mergeCell ref="C6:N6"/>
    <mergeCell ref="C7:N7"/>
    <mergeCell ref="C8:N8"/>
    <mergeCell ref="C5:N5"/>
    <mergeCell ref="K17:N17"/>
    <mergeCell ref="K16:N16"/>
    <mergeCell ref="K15:N15"/>
  </mergeCells>
  <pageMargins left="0.23622047244094491" right="0.23622047244094491" top="0.39370078740157483" bottom="0" header="0.39370078740157483" footer="0"/>
  <pageSetup paperSize="9" scale="56" pageOrder="overThenDown" orientation="landscape"/>
  <colBreaks count="1" manualBreakCount="1">
    <brk id="16" max="71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Kustannusarvio</vt:lpstr>
    </vt:vector>
  </TitlesOfParts>
  <Company>University of Jyväskylä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vekaheik</dc:creator>
  <cp:lastModifiedBy>Sami Rasanen</cp:lastModifiedBy>
  <cp:lastPrinted>2012-09-07T06:47:46Z</cp:lastPrinted>
  <dcterms:created xsi:type="dcterms:W3CDTF">2011-08-05T09:03:02Z</dcterms:created>
  <dcterms:modified xsi:type="dcterms:W3CDTF">2017-09-15T11:38:47Z</dcterms:modified>
</cp:coreProperties>
</file>