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_iDong\Desktop\DM_NeuralNetwork\"/>
    </mc:Choice>
  </mc:AlternateContent>
  <xr:revisionPtr revIDLastSave="0" documentId="13_ncr:1_{31530E0E-5988-4C5E-93F8-4F8546B5D228}" xr6:coauthVersionLast="32" xr6:coauthVersionMax="32" xr10:uidLastSave="{00000000-0000-0000-0000-000000000000}"/>
  <bookViews>
    <workbookView xWindow="0" yWindow="0" windowWidth="20490" windowHeight="7575" activeTab="1" xr2:uid="{15A287B3-811A-4E6E-B90F-7B93DED83E75}"/>
  </bookViews>
  <sheets>
    <sheet name="data set" sheetId="2" r:id="rId1"/>
    <sheet name="1" sheetId="3" r:id="rId2"/>
  </sheets>
  <definedNames>
    <definedName name="ข้อมูลภายนอก_1" localSheetId="1" hidden="1">'1'!$A$1:$T$293</definedName>
    <definedName name="ข้อมูลภายนอก_1" localSheetId="0" hidden="1">'data set'!$A$1:$T$293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95" i="2" l="1"/>
  <c r="T295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M295" i="2"/>
  <c r="N295" i="2"/>
  <c r="O295" i="2"/>
  <c r="P295" i="2"/>
  <c r="Q295" i="2"/>
  <c r="R295" i="2"/>
  <c r="R300" i="2"/>
  <c r="S300" i="2" s="1"/>
  <c r="R299" i="2"/>
  <c r="S299" i="2" s="1"/>
  <c r="R298" i="2"/>
  <c r="S298" i="2" s="1"/>
  <c r="R297" i="2"/>
  <c r="S297" i="2" s="1"/>
  <c r="L317" i="2"/>
  <c r="M317" i="2" s="1"/>
  <c r="L316" i="2"/>
  <c r="M316" i="2" s="1"/>
  <c r="L315" i="2"/>
  <c r="M315" i="2" s="1"/>
  <c r="L314" i="2"/>
  <c r="M314" i="2" s="1"/>
  <c r="L313" i="2"/>
  <c r="M313" i="2" s="1"/>
  <c r="L312" i="2"/>
  <c r="M312" i="2" s="1"/>
  <c r="L311" i="2"/>
  <c r="M311" i="2" s="1"/>
  <c r="L310" i="2"/>
  <c r="M310" i="2" s="1"/>
  <c r="L309" i="2"/>
  <c r="M309" i="2" s="1"/>
  <c r="L308" i="2"/>
  <c r="M308" i="2" s="1"/>
  <c r="K298" i="2"/>
  <c r="K299" i="2"/>
  <c r="K300" i="2"/>
  <c r="K301" i="2"/>
  <c r="K302" i="2"/>
  <c r="K303" i="2"/>
  <c r="K304" i="2"/>
  <c r="K297" i="2"/>
  <c r="S301" i="2" l="1"/>
  <c r="K305" i="2"/>
  <c r="M318" i="2"/>
  <c r="K306" i="2"/>
  <c r="S302" i="2" l="1"/>
  <c r="U295" i="2"/>
  <c r="M319" i="2"/>
  <c r="M25" i="3" l="1"/>
  <c r="R205" i="3"/>
  <c r="R80" i="3"/>
  <c r="M232" i="3"/>
  <c r="M128" i="3"/>
  <c r="R89" i="3"/>
  <c r="R283" i="3"/>
  <c r="S232" i="3"/>
  <c r="M230" i="3"/>
  <c r="M280" i="3"/>
  <c r="P131" i="3"/>
  <c r="S251" i="3"/>
  <c r="S133" i="3"/>
  <c r="P225" i="3"/>
  <c r="M69" i="3"/>
  <c r="P135" i="3"/>
  <c r="R34" i="3"/>
  <c r="P251" i="3"/>
  <c r="P56" i="3"/>
  <c r="M278" i="3"/>
  <c r="R292" i="3"/>
  <c r="M198" i="3"/>
  <c r="P220" i="3"/>
  <c r="S172" i="3"/>
  <c r="P214" i="3"/>
  <c r="K22" i="3"/>
  <c r="S184" i="3"/>
  <c r="K29" i="3"/>
  <c r="S95" i="3"/>
  <c r="R45" i="3"/>
  <c r="K190" i="3"/>
  <c r="M150" i="3"/>
  <c r="K192" i="3"/>
  <c r="M237" i="3"/>
  <c r="P134" i="3"/>
  <c r="K207" i="3"/>
  <c r="S14" i="3"/>
  <c r="K179" i="3"/>
  <c r="P284" i="3"/>
  <c r="P38" i="3"/>
  <c r="S144" i="3"/>
  <c r="R96" i="3"/>
  <c r="S109" i="3"/>
  <c r="S18" i="3"/>
  <c r="P235" i="3"/>
  <c r="P201" i="3"/>
  <c r="P9" i="3"/>
  <c r="M34" i="3"/>
  <c r="S233" i="3"/>
  <c r="K185" i="3"/>
  <c r="K72" i="3"/>
  <c r="S38" i="3"/>
  <c r="P21" i="3"/>
  <c r="S15" i="3"/>
  <c r="K85" i="3"/>
  <c r="S246" i="3"/>
  <c r="R67" i="3"/>
  <c r="P213" i="3"/>
  <c r="M82" i="3"/>
  <c r="P234" i="3"/>
  <c r="M38" i="3"/>
  <c r="R29" i="3"/>
  <c r="M46" i="3"/>
  <c r="R242" i="3"/>
  <c r="P105" i="3"/>
  <c r="S152" i="3"/>
  <c r="P256" i="3"/>
  <c r="S111" i="3"/>
  <c r="P283" i="3"/>
  <c r="M208" i="3"/>
  <c r="P78" i="3"/>
  <c r="S234" i="3"/>
  <c r="S7" i="3"/>
  <c r="S62" i="3"/>
  <c r="P232" i="3"/>
  <c r="R138" i="3"/>
  <c r="P148" i="3"/>
  <c r="R147" i="3"/>
  <c r="S196" i="3"/>
  <c r="S69" i="3"/>
  <c r="K39" i="3"/>
  <c r="K219" i="3"/>
  <c r="K272" i="3"/>
  <c r="K161" i="3"/>
  <c r="P83" i="3"/>
  <c r="K48" i="3"/>
  <c r="P13" i="3"/>
  <c r="P121" i="3"/>
  <c r="P4" i="3"/>
  <c r="K139" i="3"/>
  <c r="M27" i="3"/>
  <c r="S239" i="3"/>
  <c r="M260" i="3"/>
  <c r="M233" i="3"/>
  <c r="M63" i="3"/>
  <c r="S201" i="3"/>
  <c r="M264" i="3"/>
  <c r="S74" i="3"/>
  <c r="R258" i="3"/>
  <c r="R20" i="3"/>
  <c r="P198" i="3"/>
  <c r="R220" i="3"/>
  <c r="M157" i="3"/>
  <c r="P280" i="3"/>
  <c r="K90" i="3"/>
  <c r="M224" i="3"/>
  <c r="S219" i="3"/>
  <c r="K170" i="3"/>
  <c r="R256" i="3"/>
  <c r="R269" i="3"/>
  <c r="M227" i="3"/>
  <c r="S27" i="3"/>
  <c r="M5" i="3"/>
  <c r="K251" i="3"/>
  <c r="R84" i="3"/>
  <c r="M57" i="3"/>
  <c r="S227" i="3"/>
  <c r="K176" i="3"/>
  <c r="S149" i="3"/>
  <c r="R77" i="3"/>
  <c r="R48" i="3"/>
  <c r="K116" i="3"/>
  <c r="K101" i="3"/>
  <c r="P275" i="3"/>
  <c r="S100" i="3"/>
  <c r="S269" i="3"/>
  <c r="S142" i="3"/>
  <c r="P212" i="3"/>
  <c r="K223" i="3"/>
  <c r="S175" i="3"/>
  <c r="P290" i="3"/>
  <c r="R111" i="3"/>
  <c r="M13" i="3"/>
  <c r="R73" i="3"/>
  <c r="K247" i="3"/>
  <c r="R174" i="3"/>
  <c r="R40" i="3"/>
  <c r="S98" i="3"/>
  <c r="M250" i="3"/>
  <c r="K290" i="3"/>
  <c r="M104" i="3"/>
  <c r="K221" i="3"/>
  <c r="R52" i="3"/>
  <c r="S140" i="3"/>
  <c r="R113" i="3"/>
  <c r="S129" i="3"/>
  <c r="R109" i="3"/>
  <c r="P107" i="3"/>
  <c r="R14" i="3"/>
  <c r="K81" i="3"/>
  <c r="R252" i="3"/>
  <c r="R148" i="3"/>
  <c r="S285" i="3"/>
  <c r="P64" i="3"/>
  <c r="M61" i="3"/>
  <c r="P188" i="3"/>
  <c r="R64" i="3"/>
  <c r="K104" i="3"/>
  <c r="P206" i="3"/>
  <c r="K259" i="3"/>
  <c r="M166" i="3"/>
  <c r="M142" i="3"/>
  <c r="S176" i="3"/>
  <c r="S290" i="3"/>
  <c r="P285" i="3"/>
  <c r="K108" i="3"/>
  <c r="K88" i="3"/>
  <c r="S162" i="3"/>
  <c r="P170" i="3"/>
  <c r="R232" i="3"/>
  <c r="K103" i="3"/>
  <c r="P229" i="3"/>
  <c r="S123" i="3"/>
  <c r="K148" i="3"/>
  <c r="S29" i="3"/>
  <c r="R42" i="3"/>
  <c r="S106" i="3"/>
  <c r="K9" i="3"/>
  <c r="R72" i="3"/>
  <c r="S85" i="3"/>
  <c r="S25" i="3"/>
  <c r="M42" i="3"/>
  <c r="K26" i="3"/>
  <c r="M255" i="3"/>
  <c r="R10" i="3"/>
  <c r="M134" i="3"/>
  <c r="R56" i="3"/>
  <c r="M48" i="3"/>
  <c r="R62" i="3"/>
  <c r="R31" i="3"/>
  <c r="S235" i="3"/>
  <c r="M41" i="3"/>
  <c r="R203" i="3"/>
  <c r="R230" i="3"/>
  <c r="M126" i="3"/>
  <c r="R291" i="3"/>
  <c r="R169" i="3"/>
  <c r="K8" i="3"/>
  <c r="P69" i="3"/>
  <c r="K169" i="3"/>
  <c r="M102" i="3"/>
  <c r="K199" i="3"/>
  <c r="R122" i="3"/>
  <c r="P117" i="3"/>
  <c r="S214" i="3"/>
  <c r="M220" i="3"/>
  <c r="S183" i="3"/>
  <c r="R244" i="3"/>
  <c r="M89" i="3"/>
  <c r="S243" i="3"/>
  <c r="R87" i="3"/>
  <c r="M54" i="3"/>
  <c r="R168" i="3"/>
  <c r="M180" i="3"/>
  <c r="R121" i="3"/>
  <c r="P5" i="3"/>
  <c r="P190" i="3"/>
  <c r="M39" i="3"/>
  <c r="R236" i="3"/>
  <c r="K269" i="3"/>
  <c r="P32" i="3"/>
  <c r="S118" i="3"/>
  <c r="M15" i="3"/>
  <c r="M238" i="3"/>
  <c r="R156" i="3"/>
  <c r="P88" i="3"/>
  <c r="M183" i="3"/>
  <c r="M8" i="3"/>
  <c r="P255" i="3"/>
  <c r="S283" i="3"/>
  <c r="R150" i="3"/>
  <c r="K5" i="3"/>
  <c r="S60" i="3"/>
  <c r="K66" i="3"/>
  <c r="M194" i="3"/>
  <c r="K37" i="3"/>
  <c r="R46" i="3"/>
  <c r="K19" i="3"/>
  <c r="S203" i="3"/>
  <c r="R86" i="3"/>
  <c r="S91" i="3"/>
  <c r="M200" i="3"/>
  <c r="P216" i="3"/>
  <c r="M146" i="3"/>
  <c r="P126" i="3"/>
  <c r="P60" i="3"/>
  <c r="P278" i="3"/>
  <c r="M110" i="3"/>
  <c r="K93" i="3"/>
  <c r="K141" i="3"/>
  <c r="R280" i="3"/>
  <c r="M101" i="3"/>
  <c r="R182" i="3"/>
  <c r="R189" i="3"/>
  <c r="M87" i="3"/>
  <c r="K150" i="3"/>
  <c r="P6" i="3"/>
  <c r="P175" i="3"/>
  <c r="M277" i="3"/>
  <c r="K216" i="3"/>
  <c r="K57" i="3"/>
  <c r="R60" i="3"/>
  <c r="P77" i="3"/>
  <c r="P70" i="3"/>
  <c r="R79" i="3"/>
  <c r="R276" i="3"/>
  <c r="K18" i="3"/>
  <c r="M143" i="3"/>
  <c r="R215" i="3"/>
  <c r="K226" i="3"/>
  <c r="K160" i="3"/>
  <c r="M139" i="3"/>
  <c r="K159" i="3"/>
  <c r="M148" i="3"/>
  <c r="M84" i="3"/>
  <c r="P44" i="3"/>
  <c r="P154" i="3"/>
  <c r="S249" i="3"/>
  <c r="S67" i="3"/>
  <c r="P240" i="3"/>
  <c r="K38" i="3"/>
  <c r="S257" i="3"/>
  <c r="K232" i="3"/>
  <c r="K107" i="3"/>
  <c r="R27" i="3"/>
  <c r="P241" i="3"/>
  <c r="S240" i="3"/>
  <c r="P110" i="3"/>
  <c r="R146" i="3"/>
  <c r="R237" i="3"/>
  <c r="R207" i="3"/>
  <c r="S132" i="3"/>
  <c r="K191" i="3"/>
  <c r="R94" i="3"/>
  <c r="S61" i="3"/>
  <c r="S145" i="3"/>
  <c r="M276" i="3"/>
  <c r="K64" i="3"/>
  <c r="R114" i="3"/>
  <c r="M156" i="3"/>
  <c r="R263" i="3"/>
  <c r="R135" i="3"/>
  <c r="S265" i="3"/>
  <c r="K44" i="3"/>
  <c r="M189" i="3"/>
  <c r="R184" i="3"/>
  <c r="K52" i="3"/>
  <c r="S211" i="3"/>
  <c r="K105" i="3"/>
  <c r="M281" i="3"/>
  <c r="M257" i="3"/>
  <c r="M179" i="3"/>
  <c r="S288" i="3"/>
  <c r="K6" i="3"/>
  <c r="P164" i="3"/>
  <c r="P183" i="3"/>
  <c r="P273" i="3"/>
  <c r="S90" i="3"/>
  <c r="M275" i="3"/>
  <c r="K132" i="3"/>
  <c r="P152" i="3"/>
  <c r="K205" i="3"/>
  <c r="S177" i="3"/>
  <c r="S213" i="3"/>
  <c r="M185" i="3"/>
  <c r="S221" i="3"/>
  <c r="P97" i="3"/>
  <c r="P128" i="3"/>
  <c r="S57" i="3"/>
  <c r="S150" i="3"/>
  <c r="R221" i="3"/>
  <c r="P178" i="3"/>
  <c r="K100" i="3"/>
  <c r="K253" i="3"/>
  <c r="P43" i="3"/>
  <c r="K61" i="3"/>
  <c r="S63" i="3"/>
  <c r="P219" i="3"/>
  <c r="S108" i="3"/>
  <c r="S12" i="3"/>
  <c r="P125" i="3"/>
  <c r="P156" i="3"/>
  <c r="M86" i="3"/>
  <c r="M71" i="3"/>
  <c r="S278" i="3"/>
  <c r="P159" i="3"/>
  <c r="P120" i="3"/>
  <c r="M192" i="3"/>
  <c r="M90" i="3"/>
  <c r="K155" i="3"/>
  <c r="K34" i="3"/>
  <c r="R190" i="3"/>
  <c r="M175" i="3"/>
  <c r="S55" i="3"/>
  <c r="M168" i="3"/>
  <c r="K62" i="3"/>
  <c r="R70" i="3"/>
  <c r="S56" i="3"/>
  <c r="K206" i="3"/>
  <c r="R257" i="3"/>
  <c r="S84" i="3"/>
  <c r="S169" i="3"/>
  <c r="S258" i="3"/>
  <c r="R180" i="3"/>
  <c r="M258" i="3"/>
  <c r="R210" i="3"/>
  <c r="S282" i="3"/>
  <c r="M172" i="3"/>
  <c r="P114" i="3"/>
  <c r="R5" i="3"/>
  <c r="S163" i="3"/>
  <c r="M26" i="3"/>
  <c r="S70" i="3"/>
  <c r="M211" i="3"/>
  <c r="M59" i="3"/>
  <c r="P91" i="3"/>
  <c r="M129" i="3"/>
  <c r="P180" i="3"/>
  <c r="P197" i="3"/>
  <c r="S206" i="3"/>
  <c r="M52" i="3"/>
  <c r="R231" i="3"/>
  <c r="R167" i="3"/>
  <c r="P157" i="3"/>
  <c r="M33" i="3"/>
  <c r="K55" i="3"/>
  <c r="M289" i="3"/>
  <c r="P288" i="3"/>
  <c r="P204" i="3"/>
  <c r="K239" i="3"/>
  <c r="M160" i="3"/>
  <c r="K186" i="3"/>
  <c r="S66" i="3"/>
  <c r="R36" i="3"/>
  <c r="S193" i="3"/>
  <c r="R101" i="3"/>
  <c r="M122" i="3"/>
  <c r="K220" i="3"/>
  <c r="S236" i="3"/>
  <c r="K156" i="3"/>
  <c r="M44" i="3"/>
  <c r="S231" i="3"/>
  <c r="K144" i="3"/>
  <c r="K75" i="3"/>
  <c r="S19" i="3"/>
  <c r="P30" i="3"/>
  <c r="M287" i="3"/>
  <c r="P102" i="3"/>
  <c r="P203" i="3"/>
  <c r="M219" i="3"/>
  <c r="K241" i="3"/>
  <c r="M176" i="3"/>
  <c r="M99" i="3"/>
  <c r="K168" i="3"/>
  <c r="K217" i="3"/>
  <c r="K268" i="3"/>
  <c r="S254" i="3"/>
  <c r="R139" i="3"/>
  <c r="S139" i="3"/>
  <c r="S160" i="3"/>
  <c r="K140" i="3"/>
  <c r="M2" i="3"/>
  <c r="M165" i="3"/>
  <c r="M149" i="3"/>
  <c r="M199" i="3"/>
  <c r="P130" i="3"/>
  <c r="S43" i="3"/>
  <c r="R193" i="3"/>
  <c r="P207" i="3"/>
  <c r="P49" i="3"/>
  <c r="P168" i="3"/>
  <c r="P252" i="3"/>
  <c r="R3" i="3"/>
  <c r="P73" i="3"/>
  <c r="P123" i="3"/>
  <c r="S268" i="3"/>
  <c r="S53" i="3"/>
  <c r="P118" i="3"/>
  <c r="P94" i="3"/>
  <c r="S280" i="3"/>
  <c r="R16" i="3"/>
  <c r="K181" i="3"/>
  <c r="R69" i="3"/>
  <c r="K195" i="3"/>
  <c r="K182" i="3"/>
  <c r="S20" i="3"/>
  <c r="S157" i="3"/>
  <c r="R49" i="3"/>
  <c r="K255" i="3"/>
  <c r="P171" i="3"/>
  <c r="M171" i="3"/>
  <c r="S260" i="3"/>
  <c r="P68" i="3"/>
  <c r="M29" i="3"/>
  <c r="S205" i="3"/>
  <c r="M93" i="3"/>
  <c r="M40" i="3"/>
  <c r="R175" i="3"/>
  <c r="P151" i="3"/>
  <c r="P174" i="3"/>
  <c r="R117" i="3"/>
  <c r="R120" i="3"/>
  <c r="R223" i="3"/>
  <c r="P98" i="3"/>
  <c r="M111" i="3"/>
  <c r="P17" i="3"/>
  <c r="K208" i="3"/>
  <c r="K249" i="3"/>
  <c r="P209" i="3"/>
  <c r="S127" i="3"/>
  <c r="M186" i="3"/>
  <c r="R140" i="3"/>
  <c r="M121" i="3"/>
  <c r="K231" i="3"/>
  <c r="M81" i="3"/>
  <c r="P138" i="3"/>
  <c r="S272" i="3"/>
  <c r="R107" i="3"/>
  <c r="K252" i="3"/>
  <c r="K166" i="3"/>
  <c r="R129" i="3"/>
  <c r="K98" i="3"/>
  <c r="M66" i="3"/>
  <c r="P177" i="3"/>
  <c r="M32" i="3"/>
  <c r="P233" i="3"/>
  <c r="R142" i="3"/>
  <c r="S146" i="3"/>
  <c r="P51" i="3"/>
  <c r="R289" i="3"/>
  <c r="S202" i="3"/>
  <c r="P169" i="3"/>
  <c r="P106" i="3"/>
  <c r="M12" i="3"/>
  <c r="K258" i="3"/>
  <c r="M64" i="3"/>
  <c r="S77" i="3"/>
  <c r="K164" i="3"/>
  <c r="P22" i="3"/>
  <c r="R144" i="3"/>
  <c r="S281" i="3"/>
  <c r="S105" i="3"/>
  <c r="K122" i="3"/>
  <c r="R38" i="3"/>
  <c r="R194" i="3"/>
  <c r="M225" i="3"/>
  <c r="M37" i="3"/>
  <c r="R108" i="3"/>
  <c r="P111" i="3"/>
  <c r="P59" i="3"/>
  <c r="M210" i="3"/>
  <c r="M223" i="3"/>
  <c r="M4" i="3"/>
  <c r="R199" i="3"/>
  <c r="M3" i="3"/>
  <c r="K83" i="3"/>
  <c r="K121" i="3"/>
  <c r="P40" i="3"/>
  <c r="K77" i="3"/>
  <c r="S78" i="3"/>
  <c r="M206" i="3"/>
  <c r="S180" i="3"/>
  <c r="R39" i="3"/>
  <c r="K80" i="3"/>
  <c r="P221" i="3"/>
  <c r="R247" i="3"/>
  <c r="P250" i="3"/>
  <c r="K214" i="3"/>
  <c r="R119" i="3"/>
  <c r="R241" i="3"/>
  <c r="K33" i="3"/>
  <c r="K265" i="3"/>
  <c r="S271" i="3"/>
  <c r="S3" i="3"/>
  <c r="M239" i="3"/>
  <c r="M118" i="3"/>
  <c r="M155" i="3"/>
  <c r="P89" i="3"/>
  <c r="P208" i="3"/>
  <c r="S197" i="3"/>
  <c r="K212" i="3"/>
  <c r="K171" i="3"/>
  <c r="R206" i="3"/>
  <c r="R124" i="3"/>
  <c r="R154" i="3"/>
  <c r="P246" i="3"/>
  <c r="P223" i="3"/>
  <c r="K256" i="3"/>
  <c r="P186" i="3"/>
  <c r="R57" i="3"/>
  <c r="P18" i="3"/>
  <c r="R216" i="3"/>
  <c r="P195" i="3"/>
  <c r="M228" i="3"/>
  <c r="P109" i="3"/>
  <c r="K117" i="3"/>
  <c r="M293" i="3"/>
  <c r="R43" i="3"/>
  <c r="K84" i="3"/>
  <c r="R37" i="3"/>
  <c r="R47" i="3"/>
  <c r="R23" i="3"/>
  <c r="S23" i="3"/>
  <c r="P253" i="3"/>
  <c r="R65" i="3"/>
  <c r="P76" i="3"/>
  <c r="K111" i="3"/>
  <c r="R260" i="3"/>
  <c r="S9" i="3"/>
  <c r="M253" i="3"/>
  <c r="S28" i="3"/>
  <c r="S154" i="3"/>
  <c r="R211" i="3"/>
  <c r="S49" i="3"/>
  <c r="P257" i="3"/>
  <c r="S5" i="3"/>
  <c r="K40" i="3"/>
  <c r="P103" i="3"/>
  <c r="S187" i="3"/>
  <c r="P286" i="3"/>
  <c r="K41" i="3"/>
  <c r="M188" i="3"/>
  <c r="P266" i="3"/>
  <c r="P84" i="3"/>
  <c r="P189" i="3"/>
  <c r="K32" i="3"/>
  <c r="K36" i="3"/>
  <c r="R158" i="3"/>
  <c r="M288" i="3"/>
  <c r="K276" i="3"/>
  <c r="M226" i="3"/>
  <c r="S147" i="3"/>
  <c r="M261" i="3"/>
  <c r="K238" i="3"/>
  <c r="S32" i="3"/>
  <c r="S174" i="3"/>
  <c r="M78" i="3"/>
  <c r="M162" i="3"/>
  <c r="P287" i="3"/>
  <c r="S86" i="3"/>
  <c r="S13" i="3"/>
  <c r="S200" i="3"/>
  <c r="K165" i="3"/>
  <c r="P145" i="3"/>
  <c r="S198" i="3"/>
  <c r="P149" i="3"/>
  <c r="P142" i="3"/>
  <c r="M124" i="3"/>
  <c r="R97" i="3"/>
  <c r="K278" i="3"/>
  <c r="S122" i="3"/>
  <c r="R275" i="3"/>
  <c r="R277" i="3"/>
  <c r="R209" i="3"/>
  <c r="S58" i="3"/>
  <c r="P264" i="3"/>
  <c r="P75" i="3"/>
  <c r="K126" i="3"/>
  <c r="K58" i="3"/>
  <c r="P160" i="3"/>
  <c r="M94" i="3"/>
  <c r="S125" i="3"/>
  <c r="S117" i="3"/>
  <c r="S242" i="3"/>
  <c r="K131" i="3"/>
  <c r="S11" i="3"/>
  <c r="P192" i="3"/>
  <c r="K210" i="3"/>
  <c r="K102" i="3"/>
  <c r="S110" i="3"/>
  <c r="M7" i="3"/>
  <c r="P222" i="3"/>
  <c r="R118" i="3"/>
  <c r="M201" i="3"/>
  <c r="S238" i="3"/>
  <c r="P45" i="3"/>
  <c r="R235" i="3"/>
  <c r="M167" i="3"/>
  <c r="R66" i="3"/>
  <c r="P242" i="3"/>
  <c r="R25" i="3"/>
  <c r="P193" i="3"/>
  <c r="S83" i="3"/>
  <c r="S188" i="3"/>
  <c r="R127" i="3"/>
  <c r="K115" i="3"/>
  <c r="M144" i="3"/>
  <c r="R254" i="3"/>
  <c r="M248" i="3"/>
  <c r="K201" i="3"/>
  <c r="P124" i="3"/>
  <c r="K17" i="3"/>
  <c r="K120" i="3"/>
  <c r="S244" i="3"/>
  <c r="K162" i="3"/>
  <c r="M117" i="3"/>
  <c r="K99" i="3"/>
  <c r="R18" i="3"/>
  <c r="S138" i="3"/>
  <c r="S194" i="3"/>
  <c r="R17" i="3"/>
  <c r="R234" i="3"/>
  <c r="M50" i="3"/>
  <c r="R270" i="3"/>
  <c r="R286" i="3"/>
  <c r="S141" i="3"/>
  <c r="R51" i="3"/>
  <c r="S226" i="3"/>
  <c r="P112" i="3"/>
  <c r="M108" i="3"/>
  <c r="R133" i="3"/>
  <c r="S259" i="3"/>
  <c r="R290" i="3"/>
  <c r="K137" i="3"/>
  <c r="M88" i="3"/>
  <c r="M254" i="3"/>
  <c r="M77" i="3"/>
  <c r="S45" i="3"/>
  <c r="R44" i="3"/>
  <c r="P172" i="3"/>
  <c r="R284" i="3"/>
  <c r="K145" i="3"/>
  <c r="M240" i="3"/>
  <c r="S262" i="3"/>
  <c r="P71" i="3"/>
  <c r="S64" i="3"/>
  <c r="K109" i="3"/>
  <c r="S72" i="3"/>
  <c r="K135" i="3"/>
  <c r="K74" i="3"/>
  <c r="S71" i="3"/>
  <c r="M138" i="3"/>
  <c r="K153" i="3"/>
  <c r="S148" i="3"/>
  <c r="P227" i="3"/>
  <c r="R261" i="3"/>
  <c r="P281" i="3"/>
  <c r="P261" i="3"/>
  <c r="S228" i="3"/>
  <c r="R132" i="3"/>
  <c r="K152" i="3"/>
  <c r="R265" i="3"/>
  <c r="M174" i="3"/>
  <c r="M145" i="3"/>
  <c r="M72" i="3"/>
  <c r="R9" i="3"/>
  <c r="P11" i="3"/>
  <c r="P53" i="3"/>
  <c r="S68" i="3"/>
  <c r="S65" i="3"/>
  <c r="K167" i="3"/>
  <c r="S204" i="3"/>
  <c r="P167" i="3"/>
  <c r="R106" i="3"/>
  <c r="S112" i="3"/>
  <c r="P146" i="3"/>
  <c r="P52" i="3"/>
  <c r="R185" i="3"/>
  <c r="M53" i="3"/>
  <c r="M251" i="3"/>
  <c r="K43" i="3"/>
  <c r="R225" i="3"/>
  <c r="K89" i="3"/>
  <c r="R267" i="3"/>
  <c r="P162" i="3"/>
  <c r="K222" i="3"/>
  <c r="K28" i="3"/>
  <c r="R82" i="3"/>
  <c r="P239" i="3"/>
  <c r="R179" i="3"/>
  <c r="R91" i="3"/>
  <c r="S102" i="3"/>
  <c r="R213" i="3"/>
  <c r="P87" i="3"/>
  <c r="K20" i="3"/>
  <c r="M74" i="3"/>
  <c r="K46" i="3"/>
  <c r="S156" i="3"/>
  <c r="R61" i="3"/>
  <c r="M75" i="3"/>
  <c r="S115" i="3"/>
  <c r="P86" i="3"/>
  <c r="S210" i="3"/>
  <c r="K106" i="3"/>
  <c r="P54" i="3"/>
  <c r="S248" i="3"/>
  <c r="R176" i="3"/>
  <c r="S245" i="3"/>
  <c r="S179" i="3"/>
  <c r="S2" i="3"/>
  <c r="M43" i="3"/>
  <c r="P15" i="3"/>
  <c r="P144" i="3"/>
  <c r="P108" i="3"/>
  <c r="K54" i="3"/>
  <c r="M113" i="3"/>
  <c r="R250" i="3"/>
  <c r="R30" i="3"/>
  <c r="R59" i="3"/>
  <c r="R11" i="3"/>
  <c r="M21" i="3"/>
  <c r="M28" i="3"/>
  <c r="M14" i="3"/>
  <c r="P276" i="3"/>
  <c r="M193" i="3"/>
  <c r="M137" i="3"/>
  <c r="P292" i="3"/>
  <c r="K68" i="3"/>
  <c r="R164" i="3"/>
  <c r="M241" i="3"/>
  <c r="K198" i="3"/>
  <c r="P137" i="3"/>
  <c r="S35" i="3"/>
  <c r="R266" i="3"/>
  <c r="R88" i="3"/>
  <c r="K56" i="3"/>
  <c r="S209" i="3"/>
  <c r="P140" i="3"/>
  <c r="K133" i="3"/>
  <c r="K154" i="3"/>
  <c r="S17" i="3"/>
  <c r="M151" i="3"/>
  <c r="M49" i="3"/>
  <c r="K11" i="3"/>
  <c r="K174" i="3"/>
  <c r="K10" i="3"/>
  <c r="K27" i="3"/>
  <c r="S16" i="3"/>
  <c r="S208" i="3"/>
  <c r="R155" i="3"/>
  <c r="R219" i="3"/>
  <c r="S220" i="3"/>
  <c r="M9" i="3"/>
  <c r="K280" i="3"/>
  <c r="R28" i="3"/>
  <c r="M91" i="3"/>
  <c r="S225" i="3"/>
  <c r="R131" i="3"/>
  <c r="M106" i="3"/>
  <c r="M112" i="3"/>
  <c r="P80" i="3"/>
  <c r="R95" i="3"/>
  <c r="S59" i="3"/>
  <c r="K279" i="3"/>
  <c r="K31" i="3"/>
  <c r="S52" i="3"/>
  <c r="R105" i="3"/>
  <c r="P47" i="3"/>
  <c r="P179" i="3"/>
  <c r="S274" i="3"/>
  <c r="S217" i="3"/>
  <c r="M23" i="3"/>
  <c r="R217" i="3"/>
  <c r="M98" i="3"/>
  <c r="P224" i="3"/>
  <c r="R13" i="3"/>
  <c r="M114" i="3"/>
  <c r="M291" i="3"/>
  <c r="K21" i="3"/>
  <c r="P122" i="3"/>
  <c r="R136" i="3"/>
  <c r="P3" i="3"/>
  <c r="S170" i="3"/>
  <c r="R137" i="3"/>
  <c r="P155" i="3"/>
  <c r="P191" i="3"/>
  <c r="R149" i="3"/>
  <c r="R33" i="3"/>
  <c r="K129" i="3"/>
  <c r="M196" i="3"/>
  <c r="P66" i="3"/>
  <c r="S256" i="3"/>
  <c r="R227" i="3"/>
  <c r="S192" i="3"/>
  <c r="P14" i="3"/>
  <c r="M177" i="3"/>
  <c r="P245" i="3"/>
  <c r="P274" i="3"/>
  <c r="S107" i="3"/>
  <c r="K250" i="3"/>
  <c r="K260" i="3"/>
  <c r="K110" i="3"/>
  <c r="S212" i="3"/>
  <c r="P104" i="3"/>
  <c r="P19" i="3"/>
  <c r="R233" i="3"/>
  <c r="R226" i="3"/>
  <c r="K271" i="3"/>
  <c r="P55" i="3"/>
  <c r="R162" i="3"/>
  <c r="R239" i="3"/>
  <c r="P237" i="3"/>
  <c r="S22" i="3"/>
  <c r="M127" i="3"/>
  <c r="S82" i="3"/>
  <c r="K225" i="3"/>
  <c r="P282" i="3"/>
  <c r="P41" i="3"/>
  <c r="K224" i="3"/>
  <c r="M263" i="3"/>
  <c r="R178" i="3"/>
  <c r="S151" i="3"/>
  <c r="P260" i="3"/>
  <c r="R170" i="3"/>
  <c r="K45" i="3"/>
  <c r="R183" i="3"/>
  <c r="P95" i="3"/>
  <c r="K86" i="3"/>
  <c r="P139" i="3"/>
  <c r="P96" i="3"/>
  <c r="S113" i="3"/>
  <c r="P230" i="3"/>
  <c r="S124" i="3"/>
  <c r="P116" i="3"/>
  <c r="K92" i="3"/>
  <c r="R278" i="3"/>
  <c r="S167" i="3"/>
  <c r="S36" i="3"/>
  <c r="K69" i="3"/>
  <c r="M242" i="3"/>
  <c r="R54" i="3"/>
  <c r="K183" i="3"/>
  <c r="P62" i="3"/>
  <c r="P129" i="3"/>
  <c r="M20" i="3"/>
  <c r="K67" i="3"/>
  <c r="S42" i="3"/>
  <c r="P57" i="3"/>
  <c r="M181" i="3"/>
  <c r="M284" i="3"/>
  <c r="M123" i="3"/>
  <c r="P115" i="3"/>
  <c r="P25" i="3"/>
  <c r="S291" i="3"/>
  <c r="S40" i="3"/>
  <c r="S8" i="3"/>
  <c r="K282" i="3"/>
  <c r="P33" i="3"/>
  <c r="R160" i="3"/>
  <c r="M243" i="3"/>
  <c r="P166" i="3"/>
  <c r="P7" i="3"/>
  <c r="M273" i="3"/>
  <c r="R125" i="3"/>
  <c r="K203" i="3"/>
  <c r="M229" i="3"/>
  <c r="P279" i="3"/>
  <c r="K291" i="3"/>
  <c r="M182" i="3"/>
  <c r="M205" i="3"/>
  <c r="K30" i="3"/>
  <c r="S101" i="3"/>
  <c r="P200" i="3"/>
  <c r="K281" i="3"/>
  <c r="K113" i="3"/>
  <c r="P42" i="3"/>
  <c r="R85" i="3"/>
  <c r="K123" i="3"/>
  <c r="K65" i="3"/>
  <c r="S275" i="3"/>
  <c r="P202" i="3"/>
  <c r="K79" i="3"/>
  <c r="P228" i="3"/>
  <c r="S116" i="3"/>
  <c r="K273" i="3"/>
  <c r="M56" i="3"/>
  <c r="P270" i="3"/>
  <c r="P173" i="3"/>
  <c r="S26" i="3"/>
  <c r="K134" i="3"/>
  <c r="K60" i="3"/>
  <c r="S136" i="3"/>
  <c r="R166" i="3"/>
  <c r="K202" i="3"/>
  <c r="P113" i="3"/>
  <c r="M187" i="3"/>
  <c r="M272" i="3"/>
  <c r="K292" i="3"/>
  <c r="S166" i="3"/>
  <c r="M204" i="3"/>
  <c r="P74" i="3"/>
  <c r="M141" i="3"/>
  <c r="S207" i="3"/>
  <c r="R41" i="3"/>
  <c r="K233" i="3"/>
  <c r="M51" i="3"/>
  <c r="K175" i="3"/>
  <c r="P72" i="3"/>
  <c r="R208" i="3"/>
  <c r="K125" i="3"/>
  <c r="S287" i="3"/>
  <c r="S276" i="3"/>
  <c r="R32" i="3"/>
  <c r="K82" i="3"/>
  <c r="K213" i="3"/>
  <c r="P141" i="3"/>
  <c r="K277" i="3"/>
  <c r="R188" i="3"/>
  <c r="M217" i="3"/>
  <c r="R248" i="3"/>
  <c r="K112" i="3"/>
  <c r="P143" i="3"/>
  <c r="M109" i="3"/>
  <c r="S143" i="3"/>
  <c r="R272" i="3"/>
  <c r="P217" i="3"/>
  <c r="R274" i="3"/>
  <c r="S247" i="3"/>
  <c r="K262" i="3"/>
  <c r="R229" i="3"/>
  <c r="K151" i="3"/>
  <c r="K275" i="3"/>
  <c r="S165" i="3"/>
  <c r="K187" i="3"/>
  <c r="P163" i="3"/>
  <c r="R163" i="3"/>
  <c r="P236" i="3"/>
  <c r="M161" i="3"/>
  <c r="P267" i="3"/>
  <c r="S50" i="3"/>
  <c r="S4" i="3"/>
  <c r="S92" i="3"/>
  <c r="R222" i="3"/>
  <c r="P24" i="3"/>
  <c r="K288" i="3"/>
  <c r="M279" i="3"/>
  <c r="K177" i="3"/>
  <c r="P35" i="3"/>
  <c r="R98" i="3"/>
  <c r="K96" i="3"/>
  <c r="S293" i="3"/>
  <c r="R212" i="3"/>
  <c r="S87" i="3"/>
  <c r="P119" i="3"/>
  <c r="R153" i="3"/>
  <c r="P291" i="3"/>
  <c r="P184" i="3"/>
  <c r="K285" i="3"/>
  <c r="P12" i="3"/>
  <c r="K172" i="3"/>
  <c r="P79" i="3"/>
  <c r="R218" i="3"/>
  <c r="M17" i="3"/>
  <c r="P271" i="3"/>
  <c r="S252" i="3"/>
  <c r="M136" i="3"/>
  <c r="S255" i="3"/>
  <c r="K127" i="3"/>
  <c r="M10" i="3"/>
  <c r="M197" i="3"/>
  <c r="M207" i="3"/>
  <c r="S161" i="3"/>
  <c r="R35" i="3"/>
  <c r="M18" i="3"/>
  <c r="S229" i="3"/>
  <c r="K236" i="3"/>
  <c r="M45" i="3"/>
  <c r="R202" i="3"/>
  <c r="M125" i="3"/>
  <c r="M236" i="3"/>
  <c r="K228" i="3"/>
  <c r="S253" i="3"/>
  <c r="P23" i="3"/>
  <c r="S230" i="3"/>
  <c r="S44" i="3"/>
  <c r="P8" i="3"/>
  <c r="R141" i="3"/>
  <c r="P58" i="3"/>
  <c r="S270" i="3"/>
  <c r="R228" i="3"/>
  <c r="M163" i="3"/>
  <c r="S215" i="3"/>
  <c r="S216" i="3"/>
  <c r="P46" i="3"/>
  <c r="S34" i="3"/>
  <c r="K293" i="3"/>
  <c r="M85" i="3"/>
  <c r="K173" i="3"/>
  <c r="S289" i="3"/>
  <c r="K24" i="3"/>
  <c r="M11" i="3"/>
  <c r="M252" i="3"/>
  <c r="R192" i="3"/>
  <c r="K143" i="3"/>
  <c r="M266" i="3"/>
  <c r="M31" i="3"/>
  <c r="K63" i="3"/>
  <c r="S10" i="3"/>
  <c r="P165" i="3"/>
  <c r="S224" i="3"/>
  <c r="S222" i="3"/>
  <c r="M76" i="3"/>
  <c r="R83" i="3"/>
  <c r="K196" i="3"/>
  <c r="R198" i="3"/>
  <c r="M65" i="3"/>
  <c r="P127" i="3"/>
  <c r="K128" i="3"/>
  <c r="R268" i="3"/>
  <c r="K246" i="3"/>
  <c r="P132" i="3"/>
  <c r="K234" i="3"/>
  <c r="K146" i="3"/>
  <c r="S33" i="3"/>
  <c r="S81" i="3"/>
  <c r="M83" i="3"/>
  <c r="M68" i="3"/>
  <c r="R78" i="3"/>
  <c r="P249" i="3"/>
  <c r="S155" i="3"/>
  <c r="R126" i="3"/>
  <c r="R143" i="3"/>
  <c r="K71" i="3"/>
  <c r="M70" i="3"/>
  <c r="P48" i="3"/>
  <c r="R68" i="3"/>
  <c r="S250" i="3"/>
  <c r="M100" i="3"/>
  <c r="S103" i="3"/>
  <c r="R58" i="3"/>
  <c r="R76" i="3"/>
  <c r="P259" i="3"/>
  <c r="S135" i="3"/>
  <c r="R285" i="3"/>
  <c r="R130" i="3"/>
  <c r="R92" i="3"/>
  <c r="S119" i="3"/>
  <c r="P196" i="3"/>
  <c r="P277" i="3"/>
  <c r="R249" i="3"/>
  <c r="R195" i="3"/>
  <c r="M62" i="3"/>
  <c r="R191" i="3"/>
  <c r="M203" i="3"/>
  <c r="M30" i="3"/>
  <c r="K118" i="3"/>
  <c r="M267" i="3"/>
  <c r="K2" i="3"/>
  <c r="R93" i="3"/>
  <c r="R271" i="3"/>
  <c r="R99" i="3"/>
  <c r="S266" i="3"/>
  <c r="R55" i="3"/>
  <c r="M169" i="3"/>
  <c r="M140" i="3"/>
  <c r="P31" i="3"/>
  <c r="K178" i="3"/>
  <c r="P16" i="3"/>
  <c r="P26" i="3"/>
  <c r="K188" i="3"/>
  <c r="M107" i="3"/>
  <c r="R53" i="3"/>
  <c r="R22" i="3"/>
  <c r="S121" i="3"/>
  <c r="S190" i="3"/>
  <c r="R253" i="3"/>
  <c r="S292" i="3"/>
  <c r="M73" i="3"/>
  <c r="M133" i="3"/>
  <c r="M274" i="3"/>
  <c r="S21" i="3"/>
  <c r="K245" i="3"/>
  <c r="K16" i="3"/>
  <c r="M119" i="3"/>
  <c r="K243" i="3"/>
  <c r="S99" i="3"/>
  <c r="K263" i="3"/>
  <c r="K157" i="3"/>
  <c r="S158" i="3"/>
  <c r="M80" i="3"/>
  <c r="R200" i="3"/>
  <c r="S131" i="3"/>
  <c r="K136" i="3"/>
  <c r="P81" i="3"/>
  <c r="K4" i="3"/>
  <c r="P63" i="3"/>
  <c r="K76" i="3"/>
  <c r="M244" i="3"/>
  <c r="S120" i="3"/>
  <c r="P185" i="3"/>
  <c r="R238" i="3"/>
  <c r="M154" i="3"/>
  <c r="R116" i="3"/>
  <c r="K289" i="3"/>
  <c r="S41" i="3"/>
  <c r="K87" i="3"/>
  <c r="K91" i="3"/>
  <c r="P244" i="3"/>
  <c r="M246" i="3"/>
  <c r="R288" i="3"/>
  <c r="P238" i="3"/>
  <c r="M283" i="3"/>
  <c r="M116" i="3"/>
  <c r="S195" i="3"/>
  <c r="S171" i="3"/>
  <c r="M55" i="3"/>
  <c r="K59" i="3"/>
  <c r="P258" i="3"/>
  <c r="R4" i="3"/>
  <c r="K194" i="3"/>
  <c r="K266" i="3"/>
  <c r="M285" i="3"/>
  <c r="S153" i="3"/>
  <c r="R8" i="3"/>
  <c r="R177" i="3"/>
  <c r="M216" i="3"/>
  <c r="R251" i="3"/>
  <c r="K53" i="3"/>
  <c r="S199" i="3"/>
  <c r="K147" i="3"/>
  <c r="S128" i="3"/>
  <c r="M195" i="3"/>
  <c r="S261" i="3"/>
  <c r="S189" i="3"/>
  <c r="P243" i="3"/>
  <c r="K12" i="3"/>
  <c r="M132" i="3"/>
  <c r="R104" i="3"/>
  <c r="R281" i="3"/>
  <c r="R19" i="3"/>
  <c r="M190" i="3"/>
  <c r="R287" i="3"/>
  <c r="S75" i="3"/>
  <c r="P100" i="3"/>
  <c r="K124" i="3"/>
  <c r="R186" i="3"/>
  <c r="M131" i="3"/>
  <c r="S30" i="3"/>
  <c r="P218" i="3"/>
  <c r="K242" i="3"/>
  <c r="K235" i="3"/>
  <c r="P248" i="3"/>
  <c r="P176" i="3"/>
  <c r="P262" i="3"/>
  <c r="K229" i="3"/>
  <c r="R74" i="3"/>
  <c r="S185" i="3"/>
  <c r="M147" i="3"/>
  <c r="S79" i="3"/>
  <c r="M178" i="3"/>
  <c r="R15" i="3"/>
  <c r="K287" i="3"/>
  <c r="S73" i="3"/>
  <c r="M153" i="3"/>
  <c r="K23" i="3"/>
  <c r="M221" i="3"/>
  <c r="M105" i="3"/>
  <c r="M6" i="3"/>
  <c r="P101" i="3"/>
  <c r="S159" i="3"/>
  <c r="K209" i="3"/>
  <c r="K267" i="3"/>
  <c r="R246" i="3"/>
  <c r="K197" i="3"/>
  <c r="K119" i="3"/>
  <c r="P265" i="3"/>
  <c r="M292" i="3"/>
  <c r="M130" i="3"/>
  <c r="R243" i="3"/>
  <c r="M249" i="3"/>
  <c r="P37" i="3"/>
  <c r="P226" i="3"/>
  <c r="M286" i="3"/>
  <c r="S51" i="3"/>
  <c r="S54" i="3"/>
  <c r="R6" i="3"/>
  <c r="P181" i="3"/>
  <c r="P20" i="3"/>
  <c r="R214" i="3"/>
  <c r="M235" i="3"/>
  <c r="M245" i="3"/>
  <c r="P133" i="3"/>
  <c r="S286" i="3"/>
  <c r="K283" i="3"/>
  <c r="M282" i="3"/>
  <c r="M115" i="3"/>
  <c r="K78" i="3"/>
  <c r="S237" i="3"/>
  <c r="K42" i="3"/>
  <c r="K227" i="3"/>
  <c r="P272" i="3"/>
  <c r="K163" i="3"/>
  <c r="P90" i="3"/>
  <c r="M35" i="3"/>
  <c r="P231" i="3"/>
  <c r="K50" i="3"/>
  <c r="R282" i="3"/>
  <c r="S178" i="3"/>
  <c r="M164" i="3"/>
  <c r="K149" i="3"/>
  <c r="R245" i="3"/>
  <c r="P153" i="3"/>
  <c r="R197" i="3"/>
  <c r="R173" i="3"/>
  <c r="K261" i="3"/>
  <c r="M152" i="3"/>
  <c r="M268" i="3"/>
  <c r="K25" i="3"/>
  <c r="K218" i="3"/>
  <c r="M103" i="3"/>
  <c r="S182" i="3"/>
  <c r="S114" i="3"/>
  <c r="K211" i="3"/>
  <c r="M271" i="3"/>
  <c r="R181" i="3"/>
  <c r="K254" i="3"/>
  <c r="R26" i="3"/>
  <c r="P210" i="3"/>
  <c r="S186" i="3"/>
  <c r="K184" i="3"/>
  <c r="K274" i="3"/>
  <c r="M209" i="3"/>
  <c r="P289" i="3"/>
  <c r="R240" i="3"/>
  <c r="M269" i="3"/>
  <c r="K130" i="3"/>
  <c r="S48" i="3"/>
  <c r="M173" i="3"/>
  <c r="P92" i="3"/>
  <c r="S134" i="3"/>
  <c r="K73" i="3"/>
  <c r="P215" i="3"/>
  <c r="P82" i="3"/>
  <c r="R259" i="3"/>
  <c r="R262" i="3"/>
  <c r="P182" i="3"/>
  <c r="R187" i="3"/>
  <c r="S181" i="3"/>
  <c r="R24" i="3"/>
  <c r="P65" i="3"/>
  <c r="S273" i="3"/>
  <c r="K244" i="3"/>
  <c r="S97" i="3"/>
  <c r="M213" i="3"/>
  <c r="R145" i="3"/>
  <c r="P27" i="3"/>
  <c r="R293" i="3"/>
  <c r="M256" i="3"/>
  <c r="K13" i="3"/>
  <c r="K7" i="3"/>
  <c r="S191" i="3"/>
  <c r="M265" i="3"/>
  <c r="K264" i="3"/>
  <c r="R201" i="3"/>
  <c r="R63" i="3"/>
  <c r="S46" i="3"/>
  <c r="K94" i="3"/>
  <c r="K158" i="3"/>
  <c r="M202" i="3"/>
  <c r="M218" i="3"/>
  <c r="P50" i="3"/>
  <c r="R224" i="3"/>
  <c r="M19" i="3"/>
  <c r="R171" i="3"/>
  <c r="R110" i="3"/>
  <c r="R255" i="3"/>
  <c r="R81" i="3"/>
  <c r="K70" i="3"/>
  <c r="R2" i="3"/>
  <c r="M120" i="3"/>
  <c r="P2" i="3"/>
  <c r="P187" i="3"/>
  <c r="S93" i="3"/>
  <c r="K95" i="3"/>
  <c r="M97" i="3"/>
  <c r="M191" i="3"/>
  <c r="S164" i="3"/>
  <c r="K240" i="3"/>
  <c r="K237" i="3"/>
  <c r="K204" i="3"/>
  <c r="M247" i="3"/>
  <c r="R196" i="3"/>
  <c r="P28" i="3"/>
  <c r="R128" i="3"/>
  <c r="K14" i="3"/>
  <c r="M270" i="3"/>
  <c r="R159" i="3"/>
  <c r="K189" i="3"/>
  <c r="M92" i="3"/>
  <c r="S173" i="3"/>
  <c r="R151" i="3"/>
  <c r="R21" i="3"/>
  <c r="P269" i="3"/>
  <c r="M16" i="3"/>
  <c r="S218" i="3"/>
  <c r="S267" i="3"/>
  <c r="M60" i="3"/>
  <c r="R152" i="3"/>
  <c r="M212" i="3"/>
  <c r="P199" i="3"/>
  <c r="R273" i="3"/>
  <c r="R161" i="3"/>
  <c r="P194" i="3"/>
  <c r="M22" i="3"/>
  <c r="K35" i="3"/>
  <c r="K3" i="3"/>
  <c r="S37" i="3"/>
  <c r="S76" i="3"/>
  <c r="K193" i="3"/>
  <c r="P36" i="3"/>
  <c r="S47" i="3"/>
  <c r="R50" i="3"/>
  <c r="K230" i="3"/>
  <c r="S96" i="3"/>
  <c r="K215" i="3"/>
  <c r="R123" i="3"/>
  <c r="P268" i="3"/>
  <c r="R204" i="3"/>
  <c r="R279" i="3"/>
  <c r="R165" i="3"/>
  <c r="S6" i="3"/>
  <c r="M159" i="3"/>
  <c r="S39" i="3"/>
  <c r="S284" i="3"/>
  <c r="R134" i="3"/>
  <c r="M67" i="3"/>
  <c r="M231" i="3"/>
  <c r="M290" i="3"/>
  <c r="P293" i="3"/>
  <c r="S241" i="3"/>
  <c r="S126" i="3"/>
  <c r="R103" i="3"/>
  <c r="S89" i="3"/>
  <c r="R102" i="3"/>
  <c r="R90" i="3"/>
  <c r="K47" i="3"/>
  <c r="M234" i="3"/>
  <c r="R7" i="3"/>
  <c r="P34" i="3"/>
  <c r="K51" i="3"/>
  <c r="M47" i="3"/>
  <c r="M214" i="3"/>
  <c r="P136" i="3"/>
  <c r="M24" i="3"/>
  <c r="P39" i="3"/>
  <c r="P247" i="3"/>
  <c r="P150" i="3"/>
  <c r="M262" i="3"/>
  <c r="S130" i="3"/>
  <c r="K286" i="3"/>
  <c r="M184" i="3"/>
  <c r="R71" i="3"/>
  <c r="P211" i="3"/>
  <c r="K248" i="3"/>
  <c r="K138" i="3"/>
  <c r="S277" i="3"/>
  <c r="S24" i="3"/>
  <c r="S223" i="3"/>
  <c r="P161" i="3"/>
  <c r="R100" i="3"/>
  <c r="P263" i="3"/>
  <c r="R112" i="3"/>
  <c r="R12" i="3"/>
  <c r="P158" i="3"/>
  <c r="M96" i="3"/>
  <c r="M36" i="3"/>
  <c r="K15" i="3"/>
  <c r="P67" i="3"/>
  <c r="P93" i="3"/>
  <c r="M135" i="3"/>
  <c r="P99" i="3"/>
  <c r="R264" i="3"/>
  <c r="M259" i="3"/>
  <c r="S279" i="3"/>
  <c r="K114" i="3"/>
  <c r="S88" i="3"/>
  <c r="P147" i="3"/>
  <c r="R157" i="3"/>
  <c r="S80" i="3"/>
  <c r="P61" i="3"/>
  <c r="S104" i="3"/>
  <c r="R115" i="3"/>
  <c r="K200" i="3"/>
  <c r="K97" i="3"/>
  <c r="S94" i="3"/>
  <c r="S168" i="3"/>
  <c r="P254" i="3"/>
  <c r="S263" i="3"/>
  <c r="K284" i="3"/>
  <c r="M79" i="3"/>
  <c r="M222" i="3"/>
  <c r="M158" i="3"/>
  <c r="M58" i="3"/>
  <c r="S264" i="3"/>
  <c r="P85" i="3"/>
  <c r="P29" i="3"/>
  <c r="K257" i="3"/>
  <c r="R172" i="3"/>
  <c r="M215" i="3"/>
  <c r="P10" i="3"/>
  <c r="S137" i="3"/>
  <c r="S31" i="3"/>
  <c r="M95" i="3"/>
  <c r="P205" i="3"/>
  <c r="R75" i="3"/>
  <c r="K180" i="3"/>
  <c r="M170" i="3"/>
  <c r="K142" i="3"/>
  <c r="K270" i="3"/>
  <c r="K4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คิวรี - Autism-Child-Data" description="การเชื่อมต่อกับแบบสอบถาม 'Autism-Child-Data' ในสมุดงาน" type="5" refreshedVersion="6" background="1" saveData="1">
    <dbPr connection="Provider=Microsoft.Mashup.OleDb.1;Data Source=$Workbook$;Location=Autism-Child-Data;Extended Properties=&quot;&quot;" command="SELECT * FROM [Autism-Child-Data]"/>
  </connection>
  <connection id="2" xr16:uid="{00000000-0015-0000-FFFF-FFFF01000000}" keepAlive="1" name="คิวรี - Autism-Child-Data (2)" description="การเชื่อมต่อกับแบบสอบถาม 'Autism-Child-Data (2)' ในสมุดงาน" type="5" refreshedVersion="6" background="1" saveData="1">
    <dbPr connection="Provider=Microsoft.Mashup.OleDb.1;Data Source=$Workbook$;Location=&quot;Autism-Child-Data (2)&quot;;Extended Properties=&quot;&quot;" command="SELECT * FROM [Autism-Child-Data (2)]"/>
  </connection>
</connections>
</file>

<file path=xl/sharedStrings.xml><?xml version="1.0" encoding="utf-8"?>
<sst xmlns="http://schemas.openxmlformats.org/spreadsheetml/2006/main" count="2959" uniqueCount="106">
  <si>
    <t>6</t>
  </si>
  <si>
    <t>m</t>
  </si>
  <si>
    <t>Others</t>
  </si>
  <si>
    <t>no</t>
  </si>
  <si>
    <t>Jordan</t>
  </si>
  <si>
    <t>Parent</t>
  </si>
  <si>
    <t>NO</t>
  </si>
  <si>
    <t>'Middle Eastern '</t>
  </si>
  <si>
    <t>yes</t>
  </si>
  <si>
    <t>5</t>
  </si>
  <si>
    <t>f</t>
  </si>
  <si>
    <t>'United States'</t>
  </si>
  <si>
    <t>YES</t>
  </si>
  <si>
    <t>4</t>
  </si>
  <si>
    <t>Egypt</t>
  </si>
  <si>
    <t>White-European</t>
  </si>
  <si>
    <t>'United Kingdom'</t>
  </si>
  <si>
    <t>Bahrain</t>
  </si>
  <si>
    <t>11</t>
  </si>
  <si>
    <t>Austria</t>
  </si>
  <si>
    <t>10</t>
  </si>
  <si>
    <t>Self</t>
  </si>
  <si>
    <t>Kuwait</t>
  </si>
  <si>
    <t>Black</t>
  </si>
  <si>
    <t>'United Arab Emirates'</t>
  </si>
  <si>
    <t>Europe</t>
  </si>
  <si>
    <t>8</t>
  </si>
  <si>
    <t>Malta</t>
  </si>
  <si>
    <t>'South Asian'</t>
  </si>
  <si>
    <t>Bulgaria</t>
  </si>
  <si>
    <t>7</t>
  </si>
  <si>
    <t>'South Africa'</t>
  </si>
  <si>
    <t>9</t>
  </si>
  <si>
    <t>Asian</t>
  </si>
  <si>
    <t>India</t>
  </si>
  <si>
    <t>Relative</t>
  </si>
  <si>
    <t>Afghanistan</t>
  </si>
  <si>
    <t>Georgia</t>
  </si>
  <si>
    <t>Pasifika</t>
  </si>
  <si>
    <t>'New Zealand'</t>
  </si>
  <si>
    <t>'Health care professional'</t>
  </si>
  <si>
    <t>Syria</t>
  </si>
  <si>
    <t>Iraq</t>
  </si>
  <si>
    <t>Australia</t>
  </si>
  <si>
    <t>'Saudi Arabia'</t>
  </si>
  <si>
    <t>Armenia</t>
  </si>
  <si>
    <t>Hispanic</t>
  </si>
  <si>
    <t>Turkish</t>
  </si>
  <si>
    <t>Turkey</t>
  </si>
  <si>
    <t>Pakistan</t>
  </si>
  <si>
    <t>Canada</t>
  </si>
  <si>
    <t>Oman</t>
  </si>
  <si>
    <t>Latino</t>
  </si>
  <si>
    <t>Brazil</t>
  </si>
  <si>
    <t>'South Korea'</t>
  </si>
  <si>
    <t>'Costa Rica'</t>
  </si>
  <si>
    <t>Sweden</t>
  </si>
  <si>
    <t>Philippines</t>
  </si>
  <si>
    <t>Malaysia</t>
  </si>
  <si>
    <t>Argentina</t>
  </si>
  <si>
    <t>Japan</t>
  </si>
  <si>
    <t>Bangladesh</t>
  </si>
  <si>
    <t>Qatar</t>
  </si>
  <si>
    <t>Ireland</t>
  </si>
  <si>
    <t>Romania</t>
  </si>
  <si>
    <t>Netherlands</t>
  </si>
  <si>
    <t>Lebanon</t>
  </si>
  <si>
    <t>Germany</t>
  </si>
  <si>
    <t>Latvia</t>
  </si>
  <si>
    <t>Russia</t>
  </si>
  <si>
    <t>Italy</t>
  </si>
  <si>
    <t>China</t>
  </si>
  <si>
    <t>self</t>
  </si>
  <si>
    <t>Nigeria</t>
  </si>
  <si>
    <t>'U.S. Outlying Islands'</t>
  </si>
  <si>
    <t>Nepal</t>
  </si>
  <si>
    <t>Mexico</t>
  </si>
  <si>
    <t>'Isle of Man'</t>
  </si>
  <si>
    <t>Libya</t>
  </si>
  <si>
    <t>Ghana</t>
  </si>
  <si>
    <t>Bhutan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</si>
  <si>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</si>
  <si>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</si>
  <si>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</si>
  <si>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</si>
  <si>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</si>
  <si>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</si>
  <si>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</si>
  <si>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</si>
  <si>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</si>
  <si>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</si>
  <si>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age</t>
  </si>
  <si>
    <t>gender</t>
  </si>
  <si>
    <t>ethnicity</t>
  </si>
  <si>
    <t>jundice</t>
  </si>
  <si>
    <t>austim</t>
  </si>
  <si>
    <t>contry of res</t>
  </si>
  <si>
    <t>used app before</t>
  </si>
  <si>
    <t>result</t>
  </si>
  <si>
    <t>relation</t>
  </si>
  <si>
    <t>CLASS/ASD</t>
  </si>
  <si>
    <t>คอลัมน์1</t>
  </si>
  <si>
    <t>คอลัมน์2</t>
  </si>
  <si>
    <t>คอลัมน์3</t>
  </si>
  <si>
    <t>0 0</t>
  </si>
  <si>
    <t>1 1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</si>
</sst>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1" xfId="0" applyBorder="1"/>
    <xf numFmtId="0" fontId="0" fillId="0" borderId="0" xfId="0" applyBorder="1"/>
    <xf numFmtId="2" fontId="0" fillId="0" borderId="0" xfId="0" applyNumberFormat="1"/>
  </cellXfs>
  <cellStyles count="1">
    <cellStyle name="ปกติ" xfId="0" builtinId="0"/>
  </cellStyles>
  <dxfs count="37">
    <dxf>
      <fill>
        <patternFill>
          <bgColor theme="4" tint="-0.24994659260841701"/>
        </patternFill>
      </fill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ill>
        <patternFill>
          <bgColor theme="5" tint="0.59996337778862885"/>
        </patternFill>
      </fill>
    </dxf>
    <dxf>
      <fill>
        <patternFill>
          <bgColor theme="4"/>
        </patternFill>
      </fill>
    </dxf>
    <dxf>
      <fill>
        <patternFill>
          <bgColor rgb="FFFF0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connectionId="1" xr16:uid="{00000000-0016-0000-0000-000000000000}" autoFormatId="16" applyNumberFormats="0" applyBorderFormats="0" applyFontFormats="0" applyPatternFormats="0" applyAlignmentFormats="0" applyWidthHeightFormats="0">
  <queryTableRefresh nextId="22">
    <queryTableFields count="20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20" name="Column20" tableColumnId="20"/>
      <queryTableField id="21" name="Column21" tableColumnId="21"/>
    </queryTableFields>
    <queryTableDeletedFields count="1">
      <deletedField name="Column19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ข้อมูลภายนอก_1" connectionId="2" xr16:uid="{00000000-0016-0000-0100-000001000000}" autoFormatId="16" applyNumberFormats="0" applyBorderFormats="0" applyFontFormats="0" applyPatternFormats="0" applyAlignmentFormats="0" applyWidthHeightFormats="0">
  <queryTableRefresh nextId="30" unboundColumnsRight="3">
    <queryTableFields count="2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20" name="Column20" tableColumnId="20"/>
      <queryTableField id="21" name="Column21" tableColumnId="21"/>
      <queryTableField id="27" dataBound="0" tableColumnId="19"/>
      <queryTableField id="28" dataBound="0" tableColumnId="22"/>
      <queryTableField id="29" dataBound="0" tableColumnId="23"/>
    </queryTableFields>
    <queryTableDeletedFields count="1">
      <deletedField name="Column19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68BB33-E594-41F3-9AF4-7B0DE59A3AF0}" name="Autism_Child_Data" displayName="Autism_Child_Data" ref="A1:T293" tableType="queryTable" totalsRowShown="0">
  <autoFilter ref="A1:T293" xr:uid="{CA4019D6-67F0-4B75-B8CF-23F5C88F18F6}"/>
  <tableColumns count="20">
    <tableColumn id="1" xr3:uid="{F7D89554-31C9-4FC0-8808-A634E3BD6CE1}" uniqueName="1" name="A1" queryTableFieldId="1"/>
    <tableColumn id="2" xr3:uid="{C35E6305-2571-4FEB-AA4E-2710CF4FCBE0}" uniqueName="2" name="A2" queryTableFieldId="2"/>
    <tableColumn id="3" xr3:uid="{EF6FA477-BB7C-4C6C-9BF1-A03598439C0B}" uniqueName="3" name="A3" queryTableFieldId="3"/>
    <tableColumn id="4" xr3:uid="{6A3E8953-F951-4741-AE7F-521BB60B41DC}" uniqueName="4" name="A4" queryTableFieldId="4"/>
    <tableColumn id="5" xr3:uid="{04CFF1BC-50F8-4A92-AB6A-CB251A46E7BA}" uniqueName="5" name="A5" queryTableFieldId="5"/>
    <tableColumn id="6" xr3:uid="{4D1592DC-B147-4BA8-8550-0370DE787014}" uniqueName="6" name="A6" queryTableFieldId="6"/>
    <tableColumn id="7" xr3:uid="{756C6A14-7BDE-472F-B551-5723AF2C0A22}" uniqueName="7" name="A7" queryTableFieldId="7"/>
    <tableColumn id="8" xr3:uid="{F1906EA5-2C8D-4676-984F-C6C8271F394D}" uniqueName="8" name="A8" queryTableFieldId="8"/>
    <tableColumn id="9" xr3:uid="{9974482B-0B93-49D3-83F6-CB932054F3D1}" uniqueName="9" name="A9" queryTableFieldId="9"/>
    <tableColumn id="10" xr3:uid="{252CAD33-14D6-47A0-A24B-D3338704F866}" uniqueName="10" name="A10" queryTableFieldId="10"/>
    <tableColumn id="11" xr3:uid="{5643AEDB-5485-4863-9F47-CD8F8D1BE90E}" uniqueName="11" name="age" queryTableFieldId="11" dataDxfId="35"/>
    <tableColumn id="12" xr3:uid="{209CAE9D-1F01-4962-A0AF-A59CABE93CD0}" uniqueName="12" name="gender" queryTableFieldId="12" dataDxfId="34"/>
    <tableColumn id="13" xr3:uid="{CC20E0D6-FDA4-491A-930C-5B5CA64E4F31}" uniqueName="13" name="ethnicity" queryTableFieldId="13" dataDxfId="33"/>
    <tableColumn id="14" xr3:uid="{F566D8B7-6E44-44AC-B8AB-6D109EBE199F}" uniqueName="14" name="jundice" queryTableFieldId="14" dataDxfId="32"/>
    <tableColumn id="15" xr3:uid="{3B17A8A3-6011-4562-823A-333B34A3D6BB}" uniqueName="15" name="austim" queryTableFieldId="15" dataDxfId="31"/>
    <tableColumn id="16" xr3:uid="{EB94D661-958F-4A93-9839-F2420AB9DEDD}" uniqueName="16" name="contry of res" queryTableFieldId="16" dataDxfId="30"/>
    <tableColumn id="17" xr3:uid="{A3B04579-AB6F-424B-8E63-8F00B69ED539}" uniqueName="17" name="used app before" queryTableFieldId="17" dataDxfId="29"/>
    <tableColumn id="18" xr3:uid="{A07931EC-4735-4618-BBAA-0EE7135971C9}" uniqueName="18" name="result" queryTableFieldId="18"/>
    <tableColumn id="20" xr3:uid="{C33B9983-88E6-4FE3-836D-6E342B4C108A}" uniqueName="20" name="relation" queryTableFieldId="20" dataDxfId="28"/>
    <tableColumn id="21" xr3:uid="{76AAD9C1-CDAE-41ED-A459-E1B41D9DB37B}" uniqueName="21" name="CLASS/ASD" queryTableFieldId="21" dataDxfId="2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6DF704-DC5B-4B49-917E-ACF35B21E1FB}" name="Autism_Child_Data3" displayName="Autism_Child_Data3" ref="A1:W293" tableType="queryTable" totalsRowShown="0">
  <autoFilter ref="A1:W293" xr:uid="{CA4019D6-67F0-4B75-B8CF-23F5C88F18F6}"/>
  <tableColumns count="23">
    <tableColumn id="1" xr3:uid="{41E4DB33-3FCB-4B37-AC24-1A93B5D16CC8}" uniqueName="1" name="A1" queryTableFieldId="1" dataDxfId="23"/>
    <tableColumn id="2" xr3:uid="{E60C7128-EF9F-4BBE-B090-651373274D7C}" uniqueName="2" name="A2" queryTableFieldId="2" dataDxfId="22"/>
    <tableColumn id="3" xr3:uid="{9594FDB6-E31F-464A-9D61-6ED1328A0ADE}" uniqueName="3" name="A3" queryTableFieldId="3" dataDxfId="21"/>
    <tableColumn id="4" xr3:uid="{63DAFD38-794C-4F32-99B0-FDC7CD00AAAB}" uniqueName="4" name="A4" queryTableFieldId="4" dataDxfId="20"/>
    <tableColumn id="5" xr3:uid="{A0DCA791-ADA9-4FDE-A172-41B099DB20BF}" uniqueName="5" name="A5" queryTableFieldId="5" dataDxfId="19"/>
    <tableColumn id="6" xr3:uid="{454D2551-B786-4AD1-A710-9EFDE283B40F}" uniqueName="6" name="A6" queryTableFieldId="6" dataDxfId="18"/>
    <tableColumn id="7" xr3:uid="{C7FD6F28-468A-4951-B19F-3AAA13574DE0}" uniqueName="7" name="A7" queryTableFieldId="7" dataDxfId="17"/>
    <tableColumn id="8" xr3:uid="{4FA5212E-124F-4D81-A3C2-DAD58C26711E}" uniqueName="8" name="A8" queryTableFieldId="8" dataDxfId="16"/>
    <tableColumn id="9" xr3:uid="{804AE096-CC88-46F2-BFAA-4573FE73D922}" uniqueName="9" name="A9" queryTableFieldId="9" dataDxfId="15"/>
    <tableColumn id="10" xr3:uid="{4858ABBA-0099-4CC7-BB7F-AE8BC864C488}" uniqueName="10" name="A10" queryTableFieldId="10" dataDxfId="14"/>
    <tableColumn id="11" xr3:uid="{895EB621-949E-4E6C-AD18-11C65D3838E8}" uniqueName="11" name="age" queryTableFieldId="11" dataDxfId="13"/>
    <tableColumn id="12" xr3:uid="{9FDE16A9-AC73-4E66-AE0D-A001DEF183D6}" uniqueName="12" name="gender" queryTableFieldId="12" dataDxfId="12"/>
    <tableColumn id="13" xr3:uid="{027C2486-7ABA-4786-B72D-F8A5506EB529}" uniqueName="13" name="ethnicity" queryTableFieldId="13" dataDxfId="11"/>
    <tableColumn id="14" xr3:uid="{B2E81EFB-7D53-4FE8-B7FC-B48E6F2A8060}" uniqueName="14" name="jundice" queryTableFieldId="14" dataDxfId="10"/>
    <tableColumn id="15" xr3:uid="{8DB73EB4-FED9-4A16-860B-D089481AF494}" uniqueName="15" name="austim" queryTableFieldId="15" dataDxfId="9"/>
    <tableColumn id="16" xr3:uid="{3CD6BA14-884B-4930-8306-C162679D6FA4}" uniqueName="16" name="contry of res" queryTableFieldId="16" dataDxfId="8"/>
    <tableColumn id="17" xr3:uid="{2BE4FD44-085D-4D7B-AACF-1C85CCFD0879}" uniqueName="17" name="used app before" queryTableFieldId="17" dataDxfId="7"/>
    <tableColumn id="18" xr3:uid="{2B1A17AE-5667-4AF4-B185-49216F1CADA4}" uniqueName="18" name="result" queryTableFieldId="18" dataDxfId="6"/>
    <tableColumn id="20" xr3:uid="{D312FBFE-D38E-44B8-8A22-BC902831FA93}" uniqueName="20" name="relation" queryTableFieldId="20" dataDxfId="5"/>
    <tableColumn id="21" xr3:uid="{5420633F-9204-44A4-BE2D-FD09720FF55E}" uniqueName="21" name="CLASS/ASD" queryTableFieldId="21" dataDxfId="4"/>
    <tableColumn id="19" xr3:uid="{CB0F5979-D402-40CF-8F5E-031DBCD3E7C6}" uniqueName="19" name="คอลัมน์1" queryTableFieldId="27" dataDxfId="3"/>
    <tableColumn id="22" xr3:uid="{15D3BB38-2B8B-4A93-997E-8AE3661C5E41}" uniqueName="22" name="คอลัมน์2" queryTableFieldId="28" dataDxfId="2"/>
    <tableColumn id="23" xr3:uid="{9A949FAE-E1AA-46B1-8BD7-4F556C2EC84D}" uniqueName="23" name="คอลัมน์3" queryTableFieldId="29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FFC-FE62-44CF-809F-C7E8AE32FC1C}">
  <sheetPr>
    <tabColor rgb="FFFF0000"/>
  </sheetPr>
  <dimension ref="A1:U319"/>
  <sheetViews>
    <sheetView topLeftCell="H128" zoomScale="85" zoomScaleNormal="85" workbookViewId="0">
      <selection activeCell="T307" sqref="T307"/>
    </sheetView>
  </sheetViews>
  <sheetFormatPr defaultRowHeight="15" x14ac:dyDescent="0.25"/>
  <cols>
    <col min="1" max="9" width="11.140625" bestFit="1" customWidth="1"/>
    <col min="10" max="10" width="12.140625" bestFit="1" customWidth="1"/>
    <col min="11" max="11" width="9.28515625" bestFit="1" customWidth="1"/>
    <col min="12" max="12" width="13.42578125" bestFit="1" customWidth="1"/>
    <col min="13" max="13" width="19" bestFit="1" customWidth="1"/>
    <col min="14" max="14" width="14" bestFit="1" customWidth="1"/>
    <col min="15" max="15" width="13" bestFit="1" customWidth="1"/>
    <col min="16" max="16" width="25" bestFit="1" customWidth="1"/>
    <col min="17" max="17" width="25.140625" customWidth="1"/>
    <col min="18" max="18" width="11.85546875" bestFit="1" customWidth="1"/>
    <col min="19" max="19" width="27.85546875" bestFit="1" customWidth="1"/>
    <col min="20" max="20" width="19.85546875" bestFit="1" customWidth="1"/>
  </cols>
  <sheetData>
    <row r="1" spans="1:20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</row>
    <row r="2" spans="1:20" x14ac:dyDescent="0.25">
      <c r="A2">
        <v>1</v>
      </c>
      <c r="B2">
        <v>1</v>
      </c>
      <c r="C2">
        <v>0</v>
      </c>
      <c r="D2">
        <v>0</v>
      </c>
      <c r="E2">
        <v>1</v>
      </c>
      <c r="F2">
        <v>1</v>
      </c>
      <c r="G2">
        <v>0</v>
      </c>
      <c r="H2">
        <v>1</v>
      </c>
      <c r="I2">
        <v>0</v>
      </c>
      <c r="J2">
        <v>0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3</v>
      </c>
      <c r="P2" s="1" t="s">
        <v>4</v>
      </c>
      <c r="Q2" s="1" t="s">
        <v>3</v>
      </c>
      <c r="R2">
        <v>5</v>
      </c>
      <c r="S2" s="1" t="s">
        <v>5</v>
      </c>
      <c r="T2" s="1" t="s">
        <v>6</v>
      </c>
    </row>
    <row r="3" spans="1:20" x14ac:dyDescent="0.25">
      <c r="A3">
        <v>1</v>
      </c>
      <c r="B3">
        <v>1</v>
      </c>
      <c r="C3">
        <v>0</v>
      </c>
      <c r="D3">
        <v>0</v>
      </c>
      <c r="E3">
        <v>1</v>
      </c>
      <c r="F3">
        <v>1</v>
      </c>
      <c r="G3">
        <v>0</v>
      </c>
      <c r="H3">
        <v>1</v>
      </c>
      <c r="I3">
        <v>0</v>
      </c>
      <c r="J3">
        <v>0</v>
      </c>
      <c r="K3" s="1" t="s">
        <v>0</v>
      </c>
      <c r="L3" s="1" t="s">
        <v>1</v>
      </c>
      <c r="M3" s="1" t="s">
        <v>7</v>
      </c>
      <c r="N3" s="1" t="s">
        <v>3</v>
      </c>
      <c r="O3" s="1" t="s">
        <v>3</v>
      </c>
      <c r="P3" s="1" t="s">
        <v>4</v>
      </c>
      <c r="Q3" s="1" t="s">
        <v>3</v>
      </c>
      <c r="R3">
        <v>5</v>
      </c>
      <c r="S3" s="1" t="s">
        <v>5</v>
      </c>
      <c r="T3" s="1" t="s">
        <v>6</v>
      </c>
    </row>
    <row r="4" spans="1:20" x14ac:dyDescent="0.25">
      <c r="A4">
        <v>1</v>
      </c>
      <c r="B4">
        <v>1</v>
      </c>
      <c r="C4">
        <v>0</v>
      </c>
      <c r="D4">
        <v>0</v>
      </c>
      <c r="E4">
        <v>0</v>
      </c>
      <c r="F4">
        <v>1</v>
      </c>
      <c r="G4">
        <v>1</v>
      </c>
      <c r="H4">
        <v>1</v>
      </c>
      <c r="I4">
        <v>0</v>
      </c>
      <c r="J4">
        <v>0</v>
      </c>
      <c r="K4" s="1" t="s">
        <v>0</v>
      </c>
      <c r="L4" s="1" t="s">
        <v>1</v>
      </c>
      <c r="M4" s="1" t="s">
        <v>15</v>
      </c>
      <c r="N4" s="1" t="s">
        <v>3</v>
      </c>
      <c r="O4" s="1" t="s">
        <v>3</v>
      </c>
      <c r="P4" s="1" t="s">
        <v>4</v>
      </c>
      <c r="Q4" s="1" t="s">
        <v>8</v>
      </c>
      <c r="R4">
        <v>5</v>
      </c>
      <c r="S4" s="1" t="s">
        <v>5</v>
      </c>
      <c r="T4" s="1" t="s">
        <v>6</v>
      </c>
    </row>
    <row r="5" spans="1:20" x14ac:dyDescent="0.25">
      <c r="A5">
        <v>0</v>
      </c>
      <c r="B5">
        <v>1</v>
      </c>
      <c r="C5">
        <v>0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1</v>
      </c>
      <c r="K5" s="1" t="s">
        <v>9</v>
      </c>
      <c r="L5" s="1" t="s">
        <v>10</v>
      </c>
      <c r="M5" s="1" t="s">
        <v>15</v>
      </c>
      <c r="N5" s="1" t="s">
        <v>8</v>
      </c>
      <c r="O5" s="1" t="s">
        <v>3</v>
      </c>
      <c r="P5" s="1" t="s">
        <v>4</v>
      </c>
      <c r="Q5" s="1" t="s">
        <v>3</v>
      </c>
      <c r="R5">
        <v>4</v>
      </c>
      <c r="S5" s="1" t="s">
        <v>5</v>
      </c>
      <c r="T5" s="1" t="s">
        <v>6</v>
      </c>
    </row>
    <row r="6" spans="1:20" x14ac:dyDescent="0.25">
      <c r="A6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 s="1" t="s">
        <v>9</v>
      </c>
      <c r="L6" s="1" t="s">
        <v>1</v>
      </c>
      <c r="M6" s="1" t="s">
        <v>2</v>
      </c>
      <c r="N6" s="1" t="s">
        <v>8</v>
      </c>
      <c r="O6" s="1" t="s">
        <v>3</v>
      </c>
      <c r="P6" s="1" t="s">
        <v>11</v>
      </c>
      <c r="Q6" s="1" t="s">
        <v>3</v>
      </c>
      <c r="R6">
        <v>10</v>
      </c>
      <c r="S6" s="1" t="s">
        <v>5</v>
      </c>
      <c r="T6" s="1" t="s">
        <v>12</v>
      </c>
    </row>
    <row r="7" spans="1:20" x14ac:dyDescent="0.25">
      <c r="A7">
        <v>0</v>
      </c>
      <c r="B7">
        <v>0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0</v>
      </c>
      <c r="J7">
        <v>1</v>
      </c>
      <c r="K7" s="1" t="s">
        <v>13</v>
      </c>
      <c r="L7" s="1" t="s">
        <v>1</v>
      </c>
      <c r="M7" s="1" t="s">
        <v>15</v>
      </c>
      <c r="N7" s="1" t="s">
        <v>3</v>
      </c>
      <c r="O7" s="1" t="s">
        <v>8</v>
      </c>
      <c r="P7" s="1" t="s">
        <v>14</v>
      </c>
      <c r="Q7" s="1" t="s">
        <v>3</v>
      </c>
      <c r="R7">
        <v>5</v>
      </c>
      <c r="S7" s="1" t="s">
        <v>5</v>
      </c>
      <c r="T7" s="1" t="s">
        <v>6</v>
      </c>
    </row>
    <row r="8" spans="1:20" x14ac:dyDescent="0.25">
      <c r="A8">
        <v>1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0</v>
      </c>
      <c r="J8">
        <v>1</v>
      </c>
      <c r="K8" s="1" t="s">
        <v>9</v>
      </c>
      <c r="L8" s="1" t="s">
        <v>1</v>
      </c>
      <c r="M8" s="1" t="s">
        <v>15</v>
      </c>
      <c r="N8" s="1" t="s">
        <v>3</v>
      </c>
      <c r="O8" s="1" t="s">
        <v>3</v>
      </c>
      <c r="P8" s="1" t="s">
        <v>16</v>
      </c>
      <c r="Q8" s="1" t="s">
        <v>3</v>
      </c>
      <c r="R8">
        <v>7</v>
      </c>
      <c r="S8" s="1" t="s">
        <v>5</v>
      </c>
      <c r="T8" s="1" t="s">
        <v>12</v>
      </c>
    </row>
    <row r="9" spans="1:20" x14ac:dyDescent="0.25">
      <c r="A9">
        <v>1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</v>
      </c>
      <c r="J9">
        <v>0</v>
      </c>
      <c r="K9" s="1" t="s">
        <v>9</v>
      </c>
      <c r="L9" s="1" t="s">
        <v>10</v>
      </c>
      <c r="M9" s="1" t="s">
        <v>7</v>
      </c>
      <c r="N9" s="1" t="s">
        <v>3</v>
      </c>
      <c r="O9" s="1" t="s">
        <v>3</v>
      </c>
      <c r="P9" s="1" t="s">
        <v>17</v>
      </c>
      <c r="Q9" s="1" t="s">
        <v>3</v>
      </c>
      <c r="R9">
        <v>8</v>
      </c>
      <c r="S9" s="1" t="s">
        <v>5</v>
      </c>
      <c r="T9" s="1" t="s">
        <v>12</v>
      </c>
    </row>
    <row r="10" spans="1:20" x14ac:dyDescent="0.25">
      <c r="A10">
        <v>1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</v>
      </c>
      <c r="I10">
        <v>0</v>
      </c>
      <c r="J10">
        <v>0</v>
      </c>
      <c r="K10" s="1" t="s">
        <v>18</v>
      </c>
      <c r="L10" s="1" t="s">
        <v>10</v>
      </c>
      <c r="M10" s="1" t="s">
        <v>7</v>
      </c>
      <c r="N10" s="1" t="s">
        <v>3</v>
      </c>
      <c r="O10" s="1" t="s">
        <v>3</v>
      </c>
      <c r="P10" s="1" t="s">
        <v>17</v>
      </c>
      <c r="Q10" s="1" t="s">
        <v>3</v>
      </c>
      <c r="R10">
        <v>7</v>
      </c>
      <c r="S10" s="1" t="s">
        <v>5</v>
      </c>
      <c r="T10" s="1" t="s">
        <v>12</v>
      </c>
    </row>
    <row r="11" spans="1:20" x14ac:dyDescent="0.25">
      <c r="A11">
        <v>0</v>
      </c>
      <c r="B11">
        <v>0</v>
      </c>
      <c r="C11">
        <v>1</v>
      </c>
      <c r="D11">
        <v>1</v>
      </c>
      <c r="E11">
        <v>1</v>
      </c>
      <c r="F11">
        <v>0</v>
      </c>
      <c r="G11">
        <v>1</v>
      </c>
      <c r="H11">
        <v>1</v>
      </c>
      <c r="I11">
        <v>0</v>
      </c>
      <c r="J11">
        <v>0</v>
      </c>
      <c r="K11" s="1" t="s">
        <v>18</v>
      </c>
      <c r="L11" s="1" t="s">
        <v>10</v>
      </c>
      <c r="M11" s="1" t="s">
        <v>15</v>
      </c>
      <c r="N11" s="1" t="s">
        <v>3</v>
      </c>
      <c r="O11" s="1" t="s">
        <v>8</v>
      </c>
      <c r="P11" s="1" t="s">
        <v>19</v>
      </c>
      <c r="Q11" s="1" t="s">
        <v>3</v>
      </c>
      <c r="R11">
        <v>5</v>
      </c>
      <c r="S11" s="1" t="s">
        <v>5</v>
      </c>
      <c r="T11" s="1" t="s">
        <v>6</v>
      </c>
    </row>
    <row r="12" spans="1:20" x14ac:dyDescent="0.25">
      <c r="A12">
        <v>1</v>
      </c>
      <c r="B12">
        <v>0</v>
      </c>
      <c r="C12">
        <v>0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 s="1" t="s">
        <v>20</v>
      </c>
      <c r="L12" s="1" t="s">
        <v>1</v>
      </c>
      <c r="M12" s="1" t="s">
        <v>15</v>
      </c>
      <c r="N12" s="1" t="s">
        <v>8</v>
      </c>
      <c r="O12" s="1" t="s">
        <v>3</v>
      </c>
      <c r="P12" s="1" t="s">
        <v>16</v>
      </c>
      <c r="Q12" s="1" t="s">
        <v>3</v>
      </c>
      <c r="R12">
        <v>7</v>
      </c>
      <c r="S12" s="1" t="s">
        <v>21</v>
      </c>
      <c r="T12" s="1" t="s">
        <v>12</v>
      </c>
    </row>
    <row r="13" spans="1:20" x14ac:dyDescent="0.25">
      <c r="A13">
        <v>0</v>
      </c>
      <c r="B13">
        <v>1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 s="1" t="s">
        <v>9</v>
      </c>
      <c r="L13" s="1" t="s">
        <v>10</v>
      </c>
      <c r="M13" s="1" t="s">
        <v>15</v>
      </c>
      <c r="N13" s="1" t="s">
        <v>3</v>
      </c>
      <c r="O13" s="1" t="s">
        <v>3</v>
      </c>
      <c r="P13" s="1" t="s">
        <v>22</v>
      </c>
      <c r="Q13" s="1" t="s">
        <v>3</v>
      </c>
      <c r="R13">
        <v>3</v>
      </c>
      <c r="S13" s="1" t="s">
        <v>5</v>
      </c>
      <c r="T13" s="1" t="s">
        <v>6</v>
      </c>
    </row>
    <row r="14" spans="1:20" x14ac:dyDescent="0.25">
      <c r="A14">
        <v>0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 s="1" t="s">
        <v>13</v>
      </c>
      <c r="L14" s="1" t="s">
        <v>1</v>
      </c>
      <c r="M14" s="1" t="s">
        <v>15</v>
      </c>
      <c r="N14" s="1" t="s">
        <v>8</v>
      </c>
      <c r="O14" s="1" t="s">
        <v>3</v>
      </c>
      <c r="P14" s="1" t="s">
        <v>11</v>
      </c>
      <c r="Q14" s="1" t="s">
        <v>3</v>
      </c>
      <c r="R14">
        <v>9</v>
      </c>
      <c r="S14" s="1" t="s">
        <v>5</v>
      </c>
      <c r="T14" s="1" t="s">
        <v>12</v>
      </c>
    </row>
    <row r="15" spans="1:20" x14ac:dyDescent="0.25">
      <c r="A15">
        <v>1</v>
      </c>
      <c r="B15">
        <v>0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 s="1" t="s">
        <v>13</v>
      </c>
      <c r="L15" s="1" t="s">
        <v>10</v>
      </c>
      <c r="M15" s="1" t="s">
        <v>23</v>
      </c>
      <c r="N15" s="1" t="s">
        <v>3</v>
      </c>
      <c r="O15" s="1" t="s">
        <v>3</v>
      </c>
      <c r="P15" s="1" t="s">
        <v>24</v>
      </c>
      <c r="Q15" s="1" t="s">
        <v>3</v>
      </c>
      <c r="R15">
        <v>2</v>
      </c>
      <c r="S15" s="1" t="s">
        <v>5</v>
      </c>
      <c r="T15" s="1" t="s">
        <v>6</v>
      </c>
    </row>
    <row r="16" spans="1:20" x14ac:dyDescent="0.25">
      <c r="A16">
        <v>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 s="1" t="s">
        <v>0</v>
      </c>
      <c r="L16" s="1" t="s">
        <v>1</v>
      </c>
      <c r="M16" s="1" t="s">
        <v>15</v>
      </c>
      <c r="N16" s="1" t="s">
        <v>3</v>
      </c>
      <c r="O16" s="1" t="s">
        <v>3</v>
      </c>
      <c r="P16" s="1" t="s">
        <v>25</v>
      </c>
      <c r="Q16" s="1" t="s">
        <v>3</v>
      </c>
      <c r="R16">
        <v>10</v>
      </c>
      <c r="S16" s="1" t="s">
        <v>5</v>
      </c>
      <c r="T16" s="1" t="s">
        <v>12</v>
      </c>
    </row>
    <row r="17" spans="1:20" x14ac:dyDescent="0.25">
      <c r="A17">
        <v>1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 s="1" t="s">
        <v>26</v>
      </c>
      <c r="L17" s="1" t="s">
        <v>1</v>
      </c>
      <c r="M17" s="1" t="s">
        <v>15</v>
      </c>
      <c r="N17" s="1" t="s">
        <v>3</v>
      </c>
      <c r="O17" s="1" t="s">
        <v>3</v>
      </c>
      <c r="P17" s="1" t="s">
        <v>27</v>
      </c>
      <c r="Q17" s="1" t="s">
        <v>3</v>
      </c>
      <c r="R17">
        <v>10</v>
      </c>
      <c r="S17" s="1" t="s">
        <v>5</v>
      </c>
      <c r="T17" s="1" t="s">
        <v>12</v>
      </c>
    </row>
    <row r="18" spans="1:20" x14ac:dyDescent="0.25">
      <c r="A18">
        <v>1</v>
      </c>
      <c r="B18">
        <v>1</v>
      </c>
      <c r="C18">
        <v>1</v>
      </c>
      <c r="D18">
        <v>1</v>
      </c>
      <c r="E18">
        <v>1</v>
      </c>
      <c r="F18">
        <v>1</v>
      </c>
      <c r="G18">
        <v>0</v>
      </c>
      <c r="H18">
        <v>1</v>
      </c>
      <c r="I18">
        <v>1</v>
      </c>
      <c r="J18">
        <v>1</v>
      </c>
      <c r="K18" s="1" t="s">
        <v>13</v>
      </c>
      <c r="L18" s="1" t="s">
        <v>1</v>
      </c>
      <c r="M18" s="1" t="s">
        <v>28</v>
      </c>
      <c r="N18" s="1" t="s">
        <v>3</v>
      </c>
      <c r="O18" s="1" t="s">
        <v>3</v>
      </c>
      <c r="P18" s="1" t="s">
        <v>29</v>
      </c>
      <c r="Q18" s="1" t="s">
        <v>3</v>
      </c>
      <c r="R18">
        <v>9</v>
      </c>
      <c r="S18" s="1" t="s">
        <v>5</v>
      </c>
      <c r="T18" s="1" t="s">
        <v>12</v>
      </c>
    </row>
    <row r="19" spans="1:2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1</v>
      </c>
      <c r="H19">
        <v>0</v>
      </c>
      <c r="I19">
        <v>0</v>
      </c>
      <c r="J19">
        <v>0</v>
      </c>
      <c r="K19" s="1" t="s">
        <v>30</v>
      </c>
      <c r="L19" s="1" t="s">
        <v>1</v>
      </c>
      <c r="M19" s="1" t="s">
        <v>2</v>
      </c>
      <c r="N19" s="1" t="s">
        <v>3</v>
      </c>
      <c r="O19" s="1" t="s">
        <v>3</v>
      </c>
      <c r="P19" s="1" t="s">
        <v>11</v>
      </c>
      <c r="Q19" s="1" t="s">
        <v>3</v>
      </c>
      <c r="R19">
        <v>1</v>
      </c>
      <c r="S19" s="1" t="s">
        <v>5</v>
      </c>
      <c r="T19" s="1" t="s">
        <v>6</v>
      </c>
    </row>
    <row r="20" spans="1:20" x14ac:dyDescent="0.25">
      <c r="A20">
        <v>1</v>
      </c>
      <c r="B20">
        <v>0</v>
      </c>
      <c r="C20">
        <v>1</v>
      </c>
      <c r="D20">
        <v>1</v>
      </c>
      <c r="E20">
        <v>1</v>
      </c>
      <c r="F20">
        <v>0</v>
      </c>
      <c r="G20">
        <v>1</v>
      </c>
      <c r="H20">
        <v>1</v>
      </c>
      <c r="I20">
        <v>1</v>
      </c>
      <c r="J20">
        <v>1</v>
      </c>
      <c r="K20" s="1" t="s">
        <v>18</v>
      </c>
      <c r="L20" s="1" t="s">
        <v>1</v>
      </c>
      <c r="M20" s="1" t="s">
        <v>15</v>
      </c>
      <c r="N20" s="1" t="s">
        <v>3</v>
      </c>
      <c r="O20" s="1" t="s">
        <v>8</v>
      </c>
      <c r="P20" s="1" t="s">
        <v>11</v>
      </c>
      <c r="Q20" s="1" t="s">
        <v>3</v>
      </c>
      <c r="R20">
        <v>8</v>
      </c>
      <c r="S20" s="1" t="s">
        <v>5</v>
      </c>
      <c r="T20" s="1" t="s">
        <v>12</v>
      </c>
    </row>
    <row r="21" spans="1:20" x14ac:dyDescent="0.25">
      <c r="A21">
        <v>1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1</v>
      </c>
      <c r="I21">
        <v>0</v>
      </c>
      <c r="J21">
        <v>1</v>
      </c>
      <c r="K21" s="1" t="s">
        <v>9</v>
      </c>
      <c r="L21" s="1" t="s">
        <v>1</v>
      </c>
      <c r="M21" s="1" t="s">
        <v>15</v>
      </c>
      <c r="N21" s="1" t="s">
        <v>3</v>
      </c>
      <c r="O21" s="1" t="s">
        <v>3</v>
      </c>
      <c r="P21" s="1" t="s">
        <v>14</v>
      </c>
      <c r="Q21" s="1" t="s">
        <v>3</v>
      </c>
      <c r="R21">
        <v>8</v>
      </c>
      <c r="S21" s="1" t="s">
        <v>5</v>
      </c>
      <c r="T21" s="1" t="s">
        <v>12</v>
      </c>
    </row>
    <row r="22" spans="1:20" x14ac:dyDescent="0.25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</v>
      </c>
      <c r="I22">
        <v>1</v>
      </c>
      <c r="J22">
        <v>0</v>
      </c>
      <c r="K22" s="1" t="s">
        <v>9</v>
      </c>
      <c r="L22" s="1" t="s">
        <v>1</v>
      </c>
      <c r="M22" s="1" t="s">
        <v>15</v>
      </c>
      <c r="N22" s="1" t="s">
        <v>8</v>
      </c>
      <c r="O22" s="1" t="s">
        <v>3</v>
      </c>
      <c r="P22" s="1" t="s">
        <v>31</v>
      </c>
      <c r="Q22" s="1" t="s">
        <v>3</v>
      </c>
      <c r="R22">
        <v>8</v>
      </c>
      <c r="S22" s="1" t="s">
        <v>5</v>
      </c>
      <c r="T22" s="1" t="s">
        <v>12</v>
      </c>
    </row>
    <row r="23" spans="1:20" x14ac:dyDescent="0.25">
      <c r="A23">
        <v>0</v>
      </c>
      <c r="B23">
        <v>0</v>
      </c>
      <c r="C23">
        <v>1</v>
      </c>
      <c r="D23">
        <v>1</v>
      </c>
      <c r="E23">
        <v>0</v>
      </c>
      <c r="F23">
        <v>1</v>
      </c>
      <c r="G23">
        <v>0</v>
      </c>
      <c r="H23">
        <v>1</v>
      </c>
      <c r="I23">
        <v>1</v>
      </c>
      <c r="J23">
        <v>0</v>
      </c>
      <c r="K23" s="1" t="s">
        <v>32</v>
      </c>
      <c r="L23" s="1" t="s">
        <v>10</v>
      </c>
      <c r="M23" s="1" t="s">
        <v>15</v>
      </c>
      <c r="N23" s="1" t="s">
        <v>3</v>
      </c>
      <c r="O23" s="1" t="s">
        <v>3</v>
      </c>
      <c r="P23" s="1" t="s">
        <v>14</v>
      </c>
      <c r="Q23" s="1" t="s">
        <v>3</v>
      </c>
      <c r="R23">
        <v>5</v>
      </c>
      <c r="S23" s="1" t="s">
        <v>5</v>
      </c>
      <c r="T23" s="1" t="s">
        <v>6</v>
      </c>
    </row>
    <row r="24" spans="1:20" x14ac:dyDescent="0.25">
      <c r="A24">
        <v>1</v>
      </c>
      <c r="B24">
        <v>1</v>
      </c>
      <c r="C24">
        <v>0</v>
      </c>
      <c r="D24">
        <v>1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 s="1" t="s">
        <v>13</v>
      </c>
      <c r="L24" s="1" t="s">
        <v>1</v>
      </c>
      <c r="M24" s="1" t="s">
        <v>33</v>
      </c>
      <c r="N24" s="1" t="s">
        <v>3</v>
      </c>
      <c r="O24" s="1" t="s">
        <v>3</v>
      </c>
      <c r="P24" s="1" t="s">
        <v>34</v>
      </c>
      <c r="Q24" s="1" t="s">
        <v>3</v>
      </c>
      <c r="R24">
        <v>3</v>
      </c>
      <c r="S24" s="1" t="s">
        <v>5</v>
      </c>
      <c r="T24" s="1" t="s">
        <v>6</v>
      </c>
    </row>
    <row r="25" spans="1:20" x14ac:dyDescent="0.25">
      <c r="A25">
        <v>1</v>
      </c>
      <c r="B25">
        <v>0</v>
      </c>
      <c r="C25">
        <v>1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 s="1" t="s">
        <v>0</v>
      </c>
      <c r="L25" s="1" t="s">
        <v>10</v>
      </c>
      <c r="M25" s="1" t="s">
        <v>28</v>
      </c>
      <c r="N25" s="1" t="s">
        <v>3</v>
      </c>
      <c r="O25" s="1" t="s">
        <v>3</v>
      </c>
      <c r="P25" s="1" t="s">
        <v>34</v>
      </c>
      <c r="Q25" s="1" t="s">
        <v>3</v>
      </c>
      <c r="R25">
        <v>5</v>
      </c>
      <c r="S25" s="1" t="s">
        <v>5</v>
      </c>
      <c r="T25" s="1" t="s">
        <v>6</v>
      </c>
    </row>
    <row r="26" spans="1:20" x14ac:dyDescent="0.25">
      <c r="A26">
        <v>1</v>
      </c>
      <c r="B26">
        <v>0</v>
      </c>
      <c r="C26">
        <v>1</v>
      </c>
      <c r="D26">
        <v>1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 s="1" t="s">
        <v>18</v>
      </c>
      <c r="L26" s="1" t="s">
        <v>1</v>
      </c>
      <c r="M26" s="1" t="s">
        <v>15</v>
      </c>
      <c r="N26" s="1" t="s">
        <v>3</v>
      </c>
      <c r="O26" s="1" t="s">
        <v>3</v>
      </c>
      <c r="P26" s="1" t="s">
        <v>14</v>
      </c>
      <c r="Q26" s="1" t="s">
        <v>3</v>
      </c>
      <c r="R26">
        <v>8</v>
      </c>
      <c r="S26" s="1" t="s">
        <v>5</v>
      </c>
      <c r="T26" s="1" t="s">
        <v>12</v>
      </c>
    </row>
    <row r="27" spans="1:20" x14ac:dyDescent="0.25">
      <c r="A27">
        <v>0</v>
      </c>
      <c r="B27">
        <v>0</v>
      </c>
      <c r="C27">
        <v>1</v>
      </c>
      <c r="D27">
        <v>1</v>
      </c>
      <c r="E27">
        <v>1</v>
      </c>
      <c r="F27">
        <v>0</v>
      </c>
      <c r="G27">
        <v>1</v>
      </c>
      <c r="H27">
        <v>1</v>
      </c>
      <c r="I27">
        <v>1</v>
      </c>
      <c r="J27">
        <v>0</v>
      </c>
      <c r="K27" s="1" t="s">
        <v>0</v>
      </c>
      <c r="L27" s="1" t="s">
        <v>1</v>
      </c>
      <c r="M27" s="1" t="s">
        <v>15</v>
      </c>
      <c r="N27" s="1" t="s">
        <v>3</v>
      </c>
      <c r="O27" s="1" t="s">
        <v>8</v>
      </c>
      <c r="P27" s="1" t="s">
        <v>16</v>
      </c>
      <c r="Q27" s="1" t="s">
        <v>3</v>
      </c>
      <c r="R27">
        <v>6</v>
      </c>
      <c r="S27" s="1" t="s">
        <v>35</v>
      </c>
      <c r="T27" s="1" t="s">
        <v>6</v>
      </c>
    </row>
    <row r="28" spans="1:20" x14ac:dyDescent="0.25">
      <c r="A28">
        <v>1</v>
      </c>
      <c r="B28">
        <v>0</v>
      </c>
      <c r="C28">
        <v>1</v>
      </c>
      <c r="D28">
        <v>0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 s="1" t="s">
        <v>0</v>
      </c>
      <c r="L28" s="1" t="s">
        <v>10</v>
      </c>
      <c r="M28" s="1" t="s">
        <v>7</v>
      </c>
      <c r="N28" s="1" t="s">
        <v>3</v>
      </c>
      <c r="O28" s="1" t="s">
        <v>3</v>
      </c>
      <c r="P28" s="1" t="s">
        <v>36</v>
      </c>
      <c r="Q28" s="1" t="s">
        <v>3</v>
      </c>
      <c r="R28">
        <v>6</v>
      </c>
      <c r="S28" s="1" t="s">
        <v>21</v>
      </c>
      <c r="T28" s="1" t="s">
        <v>6</v>
      </c>
    </row>
    <row r="29" spans="1:20" x14ac:dyDescent="0.25">
      <c r="A29">
        <v>1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 s="1" t="s">
        <v>9</v>
      </c>
      <c r="L29" s="1" t="s">
        <v>1</v>
      </c>
      <c r="M29" s="1" t="s">
        <v>15</v>
      </c>
      <c r="N29" s="1" t="s">
        <v>8</v>
      </c>
      <c r="O29" s="1" t="s">
        <v>3</v>
      </c>
      <c r="P29" s="1" t="s">
        <v>11</v>
      </c>
      <c r="Q29" s="1" t="s">
        <v>8</v>
      </c>
      <c r="R29">
        <v>10</v>
      </c>
      <c r="S29" s="1" t="s">
        <v>5</v>
      </c>
      <c r="T29" s="1" t="s">
        <v>12</v>
      </c>
    </row>
    <row r="30" spans="1:20" x14ac:dyDescent="0.25">
      <c r="A30">
        <v>0</v>
      </c>
      <c r="B30">
        <v>1</v>
      </c>
      <c r="C30">
        <v>1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1</v>
      </c>
      <c r="K30" s="1" t="s">
        <v>0</v>
      </c>
      <c r="L30" s="1" t="s">
        <v>1</v>
      </c>
      <c r="M30" s="1" t="s">
        <v>15</v>
      </c>
      <c r="N30" s="1" t="s">
        <v>3</v>
      </c>
      <c r="O30" s="1" t="s">
        <v>8</v>
      </c>
      <c r="P30" s="1" t="s">
        <v>24</v>
      </c>
      <c r="Q30" s="1" t="s">
        <v>3</v>
      </c>
      <c r="R30">
        <v>5</v>
      </c>
      <c r="S30" s="1" t="s">
        <v>5</v>
      </c>
      <c r="T30" s="1" t="s">
        <v>6</v>
      </c>
    </row>
    <row r="31" spans="1:20" x14ac:dyDescent="0.25">
      <c r="A31">
        <v>0</v>
      </c>
      <c r="B31">
        <v>0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 s="1" t="s">
        <v>13</v>
      </c>
      <c r="L31" s="1" t="s">
        <v>10</v>
      </c>
      <c r="M31" s="1" t="s">
        <v>2</v>
      </c>
      <c r="N31" s="1" t="s">
        <v>8</v>
      </c>
      <c r="O31" s="1" t="s">
        <v>8</v>
      </c>
      <c r="P31" s="1" t="s">
        <v>37</v>
      </c>
      <c r="Q31" s="1" t="s">
        <v>3</v>
      </c>
      <c r="R31">
        <v>3</v>
      </c>
      <c r="S31" s="1" t="s">
        <v>5</v>
      </c>
      <c r="T31" s="1" t="s">
        <v>6</v>
      </c>
    </row>
    <row r="32" spans="1:20" x14ac:dyDescent="0.25">
      <c r="A32">
        <v>1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 s="1" t="s">
        <v>18</v>
      </c>
      <c r="L32" s="1" t="s">
        <v>1</v>
      </c>
      <c r="M32" s="1" t="s">
        <v>15</v>
      </c>
      <c r="N32" s="1" t="s">
        <v>3</v>
      </c>
      <c r="O32" s="1" t="s">
        <v>3</v>
      </c>
      <c r="P32" s="1" t="s">
        <v>16</v>
      </c>
      <c r="Q32" s="1" t="s">
        <v>3</v>
      </c>
      <c r="R32">
        <v>10</v>
      </c>
      <c r="S32" s="1" t="s">
        <v>5</v>
      </c>
      <c r="T32" s="1" t="s">
        <v>12</v>
      </c>
    </row>
    <row r="33" spans="1:20" x14ac:dyDescent="0.25">
      <c r="A33">
        <v>0</v>
      </c>
      <c r="B33">
        <v>0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</v>
      </c>
      <c r="K33" s="1" t="s">
        <v>0</v>
      </c>
      <c r="L33" s="1" t="s">
        <v>1</v>
      </c>
      <c r="M33" s="1" t="s">
        <v>38</v>
      </c>
      <c r="N33" s="1" t="s">
        <v>8</v>
      </c>
      <c r="O33" s="1" t="s">
        <v>3</v>
      </c>
      <c r="P33" s="1" t="s">
        <v>39</v>
      </c>
      <c r="Q33" s="1" t="s">
        <v>3</v>
      </c>
      <c r="R33">
        <v>4</v>
      </c>
      <c r="S33" s="1" t="s">
        <v>5</v>
      </c>
      <c r="T33" s="1" t="s">
        <v>6</v>
      </c>
    </row>
    <row r="34" spans="1:20" x14ac:dyDescent="0.25">
      <c r="A34">
        <v>1</v>
      </c>
      <c r="B34">
        <v>0</v>
      </c>
      <c r="C34">
        <v>0</v>
      </c>
      <c r="D34">
        <v>1</v>
      </c>
      <c r="E34">
        <v>0</v>
      </c>
      <c r="F34">
        <v>1</v>
      </c>
      <c r="G34">
        <v>1</v>
      </c>
      <c r="H34">
        <v>1</v>
      </c>
      <c r="I34">
        <v>1</v>
      </c>
      <c r="J34">
        <v>1</v>
      </c>
      <c r="K34" s="1">
        <v>4</v>
      </c>
      <c r="L34" s="1" t="s">
        <v>1</v>
      </c>
      <c r="M34" s="1" t="s">
        <v>15</v>
      </c>
      <c r="N34" s="1" t="s">
        <v>3</v>
      </c>
      <c r="O34" s="1" t="s">
        <v>3</v>
      </c>
      <c r="P34" s="1" t="s">
        <v>14</v>
      </c>
      <c r="Q34" s="1" t="s">
        <v>3</v>
      </c>
      <c r="R34">
        <v>7</v>
      </c>
      <c r="S34" s="1" t="s">
        <v>5</v>
      </c>
      <c r="T34" s="1" t="s">
        <v>12</v>
      </c>
    </row>
    <row r="35" spans="1:20" x14ac:dyDescent="0.25">
      <c r="A35">
        <v>1</v>
      </c>
      <c r="B35">
        <v>0</v>
      </c>
      <c r="C35">
        <v>0</v>
      </c>
      <c r="D35">
        <v>0</v>
      </c>
      <c r="E35">
        <v>1</v>
      </c>
      <c r="F35">
        <v>1</v>
      </c>
      <c r="G35">
        <v>0</v>
      </c>
      <c r="H35">
        <v>1</v>
      </c>
      <c r="I35">
        <v>0</v>
      </c>
      <c r="J35">
        <v>1</v>
      </c>
      <c r="K35" s="1" t="s">
        <v>9</v>
      </c>
      <c r="L35" s="1" t="s">
        <v>1</v>
      </c>
      <c r="M35" s="1" t="s">
        <v>28</v>
      </c>
      <c r="N35" s="1" t="s">
        <v>8</v>
      </c>
      <c r="O35" s="1" t="s">
        <v>3</v>
      </c>
      <c r="P35" s="1" t="s">
        <v>34</v>
      </c>
      <c r="Q35" s="1" t="s">
        <v>3</v>
      </c>
      <c r="R35">
        <v>5</v>
      </c>
      <c r="S35" s="1" t="s">
        <v>40</v>
      </c>
      <c r="T35" s="1" t="s">
        <v>6</v>
      </c>
    </row>
    <row r="36" spans="1:20" x14ac:dyDescent="0.25">
      <c r="A36">
        <v>1</v>
      </c>
      <c r="B36">
        <v>0</v>
      </c>
      <c r="C36">
        <v>0</v>
      </c>
      <c r="D36">
        <v>0</v>
      </c>
      <c r="E36">
        <v>1</v>
      </c>
      <c r="F36">
        <v>1</v>
      </c>
      <c r="G36">
        <v>0</v>
      </c>
      <c r="H36">
        <v>0</v>
      </c>
      <c r="I36">
        <v>1</v>
      </c>
      <c r="J36">
        <v>1</v>
      </c>
      <c r="K36" s="1" t="s">
        <v>0</v>
      </c>
      <c r="L36" s="1" t="s">
        <v>1</v>
      </c>
      <c r="M36" s="1" t="s">
        <v>28</v>
      </c>
      <c r="N36" s="1" t="s">
        <v>8</v>
      </c>
      <c r="O36" s="1" t="s">
        <v>3</v>
      </c>
      <c r="P36" s="1" t="s">
        <v>34</v>
      </c>
      <c r="Q36" s="1" t="s">
        <v>3</v>
      </c>
      <c r="R36">
        <v>5</v>
      </c>
      <c r="S36" s="1" t="s">
        <v>5</v>
      </c>
      <c r="T36" s="1" t="s">
        <v>6</v>
      </c>
    </row>
    <row r="37" spans="1:20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1" t="s">
        <v>30</v>
      </c>
      <c r="L37" s="1" t="s">
        <v>10</v>
      </c>
      <c r="M37" s="1" t="s">
        <v>7</v>
      </c>
      <c r="N37" s="1" t="s">
        <v>8</v>
      </c>
      <c r="O37" s="1" t="s">
        <v>3</v>
      </c>
      <c r="P37" s="1" t="s">
        <v>41</v>
      </c>
      <c r="Q37" s="1" t="s">
        <v>3</v>
      </c>
      <c r="R37">
        <v>1</v>
      </c>
      <c r="S37" s="1" t="s">
        <v>5</v>
      </c>
      <c r="T37" s="1" t="s">
        <v>6</v>
      </c>
    </row>
    <row r="38" spans="1:20" x14ac:dyDescent="0.25">
      <c r="A38">
        <v>0</v>
      </c>
      <c r="B38">
        <v>1</v>
      </c>
      <c r="C38">
        <v>0</v>
      </c>
      <c r="D38">
        <v>0</v>
      </c>
      <c r="E38">
        <v>1</v>
      </c>
      <c r="F38">
        <v>0</v>
      </c>
      <c r="G38">
        <v>0</v>
      </c>
      <c r="H38">
        <v>1</v>
      </c>
      <c r="I38">
        <v>0</v>
      </c>
      <c r="J38">
        <v>0</v>
      </c>
      <c r="K38" s="1" t="s">
        <v>13</v>
      </c>
      <c r="L38" s="1" t="s">
        <v>10</v>
      </c>
      <c r="M38" s="1" t="s">
        <v>15</v>
      </c>
      <c r="N38" s="1" t="s">
        <v>3</v>
      </c>
      <c r="O38" s="1" t="s">
        <v>3</v>
      </c>
      <c r="P38" s="1" t="s">
        <v>41</v>
      </c>
      <c r="Q38" s="1" t="s">
        <v>3</v>
      </c>
      <c r="R38">
        <v>3</v>
      </c>
      <c r="S38" s="1" t="s">
        <v>5</v>
      </c>
      <c r="T38" s="1" t="s">
        <v>6</v>
      </c>
    </row>
    <row r="39" spans="1:20" x14ac:dyDescent="0.25">
      <c r="A39">
        <v>1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 s="1" t="s">
        <v>30</v>
      </c>
      <c r="L39" s="1" t="s">
        <v>1</v>
      </c>
      <c r="M39" s="1" t="s">
        <v>33</v>
      </c>
      <c r="N39" s="1" t="s">
        <v>3</v>
      </c>
      <c r="O39" s="1" t="s">
        <v>3</v>
      </c>
      <c r="P39" s="1" t="s">
        <v>39</v>
      </c>
      <c r="Q39" s="1" t="s">
        <v>3</v>
      </c>
      <c r="R39">
        <v>2</v>
      </c>
      <c r="S39" s="1" t="s">
        <v>5</v>
      </c>
      <c r="T39" s="1" t="s">
        <v>6</v>
      </c>
    </row>
    <row r="40" spans="1:20" x14ac:dyDescent="0.25">
      <c r="A40">
        <v>1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 s="1" t="s">
        <v>13</v>
      </c>
      <c r="L40" s="1" t="s">
        <v>1</v>
      </c>
      <c r="M40" s="1" t="s">
        <v>15</v>
      </c>
      <c r="N40" s="1" t="s">
        <v>8</v>
      </c>
      <c r="O40" s="1" t="s">
        <v>3</v>
      </c>
      <c r="P40" s="1" t="s">
        <v>16</v>
      </c>
      <c r="Q40" s="1" t="s">
        <v>3</v>
      </c>
      <c r="R40">
        <v>10</v>
      </c>
      <c r="S40" s="1" t="s">
        <v>5</v>
      </c>
      <c r="T40" s="1" t="s">
        <v>12</v>
      </c>
    </row>
    <row r="41" spans="1:20" x14ac:dyDescent="0.25">
      <c r="A41">
        <v>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</v>
      </c>
      <c r="J41">
        <v>1</v>
      </c>
      <c r="K41" s="1" t="s">
        <v>13</v>
      </c>
      <c r="L41" s="1" t="s">
        <v>1</v>
      </c>
      <c r="M41" s="1" t="s">
        <v>33</v>
      </c>
      <c r="N41" s="1" t="s">
        <v>3</v>
      </c>
      <c r="O41" s="1" t="s">
        <v>3</v>
      </c>
      <c r="P41" s="1" t="s">
        <v>34</v>
      </c>
      <c r="Q41" s="1" t="s">
        <v>3</v>
      </c>
      <c r="R41">
        <v>8</v>
      </c>
      <c r="S41" s="1" t="s">
        <v>5</v>
      </c>
      <c r="T41" s="1" t="s">
        <v>12</v>
      </c>
    </row>
    <row r="42" spans="1:20" x14ac:dyDescent="0.25">
      <c r="A42">
        <v>0</v>
      </c>
      <c r="B42">
        <v>0</v>
      </c>
      <c r="C42">
        <v>1</v>
      </c>
      <c r="D42">
        <v>1</v>
      </c>
      <c r="E42">
        <v>1</v>
      </c>
      <c r="F42">
        <v>1</v>
      </c>
      <c r="G42">
        <v>0</v>
      </c>
      <c r="H42">
        <v>1</v>
      </c>
      <c r="I42">
        <v>0</v>
      </c>
      <c r="J42">
        <v>1</v>
      </c>
      <c r="K42" s="1" t="s">
        <v>9</v>
      </c>
      <c r="L42" s="1" t="s">
        <v>1</v>
      </c>
      <c r="M42" s="1" t="s">
        <v>15</v>
      </c>
      <c r="N42" s="1" t="s">
        <v>8</v>
      </c>
      <c r="O42" s="1" t="s">
        <v>3</v>
      </c>
      <c r="P42" s="1" t="s">
        <v>4</v>
      </c>
      <c r="Q42" s="1" t="s">
        <v>3</v>
      </c>
      <c r="R42">
        <v>6</v>
      </c>
      <c r="S42" s="1" t="s">
        <v>5</v>
      </c>
      <c r="T42" s="1" t="s">
        <v>6</v>
      </c>
    </row>
    <row r="43" spans="1:20" x14ac:dyDescent="0.25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1" t="s">
        <v>13</v>
      </c>
      <c r="L43" s="1" t="s">
        <v>1</v>
      </c>
      <c r="M43" s="1" t="s">
        <v>7</v>
      </c>
      <c r="N43" s="1" t="s">
        <v>3</v>
      </c>
      <c r="O43" s="1" t="s">
        <v>3</v>
      </c>
      <c r="P43" s="1" t="s">
        <v>36</v>
      </c>
      <c r="Q43" s="1" t="s">
        <v>3</v>
      </c>
      <c r="R43">
        <v>1</v>
      </c>
      <c r="S43" s="1" t="s">
        <v>5</v>
      </c>
      <c r="T43" s="1" t="s">
        <v>6</v>
      </c>
    </row>
    <row r="44" spans="1:20" x14ac:dyDescent="0.25">
      <c r="A44">
        <v>1</v>
      </c>
      <c r="B44">
        <v>0</v>
      </c>
      <c r="C44">
        <v>0</v>
      </c>
      <c r="D44">
        <v>0</v>
      </c>
      <c r="E44">
        <v>1</v>
      </c>
      <c r="F44">
        <v>0</v>
      </c>
      <c r="G44">
        <v>1</v>
      </c>
      <c r="H44">
        <v>0</v>
      </c>
      <c r="I44">
        <v>0</v>
      </c>
      <c r="J44">
        <v>1</v>
      </c>
      <c r="K44" s="1" t="s">
        <v>0</v>
      </c>
      <c r="L44" s="1" t="s">
        <v>10</v>
      </c>
      <c r="M44" s="1" t="s">
        <v>7</v>
      </c>
      <c r="N44" s="1" t="s">
        <v>3</v>
      </c>
      <c r="O44" s="1" t="s">
        <v>3</v>
      </c>
      <c r="P44" s="1" t="s">
        <v>4</v>
      </c>
      <c r="Q44" s="1" t="s">
        <v>3</v>
      </c>
      <c r="R44">
        <v>4</v>
      </c>
      <c r="S44" s="1" t="s">
        <v>5</v>
      </c>
      <c r="T44" s="1" t="s">
        <v>6</v>
      </c>
    </row>
    <row r="45" spans="1:20" x14ac:dyDescent="0.25">
      <c r="A45">
        <v>1</v>
      </c>
      <c r="B45">
        <v>0</v>
      </c>
      <c r="C45">
        <v>1</v>
      </c>
      <c r="D45">
        <v>1</v>
      </c>
      <c r="E45">
        <v>1</v>
      </c>
      <c r="F45">
        <v>1</v>
      </c>
      <c r="G45">
        <v>0</v>
      </c>
      <c r="H45">
        <v>1</v>
      </c>
      <c r="I45">
        <v>1</v>
      </c>
      <c r="J45">
        <v>1</v>
      </c>
      <c r="K45" s="1" t="s">
        <v>13</v>
      </c>
      <c r="L45" s="1" t="s">
        <v>10</v>
      </c>
      <c r="M45" s="1" t="s">
        <v>15</v>
      </c>
      <c r="N45" s="1" t="s">
        <v>3</v>
      </c>
      <c r="O45" s="1" t="s">
        <v>3</v>
      </c>
      <c r="P45" s="1" t="s">
        <v>4</v>
      </c>
      <c r="Q45" s="1" t="s">
        <v>3</v>
      </c>
      <c r="R45">
        <v>8</v>
      </c>
      <c r="S45" s="1" t="s">
        <v>5</v>
      </c>
      <c r="T45" s="1" t="s">
        <v>12</v>
      </c>
    </row>
    <row r="46" spans="1:20" x14ac:dyDescent="0.25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J46">
        <v>0</v>
      </c>
      <c r="K46" s="1" t="s">
        <v>20</v>
      </c>
      <c r="L46" s="1" t="s">
        <v>1</v>
      </c>
      <c r="M46" s="1" t="s">
        <v>7</v>
      </c>
      <c r="N46" s="1" t="s">
        <v>3</v>
      </c>
      <c r="O46" s="1" t="s">
        <v>3</v>
      </c>
      <c r="P46" s="1" t="s">
        <v>4</v>
      </c>
      <c r="Q46" s="1" t="s">
        <v>3</v>
      </c>
      <c r="R46">
        <v>2</v>
      </c>
      <c r="S46" s="1" t="s">
        <v>5</v>
      </c>
      <c r="T46" s="1" t="s">
        <v>6</v>
      </c>
    </row>
    <row r="47" spans="1:20" x14ac:dyDescent="0.25">
      <c r="A47">
        <v>0</v>
      </c>
      <c r="B47">
        <v>1</v>
      </c>
      <c r="C47">
        <v>1</v>
      </c>
      <c r="D47">
        <v>0</v>
      </c>
      <c r="E47">
        <v>1</v>
      </c>
      <c r="F47">
        <v>1</v>
      </c>
      <c r="G47">
        <v>0</v>
      </c>
      <c r="H47">
        <v>0</v>
      </c>
      <c r="I47">
        <v>0</v>
      </c>
      <c r="J47">
        <v>1</v>
      </c>
      <c r="K47" s="1" t="s">
        <v>13</v>
      </c>
      <c r="L47" s="1" t="s">
        <v>10</v>
      </c>
      <c r="M47" s="1" t="s">
        <v>7</v>
      </c>
      <c r="N47" s="1" t="s">
        <v>8</v>
      </c>
      <c r="O47" s="1" t="s">
        <v>3</v>
      </c>
      <c r="P47" s="1" t="s">
        <v>42</v>
      </c>
      <c r="Q47" s="1" t="s">
        <v>3</v>
      </c>
      <c r="R47">
        <v>5</v>
      </c>
      <c r="S47" s="1" t="s">
        <v>35</v>
      </c>
      <c r="T47" s="1" t="s">
        <v>6</v>
      </c>
    </row>
    <row r="48" spans="1:20" x14ac:dyDescent="0.25">
      <c r="A48">
        <v>0</v>
      </c>
      <c r="B48">
        <v>1</v>
      </c>
      <c r="C48">
        <v>1</v>
      </c>
      <c r="D48">
        <v>0</v>
      </c>
      <c r="E48">
        <v>1</v>
      </c>
      <c r="F48">
        <v>1</v>
      </c>
      <c r="G48">
        <v>0</v>
      </c>
      <c r="H48">
        <v>0</v>
      </c>
      <c r="I48">
        <v>0</v>
      </c>
      <c r="J48">
        <v>0</v>
      </c>
      <c r="K48" s="1" t="s">
        <v>13</v>
      </c>
      <c r="L48" s="1" t="s">
        <v>10</v>
      </c>
      <c r="M48" s="1" t="s">
        <v>7</v>
      </c>
      <c r="N48" s="1" t="s">
        <v>8</v>
      </c>
      <c r="O48" s="1" t="s">
        <v>3</v>
      </c>
      <c r="P48" s="1" t="s">
        <v>42</v>
      </c>
      <c r="Q48" s="1" t="s">
        <v>3</v>
      </c>
      <c r="R48">
        <v>4</v>
      </c>
      <c r="S48" s="1" t="s">
        <v>35</v>
      </c>
      <c r="T48" s="1" t="s">
        <v>6</v>
      </c>
    </row>
    <row r="49" spans="1:20" x14ac:dyDescent="0.25">
      <c r="A49">
        <v>1</v>
      </c>
      <c r="B49">
        <v>1</v>
      </c>
      <c r="C49">
        <v>1</v>
      </c>
      <c r="D49">
        <v>0</v>
      </c>
      <c r="E49">
        <v>1</v>
      </c>
      <c r="F49">
        <v>0</v>
      </c>
      <c r="G49">
        <v>1</v>
      </c>
      <c r="H49">
        <v>1</v>
      </c>
      <c r="I49">
        <v>0</v>
      </c>
      <c r="J49">
        <v>1</v>
      </c>
      <c r="K49" s="1" t="s">
        <v>0</v>
      </c>
      <c r="L49" s="1" t="s">
        <v>1</v>
      </c>
      <c r="M49" s="1" t="s">
        <v>15</v>
      </c>
      <c r="N49" s="1" t="s">
        <v>3</v>
      </c>
      <c r="O49" s="1" t="s">
        <v>3</v>
      </c>
      <c r="P49" s="1" t="s">
        <v>4</v>
      </c>
      <c r="Q49" s="1" t="s">
        <v>3</v>
      </c>
      <c r="R49">
        <v>7</v>
      </c>
      <c r="S49" s="1" t="s">
        <v>5</v>
      </c>
      <c r="T49" s="1" t="s">
        <v>12</v>
      </c>
    </row>
    <row r="50" spans="1:20" x14ac:dyDescent="0.25">
      <c r="A50">
        <v>1</v>
      </c>
      <c r="B50">
        <v>0</v>
      </c>
      <c r="C50">
        <v>1</v>
      </c>
      <c r="D50">
        <v>1</v>
      </c>
      <c r="E50">
        <v>1</v>
      </c>
      <c r="F50">
        <v>1</v>
      </c>
      <c r="G50">
        <v>0</v>
      </c>
      <c r="H50">
        <v>0</v>
      </c>
      <c r="I50">
        <v>1</v>
      </c>
      <c r="J50">
        <v>1</v>
      </c>
      <c r="K50" s="1" t="s">
        <v>0</v>
      </c>
      <c r="L50" s="1" t="s">
        <v>10</v>
      </c>
      <c r="M50" s="1" t="s">
        <v>15</v>
      </c>
      <c r="N50" s="1" t="s">
        <v>8</v>
      </c>
      <c r="O50" s="1" t="s">
        <v>3</v>
      </c>
      <c r="P50" s="1" t="s">
        <v>39</v>
      </c>
      <c r="Q50" s="1" t="s">
        <v>3</v>
      </c>
      <c r="R50">
        <v>7</v>
      </c>
      <c r="S50" s="1" t="s">
        <v>5</v>
      </c>
      <c r="T50" s="1" t="s">
        <v>12</v>
      </c>
    </row>
    <row r="51" spans="1:20" x14ac:dyDescent="0.25">
      <c r="A51">
        <v>0</v>
      </c>
      <c r="B51">
        <v>1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 s="1" t="s">
        <v>30</v>
      </c>
      <c r="L51" s="1" t="s">
        <v>1</v>
      </c>
      <c r="M51" s="1" t="s">
        <v>7</v>
      </c>
      <c r="N51" s="1" t="s">
        <v>3</v>
      </c>
      <c r="O51" s="1" t="s">
        <v>8</v>
      </c>
      <c r="P51" s="1" t="s">
        <v>4</v>
      </c>
      <c r="Q51" s="1" t="s">
        <v>3</v>
      </c>
      <c r="R51">
        <v>2</v>
      </c>
      <c r="S51" s="1" t="s">
        <v>5</v>
      </c>
      <c r="T51" s="1" t="s">
        <v>6</v>
      </c>
    </row>
    <row r="52" spans="1:20" x14ac:dyDescent="0.25">
      <c r="A52">
        <v>0</v>
      </c>
      <c r="B52">
        <v>1</v>
      </c>
      <c r="C52">
        <v>0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1</v>
      </c>
      <c r="K52" s="1" t="s">
        <v>30</v>
      </c>
      <c r="L52" s="1" t="s">
        <v>1</v>
      </c>
      <c r="M52" s="1" t="s">
        <v>15</v>
      </c>
      <c r="N52" s="1" t="s">
        <v>8</v>
      </c>
      <c r="O52" s="1" t="s">
        <v>3</v>
      </c>
      <c r="P52" s="1" t="s">
        <v>4</v>
      </c>
      <c r="Q52" s="1" t="s">
        <v>3</v>
      </c>
      <c r="R52">
        <v>4</v>
      </c>
      <c r="S52" s="1" t="s">
        <v>5</v>
      </c>
      <c r="T52" s="1" t="s">
        <v>6</v>
      </c>
    </row>
    <row r="53" spans="1:20" x14ac:dyDescent="0.25">
      <c r="A53">
        <v>0</v>
      </c>
      <c r="B53">
        <v>0</v>
      </c>
      <c r="C53">
        <v>1</v>
      </c>
      <c r="D53">
        <v>0</v>
      </c>
      <c r="E53">
        <v>1</v>
      </c>
      <c r="F53">
        <v>1</v>
      </c>
      <c r="G53">
        <v>1</v>
      </c>
      <c r="H53">
        <v>0</v>
      </c>
      <c r="I53">
        <v>1</v>
      </c>
      <c r="J53">
        <v>1</v>
      </c>
      <c r="K53" s="1" t="s">
        <v>13</v>
      </c>
      <c r="L53" s="1" t="s">
        <v>1</v>
      </c>
      <c r="M53" s="1" t="s">
        <v>33</v>
      </c>
      <c r="N53" s="1" t="s">
        <v>3</v>
      </c>
      <c r="O53" s="1" t="s">
        <v>3</v>
      </c>
      <c r="P53" s="1" t="s">
        <v>34</v>
      </c>
      <c r="Q53" s="1" t="s">
        <v>3</v>
      </c>
      <c r="R53">
        <v>6</v>
      </c>
      <c r="S53" s="1" t="s">
        <v>5</v>
      </c>
      <c r="T53" s="1" t="s">
        <v>6</v>
      </c>
    </row>
    <row r="54" spans="1:20" x14ac:dyDescent="0.25">
      <c r="A54">
        <v>1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1</v>
      </c>
      <c r="I54">
        <v>1</v>
      </c>
      <c r="J54">
        <v>1</v>
      </c>
      <c r="K54" s="1" t="s">
        <v>0</v>
      </c>
      <c r="L54" s="1" t="s">
        <v>1</v>
      </c>
      <c r="M54" s="1" t="s">
        <v>15</v>
      </c>
      <c r="N54" s="1" t="s">
        <v>3</v>
      </c>
      <c r="O54" s="1" t="s">
        <v>3</v>
      </c>
      <c r="P54" s="1" t="s">
        <v>4</v>
      </c>
      <c r="Q54" s="1" t="s">
        <v>3</v>
      </c>
      <c r="R54">
        <v>6</v>
      </c>
      <c r="S54" s="1" t="s">
        <v>5</v>
      </c>
      <c r="T54" s="1" t="s">
        <v>6</v>
      </c>
    </row>
    <row r="55" spans="1:20" x14ac:dyDescent="0.25">
      <c r="A55">
        <v>1</v>
      </c>
      <c r="B55">
        <v>1</v>
      </c>
      <c r="C55">
        <v>1</v>
      </c>
      <c r="D55">
        <v>1</v>
      </c>
      <c r="E55">
        <v>1</v>
      </c>
      <c r="F55">
        <v>1</v>
      </c>
      <c r="G55">
        <v>1</v>
      </c>
      <c r="H55">
        <v>0</v>
      </c>
      <c r="I55">
        <v>1</v>
      </c>
      <c r="J55">
        <v>1</v>
      </c>
      <c r="K55" s="1" t="s">
        <v>30</v>
      </c>
      <c r="L55" s="1" t="s">
        <v>1</v>
      </c>
      <c r="M55" s="1" t="s">
        <v>15</v>
      </c>
      <c r="N55" s="1" t="s">
        <v>8</v>
      </c>
      <c r="O55" s="1" t="s">
        <v>3</v>
      </c>
      <c r="P55" s="1" t="s">
        <v>11</v>
      </c>
      <c r="Q55" s="1" t="s">
        <v>3</v>
      </c>
      <c r="R55">
        <v>9</v>
      </c>
      <c r="S55" s="1" t="s">
        <v>5</v>
      </c>
      <c r="T55" s="1" t="s">
        <v>12</v>
      </c>
    </row>
    <row r="56" spans="1:20" x14ac:dyDescent="0.25">
      <c r="A56">
        <v>1</v>
      </c>
      <c r="B56">
        <v>0</v>
      </c>
      <c r="C56">
        <v>1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1</v>
      </c>
      <c r="K56" s="1" t="s">
        <v>9</v>
      </c>
      <c r="L56" s="1" t="s">
        <v>1</v>
      </c>
      <c r="M56" s="1" t="s">
        <v>15</v>
      </c>
      <c r="N56" s="1" t="s">
        <v>3</v>
      </c>
      <c r="O56" s="1" t="s">
        <v>3</v>
      </c>
      <c r="P56" s="1" t="s">
        <v>24</v>
      </c>
      <c r="Q56" s="1" t="s">
        <v>3</v>
      </c>
      <c r="R56">
        <v>5</v>
      </c>
      <c r="S56" s="1" t="s">
        <v>5</v>
      </c>
      <c r="T56" s="1" t="s">
        <v>6</v>
      </c>
    </row>
    <row r="57" spans="1:20" x14ac:dyDescent="0.25">
      <c r="A57">
        <v>0</v>
      </c>
      <c r="B57">
        <v>0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 s="1" t="s">
        <v>9</v>
      </c>
      <c r="L57" s="1" t="s">
        <v>1</v>
      </c>
      <c r="M57" s="1" t="s">
        <v>15</v>
      </c>
      <c r="N57" s="1" t="s">
        <v>3</v>
      </c>
      <c r="O57" s="1" t="s">
        <v>3</v>
      </c>
      <c r="P57" s="1" t="s">
        <v>43</v>
      </c>
      <c r="Q57" s="1" t="s">
        <v>3</v>
      </c>
      <c r="R57">
        <v>2</v>
      </c>
      <c r="S57" s="1" t="s">
        <v>5</v>
      </c>
      <c r="T57" s="1" t="s">
        <v>6</v>
      </c>
    </row>
    <row r="58" spans="1:20" x14ac:dyDescent="0.25">
      <c r="A58">
        <v>0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 s="1" t="s">
        <v>0</v>
      </c>
      <c r="L58" s="1" t="s">
        <v>1</v>
      </c>
      <c r="M58" s="1" t="s">
        <v>15</v>
      </c>
      <c r="N58" s="1" t="s">
        <v>3</v>
      </c>
      <c r="O58" s="1" t="s">
        <v>3</v>
      </c>
      <c r="P58" s="1" t="s">
        <v>44</v>
      </c>
      <c r="Q58" s="1" t="s">
        <v>3</v>
      </c>
      <c r="R58">
        <v>2</v>
      </c>
      <c r="S58" s="1" t="s">
        <v>5</v>
      </c>
      <c r="T58" s="1" t="s">
        <v>6</v>
      </c>
    </row>
    <row r="59" spans="1:20" x14ac:dyDescent="0.25">
      <c r="A59">
        <v>1</v>
      </c>
      <c r="B59">
        <v>0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 s="1" t="s">
        <v>13</v>
      </c>
      <c r="L59" s="1" t="s">
        <v>10</v>
      </c>
      <c r="M59" s="1" t="s">
        <v>15</v>
      </c>
      <c r="N59" s="1" t="s">
        <v>3</v>
      </c>
      <c r="O59" s="1" t="s">
        <v>3</v>
      </c>
      <c r="P59" s="1" t="s">
        <v>37</v>
      </c>
      <c r="Q59" s="1" t="s">
        <v>3</v>
      </c>
      <c r="R59">
        <v>9</v>
      </c>
      <c r="S59" s="1" t="s">
        <v>5</v>
      </c>
      <c r="T59" s="1" t="s">
        <v>12</v>
      </c>
    </row>
    <row r="60" spans="1:20" x14ac:dyDescent="0.25">
      <c r="A60">
        <v>1</v>
      </c>
      <c r="B60">
        <v>0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</v>
      </c>
      <c r="K60" s="1" t="s">
        <v>32</v>
      </c>
      <c r="L60" s="1" t="s">
        <v>10</v>
      </c>
      <c r="M60" s="1" t="s">
        <v>7</v>
      </c>
      <c r="N60" s="1" t="s">
        <v>3</v>
      </c>
      <c r="O60" s="1" t="s">
        <v>3</v>
      </c>
      <c r="P60" s="1" t="s">
        <v>45</v>
      </c>
      <c r="Q60" s="1" t="s">
        <v>3</v>
      </c>
      <c r="R60">
        <v>8</v>
      </c>
      <c r="S60" s="1" t="s">
        <v>40</v>
      </c>
      <c r="T60" s="1" t="s">
        <v>12</v>
      </c>
    </row>
    <row r="61" spans="1:20" x14ac:dyDescent="0.25">
      <c r="A61">
        <v>1</v>
      </c>
      <c r="B61">
        <v>0</v>
      </c>
      <c r="C61">
        <v>1</v>
      </c>
      <c r="D61">
        <v>1</v>
      </c>
      <c r="E61">
        <v>1</v>
      </c>
      <c r="F61">
        <v>1</v>
      </c>
      <c r="G61">
        <v>0</v>
      </c>
      <c r="H61">
        <v>0</v>
      </c>
      <c r="I61">
        <v>1</v>
      </c>
      <c r="J61">
        <v>1</v>
      </c>
      <c r="K61" s="1" t="s">
        <v>13</v>
      </c>
      <c r="L61" s="1" t="s">
        <v>1</v>
      </c>
      <c r="M61" s="1" t="s">
        <v>46</v>
      </c>
      <c r="N61" s="1" t="s">
        <v>3</v>
      </c>
      <c r="O61" s="1" t="s">
        <v>8</v>
      </c>
      <c r="P61" s="1" t="s">
        <v>11</v>
      </c>
      <c r="Q61" s="1" t="s">
        <v>3</v>
      </c>
      <c r="R61">
        <v>7</v>
      </c>
      <c r="S61" s="1" t="s">
        <v>5</v>
      </c>
      <c r="T61" s="1" t="s">
        <v>12</v>
      </c>
    </row>
    <row r="62" spans="1:20" x14ac:dyDescent="0.25">
      <c r="A62">
        <v>1</v>
      </c>
      <c r="B62">
        <v>0</v>
      </c>
      <c r="C62">
        <v>1</v>
      </c>
      <c r="D62">
        <v>0</v>
      </c>
      <c r="E62">
        <v>1</v>
      </c>
      <c r="F62">
        <v>0</v>
      </c>
      <c r="G62">
        <v>0</v>
      </c>
      <c r="H62">
        <v>0</v>
      </c>
      <c r="I62">
        <v>0</v>
      </c>
      <c r="J62">
        <v>0</v>
      </c>
      <c r="K62" s="1" t="s">
        <v>13</v>
      </c>
      <c r="L62" s="1" t="s">
        <v>1</v>
      </c>
      <c r="M62" s="1" t="s">
        <v>47</v>
      </c>
      <c r="N62" s="1" t="s">
        <v>3</v>
      </c>
      <c r="O62" s="1" t="s">
        <v>3</v>
      </c>
      <c r="P62" s="1" t="s">
        <v>48</v>
      </c>
      <c r="Q62" s="1" t="s">
        <v>3</v>
      </c>
      <c r="R62">
        <v>3</v>
      </c>
      <c r="S62" s="1" t="s">
        <v>35</v>
      </c>
      <c r="T62" s="1" t="s">
        <v>6</v>
      </c>
    </row>
    <row r="63" spans="1:20" x14ac:dyDescent="0.25">
      <c r="A63">
        <v>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 s="1" t="s">
        <v>32</v>
      </c>
      <c r="L63" s="1" t="s">
        <v>1</v>
      </c>
      <c r="M63" s="1" t="s">
        <v>15</v>
      </c>
      <c r="N63" s="1" t="s">
        <v>3</v>
      </c>
      <c r="O63" s="1" t="s">
        <v>3</v>
      </c>
      <c r="P63" s="1" t="s">
        <v>11</v>
      </c>
      <c r="Q63" s="1" t="s">
        <v>3</v>
      </c>
      <c r="R63">
        <v>9</v>
      </c>
      <c r="S63" s="1" t="s">
        <v>5</v>
      </c>
      <c r="T63" s="1" t="s">
        <v>12</v>
      </c>
    </row>
    <row r="64" spans="1:20" x14ac:dyDescent="0.25">
      <c r="A64">
        <v>1</v>
      </c>
      <c r="B64">
        <v>1</v>
      </c>
      <c r="C64">
        <v>1</v>
      </c>
      <c r="D64">
        <v>0</v>
      </c>
      <c r="E64">
        <v>1</v>
      </c>
      <c r="F64">
        <v>1</v>
      </c>
      <c r="G64">
        <v>0</v>
      </c>
      <c r="H64">
        <v>0</v>
      </c>
      <c r="I64">
        <v>0</v>
      </c>
      <c r="J64">
        <v>1</v>
      </c>
      <c r="K64" s="1" t="s">
        <v>13</v>
      </c>
      <c r="L64" s="1" t="s">
        <v>10</v>
      </c>
      <c r="M64" s="1" t="s">
        <v>15</v>
      </c>
      <c r="N64" s="1" t="s">
        <v>8</v>
      </c>
      <c r="O64" s="1" t="s">
        <v>3</v>
      </c>
      <c r="P64" s="1" t="s">
        <v>43</v>
      </c>
      <c r="Q64" s="1" t="s">
        <v>3</v>
      </c>
      <c r="R64">
        <v>6</v>
      </c>
      <c r="S64" s="1" t="s">
        <v>5</v>
      </c>
      <c r="T64" s="1" t="s">
        <v>6</v>
      </c>
    </row>
    <row r="65" spans="1:20" x14ac:dyDescent="0.25">
      <c r="A65">
        <v>1</v>
      </c>
      <c r="B65">
        <v>1</v>
      </c>
      <c r="C65">
        <v>1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 s="1" t="s">
        <v>32</v>
      </c>
      <c r="L65" s="1" t="s">
        <v>1</v>
      </c>
      <c r="M65" s="1" t="s">
        <v>33</v>
      </c>
      <c r="N65" s="1" t="s">
        <v>8</v>
      </c>
      <c r="O65" s="1" t="s">
        <v>3</v>
      </c>
      <c r="P65" s="1" t="s">
        <v>49</v>
      </c>
      <c r="Q65" s="1" t="s">
        <v>3</v>
      </c>
      <c r="R65">
        <v>9</v>
      </c>
      <c r="S65" s="1" t="s">
        <v>5</v>
      </c>
      <c r="T65" s="1" t="s">
        <v>12</v>
      </c>
    </row>
    <row r="66" spans="1:20" x14ac:dyDescent="0.25">
      <c r="A66">
        <v>1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1</v>
      </c>
      <c r="I66">
        <v>0</v>
      </c>
      <c r="J66">
        <v>1</v>
      </c>
      <c r="K66" s="1" t="s">
        <v>26</v>
      </c>
      <c r="L66" s="1" t="s">
        <v>1</v>
      </c>
      <c r="M66" s="1" t="s">
        <v>7</v>
      </c>
      <c r="N66" s="1" t="s">
        <v>3</v>
      </c>
      <c r="O66" s="1" t="s">
        <v>3</v>
      </c>
      <c r="P66" s="1" t="s">
        <v>11</v>
      </c>
      <c r="Q66" s="1" t="s">
        <v>3</v>
      </c>
      <c r="R66">
        <v>5</v>
      </c>
      <c r="S66" s="1" t="s">
        <v>5</v>
      </c>
      <c r="T66" s="1" t="s">
        <v>6</v>
      </c>
    </row>
    <row r="67" spans="1:20" x14ac:dyDescent="0.25">
      <c r="A67">
        <v>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1">
        <v>4</v>
      </c>
      <c r="L67" s="1" t="s">
        <v>1</v>
      </c>
      <c r="M67" s="1" t="s">
        <v>7</v>
      </c>
      <c r="N67" s="1" t="s">
        <v>3</v>
      </c>
      <c r="O67" s="1" t="s">
        <v>3</v>
      </c>
      <c r="P67" s="1" t="s">
        <v>4</v>
      </c>
      <c r="Q67" s="1" t="s">
        <v>3</v>
      </c>
      <c r="R67">
        <v>1</v>
      </c>
      <c r="S67" s="1" t="s">
        <v>5</v>
      </c>
      <c r="T67" s="1" t="s">
        <v>6</v>
      </c>
    </row>
    <row r="68" spans="1:20" x14ac:dyDescent="0.25">
      <c r="A68">
        <v>1</v>
      </c>
      <c r="B68">
        <v>0</v>
      </c>
      <c r="C68">
        <v>0</v>
      </c>
      <c r="D68">
        <v>0</v>
      </c>
      <c r="E68">
        <v>1</v>
      </c>
      <c r="F68">
        <v>0</v>
      </c>
      <c r="G68">
        <v>0</v>
      </c>
      <c r="H68">
        <v>0</v>
      </c>
      <c r="I68">
        <v>0</v>
      </c>
      <c r="J68">
        <v>1</v>
      </c>
      <c r="K68" s="1" t="s">
        <v>13</v>
      </c>
      <c r="L68" s="1" t="s">
        <v>1</v>
      </c>
      <c r="M68" s="1" t="s">
        <v>15</v>
      </c>
      <c r="N68" s="1" t="s">
        <v>3</v>
      </c>
      <c r="O68" s="1" t="s">
        <v>3</v>
      </c>
      <c r="P68" s="1" t="s">
        <v>16</v>
      </c>
      <c r="Q68" s="1" t="s">
        <v>3</v>
      </c>
      <c r="R68">
        <v>3</v>
      </c>
      <c r="S68" s="1" t="s">
        <v>5</v>
      </c>
      <c r="T68" s="1" t="s">
        <v>6</v>
      </c>
    </row>
    <row r="69" spans="1:20" x14ac:dyDescent="0.25">
      <c r="A69">
        <v>1</v>
      </c>
      <c r="B69">
        <v>0</v>
      </c>
      <c r="C69">
        <v>0</v>
      </c>
      <c r="D69">
        <v>0</v>
      </c>
      <c r="E69">
        <v>1</v>
      </c>
      <c r="F69">
        <v>0</v>
      </c>
      <c r="G69">
        <v>1</v>
      </c>
      <c r="H69">
        <v>0</v>
      </c>
      <c r="I69">
        <v>0</v>
      </c>
      <c r="J69">
        <v>1</v>
      </c>
      <c r="K69" s="1" t="s">
        <v>13</v>
      </c>
      <c r="L69" s="1" t="s">
        <v>1</v>
      </c>
      <c r="M69" s="1" t="s">
        <v>15</v>
      </c>
      <c r="N69" s="1" t="s">
        <v>3</v>
      </c>
      <c r="O69" s="1" t="s">
        <v>3</v>
      </c>
      <c r="P69" s="1" t="s">
        <v>16</v>
      </c>
      <c r="Q69" s="1" t="s">
        <v>3</v>
      </c>
      <c r="R69">
        <v>4</v>
      </c>
      <c r="S69" s="1" t="s">
        <v>5</v>
      </c>
      <c r="T69" s="1" t="s">
        <v>6</v>
      </c>
    </row>
    <row r="70" spans="1:20" x14ac:dyDescent="0.25">
      <c r="A70">
        <v>0</v>
      </c>
      <c r="B70">
        <v>0</v>
      </c>
      <c r="C70">
        <v>1</v>
      </c>
      <c r="D70">
        <v>0</v>
      </c>
      <c r="E70">
        <v>1</v>
      </c>
      <c r="F70">
        <v>1</v>
      </c>
      <c r="G70">
        <v>1</v>
      </c>
      <c r="H70">
        <v>0</v>
      </c>
      <c r="I70">
        <v>1</v>
      </c>
      <c r="J70">
        <v>0</v>
      </c>
      <c r="K70" s="1" t="s">
        <v>13</v>
      </c>
      <c r="L70" s="1" t="s">
        <v>10</v>
      </c>
      <c r="M70" s="1" t="s">
        <v>15</v>
      </c>
      <c r="N70" s="1" t="s">
        <v>3</v>
      </c>
      <c r="O70" s="1" t="s">
        <v>8</v>
      </c>
      <c r="P70" s="1" t="s">
        <v>49</v>
      </c>
      <c r="Q70" s="1" t="s">
        <v>3</v>
      </c>
      <c r="R70">
        <v>5</v>
      </c>
      <c r="S70" s="1" t="s">
        <v>5</v>
      </c>
      <c r="T70" s="1" t="s">
        <v>6</v>
      </c>
    </row>
    <row r="71" spans="1:20" x14ac:dyDescent="0.25">
      <c r="A71">
        <v>1</v>
      </c>
      <c r="B71">
        <v>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 s="1" t="s">
        <v>13</v>
      </c>
      <c r="L71" s="1" t="s">
        <v>1</v>
      </c>
      <c r="M71" s="1" t="s">
        <v>15</v>
      </c>
      <c r="N71" s="1" t="s">
        <v>3</v>
      </c>
      <c r="O71" s="1" t="s">
        <v>8</v>
      </c>
      <c r="P71" s="1" t="s">
        <v>50</v>
      </c>
      <c r="Q71" s="1" t="s">
        <v>3</v>
      </c>
      <c r="R71">
        <v>9</v>
      </c>
      <c r="S71" s="1" t="s">
        <v>5</v>
      </c>
      <c r="T71" s="1" t="s">
        <v>12</v>
      </c>
    </row>
    <row r="72" spans="1:20" x14ac:dyDescent="0.25">
      <c r="A72">
        <v>1</v>
      </c>
      <c r="B72">
        <v>0</v>
      </c>
      <c r="C72">
        <v>1</v>
      </c>
      <c r="D72">
        <v>0</v>
      </c>
      <c r="E72">
        <v>1</v>
      </c>
      <c r="F72">
        <v>0</v>
      </c>
      <c r="G72">
        <v>1</v>
      </c>
      <c r="H72">
        <v>0</v>
      </c>
      <c r="I72">
        <v>0</v>
      </c>
      <c r="J72">
        <v>1</v>
      </c>
      <c r="K72" s="1" t="s">
        <v>30</v>
      </c>
      <c r="L72" s="1" t="s">
        <v>1</v>
      </c>
      <c r="M72" s="1" t="s">
        <v>33</v>
      </c>
      <c r="N72" s="1" t="s">
        <v>3</v>
      </c>
      <c r="O72" s="1" t="s">
        <v>3</v>
      </c>
      <c r="P72" s="1" t="s">
        <v>51</v>
      </c>
      <c r="Q72" s="1" t="s">
        <v>3</v>
      </c>
      <c r="R72">
        <v>5</v>
      </c>
      <c r="S72" s="1" t="s">
        <v>5</v>
      </c>
      <c r="T72" s="1" t="s">
        <v>6</v>
      </c>
    </row>
    <row r="73" spans="1:20" x14ac:dyDescent="0.25">
      <c r="A73">
        <v>0</v>
      </c>
      <c r="B73">
        <v>1</v>
      </c>
      <c r="C73">
        <v>0</v>
      </c>
      <c r="D73">
        <v>0</v>
      </c>
      <c r="E73">
        <v>1</v>
      </c>
      <c r="F73">
        <v>0</v>
      </c>
      <c r="G73">
        <v>1</v>
      </c>
      <c r="H73">
        <v>0</v>
      </c>
      <c r="I73">
        <v>0</v>
      </c>
      <c r="J73">
        <v>1</v>
      </c>
      <c r="K73" s="1" t="s">
        <v>30</v>
      </c>
      <c r="L73" s="1" t="s">
        <v>10</v>
      </c>
      <c r="M73" s="1" t="s">
        <v>15</v>
      </c>
      <c r="N73" s="1" t="s">
        <v>8</v>
      </c>
      <c r="O73" s="1" t="s">
        <v>3</v>
      </c>
      <c r="P73" s="1" t="s">
        <v>16</v>
      </c>
      <c r="Q73" s="1" t="s">
        <v>3</v>
      </c>
      <c r="R73">
        <v>4</v>
      </c>
      <c r="S73" s="1" t="s">
        <v>5</v>
      </c>
      <c r="T73" s="1" t="s">
        <v>6</v>
      </c>
    </row>
    <row r="74" spans="1:20" x14ac:dyDescent="0.25">
      <c r="A74">
        <v>1</v>
      </c>
      <c r="B74">
        <v>0</v>
      </c>
      <c r="C74">
        <v>1</v>
      </c>
      <c r="D74">
        <v>1</v>
      </c>
      <c r="E74">
        <v>1</v>
      </c>
      <c r="F74">
        <v>1</v>
      </c>
      <c r="G74">
        <v>0</v>
      </c>
      <c r="H74">
        <v>1</v>
      </c>
      <c r="I74">
        <v>0</v>
      </c>
      <c r="J74">
        <v>1</v>
      </c>
      <c r="K74" s="1" t="s">
        <v>0</v>
      </c>
      <c r="L74" s="1" t="s">
        <v>1</v>
      </c>
      <c r="M74" s="1" t="s">
        <v>28</v>
      </c>
      <c r="N74" s="1" t="s">
        <v>3</v>
      </c>
      <c r="O74" s="1" t="s">
        <v>3</v>
      </c>
      <c r="P74" s="1" t="s">
        <v>34</v>
      </c>
      <c r="Q74" s="1" t="s">
        <v>3</v>
      </c>
      <c r="R74">
        <v>7</v>
      </c>
      <c r="S74" s="1" t="s">
        <v>5</v>
      </c>
      <c r="T74" s="1" t="s">
        <v>12</v>
      </c>
    </row>
    <row r="75" spans="1:20" x14ac:dyDescent="0.25">
      <c r="A75">
        <v>1</v>
      </c>
      <c r="B75">
        <v>0</v>
      </c>
      <c r="C75">
        <v>1</v>
      </c>
      <c r="D75">
        <v>1</v>
      </c>
      <c r="E75">
        <v>1</v>
      </c>
      <c r="F75">
        <v>1</v>
      </c>
      <c r="G75">
        <v>0</v>
      </c>
      <c r="H75">
        <v>1</v>
      </c>
      <c r="I75">
        <v>1</v>
      </c>
      <c r="J75">
        <v>1</v>
      </c>
      <c r="K75" s="1" t="s">
        <v>9</v>
      </c>
      <c r="L75" s="1" t="s">
        <v>10</v>
      </c>
      <c r="M75" s="1" t="s">
        <v>7</v>
      </c>
      <c r="N75" s="1" t="s">
        <v>3</v>
      </c>
      <c r="O75" s="1" t="s">
        <v>3</v>
      </c>
      <c r="P75" s="1" t="s">
        <v>50</v>
      </c>
      <c r="Q75" s="1" t="s">
        <v>3</v>
      </c>
      <c r="R75">
        <v>8</v>
      </c>
      <c r="S75" s="1" t="s">
        <v>5</v>
      </c>
      <c r="T75" s="1" t="s">
        <v>12</v>
      </c>
    </row>
    <row r="76" spans="1:20" x14ac:dyDescent="0.25">
      <c r="A76">
        <v>1</v>
      </c>
      <c r="B76">
        <v>0</v>
      </c>
      <c r="C76">
        <v>1</v>
      </c>
      <c r="D76">
        <v>1</v>
      </c>
      <c r="E76">
        <v>1</v>
      </c>
      <c r="F76">
        <v>1</v>
      </c>
      <c r="G76">
        <v>0</v>
      </c>
      <c r="H76">
        <v>0</v>
      </c>
      <c r="I76">
        <v>1</v>
      </c>
      <c r="J76">
        <v>1</v>
      </c>
      <c r="K76" s="1" t="s">
        <v>26</v>
      </c>
      <c r="L76" s="1" t="s">
        <v>10</v>
      </c>
      <c r="M76" s="1" t="s">
        <v>7</v>
      </c>
      <c r="N76" s="1" t="s">
        <v>3</v>
      </c>
      <c r="O76" s="1" t="s">
        <v>8</v>
      </c>
      <c r="P76" s="1" t="s">
        <v>50</v>
      </c>
      <c r="Q76" s="1" t="s">
        <v>3</v>
      </c>
      <c r="R76">
        <v>7</v>
      </c>
      <c r="S76" s="1" t="s">
        <v>5</v>
      </c>
      <c r="T76" s="1" t="s">
        <v>12</v>
      </c>
    </row>
    <row r="77" spans="1:20" x14ac:dyDescent="0.25">
      <c r="A77">
        <v>0</v>
      </c>
      <c r="B77">
        <v>0</v>
      </c>
      <c r="C77">
        <v>0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 s="1" t="s">
        <v>9</v>
      </c>
      <c r="L77" s="1" t="s">
        <v>1</v>
      </c>
      <c r="M77" s="1" t="s">
        <v>15</v>
      </c>
      <c r="N77" s="1" t="s">
        <v>3</v>
      </c>
      <c r="O77" s="1" t="s">
        <v>3</v>
      </c>
      <c r="P77" s="1" t="s">
        <v>16</v>
      </c>
      <c r="Q77" s="1" t="s">
        <v>3</v>
      </c>
      <c r="R77">
        <v>6</v>
      </c>
      <c r="S77" s="1" t="s">
        <v>5</v>
      </c>
      <c r="T77" s="1" t="s">
        <v>6</v>
      </c>
    </row>
    <row r="78" spans="1:20" x14ac:dyDescent="0.25">
      <c r="A78">
        <v>1</v>
      </c>
      <c r="B78">
        <v>1</v>
      </c>
      <c r="C78">
        <v>1</v>
      </c>
      <c r="D78">
        <v>1</v>
      </c>
      <c r="E78">
        <v>0</v>
      </c>
      <c r="F78">
        <v>1</v>
      </c>
      <c r="G78">
        <v>1</v>
      </c>
      <c r="H78">
        <v>1</v>
      </c>
      <c r="I78">
        <v>1</v>
      </c>
      <c r="J78">
        <v>1</v>
      </c>
      <c r="K78" s="1" t="s">
        <v>18</v>
      </c>
      <c r="L78" s="1" t="s">
        <v>10</v>
      </c>
      <c r="M78" s="1" t="s">
        <v>2</v>
      </c>
      <c r="N78" s="1" t="s">
        <v>3</v>
      </c>
      <c r="O78" s="1" t="s">
        <v>3</v>
      </c>
      <c r="P78" s="1" t="s">
        <v>50</v>
      </c>
      <c r="Q78" s="1" t="s">
        <v>3</v>
      </c>
      <c r="R78">
        <v>9</v>
      </c>
      <c r="S78" s="1" t="s">
        <v>5</v>
      </c>
      <c r="T78" s="1" t="s">
        <v>12</v>
      </c>
    </row>
    <row r="79" spans="1:20" x14ac:dyDescent="0.25">
      <c r="A79">
        <v>1</v>
      </c>
      <c r="B79">
        <v>0</v>
      </c>
      <c r="C79">
        <v>0</v>
      </c>
      <c r="D79">
        <v>0</v>
      </c>
      <c r="E79">
        <v>1</v>
      </c>
      <c r="F79">
        <v>0</v>
      </c>
      <c r="G79">
        <v>1</v>
      </c>
      <c r="H79">
        <v>0</v>
      </c>
      <c r="I79">
        <v>0</v>
      </c>
      <c r="J79">
        <v>1</v>
      </c>
      <c r="K79" s="1" t="s">
        <v>26</v>
      </c>
      <c r="L79" s="1" t="s">
        <v>1</v>
      </c>
      <c r="M79" s="1" t="s">
        <v>15</v>
      </c>
      <c r="N79" s="1" t="s">
        <v>8</v>
      </c>
      <c r="O79" s="1" t="s">
        <v>3</v>
      </c>
      <c r="P79" s="1" t="s">
        <v>39</v>
      </c>
      <c r="Q79" s="1" t="s">
        <v>3</v>
      </c>
      <c r="R79">
        <v>4</v>
      </c>
      <c r="S79" s="1" t="s">
        <v>5</v>
      </c>
      <c r="T79" s="1" t="s">
        <v>6</v>
      </c>
    </row>
    <row r="80" spans="1:20" x14ac:dyDescent="0.25">
      <c r="A80">
        <v>1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0</v>
      </c>
      <c r="I80">
        <v>1</v>
      </c>
      <c r="J80">
        <v>1</v>
      </c>
      <c r="K80" s="1" t="s">
        <v>13</v>
      </c>
      <c r="L80" s="1" t="s">
        <v>1</v>
      </c>
      <c r="M80" s="1" t="s">
        <v>52</v>
      </c>
      <c r="N80" s="1" t="s">
        <v>3</v>
      </c>
      <c r="O80" s="1" t="s">
        <v>8</v>
      </c>
      <c r="P80" s="1" t="s">
        <v>53</v>
      </c>
      <c r="Q80" s="1" t="s">
        <v>3</v>
      </c>
      <c r="R80">
        <v>9</v>
      </c>
      <c r="S80" s="1" t="s">
        <v>5</v>
      </c>
      <c r="T80" s="1" t="s">
        <v>12</v>
      </c>
    </row>
    <row r="81" spans="1:20" x14ac:dyDescent="0.25">
      <c r="A81">
        <v>0</v>
      </c>
      <c r="B81">
        <v>1</v>
      </c>
      <c r="C81">
        <v>1</v>
      </c>
      <c r="D81">
        <v>1</v>
      </c>
      <c r="E81">
        <v>0</v>
      </c>
      <c r="F81">
        <v>1</v>
      </c>
      <c r="G81">
        <v>0</v>
      </c>
      <c r="H81">
        <v>1</v>
      </c>
      <c r="I81">
        <v>1</v>
      </c>
      <c r="J81">
        <v>0</v>
      </c>
      <c r="K81" s="1" t="s">
        <v>30</v>
      </c>
      <c r="L81" s="1" t="s">
        <v>1</v>
      </c>
      <c r="M81" s="1" t="s">
        <v>15</v>
      </c>
      <c r="N81" s="1" t="s">
        <v>8</v>
      </c>
      <c r="O81" s="1" t="s">
        <v>3</v>
      </c>
      <c r="P81" s="1" t="s">
        <v>39</v>
      </c>
      <c r="Q81" s="1" t="s">
        <v>3</v>
      </c>
      <c r="R81">
        <v>6</v>
      </c>
      <c r="S81" s="1" t="s">
        <v>5</v>
      </c>
      <c r="T81" s="1" t="s">
        <v>6</v>
      </c>
    </row>
    <row r="82" spans="1:20" x14ac:dyDescent="0.25">
      <c r="A82">
        <v>1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 s="1" t="s">
        <v>13</v>
      </c>
      <c r="L82" s="1" t="s">
        <v>1</v>
      </c>
      <c r="M82" s="1" t="s">
        <v>15</v>
      </c>
      <c r="N82" s="1" t="s">
        <v>3</v>
      </c>
      <c r="O82" s="1" t="s">
        <v>3</v>
      </c>
      <c r="P82" s="1" t="s">
        <v>39</v>
      </c>
      <c r="Q82" s="1" t="s">
        <v>3</v>
      </c>
      <c r="R82">
        <v>3</v>
      </c>
      <c r="S82" s="1" t="s">
        <v>5</v>
      </c>
      <c r="T82" s="1" t="s">
        <v>6</v>
      </c>
    </row>
    <row r="83" spans="1:20" x14ac:dyDescent="0.25">
      <c r="A83">
        <v>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 s="1" t="s">
        <v>30</v>
      </c>
      <c r="L83" s="1" t="s">
        <v>1</v>
      </c>
      <c r="M83" s="1" t="s">
        <v>15</v>
      </c>
      <c r="N83" s="1" t="s">
        <v>8</v>
      </c>
      <c r="O83" s="1" t="s">
        <v>8</v>
      </c>
      <c r="P83" s="1" t="s">
        <v>39</v>
      </c>
      <c r="Q83" s="1" t="s">
        <v>3</v>
      </c>
      <c r="R83">
        <v>9</v>
      </c>
      <c r="S83" s="1" t="s">
        <v>5</v>
      </c>
      <c r="T83" s="1" t="s">
        <v>12</v>
      </c>
    </row>
    <row r="84" spans="1:20" x14ac:dyDescent="0.25">
      <c r="A84">
        <v>1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</v>
      </c>
      <c r="J84">
        <v>1</v>
      </c>
      <c r="K84" s="1" t="s">
        <v>26</v>
      </c>
      <c r="L84" s="1" t="s">
        <v>1</v>
      </c>
      <c r="M84" s="1" t="s">
        <v>15</v>
      </c>
      <c r="N84" s="1" t="s">
        <v>3</v>
      </c>
      <c r="O84" s="1" t="s">
        <v>3</v>
      </c>
      <c r="P84" s="1" t="s">
        <v>11</v>
      </c>
      <c r="Q84" s="1" t="s">
        <v>3</v>
      </c>
      <c r="R84">
        <v>8</v>
      </c>
      <c r="S84" s="1" t="s">
        <v>5</v>
      </c>
      <c r="T84" s="1" t="s">
        <v>12</v>
      </c>
    </row>
    <row r="85" spans="1:20" x14ac:dyDescent="0.25">
      <c r="A85">
        <v>0</v>
      </c>
      <c r="B85">
        <v>1</v>
      </c>
      <c r="C85">
        <v>1</v>
      </c>
      <c r="D85">
        <v>0</v>
      </c>
      <c r="E85">
        <v>1</v>
      </c>
      <c r="F85">
        <v>1</v>
      </c>
      <c r="G85">
        <v>0</v>
      </c>
      <c r="H85">
        <v>0</v>
      </c>
      <c r="I85">
        <v>0</v>
      </c>
      <c r="J85">
        <v>1</v>
      </c>
      <c r="K85" s="1" t="s">
        <v>9</v>
      </c>
      <c r="L85" s="1" t="s">
        <v>1</v>
      </c>
      <c r="M85" s="1" t="s">
        <v>33</v>
      </c>
      <c r="N85" s="1" t="s">
        <v>3</v>
      </c>
      <c r="O85" s="1" t="s">
        <v>3</v>
      </c>
      <c r="P85" s="1" t="s">
        <v>54</v>
      </c>
      <c r="Q85" s="1" t="s">
        <v>3</v>
      </c>
      <c r="R85">
        <v>5</v>
      </c>
      <c r="S85" s="1" t="s">
        <v>5</v>
      </c>
      <c r="T85" s="1" t="s">
        <v>6</v>
      </c>
    </row>
    <row r="86" spans="1:20" x14ac:dyDescent="0.25">
      <c r="A86">
        <v>0</v>
      </c>
      <c r="B86">
        <v>0</v>
      </c>
      <c r="C86">
        <v>1</v>
      </c>
      <c r="D86">
        <v>0</v>
      </c>
      <c r="E86">
        <v>1</v>
      </c>
      <c r="F86">
        <v>1</v>
      </c>
      <c r="G86">
        <v>1</v>
      </c>
      <c r="H86">
        <v>0</v>
      </c>
      <c r="I86">
        <v>1</v>
      </c>
      <c r="J86">
        <v>1</v>
      </c>
      <c r="K86" s="1" t="s">
        <v>13</v>
      </c>
      <c r="L86" s="1" t="s">
        <v>1</v>
      </c>
      <c r="M86" s="1" t="s">
        <v>33</v>
      </c>
      <c r="N86" s="1" t="s">
        <v>3</v>
      </c>
      <c r="O86" s="1" t="s">
        <v>3</v>
      </c>
      <c r="P86" s="1" t="s">
        <v>34</v>
      </c>
      <c r="Q86" s="1" t="s">
        <v>3</v>
      </c>
      <c r="R86">
        <v>6</v>
      </c>
      <c r="S86" s="1" t="s">
        <v>5</v>
      </c>
      <c r="T86" s="1" t="s">
        <v>6</v>
      </c>
    </row>
    <row r="87" spans="1:20" x14ac:dyDescent="0.25">
      <c r="A87">
        <v>1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1</v>
      </c>
      <c r="J87">
        <v>1</v>
      </c>
      <c r="K87" s="1" t="s">
        <v>18</v>
      </c>
      <c r="L87" s="1" t="s">
        <v>10</v>
      </c>
      <c r="M87" s="1" t="s">
        <v>15</v>
      </c>
      <c r="N87" s="1" t="s">
        <v>3</v>
      </c>
      <c r="O87" s="1" t="s">
        <v>3</v>
      </c>
      <c r="P87" s="1" t="s">
        <v>16</v>
      </c>
      <c r="Q87" s="1" t="s">
        <v>3</v>
      </c>
      <c r="R87">
        <v>9</v>
      </c>
      <c r="S87" s="1" t="s">
        <v>5</v>
      </c>
      <c r="T87" s="1" t="s">
        <v>12</v>
      </c>
    </row>
    <row r="88" spans="1:20" x14ac:dyDescent="0.25">
      <c r="A88">
        <v>1</v>
      </c>
      <c r="B88">
        <v>1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1</v>
      </c>
      <c r="J88">
        <v>1</v>
      </c>
      <c r="K88" s="1" t="s">
        <v>18</v>
      </c>
      <c r="L88" s="1" t="s">
        <v>10</v>
      </c>
      <c r="M88" s="1" t="s">
        <v>15</v>
      </c>
      <c r="N88" s="1" t="s">
        <v>3</v>
      </c>
      <c r="O88" s="1" t="s">
        <v>3</v>
      </c>
      <c r="P88" s="1" t="s">
        <v>16</v>
      </c>
      <c r="Q88" s="1" t="s">
        <v>3</v>
      </c>
      <c r="R88">
        <v>7</v>
      </c>
      <c r="S88" s="1" t="s">
        <v>5</v>
      </c>
      <c r="T88" s="1" t="s">
        <v>12</v>
      </c>
    </row>
    <row r="89" spans="1:20" x14ac:dyDescent="0.25">
      <c r="A89">
        <v>1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 s="1" t="s">
        <v>13</v>
      </c>
      <c r="L89" s="1" t="s">
        <v>1</v>
      </c>
      <c r="M89" s="1" t="s">
        <v>15</v>
      </c>
      <c r="N89" s="1" t="s">
        <v>3</v>
      </c>
      <c r="O89" s="1" t="s">
        <v>3</v>
      </c>
      <c r="P89" s="1" t="s">
        <v>31</v>
      </c>
      <c r="Q89" s="1" t="s">
        <v>3</v>
      </c>
      <c r="R89">
        <v>10</v>
      </c>
      <c r="S89" s="1" t="s">
        <v>5</v>
      </c>
      <c r="T89" s="1" t="s">
        <v>12</v>
      </c>
    </row>
    <row r="90" spans="1:20" x14ac:dyDescent="0.25">
      <c r="A90">
        <v>1</v>
      </c>
      <c r="B90">
        <v>1</v>
      </c>
      <c r="C90">
        <v>1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 s="1" t="s">
        <v>9</v>
      </c>
      <c r="L90" s="1" t="s">
        <v>1</v>
      </c>
      <c r="M90" s="1" t="s">
        <v>52</v>
      </c>
      <c r="N90" s="1" t="s">
        <v>3</v>
      </c>
      <c r="O90" s="1" t="s">
        <v>8</v>
      </c>
      <c r="P90" s="1" t="s">
        <v>55</v>
      </c>
      <c r="Q90" s="1" t="s">
        <v>3</v>
      </c>
      <c r="R90">
        <v>5</v>
      </c>
      <c r="S90" s="1" t="s">
        <v>5</v>
      </c>
      <c r="T90" s="1" t="s">
        <v>6</v>
      </c>
    </row>
    <row r="91" spans="1:20" x14ac:dyDescent="0.25">
      <c r="A91">
        <v>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 s="1" t="s">
        <v>0</v>
      </c>
      <c r="L91" s="1" t="s">
        <v>1</v>
      </c>
      <c r="M91" s="1" t="s">
        <v>46</v>
      </c>
      <c r="N91" s="1" t="s">
        <v>3</v>
      </c>
      <c r="O91" s="1" t="s">
        <v>3</v>
      </c>
      <c r="P91" s="1" t="s">
        <v>11</v>
      </c>
      <c r="Q91" s="1" t="s">
        <v>3</v>
      </c>
      <c r="R91">
        <v>9</v>
      </c>
      <c r="S91" s="1" t="s">
        <v>5</v>
      </c>
      <c r="T91" s="1" t="s">
        <v>12</v>
      </c>
    </row>
    <row r="92" spans="1:20" x14ac:dyDescent="0.25">
      <c r="A92">
        <v>1</v>
      </c>
      <c r="B92">
        <v>0</v>
      </c>
      <c r="C92">
        <v>1</v>
      </c>
      <c r="D92">
        <v>1</v>
      </c>
      <c r="E92">
        <v>1</v>
      </c>
      <c r="F92">
        <v>1</v>
      </c>
      <c r="G92">
        <v>1</v>
      </c>
      <c r="H92">
        <v>0</v>
      </c>
      <c r="I92">
        <v>1</v>
      </c>
      <c r="J92">
        <v>1</v>
      </c>
      <c r="K92" s="1" t="s">
        <v>13</v>
      </c>
      <c r="L92" s="1" t="s">
        <v>10</v>
      </c>
      <c r="M92" s="1" t="s">
        <v>15</v>
      </c>
      <c r="N92" s="1" t="s">
        <v>3</v>
      </c>
      <c r="O92" s="1" t="s">
        <v>3</v>
      </c>
      <c r="P92" s="1" t="s">
        <v>43</v>
      </c>
      <c r="Q92" s="1" t="s">
        <v>3</v>
      </c>
      <c r="R92">
        <v>8</v>
      </c>
      <c r="S92" s="1" t="s">
        <v>5</v>
      </c>
      <c r="T92" s="1" t="s">
        <v>12</v>
      </c>
    </row>
    <row r="93" spans="1:20" x14ac:dyDescent="0.25">
      <c r="A93">
        <v>1</v>
      </c>
      <c r="B93">
        <v>0</v>
      </c>
      <c r="C93">
        <v>0</v>
      </c>
      <c r="D93">
        <v>1</v>
      </c>
      <c r="E93">
        <v>1</v>
      </c>
      <c r="F93">
        <v>1</v>
      </c>
      <c r="G93">
        <v>1</v>
      </c>
      <c r="H93">
        <v>0</v>
      </c>
      <c r="I93">
        <v>0</v>
      </c>
      <c r="J93">
        <v>0</v>
      </c>
      <c r="K93" s="1" t="s">
        <v>18</v>
      </c>
      <c r="L93" s="1" t="s">
        <v>10</v>
      </c>
      <c r="M93" s="1" t="s">
        <v>15</v>
      </c>
      <c r="N93" s="1" t="s">
        <v>8</v>
      </c>
      <c r="O93" s="1" t="s">
        <v>8</v>
      </c>
      <c r="P93" s="1" t="s">
        <v>16</v>
      </c>
      <c r="Q93" s="1" t="s">
        <v>3</v>
      </c>
      <c r="R93">
        <v>5</v>
      </c>
      <c r="S93" s="1" t="s">
        <v>35</v>
      </c>
      <c r="T93" s="1" t="s">
        <v>6</v>
      </c>
    </row>
    <row r="94" spans="1:20" x14ac:dyDescent="0.25">
      <c r="A94">
        <v>0</v>
      </c>
      <c r="B94">
        <v>0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 s="1" t="s">
        <v>9</v>
      </c>
      <c r="L94" s="1" t="s">
        <v>1</v>
      </c>
      <c r="M94" s="1" t="s">
        <v>33</v>
      </c>
      <c r="N94" s="1" t="s">
        <v>3</v>
      </c>
      <c r="O94" s="1" t="s">
        <v>3</v>
      </c>
      <c r="P94" s="1" t="s">
        <v>34</v>
      </c>
      <c r="Q94" s="1" t="s">
        <v>3</v>
      </c>
      <c r="R94">
        <v>8</v>
      </c>
      <c r="S94" s="1" t="s">
        <v>5</v>
      </c>
      <c r="T94" s="1" t="s">
        <v>12</v>
      </c>
    </row>
    <row r="95" spans="1:20" x14ac:dyDescent="0.25">
      <c r="A95">
        <v>0</v>
      </c>
      <c r="B95">
        <v>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 s="1" t="s">
        <v>9</v>
      </c>
      <c r="L95" s="1" t="s">
        <v>1</v>
      </c>
      <c r="M95" s="1" t="s">
        <v>33</v>
      </c>
      <c r="N95" s="1" t="s">
        <v>3</v>
      </c>
      <c r="O95" s="1" t="s">
        <v>3</v>
      </c>
      <c r="P95" s="1" t="s">
        <v>34</v>
      </c>
      <c r="Q95" s="1" t="s">
        <v>3</v>
      </c>
      <c r="R95">
        <v>8</v>
      </c>
      <c r="S95" s="1" t="s">
        <v>5</v>
      </c>
      <c r="T95" s="1" t="s">
        <v>12</v>
      </c>
    </row>
    <row r="96" spans="1:20" x14ac:dyDescent="0.25">
      <c r="A96">
        <v>1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 s="1" t="s">
        <v>0</v>
      </c>
      <c r="L96" s="1" t="s">
        <v>1</v>
      </c>
      <c r="M96" s="1" t="s">
        <v>52</v>
      </c>
      <c r="N96" s="1" t="s">
        <v>3</v>
      </c>
      <c r="O96" s="1" t="s">
        <v>3</v>
      </c>
      <c r="P96" s="1" t="s">
        <v>11</v>
      </c>
      <c r="Q96" s="1" t="s">
        <v>3</v>
      </c>
      <c r="R96">
        <v>10</v>
      </c>
      <c r="S96" s="1" t="s">
        <v>5</v>
      </c>
      <c r="T96" s="1" t="s">
        <v>12</v>
      </c>
    </row>
    <row r="97" spans="1:20" x14ac:dyDescent="0.25">
      <c r="A97">
        <v>1</v>
      </c>
      <c r="B97">
        <v>0</v>
      </c>
      <c r="C97">
        <v>1</v>
      </c>
      <c r="D97">
        <v>0</v>
      </c>
      <c r="E97">
        <v>1</v>
      </c>
      <c r="F97">
        <v>1</v>
      </c>
      <c r="G97">
        <v>1</v>
      </c>
      <c r="H97">
        <v>1</v>
      </c>
      <c r="I97">
        <v>0</v>
      </c>
      <c r="J97">
        <v>1</v>
      </c>
      <c r="K97" s="1" t="s">
        <v>30</v>
      </c>
      <c r="L97" s="1" t="s">
        <v>1</v>
      </c>
      <c r="M97" s="1" t="s">
        <v>46</v>
      </c>
      <c r="N97" s="1" t="s">
        <v>3</v>
      </c>
      <c r="O97" s="1" t="s">
        <v>3</v>
      </c>
      <c r="P97" s="1" t="s">
        <v>11</v>
      </c>
      <c r="Q97" s="1" t="s">
        <v>3</v>
      </c>
      <c r="R97">
        <v>7</v>
      </c>
      <c r="S97" s="1" t="s">
        <v>5</v>
      </c>
      <c r="T97" s="1" t="s">
        <v>12</v>
      </c>
    </row>
    <row r="98" spans="1:20" x14ac:dyDescent="0.25">
      <c r="A98">
        <v>1</v>
      </c>
      <c r="B98">
        <v>1</v>
      </c>
      <c r="C98">
        <v>1</v>
      </c>
      <c r="D98">
        <v>1</v>
      </c>
      <c r="E98">
        <v>1</v>
      </c>
      <c r="F98">
        <v>1</v>
      </c>
      <c r="G98">
        <v>0</v>
      </c>
      <c r="H98">
        <v>1</v>
      </c>
      <c r="I98">
        <v>0</v>
      </c>
      <c r="J98">
        <v>1</v>
      </c>
      <c r="K98" s="1" t="s">
        <v>18</v>
      </c>
      <c r="L98" s="1" t="s">
        <v>1</v>
      </c>
      <c r="M98" s="1" t="s">
        <v>15</v>
      </c>
      <c r="N98" s="1" t="s">
        <v>3</v>
      </c>
      <c r="O98" s="1" t="s">
        <v>3</v>
      </c>
      <c r="P98" s="1" t="s">
        <v>56</v>
      </c>
      <c r="Q98" s="1" t="s">
        <v>3</v>
      </c>
      <c r="R98">
        <v>8</v>
      </c>
      <c r="S98" s="1" t="s">
        <v>5</v>
      </c>
      <c r="T98" s="1" t="s">
        <v>12</v>
      </c>
    </row>
    <row r="99" spans="1:20" x14ac:dyDescent="0.25">
      <c r="A99">
        <v>1</v>
      </c>
      <c r="B99">
        <v>1</v>
      </c>
      <c r="C99">
        <v>1</v>
      </c>
      <c r="D99">
        <v>1</v>
      </c>
      <c r="E99">
        <v>1</v>
      </c>
      <c r="F99">
        <v>0</v>
      </c>
      <c r="G99">
        <v>1</v>
      </c>
      <c r="H99">
        <v>0</v>
      </c>
      <c r="I99">
        <v>1</v>
      </c>
      <c r="J99">
        <v>1</v>
      </c>
      <c r="K99" s="1" t="s">
        <v>13</v>
      </c>
      <c r="L99" s="1" t="s">
        <v>1</v>
      </c>
      <c r="M99" s="1" t="s">
        <v>15</v>
      </c>
      <c r="N99" s="1" t="s">
        <v>3</v>
      </c>
      <c r="O99" s="1" t="s">
        <v>3</v>
      </c>
      <c r="P99" s="1" t="s">
        <v>43</v>
      </c>
      <c r="Q99" s="1" t="s">
        <v>3</v>
      </c>
      <c r="R99">
        <v>8</v>
      </c>
      <c r="S99" s="1" t="s">
        <v>5</v>
      </c>
      <c r="T99" s="1" t="s">
        <v>12</v>
      </c>
    </row>
    <row r="100" spans="1:20" x14ac:dyDescent="0.25">
      <c r="A100">
        <v>1</v>
      </c>
      <c r="B100">
        <v>1</v>
      </c>
      <c r="C100">
        <v>1</v>
      </c>
      <c r="D100">
        <v>0</v>
      </c>
      <c r="E100">
        <v>1</v>
      </c>
      <c r="F100">
        <v>1</v>
      </c>
      <c r="G100">
        <v>1</v>
      </c>
      <c r="H100">
        <v>0</v>
      </c>
      <c r="I100">
        <v>1</v>
      </c>
      <c r="J100">
        <v>1</v>
      </c>
      <c r="K100" s="1" t="s">
        <v>13</v>
      </c>
      <c r="L100" s="1" t="s">
        <v>1</v>
      </c>
      <c r="M100" s="1" t="s">
        <v>15</v>
      </c>
      <c r="N100" s="1" t="s">
        <v>3</v>
      </c>
      <c r="O100" s="1" t="s">
        <v>8</v>
      </c>
      <c r="P100" s="1" t="s">
        <v>11</v>
      </c>
      <c r="Q100" s="1" t="s">
        <v>3</v>
      </c>
      <c r="R100">
        <v>8</v>
      </c>
      <c r="S100" s="1" t="s">
        <v>5</v>
      </c>
      <c r="T100" s="1" t="s">
        <v>12</v>
      </c>
    </row>
    <row r="101" spans="1:20" x14ac:dyDescent="0.25">
      <c r="A101">
        <v>0</v>
      </c>
      <c r="B101">
        <v>0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1" t="s">
        <v>30</v>
      </c>
      <c r="L101" s="1" t="s">
        <v>1</v>
      </c>
      <c r="M101" s="1" t="s">
        <v>15</v>
      </c>
      <c r="N101" s="1" t="s">
        <v>3</v>
      </c>
      <c r="O101" s="1" t="s">
        <v>8</v>
      </c>
      <c r="P101" s="1" t="s">
        <v>11</v>
      </c>
      <c r="Q101" s="1" t="s">
        <v>3</v>
      </c>
      <c r="R101">
        <v>2</v>
      </c>
      <c r="S101" s="1" t="s">
        <v>5</v>
      </c>
      <c r="T101" s="1" t="s">
        <v>6</v>
      </c>
    </row>
    <row r="102" spans="1:20" x14ac:dyDescent="0.25">
      <c r="A102">
        <v>1</v>
      </c>
      <c r="B102">
        <v>1</v>
      </c>
      <c r="C102">
        <v>0</v>
      </c>
      <c r="D102">
        <v>1</v>
      </c>
      <c r="E102">
        <v>0</v>
      </c>
      <c r="F102">
        <v>1</v>
      </c>
      <c r="G102">
        <v>1</v>
      </c>
      <c r="H102">
        <v>0</v>
      </c>
      <c r="I102">
        <v>1</v>
      </c>
      <c r="J102">
        <v>0</v>
      </c>
      <c r="K102" s="1" t="s">
        <v>18</v>
      </c>
      <c r="L102" s="1" t="s">
        <v>10</v>
      </c>
      <c r="M102" s="1" t="s">
        <v>15</v>
      </c>
      <c r="N102" s="1" t="s">
        <v>8</v>
      </c>
      <c r="O102" s="1" t="s">
        <v>8</v>
      </c>
      <c r="P102" s="1" t="s">
        <v>16</v>
      </c>
      <c r="Q102" s="1" t="s">
        <v>3</v>
      </c>
      <c r="R102">
        <v>6</v>
      </c>
      <c r="S102" s="1" t="s">
        <v>35</v>
      </c>
      <c r="T102" s="1" t="s">
        <v>6</v>
      </c>
    </row>
    <row r="103" spans="1:20" x14ac:dyDescent="0.25">
      <c r="A103">
        <v>1</v>
      </c>
      <c r="B103">
        <v>1</v>
      </c>
      <c r="C103">
        <v>1</v>
      </c>
      <c r="D103">
        <v>1</v>
      </c>
      <c r="E103">
        <v>0</v>
      </c>
      <c r="F103">
        <v>1</v>
      </c>
      <c r="G103">
        <v>1</v>
      </c>
      <c r="H103">
        <v>0</v>
      </c>
      <c r="I103">
        <v>0</v>
      </c>
      <c r="J103">
        <v>1</v>
      </c>
      <c r="K103" s="1" t="s">
        <v>0</v>
      </c>
      <c r="L103" s="1" t="s">
        <v>10</v>
      </c>
      <c r="M103" s="1" t="s">
        <v>33</v>
      </c>
      <c r="N103" s="1" t="s">
        <v>3</v>
      </c>
      <c r="O103" s="1" t="s">
        <v>3</v>
      </c>
      <c r="P103" s="1" t="s">
        <v>57</v>
      </c>
      <c r="Q103" s="1" t="s">
        <v>3</v>
      </c>
      <c r="R103">
        <v>7</v>
      </c>
      <c r="S103" s="1" t="s">
        <v>5</v>
      </c>
      <c r="T103" s="1" t="s">
        <v>12</v>
      </c>
    </row>
    <row r="104" spans="1:20" x14ac:dyDescent="0.25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1</v>
      </c>
      <c r="J104">
        <v>0</v>
      </c>
      <c r="K104" s="1" t="s">
        <v>32</v>
      </c>
      <c r="L104" s="1" t="s">
        <v>10</v>
      </c>
      <c r="M104" s="1" t="s">
        <v>15</v>
      </c>
      <c r="N104" s="1" t="s">
        <v>3</v>
      </c>
      <c r="O104" s="1" t="s">
        <v>3</v>
      </c>
      <c r="P104" s="1" t="s">
        <v>16</v>
      </c>
      <c r="Q104" s="1" t="s">
        <v>3</v>
      </c>
      <c r="R104">
        <v>2</v>
      </c>
      <c r="S104" s="1" t="s">
        <v>5</v>
      </c>
      <c r="T104" s="1" t="s">
        <v>6</v>
      </c>
    </row>
    <row r="105" spans="1:20" x14ac:dyDescent="0.25">
      <c r="A105">
        <v>0</v>
      </c>
      <c r="B105">
        <v>1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</v>
      </c>
      <c r="K105" s="1" t="s">
        <v>20</v>
      </c>
      <c r="L105" s="1" t="s">
        <v>1</v>
      </c>
      <c r="M105" s="1" t="s">
        <v>2</v>
      </c>
      <c r="N105" s="1" t="s">
        <v>3</v>
      </c>
      <c r="O105" s="1" t="s">
        <v>3</v>
      </c>
      <c r="P105" s="1" t="s">
        <v>11</v>
      </c>
      <c r="Q105" s="1" t="s">
        <v>3</v>
      </c>
      <c r="R105">
        <v>5</v>
      </c>
      <c r="S105" s="1" t="s">
        <v>35</v>
      </c>
      <c r="T105" s="1" t="s">
        <v>6</v>
      </c>
    </row>
    <row r="106" spans="1:20" x14ac:dyDescent="0.25">
      <c r="A106">
        <v>0</v>
      </c>
      <c r="B106">
        <v>0</v>
      </c>
      <c r="C106">
        <v>0</v>
      </c>
      <c r="D106">
        <v>0</v>
      </c>
      <c r="E106">
        <v>1</v>
      </c>
      <c r="F106">
        <v>1</v>
      </c>
      <c r="G106">
        <v>1</v>
      </c>
      <c r="H106">
        <v>0</v>
      </c>
      <c r="I106">
        <v>0</v>
      </c>
      <c r="J106">
        <v>1</v>
      </c>
      <c r="K106" s="1" t="s">
        <v>13</v>
      </c>
      <c r="L106" s="1" t="s">
        <v>1</v>
      </c>
      <c r="M106" s="1" t="s">
        <v>33</v>
      </c>
      <c r="N106" s="1" t="s">
        <v>3</v>
      </c>
      <c r="O106" s="1" t="s">
        <v>8</v>
      </c>
      <c r="P106" s="1" t="s">
        <v>58</v>
      </c>
      <c r="Q106" s="1" t="s">
        <v>3</v>
      </c>
      <c r="R106">
        <v>4</v>
      </c>
      <c r="S106" s="1" t="s">
        <v>5</v>
      </c>
      <c r="T106" s="1" t="s">
        <v>6</v>
      </c>
    </row>
    <row r="107" spans="1:20" x14ac:dyDescent="0.25">
      <c r="A107">
        <v>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0</v>
      </c>
      <c r="H107">
        <v>1</v>
      </c>
      <c r="I107">
        <v>0</v>
      </c>
      <c r="J107">
        <v>1</v>
      </c>
      <c r="K107" s="1" t="s">
        <v>13</v>
      </c>
      <c r="L107" s="1" t="s">
        <v>1</v>
      </c>
      <c r="M107" s="1" t="s">
        <v>33</v>
      </c>
      <c r="N107" s="1" t="s">
        <v>8</v>
      </c>
      <c r="O107" s="1" t="s">
        <v>3</v>
      </c>
      <c r="P107" s="1" t="s">
        <v>57</v>
      </c>
      <c r="Q107" s="1" t="s">
        <v>3</v>
      </c>
      <c r="R107">
        <v>8</v>
      </c>
      <c r="S107" s="1" t="s">
        <v>5</v>
      </c>
      <c r="T107" s="1" t="s">
        <v>12</v>
      </c>
    </row>
    <row r="108" spans="1:20" x14ac:dyDescent="0.25">
      <c r="A108">
        <v>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0</v>
      </c>
      <c r="H108">
        <v>0</v>
      </c>
      <c r="I108">
        <v>1</v>
      </c>
      <c r="J108">
        <v>1</v>
      </c>
      <c r="K108" s="1" t="s">
        <v>20</v>
      </c>
      <c r="L108" s="1" t="s">
        <v>1</v>
      </c>
      <c r="M108" s="1" t="s">
        <v>15</v>
      </c>
      <c r="N108" s="1" t="s">
        <v>8</v>
      </c>
      <c r="O108" s="1" t="s">
        <v>3</v>
      </c>
      <c r="P108" s="1" t="s">
        <v>16</v>
      </c>
      <c r="Q108" s="1" t="s">
        <v>3</v>
      </c>
      <c r="R108">
        <v>8</v>
      </c>
      <c r="S108" s="1" t="s">
        <v>5</v>
      </c>
      <c r="T108" s="1" t="s">
        <v>12</v>
      </c>
    </row>
    <row r="109" spans="1:20" x14ac:dyDescent="0.25">
      <c r="A109">
        <v>1</v>
      </c>
      <c r="B109">
        <v>0</v>
      </c>
      <c r="C109">
        <v>0</v>
      </c>
      <c r="D109">
        <v>0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  <c r="K109" s="1" t="s">
        <v>13</v>
      </c>
      <c r="L109" s="1" t="s">
        <v>10</v>
      </c>
      <c r="M109" s="1" t="s">
        <v>15</v>
      </c>
      <c r="N109" s="1" t="s">
        <v>8</v>
      </c>
      <c r="O109" s="1" t="s">
        <v>8</v>
      </c>
      <c r="P109" s="1" t="s">
        <v>16</v>
      </c>
      <c r="Q109" s="1" t="s">
        <v>3</v>
      </c>
      <c r="R109">
        <v>3</v>
      </c>
      <c r="S109" s="1" t="s">
        <v>5</v>
      </c>
      <c r="T109" s="1" t="s">
        <v>6</v>
      </c>
    </row>
    <row r="110" spans="1:20" x14ac:dyDescent="0.25">
      <c r="A110">
        <v>0</v>
      </c>
      <c r="B110">
        <v>1</v>
      </c>
      <c r="C110">
        <v>0</v>
      </c>
      <c r="D110">
        <v>0</v>
      </c>
      <c r="E110">
        <v>0</v>
      </c>
      <c r="F110">
        <v>1</v>
      </c>
      <c r="G110">
        <v>1</v>
      </c>
      <c r="H110">
        <v>1</v>
      </c>
      <c r="I110">
        <v>0</v>
      </c>
      <c r="J110">
        <v>0</v>
      </c>
      <c r="K110" s="1" t="s">
        <v>18</v>
      </c>
      <c r="L110" s="1" t="s">
        <v>1</v>
      </c>
      <c r="M110" s="1" t="s">
        <v>33</v>
      </c>
      <c r="N110" s="1" t="s">
        <v>3</v>
      </c>
      <c r="O110" s="1" t="s">
        <v>3</v>
      </c>
      <c r="P110" s="1" t="s">
        <v>59</v>
      </c>
      <c r="Q110" s="1" t="s">
        <v>3</v>
      </c>
      <c r="R110">
        <v>4</v>
      </c>
      <c r="S110" s="1" t="s">
        <v>5</v>
      </c>
      <c r="T110" s="1" t="s">
        <v>6</v>
      </c>
    </row>
    <row r="111" spans="1:20" x14ac:dyDescent="0.25">
      <c r="A111">
        <v>0</v>
      </c>
      <c r="B111">
        <v>0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1</v>
      </c>
      <c r="K111" s="1" t="s">
        <v>30</v>
      </c>
      <c r="L111" s="1" t="s">
        <v>1</v>
      </c>
      <c r="M111" s="1" t="s">
        <v>33</v>
      </c>
      <c r="N111" s="1" t="s">
        <v>3</v>
      </c>
      <c r="O111" s="1" t="s">
        <v>3</v>
      </c>
      <c r="P111" s="1" t="s">
        <v>60</v>
      </c>
      <c r="Q111" s="1" t="s">
        <v>3</v>
      </c>
      <c r="R111">
        <v>3</v>
      </c>
      <c r="S111" s="1" t="s">
        <v>5</v>
      </c>
      <c r="T111" s="1" t="s">
        <v>6</v>
      </c>
    </row>
    <row r="112" spans="1:20" x14ac:dyDescent="0.25">
      <c r="A112">
        <v>0</v>
      </c>
      <c r="B112">
        <v>1</v>
      </c>
      <c r="C112">
        <v>1</v>
      </c>
      <c r="D112">
        <v>1</v>
      </c>
      <c r="E112">
        <v>1</v>
      </c>
      <c r="F112">
        <v>0</v>
      </c>
      <c r="G112">
        <v>1</v>
      </c>
      <c r="H112">
        <v>1</v>
      </c>
      <c r="I112">
        <v>0</v>
      </c>
      <c r="J112">
        <v>1</v>
      </c>
      <c r="K112" s="1" t="s">
        <v>9</v>
      </c>
      <c r="L112" s="1" t="s">
        <v>1</v>
      </c>
      <c r="M112" s="1" t="s">
        <v>15</v>
      </c>
      <c r="N112" s="1" t="s">
        <v>3</v>
      </c>
      <c r="O112" s="1" t="s">
        <v>3</v>
      </c>
      <c r="P112" s="1" t="s">
        <v>41</v>
      </c>
      <c r="Q112" s="1" t="s">
        <v>3</v>
      </c>
      <c r="R112">
        <v>7</v>
      </c>
      <c r="S112" s="1" t="s">
        <v>5</v>
      </c>
      <c r="T112" s="1" t="s">
        <v>12</v>
      </c>
    </row>
    <row r="113" spans="1:20" x14ac:dyDescent="0.25">
      <c r="A113">
        <v>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 s="1" t="s">
        <v>13</v>
      </c>
      <c r="L113" s="1" t="s">
        <v>10</v>
      </c>
      <c r="M113" s="1" t="s">
        <v>15</v>
      </c>
      <c r="N113" s="1" t="s">
        <v>3</v>
      </c>
      <c r="O113" s="1" t="s">
        <v>3</v>
      </c>
      <c r="P113" s="1" t="s">
        <v>11</v>
      </c>
      <c r="Q113" s="1" t="s">
        <v>3</v>
      </c>
      <c r="R113">
        <v>3</v>
      </c>
      <c r="S113" s="1" t="s">
        <v>5</v>
      </c>
      <c r="T113" s="1" t="s">
        <v>6</v>
      </c>
    </row>
    <row r="114" spans="1:20" x14ac:dyDescent="0.25">
      <c r="A114">
        <v>0</v>
      </c>
      <c r="B114">
        <v>0</v>
      </c>
      <c r="C114">
        <v>1</v>
      </c>
      <c r="D114">
        <v>1</v>
      </c>
      <c r="E114">
        <v>1</v>
      </c>
      <c r="F114">
        <v>1</v>
      </c>
      <c r="G114">
        <v>0</v>
      </c>
      <c r="H114">
        <v>1</v>
      </c>
      <c r="I114">
        <v>1</v>
      </c>
      <c r="J114">
        <v>1</v>
      </c>
      <c r="K114" s="1" t="s">
        <v>26</v>
      </c>
      <c r="L114" s="1" t="s">
        <v>1</v>
      </c>
      <c r="M114" s="1" t="s">
        <v>15</v>
      </c>
      <c r="N114" s="1" t="s">
        <v>3</v>
      </c>
      <c r="O114" s="1" t="s">
        <v>3</v>
      </c>
      <c r="P114" s="1" t="s">
        <v>11</v>
      </c>
      <c r="Q114" s="1" t="s">
        <v>3</v>
      </c>
      <c r="R114">
        <v>7</v>
      </c>
      <c r="S114" s="1" t="s">
        <v>5</v>
      </c>
      <c r="T114" s="1" t="s">
        <v>12</v>
      </c>
    </row>
    <row r="115" spans="1:20" x14ac:dyDescent="0.2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 s="1" t="s">
        <v>13</v>
      </c>
      <c r="L115" s="1" t="s">
        <v>1</v>
      </c>
      <c r="M115" s="1" t="s">
        <v>15</v>
      </c>
      <c r="N115" s="1" t="s">
        <v>3</v>
      </c>
      <c r="O115" s="1" t="s">
        <v>3</v>
      </c>
      <c r="P115" s="1" t="s">
        <v>43</v>
      </c>
      <c r="Q115" s="1" t="s">
        <v>3</v>
      </c>
      <c r="R115">
        <v>9</v>
      </c>
      <c r="S115" s="1" t="s">
        <v>5</v>
      </c>
      <c r="T115" s="1" t="s">
        <v>12</v>
      </c>
    </row>
    <row r="116" spans="1:20" x14ac:dyDescent="0.25">
      <c r="A116">
        <v>1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0</v>
      </c>
      <c r="H116">
        <v>1</v>
      </c>
      <c r="I116">
        <v>0</v>
      </c>
      <c r="J116">
        <v>1</v>
      </c>
      <c r="K116" s="1" t="s">
        <v>13</v>
      </c>
      <c r="L116" s="1" t="s">
        <v>1</v>
      </c>
      <c r="M116" s="1" t="s">
        <v>28</v>
      </c>
      <c r="N116" s="1" t="s">
        <v>3</v>
      </c>
      <c r="O116" s="1" t="s">
        <v>3</v>
      </c>
      <c r="P116" s="1" t="s">
        <v>34</v>
      </c>
      <c r="Q116" s="1" t="s">
        <v>3</v>
      </c>
      <c r="R116">
        <v>6</v>
      </c>
      <c r="S116" s="1" t="s">
        <v>5</v>
      </c>
      <c r="T116" s="1" t="s">
        <v>6</v>
      </c>
    </row>
    <row r="117" spans="1:20" x14ac:dyDescent="0.25">
      <c r="A117">
        <v>1</v>
      </c>
      <c r="B117">
        <v>1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 s="1" t="s">
        <v>18</v>
      </c>
      <c r="L117" s="1" t="s">
        <v>1</v>
      </c>
      <c r="M117" s="1" t="s">
        <v>33</v>
      </c>
      <c r="N117" s="1" t="s">
        <v>8</v>
      </c>
      <c r="O117" s="1" t="s">
        <v>3</v>
      </c>
      <c r="P117" s="1" t="s">
        <v>34</v>
      </c>
      <c r="Q117" s="1" t="s">
        <v>3</v>
      </c>
      <c r="R117">
        <v>10</v>
      </c>
      <c r="S117" s="1" t="s">
        <v>35</v>
      </c>
      <c r="T117" s="1" t="s">
        <v>12</v>
      </c>
    </row>
    <row r="118" spans="1:20" x14ac:dyDescent="0.25">
      <c r="A118">
        <v>1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0</v>
      </c>
      <c r="I118">
        <v>1</v>
      </c>
      <c r="J118">
        <v>1</v>
      </c>
      <c r="K118" s="1" t="s">
        <v>20</v>
      </c>
      <c r="L118" s="1" t="s">
        <v>10</v>
      </c>
      <c r="M118" s="1" t="s">
        <v>33</v>
      </c>
      <c r="N118" s="1" t="s">
        <v>3</v>
      </c>
      <c r="O118" s="1" t="s">
        <v>3</v>
      </c>
      <c r="P118" s="1" t="s">
        <v>11</v>
      </c>
      <c r="Q118" s="1" t="s">
        <v>3</v>
      </c>
      <c r="R118">
        <v>9</v>
      </c>
      <c r="S118" s="1" t="s">
        <v>5</v>
      </c>
      <c r="T118" s="1" t="s">
        <v>12</v>
      </c>
    </row>
    <row r="119" spans="1:20" x14ac:dyDescent="0.25">
      <c r="A119">
        <v>1</v>
      </c>
      <c r="B119">
        <v>1</v>
      </c>
      <c r="C119">
        <v>0</v>
      </c>
      <c r="D119">
        <v>1</v>
      </c>
      <c r="E119">
        <v>0</v>
      </c>
      <c r="F119">
        <v>1</v>
      </c>
      <c r="G119">
        <v>0</v>
      </c>
      <c r="H119">
        <v>0</v>
      </c>
      <c r="I119">
        <v>1</v>
      </c>
      <c r="J119">
        <v>1</v>
      </c>
      <c r="K119" s="1" t="s">
        <v>0</v>
      </c>
      <c r="L119" s="1" t="s">
        <v>10</v>
      </c>
      <c r="M119" s="1" t="s">
        <v>15</v>
      </c>
      <c r="N119" s="1" t="s">
        <v>3</v>
      </c>
      <c r="O119" s="1" t="s">
        <v>3</v>
      </c>
      <c r="P119" s="1" t="s">
        <v>11</v>
      </c>
      <c r="Q119" s="1" t="s">
        <v>3</v>
      </c>
      <c r="R119">
        <v>6</v>
      </c>
      <c r="S119" s="1" t="s">
        <v>5</v>
      </c>
      <c r="T119" s="1" t="s">
        <v>6</v>
      </c>
    </row>
    <row r="120" spans="1:20" x14ac:dyDescent="0.25">
      <c r="A120">
        <v>0</v>
      </c>
      <c r="B120">
        <v>0</v>
      </c>
      <c r="C120">
        <v>0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 s="1" t="s">
        <v>13</v>
      </c>
      <c r="L120" s="1" t="s">
        <v>1</v>
      </c>
      <c r="M120" s="1" t="s">
        <v>33</v>
      </c>
      <c r="N120" s="1" t="s">
        <v>3</v>
      </c>
      <c r="O120" s="1" t="s">
        <v>3</v>
      </c>
      <c r="P120" s="1" t="s">
        <v>61</v>
      </c>
      <c r="Q120" s="1" t="s">
        <v>3</v>
      </c>
      <c r="R120">
        <v>6</v>
      </c>
      <c r="S120" s="1" t="s">
        <v>35</v>
      </c>
      <c r="T120" s="1" t="s">
        <v>6</v>
      </c>
    </row>
    <row r="121" spans="1:20" x14ac:dyDescent="0.25">
      <c r="A121">
        <v>0</v>
      </c>
      <c r="B121">
        <v>1</v>
      </c>
      <c r="C121">
        <v>1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K121" s="1" t="s">
        <v>13</v>
      </c>
      <c r="L121" s="1" t="s">
        <v>1</v>
      </c>
      <c r="M121" s="1" t="s">
        <v>33</v>
      </c>
      <c r="N121" s="1" t="s">
        <v>3</v>
      </c>
      <c r="O121" s="1" t="s">
        <v>8</v>
      </c>
      <c r="P121" s="1" t="s">
        <v>61</v>
      </c>
      <c r="Q121" s="1" t="s">
        <v>3</v>
      </c>
      <c r="R121">
        <v>4</v>
      </c>
      <c r="S121" s="1" t="s">
        <v>5</v>
      </c>
      <c r="T121" s="1" t="s">
        <v>6</v>
      </c>
    </row>
    <row r="122" spans="1:20" x14ac:dyDescent="0.25">
      <c r="A122">
        <v>0</v>
      </c>
      <c r="B122">
        <v>1</v>
      </c>
      <c r="C122">
        <v>1</v>
      </c>
      <c r="D122">
        <v>1</v>
      </c>
      <c r="E122">
        <v>0</v>
      </c>
      <c r="F122">
        <v>1</v>
      </c>
      <c r="G122">
        <v>0</v>
      </c>
      <c r="H122">
        <v>1</v>
      </c>
      <c r="I122">
        <v>1</v>
      </c>
      <c r="J122">
        <v>1</v>
      </c>
      <c r="K122" s="1" t="s">
        <v>13</v>
      </c>
      <c r="L122" s="1" t="s">
        <v>1</v>
      </c>
      <c r="M122" s="1" t="s">
        <v>33</v>
      </c>
      <c r="N122" s="1" t="s">
        <v>3</v>
      </c>
      <c r="O122" s="1" t="s">
        <v>3</v>
      </c>
      <c r="P122" s="1" t="s">
        <v>61</v>
      </c>
      <c r="Q122" s="1" t="s">
        <v>3</v>
      </c>
      <c r="R122">
        <v>7</v>
      </c>
      <c r="S122" s="1" t="s">
        <v>35</v>
      </c>
      <c r="T122" s="1" t="s">
        <v>12</v>
      </c>
    </row>
    <row r="123" spans="1:20" x14ac:dyDescent="0.25">
      <c r="A123">
        <v>0</v>
      </c>
      <c r="B123">
        <v>0</v>
      </c>
      <c r="C123">
        <v>1</v>
      </c>
      <c r="D123">
        <v>1</v>
      </c>
      <c r="E123">
        <v>0</v>
      </c>
      <c r="F123">
        <v>0</v>
      </c>
      <c r="G123">
        <v>1</v>
      </c>
      <c r="H123">
        <v>1</v>
      </c>
      <c r="I123">
        <v>1</v>
      </c>
      <c r="J123">
        <v>0</v>
      </c>
      <c r="K123" s="1" t="s">
        <v>20</v>
      </c>
      <c r="L123" s="1" t="s">
        <v>1</v>
      </c>
      <c r="M123" s="1" t="s">
        <v>15</v>
      </c>
      <c r="N123" s="1" t="s">
        <v>3</v>
      </c>
      <c r="O123" s="1" t="s">
        <v>3</v>
      </c>
      <c r="P123" s="1" t="s">
        <v>11</v>
      </c>
      <c r="Q123" s="1" t="s">
        <v>3</v>
      </c>
      <c r="R123">
        <v>5</v>
      </c>
      <c r="S123" s="1" t="s">
        <v>5</v>
      </c>
      <c r="T123" s="1" t="s">
        <v>6</v>
      </c>
    </row>
    <row r="124" spans="1:20" x14ac:dyDescent="0.25">
      <c r="A124">
        <v>1</v>
      </c>
      <c r="B124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 s="1" t="s">
        <v>30</v>
      </c>
      <c r="L124" s="1" t="s">
        <v>1</v>
      </c>
      <c r="M124" s="1" t="s">
        <v>15</v>
      </c>
      <c r="N124" s="1" t="s">
        <v>3</v>
      </c>
      <c r="O124" s="1" t="s">
        <v>3</v>
      </c>
      <c r="P124" s="1" t="s">
        <v>16</v>
      </c>
      <c r="Q124" s="1" t="s">
        <v>3</v>
      </c>
      <c r="R124">
        <v>10</v>
      </c>
      <c r="S124" s="1" t="s">
        <v>35</v>
      </c>
      <c r="T124" s="1" t="s">
        <v>12</v>
      </c>
    </row>
    <row r="125" spans="1:20" x14ac:dyDescent="0.25">
      <c r="A125">
        <v>0</v>
      </c>
      <c r="B125">
        <v>1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1</v>
      </c>
      <c r="I125">
        <v>0</v>
      </c>
      <c r="J125">
        <v>0</v>
      </c>
      <c r="K125" s="1" t="s">
        <v>13</v>
      </c>
      <c r="L125" s="1" t="s">
        <v>1</v>
      </c>
      <c r="M125" s="1" t="s">
        <v>15</v>
      </c>
      <c r="N125" s="1" t="s">
        <v>8</v>
      </c>
      <c r="O125" s="1" t="s">
        <v>3</v>
      </c>
      <c r="P125" s="1" t="s">
        <v>62</v>
      </c>
      <c r="Q125" s="1" t="s">
        <v>3</v>
      </c>
      <c r="R125">
        <v>5</v>
      </c>
      <c r="S125" s="1" t="s">
        <v>5</v>
      </c>
      <c r="T125" s="1" t="s">
        <v>6</v>
      </c>
    </row>
    <row r="126" spans="1:20" x14ac:dyDescent="0.25">
      <c r="A126">
        <v>1</v>
      </c>
      <c r="B126">
        <v>1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1</v>
      </c>
      <c r="I126">
        <v>1</v>
      </c>
      <c r="J126">
        <v>1</v>
      </c>
      <c r="K126" s="1" t="s">
        <v>0</v>
      </c>
      <c r="L126" s="1" t="s">
        <v>10</v>
      </c>
      <c r="M126" s="1" t="s">
        <v>15</v>
      </c>
      <c r="N126" s="1" t="s">
        <v>8</v>
      </c>
      <c r="O126" s="1" t="s">
        <v>3</v>
      </c>
      <c r="P126" s="1" t="s">
        <v>63</v>
      </c>
      <c r="Q126" s="1" t="s">
        <v>3</v>
      </c>
      <c r="R126">
        <v>8</v>
      </c>
      <c r="S126" s="1" t="s">
        <v>5</v>
      </c>
      <c r="T126" s="1" t="s">
        <v>12</v>
      </c>
    </row>
    <row r="127" spans="1:20" x14ac:dyDescent="0.25">
      <c r="A127">
        <v>0</v>
      </c>
      <c r="B127">
        <v>1</v>
      </c>
      <c r="C127">
        <v>1</v>
      </c>
      <c r="D127">
        <v>0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 s="1" t="s">
        <v>9</v>
      </c>
      <c r="L127" s="1" t="s">
        <v>1</v>
      </c>
      <c r="M127" s="1" t="s">
        <v>33</v>
      </c>
      <c r="N127" s="1" t="s">
        <v>3</v>
      </c>
      <c r="O127" s="1" t="s">
        <v>3</v>
      </c>
      <c r="P127" s="1" t="s">
        <v>34</v>
      </c>
      <c r="Q127" s="1" t="s">
        <v>3</v>
      </c>
      <c r="R127">
        <v>8</v>
      </c>
      <c r="S127" s="1" t="s">
        <v>5</v>
      </c>
      <c r="T127" s="1" t="s">
        <v>12</v>
      </c>
    </row>
    <row r="128" spans="1:20" x14ac:dyDescent="0.25">
      <c r="A128">
        <v>1</v>
      </c>
      <c r="B128">
        <v>1</v>
      </c>
      <c r="C128">
        <v>1</v>
      </c>
      <c r="D128">
        <v>1</v>
      </c>
      <c r="E128">
        <v>0</v>
      </c>
      <c r="F128">
        <v>1</v>
      </c>
      <c r="G128">
        <v>0</v>
      </c>
      <c r="H128">
        <v>1</v>
      </c>
      <c r="I128">
        <v>0</v>
      </c>
      <c r="J128">
        <v>1</v>
      </c>
      <c r="K128" s="1">
        <v>4</v>
      </c>
      <c r="L128" s="1" t="s">
        <v>1</v>
      </c>
      <c r="M128" s="1" t="s">
        <v>15</v>
      </c>
      <c r="N128" s="1" t="s">
        <v>8</v>
      </c>
      <c r="O128" s="1" t="s">
        <v>3</v>
      </c>
      <c r="P128" s="1" t="s">
        <v>4</v>
      </c>
      <c r="Q128" s="1" t="s">
        <v>3</v>
      </c>
      <c r="R128">
        <v>7</v>
      </c>
      <c r="S128" s="1" t="s">
        <v>5</v>
      </c>
      <c r="T128" s="1" t="s">
        <v>12</v>
      </c>
    </row>
    <row r="129" spans="1:20" x14ac:dyDescent="0.25">
      <c r="A129">
        <v>0</v>
      </c>
      <c r="B129">
        <v>0</v>
      </c>
      <c r="C129">
        <v>1</v>
      </c>
      <c r="D129">
        <v>0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 s="1" t="s">
        <v>13</v>
      </c>
      <c r="L129" s="1" t="s">
        <v>10</v>
      </c>
      <c r="M129" s="1" t="s">
        <v>33</v>
      </c>
      <c r="N129" s="1" t="s">
        <v>8</v>
      </c>
      <c r="O129" s="1" t="s">
        <v>3</v>
      </c>
      <c r="P129" s="1" t="s">
        <v>16</v>
      </c>
      <c r="Q129" s="1" t="s">
        <v>3</v>
      </c>
      <c r="R129">
        <v>7</v>
      </c>
      <c r="S129" s="1" t="s">
        <v>5</v>
      </c>
      <c r="T129" s="1" t="s">
        <v>12</v>
      </c>
    </row>
    <row r="130" spans="1:20" x14ac:dyDescent="0.25">
      <c r="A130">
        <v>1</v>
      </c>
      <c r="B130">
        <v>0</v>
      </c>
      <c r="C130">
        <v>1</v>
      </c>
      <c r="D130">
        <v>0</v>
      </c>
      <c r="E130">
        <v>1</v>
      </c>
      <c r="F130">
        <v>1</v>
      </c>
      <c r="G130">
        <v>1</v>
      </c>
      <c r="H130">
        <v>1</v>
      </c>
      <c r="I130">
        <v>0</v>
      </c>
      <c r="J130">
        <v>0</v>
      </c>
      <c r="K130" s="1" t="s">
        <v>32</v>
      </c>
      <c r="L130" s="1" t="s">
        <v>1</v>
      </c>
      <c r="M130" s="1" t="s">
        <v>33</v>
      </c>
      <c r="N130" s="1" t="s">
        <v>3</v>
      </c>
      <c r="O130" s="1" t="s">
        <v>3</v>
      </c>
      <c r="P130" s="1" t="s">
        <v>34</v>
      </c>
      <c r="Q130" s="1" t="s">
        <v>8</v>
      </c>
      <c r="R130">
        <v>6</v>
      </c>
      <c r="S130" s="1" t="s">
        <v>5</v>
      </c>
      <c r="T130" s="1" t="s">
        <v>6</v>
      </c>
    </row>
    <row r="131" spans="1:20" x14ac:dyDescent="0.25">
      <c r="A131">
        <v>1</v>
      </c>
      <c r="B131">
        <v>0</v>
      </c>
      <c r="C131">
        <v>1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  <c r="K131" s="1" t="s">
        <v>13</v>
      </c>
      <c r="L131" s="1" t="s">
        <v>10</v>
      </c>
      <c r="M131" s="1" t="s">
        <v>15</v>
      </c>
      <c r="N131" s="1" t="s">
        <v>8</v>
      </c>
      <c r="O131" s="1" t="s">
        <v>3</v>
      </c>
      <c r="P131" s="1" t="s">
        <v>11</v>
      </c>
      <c r="Q131" s="1" t="s">
        <v>3</v>
      </c>
      <c r="R131">
        <v>7</v>
      </c>
      <c r="S131" s="1" t="s">
        <v>5</v>
      </c>
      <c r="T131" s="1" t="s">
        <v>12</v>
      </c>
    </row>
    <row r="132" spans="1:20" x14ac:dyDescent="0.25">
      <c r="A132">
        <v>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0</v>
      </c>
      <c r="I132">
        <v>1</v>
      </c>
      <c r="J132">
        <v>1</v>
      </c>
      <c r="K132" s="1" t="s">
        <v>20</v>
      </c>
      <c r="L132" s="1" t="s">
        <v>1</v>
      </c>
      <c r="M132" s="1" t="s">
        <v>15</v>
      </c>
      <c r="N132" s="1" t="s">
        <v>3</v>
      </c>
      <c r="O132" s="1" t="s">
        <v>3</v>
      </c>
      <c r="P132" s="1" t="s">
        <v>39</v>
      </c>
      <c r="Q132" s="1" t="s">
        <v>8</v>
      </c>
      <c r="R132">
        <v>9</v>
      </c>
      <c r="S132" s="1" t="s">
        <v>5</v>
      </c>
      <c r="T132" s="1" t="s">
        <v>12</v>
      </c>
    </row>
    <row r="133" spans="1:20" x14ac:dyDescent="0.25">
      <c r="A133">
        <v>1</v>
      </c>
      <c r="B133">
        <v>1</v>
      </c>
      <c r="C133">
        <v>0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</v>
      </c>
      <c r="K133" s="1" t="s">
        <v>32</v>
      </c>
      <c r="L133" s="1" t="s">
        <v>1</v>
      </c>
      <c r="M133" s="1" t="s">
        <v>15</v>
      </c>
      <c r="N133" s="1" t="s">
        <v>3</v>
      </c>
      <c r="O133" s="1" t="s">
        <v>3</v>
      </c>
      <c r="P133" s="1" t="s">
        <v>39</v>
      </c>
      <c r="Q133" s="1" t="s">
        <v>3</v>
      </c>
      <c r="R133">
        <v>4</v>
      </c>
      <c r="S133" s="1" t="s">
        <v>5</v>
      </c>
      <c r="T133" s="1" t="s">
        <v>6</v>
      </c>
    </row>
    <row r="134" spans="1:20" x14ac:dyDescent="0.25">
      <c r="A134">
        <v>0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0</v>
      </c>
      <c r="H134">
        <v>0</v>
      </c>
      <c r="I134">
        <v>0</v>
      </c>
      <c r="J134">
        <v>1</v>
      </c>
      <c r="K134" s="1" t="s">
        <v>9</v>
      </c>
      <c r="L134" s="1" t="s">
        <v>1</v>
      </c>
      <c r="M134" s="1" t="s">
        <v>15</v>
      </c>
      <c r="N134" s="1" t="s">
        <v>8</v>
      </c>
      <c r="O134" s="1" t="s">
        <v>8</v>
      </c>
      <c r="P134" s="1" t="s">
        <v>16</v>
      </c>
      <c r="Q134" s="1" t="s">
        <v>3</v>
      </c>
      <c r="R134">
        <v>6</v>
      </c>
      <c r="S134" s="1" t="s">
        <v>5</v>
      </c>
      <c r="T134" s="1" t="s">
        <v>6</v>
      </c>
    </row>
    <row r="135" spans="1:20" x14ac:dyDescent="0.25">
      <c r="A135">
        <v>1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</v>
      </c>
      <c r="K135" s="1" t="s">
        <v>13</v>
      </c>
      <c r="L135" s="1" t="s">
        <v>10</v>
      </c>
      <c r="M135" s="1" t="s">
        <v>23</v>
      </c>
      <c r="N135" s="1" t="s">
        <v>3</v>
      </c>
      <c r="O135" s="1" t="s">
        <v>3</v>
      </c>
      <c r="P135" s="1" t="s">
        <v>50</v>
      </c>
      <c r="Q135" s="1" t="s">
        <v>3</v>
      </c>
      <c r="R135">
        <v>5</v>
      </c>
      <c r="S135" s="1" t="s">
        <v>5</v>
      </c>
      <c r="T135" s="1" t="s">
        <v>6</v>
      </c>
    </row>
    <row r="136" spans="1:20" x14ac:dyDescent="0.25">
      <c r="A136">
        <v>1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0</v>
      </c>
      <c r="H136">
        <v>1</v>
      </c>
      <c r="I136">
        <v>1</v>
      </c>
      <c r="J136">
        <v>1</v>
      </c>
      <c r="K136" s="1" t="s">
        <v>13</v>
      </c>
      <c r="L136" s="1" t="s">
        <v>1</v>
      </c>
      <c r="M136" s="1" t="s">
        <v>15</v>
      </c>
      <c r="N136" s="1" t="s">
        <v>3</v>
      </c>
      <c r="O136" s="1" t="s">
        <v>8</v>
      </c>
      <c r="P136" s="1" t="s">
        <v>16</v>
      </c>
      <c r="Q136" s="1" t="s">
        <v>3</v>
      </c>
      <c r="R136">
        <v>9</v>
      </c>
      <c r="S136" s="1" t="s">
        <v>5</v>
      </c>
      <c r="T136" s="1" t="s">
        <v>12</v>
      </c>
    </row>
    <row r="137" spans="1:20" x14ac:dyDescent="0.25">
      <c r="A137">
        <v>0</v>
      </c>
      <c r="B137">
        <v>1</v>
      </c>
      <c r="C137">
        <v>1</v>
      </c>
      <c r="D137">
        <v>1</v>
      </c>
      <c r="E137">
        <v>1</v>
      </c>
      <c r="F137">
        <v>0</v>
      </c>
      <c r="G137">
        <v>0</v>
      </c>
      <c r="H137">
        <v>0</v>
      </c>
      <c r="I137">
        <v>1</v>
      </c>
      <c r="J137">
        <v>0</v>
      </c>
      <c r="K137" s="1" t="s">
        <v>0</v>
      </c>
      <c r="L137" s="1" t="s">
        <v>1</v>
      </c>
      <c r="M137" s="1" t="s">
        <v>15</v>
      </c>
      <c r="N137" s="1" t="s">
        <v>3</v>
      </c>
      <c r="O137" s="1" t="s">
        <v>3</v>
      </c>
      <c r="P137" s="1" t="s">
        <v>64</v>
      </c>
      <c r="Q137" s="1" t="s">
        <v>3</v>
      </c>
      <c r="R137">
        <v>5</v>
      </c>
      <c r="S137" s="1" t="s">
        <v>5</v>
      </c>
      <c r="T137" s="1" t="s">
        <v>6</v>
      </c>
    </row>
    <row r="138" spans="1:20" x14ac:dyDescent="0.25">
      <c r="A138">
        <v>1</v>
      </c>
      <c r="B138">
        <v>1</v>
      </c>
      <c r="C138">
        <v>1</v>
      </c>
      <c r="D138">
        <v>0</v>
      </c>
      <c r="E138">
        <v>1</v>
      </c>
      <c r="F138">
        <v>0</v>
      </c>
      <c r="G138">
        <v>1</v>
      </c>
      <c r="H138">
        <v>0</v>
      </c>
      <c r="I138">
        <v>1</v>
      </c>
      <c r="J138">
        <v>1</v>
      </c>
      <c r="K138" s="1" t="s">
        <v>13</v>
      </c>
      <c r="L138" s="1" t="s">
        <v>10</v>
      </c>
      <c r="M138" s="1" t="s">
        <v>15</v>
      </c>
      <c r="N138" s="1" t="s">
        <v>8</v>
      </c>
      <c r="O138" s="1" t="s">
        <v>3</v>
      </c>
      <c r="P138" s="1" t="s">
        <v>16</v>
      </c>
      <c r="Q138" s="1" t="s">
        <v>3</v>
      </c>
      <c r="R138">
        <v>7</v>
      </c>
      <c r="S138" s="1" t="s">
        <v>5</v>
      </c>
      <c r="T138" s="1" t="s">
        <v>12</v>
      </c>
    </row>
    <row r="139" spans="1:20" x14ac:dyDescent="0.25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 s="1" t="s">
        <v>9</v>
      </c>
      <c r="L139" s="1" t="s">
        <v>10</v>
      </c>
      <c r="M139" s="1" t="s">
        <v>46</v>
      </c>
      <c r="N139" s="1" t="s">
        <v>3</v>
      </c>
      <c r="O139" s="1" t="s">
        <v>3</v>
      </c>
      <c r="P139" s="1" t="s">
        <v>11</v>
      </c>
      <c r="Q139" s="1" t="s">
        <v>3</v>
      </c>
      <c r="R139">
        <v>0</v>
      </c>
      <c r="S139" s="1" t="s">
        <v>5</v>
      </c>
      <c r="T139" s="1" t="s">
        <v>6</v>
      </c>
    </row>
    <row r="140" spans="1:20" x14ac:dyDescent="0.25">
      <c r="A140">
        <v>0</v>
      </c>
      <c r="B140">
        <v>1</v>
      </c>
      <c r="C140">
        <v>1</v>
      </c>
      <c r="D140">
        <v>0</v>
      </c>
      <c r="E140">
        <v>1</v>
      </c>
      <c r="F140">
        <v>1</v>
      </c>
      <c r="G140">
        <v>1</v>
      </c>
      <c r="H140">
        <v>1</v>
      </c>
      <c r="I140">
        <v>0</v>
      </c>
      <c r="J140">
        <v>0</v>
      </c>
      <c r="K140" s="1">
        <v>4</v>
      </c>
      <c r="L140" s="1" t="s">
        <v>1</v>
      </c>
      <c r="M140" s="1" t="s">
        <v>15</v>
      </c>
      <c r="N140" s="1" t="s">
        <v>8</v>
      </c>
      <c r="O140" s="1" t="s">
        <v>3</v>
      </c>
      <c r="P140" s="1" t="s">
        <v>62</v>
      </c>
      <c r="Q140" s="1" t="s">
        <v>8</v>
      </c>
      <c r="R140">
        <v>6</v>
      </c>
      <c r="S140" s="1" t="s">
        <v>5</v>
      </c>
      <c r="T140" s="1" t="s">
        <v>6</v>
      </c>
    </row>
    <row r="141" spans="1:20" x14ac:dyDescent="0.25">
      <c r="A141">
        <v>1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 s="1" t="s">
        <v>32</v>
      </c>
      <c r="L141" s="1" t="s">
        <v>1</v>
      </c>
      <c r="M141" s="1" t="s">
        <v>15</v>
      </c>
      <c r="N141" s="1" t="s">
        <v>8</v>
      </c>
      <c r="O141" s="1" t="s">
        <v>8</v>
      </c>
      <c r="P141" s="1" t="s">
        <v>16</v>
      </c>
      <c r="Q141" s="1" t="s">
        <v>3</v>
      </c>
      <c r="R141">
        <v>10</v>
      </c>
      <c r="S141" s="1" t="s">
        <v>5</v>
      </c>
      <c r="T141" s="1" t="s">
        <v>12</v>
      </c>
    </row>
    <row r="142" spans="1:20" x14ac:dyDescent="0.25">
      <c r="A142">
        <v>1</v>
      </c>
      <c r="B142">
        <v>0</v>
      </c>
      <c r="C142">
        <v>1</v>
      </c>
      <c r="D142">
        <v>1</v>
      </c>
      <c r="E142">
        <v>1</v>
      </c>
      <c r="F142">
        <v>0</v>
      </c>
      <c r="G142">
        <v>1</v>
      </c>
      <c r="H142">
        <v>1</v>
      </c>
      <c r="I142">
        <v>1</v>
      </c>
      <c r="J142">
        <v>1</v>
      </c>
      <c r="K142" s="1" t="s">
        <v>30</v>
      </c>
      <c r="L142" s="1" t="s">
        <v>10</v>
      </c>
      <c r="M142" s="1" t="s">
        <v>15</v>
      </c>
      <c r="N142" s="1" t="s">
        <v>3</v>
      </c>
      <c r="O142" s="1" t="s">
        <v>3</v>
      </c>
      <c r="P142" s="1" t="s">
        <v>43</v>
      </c>
      <c r="Q142" s="1" t="s">
        <v>3</v>
      </c>
      <c r="R142">
        <v>8</v>
      </c>
      <c r="S142" s="1" t="s">
        <v>5</v>
      </c>
      <c r="T142" s="1" t="s">
        <v>12</v>
      </c>
    </row>
    <row r="143" spans="1:20" x14ac:dyDescent="0.25">
      <c r="A143">
        <v>0</v>
      </c>
      <c r="B143">
        <v>1</v>
      </c>
      <c r="C143">
        <v>1</v>
      </c>
      <c r="D143">
        <v>0</v>
      </c>
      <c r="E143">
        <v>0</v>
      </c>
      <c r="F143">
        <v>1</v>
      </c>
      <c r="G143">
        <v>1</v>
      </c>
      <c r="H143">
        <v>1</v>
      </c>
      <c r="I143">
        <v>0</v>
      </c>
      <c r="J143">
        <v>1</v>
      </c>
      <c r="K143" s="1" t="s">
        <v>20</v>
      </c>
      <c r="L143" s="1" t="s">
        <v>10</v>
      </c>
      <c r="M143" s="1" t="s">
        <v>15</v>
      </c>
      <c r="N143" s="1" t="s">
        <v>3</v>
      </c>
      <c r="O143" s="1" t="s">
        <v>3</v>
      </c>
      <c r="P143" s="1" t="s">
        <v>65</v>
      </c>
      <c r="Q143" s="1" t="s">
        <v>3</v>
      </c>
      <c r="R143">
        <v>6</v>
      </c>
      <c r="S143" s="1" t="s">
        <v>5</v>
      </c>
      <c r="T143" s="1" t="s">
        <v>6</v>
      </c>
    </row>
    <row r="144" spans="1:20" x14ac:dyDescent="0.25">
      <c r="A144">
        <v>1</v>
      </c>
      <c r="B144">
        <v>0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1</v>
      </c>
      <c r="I144">
        <v>0</v>
      </c>
      <c r="J144">
        <v>1</v>
      </c>
      <c r="K144" s="1" t="s">
        <v>13</v>
      </c>
      <c r="L144" s="1" t="s">
        <v>1</v>
      </c>
      <c r="M144" s="1" t="s">
        <v>28</v>
      </c>
      <c r="N144" s="1" t="s">
        <v>3</v>
      </c>
      <c r="O144" s="1" t="s">
        <v>3</v>
      </c>
      <c r="P144" s="1" t="s">
        <v>34</v>
      </c>
      <c r="Q144" s="1" t="s">
        <v>3</v>
      </c>
      <c r="R144">
        <v>7</v>
      </c>
      <c r="S144" s="1" t="s">
        <v>5</v>
      </c>
      <c r="T144" s="1" t="s">
        <v>12</v>
      </c>
    </row>
    <row r="145" spans="1:20" x14ac:dyDescent="0.25">
      <c r="A145">
        <v>1</v>
      </c>
      <c r="B145">
        <v>0</v>
      </c>
      <c r="C145">
        <v>1</v>
      </c>
      <c r="D145">
        <v>1</v>
      </c>
      <c r="E145">
        <v>0</v>
      </c>
      <c r="F145">
        <v>1</v>
      </c>
      <c r="G145">
        <v>1</v>
      </c>
      <c r="H145">
        <v>1</v>
      </c>
      <c r="I145">
        <v>0</v>
      </c>
      <c r="J145">
        <v>1</v>
      </c>
      <c r="K145" s="1" t="s">
        <v>13</v>
      </c>
      <c r="L145" s="1" t="s">
        <v>1</v>
      </c>
      <c r="M145" s="1" t="s">
        <v>33</v>
      </c>
      <c r="N145" s="1" t="s">
        <v>3</v>
      </c>
      <c r="O145" s="1" t="s">
        <v>3</v>
      </c>
      <c r="P145" s="1" t="s">
        <v>34</v>
      </c>
      <c r="Q145" s="1" t="s">
        <v>3</v>
      </c>
      <c r="R145">
        <v>7</v>
      </c>
      <c r="S145" s="1" t="s">
        <v>35</v>
      </c>
      <c r="T145" s="1" t="s">
        <v>12</v>
      </c>
    </row>
    <row r="146" spans="1:20" x14ac:dyDescent="0.25">
      <c r="A146">
        <v>1</v>
      </c>
      <c r="B146">
        <v>1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 s="1" t="s">
        <v>30</v>
      </c>
      <c r="L146" s="1" t="s">
        <v>10</v>
      </c>
      <c r="M146" s="1" t="s">
        <v>15</v>
      </c>
      <c r="N146" s="1" t="s">
        <v>3</v>
      </c>
      <c r="O146" s="1" t="s">
        <v>3</v>
      </c>
      <c r="P146" s="1" t="s">
        <v>16</v>
      </c>
      <c r="Q146" s="1" t="s">
        <v>3</v>
      </c>
      <c r="R146">
        <v>6</v>
      </c>
      <c r="S146" s="1" t="s">
        <v>5</v>
      </c>
      <c r="T146" s="1" t="s">
        <v>6</v>
      </c>
    </row>
    <row r="147" spans="1:20" x14ac:dyDescent="0.2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  <c r="K147" s="1" t="s">
        <v>13</v>
      </c>
      <c r="L147" s="1" t="s">
        <v>1</v>
      </c>
      <c r="M147" s="1" t="s">
        <v>23</v>
      </c>
      <c r="N147" s="1" t="s">
        <v>8</v>
      </c>
      <c r="O147" s="1" t="s">
        <v>3</v>
      </c>
      <c r="P147" s="1" t="s">
        <v>11</v>
      </c>
      <c r="Q147" s="1" t="s">
        <v>3</v>
      </c>
      <c r="R147">
        <v>9</v>
      </c>
      <c r="S147" s="1" t="s">
        <v>5</v>
      </c>
      <c r="T147" s="1" t="s">
        <v>12</v>
      </c>
    </row>
    <row r="148" spans="1:20" x14ac:dyDescent="0.25">
      <c r="A148">
        <v>0</v>
      </c>
      <c r="B148">
        <v>1</v>
      </c>
      <c r="C148">
        <v>1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</v>
      </c>
      <c r="K148" s="1" t="s">
        <v>13</v>
      </c>
      <c r="L148" s="1" t="s">
        <v>1</v>
      </c>
      <c r="M148" s="1" t="s">
        <v>15</v>
      </c>
      <c r="N148" s="1" t="s">
        <v>8</v>
      </c>
      <c r="O148" s="1" t="s">
        <v>3</v>
      </c>
      <c r="P148" s="1" t="s">
        <v>66</v>
      </c>
      <c r="Q148" s="1" t="s">
        <v>3</v>
      </c>
      <c r="R148">
        <v>5</v>
      </c>
      <c r="S148" s="1" t="s">
        <v>5</v>
      </c>
      <c r="T148" s="1" t="s">
        <v>6</v>
      </c>
    </row>
    <row r="149" spans="1:20" x14ac:dyDescent="0.25">
      <c r="A149">
        <v>1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0</v>
      </c>
      <c r="I149">
        <v>1</v>
      </c>
      <c r="J149">
        <v>1</v>
      </c>
      <c r="K149" s="1" t="s">
        <v>20</v>
      </c>
      <c r="L149" s="1" t="s">
        <v>1</v>
      </c>
      <c r="M149" s="1" t="s">
        <v>15</v>
      </c>
      <c r="N149" s="1" t="s">
        <v>3</v>
      </c>
      <c r="O149" s="1" t="s">
        <v>3</v>
      </c>
      <c r="P149" s="1" t="s">
        <v>67</v>
      </c>
      <c r="Q149" s="1" t="s">
        <v>3</v>
      </c>
      <c r="R149">
        <v>9</v>
      </c>
      <c r="S149" s="1" t="s">
        <v>40</v>
      </c>
      <c r="T149" s="1" t="s">
        <v>12</v>
      </c>
    </row>
    <row r="150" spans="1:20" x14ac:dyDescent="0.25">
      <c r="A150">
        <v>0</v>
      </c>
      <c r="B150">
        <v>0</v>
      </c>
      <c r="C150">
        <v>1</v>
      </c>
      <c r="D150">
        <v>0</v>
      </c>
      <c r="E150">
        <v>1</v>
      </c>
      <c r="F150">
        <v>1</v>
      </c>
      <c r="G150">
        <v>0</v>
      </c>
      <c r="H150">
        <v>1</v>
      </c>
      <c r="I150">
        <v>1</v>
      </c>
      <c r="J150">
        <v>1</v>
      </c>
      <c r="K150" s="1" t="s">
        <v>13</v>
      </c>
      <c r="L150" s="1" t="s">
        <v>1</v>
      </c>
      <c r="M150" s="1" t="s">
        <v>33</v>
      </c>
      <c r="N150" s="1" t="s">
        <v>3</v>
      </c>
      <c r="O150" s="1" t="s">
        <v>3</v>
      </c>
      <c r="P150" s="1" t="s">
        <v>34</v>
      </c>
      <c r="Q150" s="1" t="s">
        <v>3</v>
      </c>
      <c r="R150">
        <v>6</v>
      </c>
      <c r="S150" s="1" t="s">
        <v>5</v>
      </c>
      <c r="T150" s="1" t="s">
        <v>6</v>
      </c>
    </row>
    <row r="151" spans="1:20" x14ac:dyDescent="0.25">
      <c r="A151">
        <v>0</v>
      </c>
      <c r="B151">
        <v>0</v>
      </c>
      <c r="C151">
        <v>0</v>
      </c>
      <c r="D151">
        <v>0</v>
      </c>
      <c r="E151">
        <v>1</v>
      </c>
      <c r="F151">
        <v>1</v>
      </c>
      <c r="G151">
        <v>1</v>
      </c>
      <c r="H151">
        <v>0</v>
      </c>
      <c r="I151">
        <v>0</v>
      </c>
      <c r="J151">
        <v>0</v>
      </c>
      <c r="K151" s="1" t="s">
        <v>13</v>
      </c>
      <c r="L151" s="1" t="s">
        <v>1</v>
      </c>
      <c r="M151" s="1" t="s">
        <v>15</v>
      </c>
      <c r="N151" s="1" t="s">
        <v>3</v>
      </c>
      <c r="O151" s="1" t="s">
        <v>3</v>
      </c>
      <c r="P151" s="1" t="s">
        <v>68</v>
      </c>
      <c r="Q151" s="1" t="s">
        <v>8</v>
      </c>
      <c r="R151">
        <v>3</v>
      </c>
      <c r="S151" s="1" t="s">
        <v>5</v>
      </c>
      <c r="T151" s="1" t="s">
        <v>6</v>
      </c>
    </row>
    <row r="152" spans="1:20" x14ac:dyDescent="0.25">
      <c r="A152">
        <v>1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0</v>
      </c>
      <c r="J152">
        <v>1</v>
      </c>
      <c r="K152" s="1" t="s">
        <v>13</v>
      </c>
      <c r="L152" s="1" t="s">
        <v>1</v>
      </c>
      <c r="M152" s="1" t="s">
        <v>28</v>
      </c>
      <c r="N152" s="1" t="s">
        <v>3</v>
      </c>
      <c r="O152" s="1" t="s">
        <v>8</v>
      </c>
      <c r="P152" s="1" t="s">
        <v>44</v>
      </c>
      <c r="Q152" s="1" t="s">
        <v>3</v>
      </c>
      <c r="R152">
        <v>7</v>
      </c>
      <c r="S152" s="1" t="s">
        <v>5</v>
      </c>
      <c r="T152" s="1" t="s">
        <v>12</v>
      </c>
    </row>
    <row r="153" spans="1:20" x14ac:dyDescent="0.25">
      <c r="A153">
        <v>1</v>
      </c>
      <c r="B153">
        <v>0</v>
      </c>
      <c r="C153">
        <v>1</v>
      </c>
      <c r="D153">
        <v>0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  <c r="K153" s="1" t="s">
        <v>13</v>
      </c>
      <c r="L153" s="1" t="s">
        <v>1</v>
      </c>
      <c r="M153" s="1" t="s">
        <v>23</v>
      </c>
      <c r="N153" s="1" t="s">
        <v>3</v>
      </c>
      <c r="O153" s="1" t="s">
        <v>8</v>
      </c>
      <c r="P153" s="1" t="s">
        <v>11</v>
      </c>
      <c r="Q153" s="1" t="s">
        <v>3</v>
      </c>
      <c r="R153">
        <v>7</v>
      </c>
      <c r="S153" s="1" t="s">
        <v>5</v>
      </c>
      <c r="T153" s="1" t="s">
        <v>12</v>
      </c>
    </row>
    <row r="154" spans="1:20" x14ac:dyDescent="0.25">
      <c r="A154">
        <v>0</v>
      </c>
      <c r="B154">
        <v>1</v>
      </c>
      <c r="C154">
        <v>1</v>
      </c>
      <c r="D154">
        <v>0</v>
      </c>
      <c r="E154">
        <v>0</v>
      </c>
      <c r="F154">
        <v>0</v>
      </c>
      <c r="G154">
        <v>1</v>
      </c>
      <c r="H154">
        <v>1</v>
      </c>
      <c r="I154">
        <v>1</v>
      </c>
      <c r="J154">
        <v>1</v>
      </c>
      <c r="K154" s="1" t="s">
        <v>30</v>
      </c>
      <c r="L154" s="1" t="s">
        <v>1</v>
      </c>
      <c r="M154" s="1" t="s">
        <v>15</v>
      </c>
      <c r="N154" s="1" t="s">
        <v>8</v>
      </c>
      <c r="O154" s="1" t="s">
        <v>3</v>
      </c>
      <c r="P154" s="1" t="s">
        <v>11</v>
      </c>
      <c r="Q154" s="1" t="s">
        <v>3</v>
      </c>
      <c r="R154">
        <v>6</v>
      </c>
      <c r="S154" s="1" t="s">
        <v>5</v>
      </c>
      <c r="T154" s="1" t="s">
        <v>6</v>
      </c>
    </row>
    <row r="155" spans="1:20" x14ac:dyDescent="0.25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</v>
      </c>
      <c r="I155">
        <v>1</v>
      </c>
      <c r="J155">
        <v>1</v>
      </c>
      <c r="K155" s="1" t="s">
        <v>13</v>
      </c>
      <c r="L155" s="1" t="s">
        <v>1</v>
      </c>
      <c r="M155" s="1" t="s">
        <v>15</v>
      </c>
      <c r="N155" s="1" t="s">
        <v>3</v>
      </c>
      <c r="O155" s="1" t="s">
        <v>3</v>
      </c>
      <c r="P155" s="1" t="s">
        <v>11</v>
      </c>
      <c r="Q155" s="1" t="s">
        <v>3</v>
      </c>
      <c r="R155">
        <v>9</v>
      </c>
      <c r="S155" s="1" t="s">
        <v>5</v>
      </c>
      <c r="T155" s="1" t="s">
        <v>12</v>
      </c>
    </row>
    <row r="156" spans="1:20" x14ac:dyDescent="0.25">
      <c r="A156">
        <v>1</v>
      </c>
      <c r="B156">
        <v>1</v>
      </c>
      <c r="C156">
        <v>1</v>
      </c>
      <c r="D156">
        <v>1</v>
      </c>
      <c r="E156">
        <v>1</v>
      </c>
      <c r="F156">
        <v>0</v>
      </c>
      <c r="G156">
        <v>1</v>
      </c>
      <c r="H156">
        <v>0</v>
      </c>
      <c r="I156">
        <v>1</v>
      </c>
      <c r="J156">
        <v>1</v>
      </c>
      <c r="K156" s="1" t="s">
        <v>9</v>
      </c>
      <c r="L156" s="1" t="s">
        <v>10</v>
      </c>
      <c r="M156" s="1" t="s">
        <v>15</v>
      </c>
      <c r="N156" s="1" t="s">
        <v>3</v>
      </c>
      <c r="O156" s="1" t="s">
        <v>3</v>
      </c>
      <c r="P156" s="1" t="s">
        <v>39</v>
      </c>
      <c r="Q156" s="1" t="s">
        <v>3</v>
      </c>
      <c r="R156">
        <v>8</v>
      </c>
      <c r="S156" s="1" t="s">
        <v>5</v>
      </c>
      <c r="T156" s="1" t="s">
        <v>12</v>
      </c>
    </row>
    <row r="157" spans="1:20" x14ac:dyDescent="0.25">
      <c r="A157">
        <v>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</v>
      </c>
      <c r="J157">
        <v>1</v>
      </c>
      <c r="K157" s="1" t="s">
        <v>0</v>
      </c>
      <c r="L157" s="1" t="s">
        <v>1</v>
      </c>
      <c r="M157" s="1" t="s">
        <v>2</v>
      </c>
      <c r="N157" s="1" t="s">
        <v>8</v>
      </c>
      <c r="O157" s="1" t="s">
        <v>3</v>
      </c>
      <c r="P157" s="1" t="s">
        <v>16</v>
      </c>
      <c r="Q157" s="1" t="s">
        <v>3</v>
      </c>
      <c r="R157">
        <v>9</v>
      </c>
      <c r="S157" s="1" t="s">
        <v>5</v>
      </c>
      <c r="T157" s="1" t="s">
        <v>12</v>
      </c>
    </row>
    <row r="158" spans="1:20" x14ac:dyDescent="0.25">
      <c r="A158">
        <v>0</v>
      </c>
      <c r="B158">
        <v>1</v>
      </c>
      <c r="C158">
        <v>0</v>
      </c>
      <c r="D158">
        <v>0</v>
      </c>
      <c r="E158">
        <v>0</v>
      </c>
      <c r="F158">
        <v>1</v>
      </c>
      <c r="G158">
        <v>1</v>
      </c>
      <c r="H158">
        <v>1</v>
      </c>
      <c r="I158">
        <v>1</v>
      </c>
      <c r="J158">
        <v>1</v>
      </c>
      <c r="K158" s="1" t="s">
        <v>0</v>
      </c>
      <c r="L158" s="1" t="s">
        <v>10</v>
      </c>
      <c r="M158" s="1" t="s">
        <v>33</v>
      </c>
      <c r="N158" s="1" t="s">
        <v>3</v>
      </c>
      <c r="O158" s="1" t="s">
        <v>3</v>
      </c>
      <c r="P158" s="1" t="s">
        <v>16</v>
      </c>
      <c r="Q158" s="1" t="s">
        <v>3</v>
      </c>
      <c r="R158">
        <v>6</v>
      </c>
      <c r="S158" s="1" t="s">
        <v>5</v>
      </c>
      <c r="T158" s="1" t="s">
        <v>6</v>
      </c>
    </row>
    <row r="159" spans="1:20" x14ac:dyDescent="0.25">
      <c r="A159">
        <v>1</v>
      </c>
      <c r="B159">
        <v>1</v>
      </c>
      <c r="C159">
        <v>0</v>
      </c>
      <c r="D159">
        <v>0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 s="1" t="s">
        <v>0</v>
      </c>
      <c r="L159" s="1" t="s">
        <v>10</v>
      </c>
      <c r="M159" s="1" t="s">
        <v>15</v>
      </c>
      <c r="N159" s="1" t="s">
        <v>3</v>
      </c>
      <c r="O159" s="1" t="s">
        <v>8</v>
      </c>
      <c r="P159" s="1" t="s">
        <v>16</v>
      </c>
      <c r="Q159" s="1" t="s">
        <v>3</v>
      </c>
      <c r="R159">
        <v>8</v>
      </c>
      <c r="S159" s="1" t="s">
        <v>5</v>
      </c>
      <c r="T159" s="1" t="s">
        <v>12</v>
      </c>
    </row>
    <row r="160" spans="1:20" x14ac:dyDescent="0.25">
      <c r="A160">
        <v>0</v>
      </c>
      <c r="B160">
        <v>1</v>
      </c>
      <c r="C160">
        <v>0</v>
      </c>
      <c r="D160">
        <v>1</v>
      </c>
      <c r="E160">
        <v>1</v>
      </c>
      <c r="F160">
        <v>1</v>
      </c>
      <c r="G160">
        <v>1</v>
      </c>
      <c r="H160">
        <v>0</v>
      </c>
      <c r="I160">
        <v>1</v>
      </c>
      <c r="J160">
        <v>1</v>
      </c>
      <c r="K160" s="1" t="s">
        <v>32</v>
      </c>
      <c r="L160" s="1" t="s">
        <v>1</v>
      </c>
      <c r="M160" s="1" t="s">
        <v>15</v>
      </c>
      <c r="N160" s="1" t="s">
        <v>3</v>
      </c>
      <c r="O160" s="1" t="s">
        <v>8</v>
      </c>
      <c r="P160" s="1" t="s">
        <v>16</v>
      </c>
      <c r="Q160" s="1" t="s">
        <v>3</v>
      </c>
      <c r="R160">
        <v>7</v>
      </c>
      <c r="S160" s="1" t="s">
        <v>5</v>
      </c>
      <c r="T160" s="1" t="s">
        <v>12</v>
      </c>
    </row>
    <row r="161" spans="1:20" x14ac:dyDescent="0.25">
      <c r="A161">
        <v>1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 s="1" t="s">
        <v>26</v>
      </c>
      <c r="L161" s="1" t="s">
        <v>1</v>
      </c>
      <c r="M161" s="1" t="s">
        <v>15</v>
      </c>
      <c r="N161" s="1" t="s">
        <v>3</v>
      </c>
      <c r="O161" s="1" t="s">
        <v>3</v>
      </c>
      <c r="P161" s="1" t="s">
        <v>16</v>
      </c>
      <c r="Q161" s="1" t="s">
        <v>3</v>
      </c>
      <c r="R161">
        <v>10</v>
      </c>
      <c r="S161" s="1" t="s">
        <v>5</v>
      </c>
      <c r="T161" s="1" t="s">
        <v>12</v>
      </c>
    </row>
    <row r="162" spans="1:20" x14ac:dyDescent="0.25">
      <c r="A162">
        <v>1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0</v>
      </c>
      <c r="H162">
        <v>1</v>
      </c>
      <c r="I162">
        <v>0</v>
      </c>
      <c r="J162">
        <v>1</v>
      </c>
      <c r="K162" s="1" t="s">
        <v>18</v>
      </c>
      <c r="L162" s="1" t="s">
        <v>1</v>
      </c>
      <c r="M162" s="1" t="s">
        <v>15</v>
      </c>
      <c r="N162" s="1" t="s">
        <v>3</v>
      </c>
      <c r="O162" s="1" t="s">
        <v>3</v>
      </c>
      <c r="P162" s="1" t="s">
        <v>4</v>
      </c>
      <c r="Q162" s="1" t="s">
        <v>3</v>
      </c>
      <c r="R162">
        <v>7</v>
      </c>
      <c r="S162" s="1" t="s">
        <v>5</v>
      </c>
      <c r="T162" s="1" t="s">
        <v>12</v>
      </c>
    </row>
    <row r="163" spans="1:20" x14ac:dyDescent="0.25">
      <c r="A163">
        <v>1</v>
      </c>
      <c r="B163">
        <v>0</v>
      </c>
      <c r="C163">
        <v>0</v>
      </c>
      <c r="D163">
        <v>0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 s="1" t="s">
        <v>32</v>
      </c>
      <c r="L163" s="1" t="s">
        <v>1</v>
      </c>
      <c r="M163" s="1" t="s">
        <v>15</v>
      </c>
      <c r="N163" s="1" t="s">
        <v>3</v>
      </c>
      <c r="O163" s="1" t="s">
        <v>3</v>
      </c>
      <c r="P163" s="1" t="s">
        <v>43</v>
      </c>
      <c r="Q163" s="1" t="s">
        <v>3</v>
      </c>
      <c r="R163">
        <v>7</v>
      </c>
      <c r="S163" s="1" t="s">
        <v>5</v>
      </c>
      <c r="T163" s="1" t="s">
        <v>12</v>
      </c>
    </row>
    <row r="164" spans="1:20" x14ac:dyDescent="0.25">
      <c r="A164">
        <v>0</v>
      </c>
      <c r="B164">
        <v>1</v>
      </c>
      <c r="C164">
        <v>0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  <c r="J164">
        <v>1</v>
      </c>
      <c r="K164" s="1" t="s">
        <v>32</v>
      </c>
      <c r="L164" s="1" t="s">
        <v>10</v>
      </c>
      <c r="M164" s="1" t="s">
        <v>15</v>
      </c>
      <c r="N164" s="1" t="s">
        <v>3</v>
      </c>
      <c r="O164" s="1" t="s">
        <v>8</v>
      </c>
      <c r="P164" s="1" t="s">
        <v>16</v>
      </c>
      <c r="Q164" s="1" t="s">
        <v>3</v>
      </c>
      <c r="R164">
        <v>3</v>
      </c>
      <c r="S164" s="1" t="s">
        <v>5</v>
      </c>
      <c r="T164" s="1" t="s">
        <v>6</v>
      </c>
    </row>
    <row r="165" spans="1:20" x14ac:dyDescent="0.25">
      <c r="A165">
        <v>1</v>
      </c>
      <c r="B165">
        <v>0</v>
      </c>
      <c r="C165">
        <v>0</v>
      </c>
      <c r="D165">
        <v>1</v>
      </c>
      <c r="E165">
        <v>1</v>
      </c>
      <c r="F165">
        <v>1</v>
      </c>
      <c r="G165">
        <v>1</v>
      </c>
      <c r="H165">
        <v>0</v>
      </c>
      <c r="I165">
        <v>1</v>
      </c>
      <c r="J165">
        <v>1</v>
      </c>
      <c r="K165" s="1" t="s">
        <v>30</v>
      </c>
      <c r="L165" s="1" t="s">
        <v>1</v>
      </c>
      <c r="M165" s="1" t="s">
        <v>23</v>
      </c>
      <c r="N165" s="1" t="s">
        <v>3</v>
      </c>
      <c r="O165" s="1" t="s">
        <v>3</v>
      </c>
      <c r="P165" s="1" t="s">
        <v>11</v>
      </c>
      <c r="Q165" s="1" t="s">
        <v>3</v>
      </c>
      <c r="R165">
        <v>7</v>
      </c>
      <c r="S165" s="1" t="s">
        <v>5</v>
      </c>
      <c r="T165" s="1" t="s">
        <v>12</v>
      </c>
    </row>
    <row r="166" spans="1:20" x14ac:dyDescent="0.25">
      <c r="A166">
        <v>0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0</v>
      </c>
      <c r="I166">
        <v>0</v>
      </c>
      <c r="J166">
        <v>1</v>
      </c>
      <c r="K166" s="1" t="s">
        <v>13</v>
      </c>
      <c r="L166" s="1" t="s">
        <v>1</v>
      </c>
      <c r="M166" s="1" t="s">
        <v>33</v>
      </c>
      <c r="N166" s="1" t="s">
        <v>3</v>
      </c>
      <c r="O166" s="1" t="s">
        <v>3</v>
      </c>
      <c r="P166" s="1" t="s">
        <v>34</v>
      </c>
      <c r="Q166" s="1" t="s">
        <v>3</v>
      </c>
      <c r="R166">
        <v>4</v>
      </c>
      <c r="S166" s="1" t="s">
        <v>35</v>
      </c>
      <c r="T166" s="1" t="s">
        <v>6</v>
      </c>
    </row>
    <row r="167" spans="1:20" x14ac:dyDescent="0.25">
      <c r="A167">
        <v>1</v>
      </c>
      <c r="B167">
        <v>0</v>
      </c>
      <c r="C167">
        <v>0</v>
      </c>
      <c r="D167">
        <v>0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1</v>
      </c>
      <c r="K167" s="1" t="s">
        <v>20</v>
      </c>
      <c r="L167" s="1" t="s">
        <v>10</v>
      </c>
      <c r="M167" s="1" t="s">
        <v>2</v>
      </c>
      <c r="N167" s="1" t="s">
        <v>3</v>
      </c>
      <c r="O167" s="1" t="s">
        <v>3</v>
      </c>
      <c r="P167" s="1" t="s">
        <v>43</v>
      </c>
      <c r="Q167" s="1" t="s">
        <v>3</v>
      </c>
      <c r="R167">
        <v>5</v>
      </c>
      <c r="S167" s="1" t="s">
        <v>21</v>
      </c>
      <c r="T167" s="1" t="s">
        <v>6</v>
      </c>
    </row>
    <row r="168" spans="1:20" x14ac:dyDescent="0.25">
      <c r="A168">
        <v>0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1</v>
      </c>
      <c r="H168">
        <v>1</v>
      </c>
      <c r="I168">
        <v>0</v>
      </c>
      <c r="J168">
        <v>1</v>
      </c>
      <c r="K168" s="1" t="s">
        <v>26</v>
      </c>
      <c r="L168" s="1" t="s">
        <v>1</v>
      </c>
      <c r="M168" s="1" t="s">
        <v>7</v>
      </c>
      <c r="N168" s="1" t="s">
        <v>3</v>
      </c>
      <c r="O168" s="1" t="s">
        <v>3</v>
      </c>
      <c r="P168" s="1" t="s">
        <v>24</v>
      </c>
      <c r="Q168" s="1" t="s">
        <v>3</v>
      </c>
      <c r="R168">
        <v>4</v>
      </c>
      <c r="S168" s="1" t="s">
        <v>5</v>
      </c>
      <c r="T168" s="1" t="s">
        <v>6</v>
      </c>
    </row>
    <row r="169" spans="1:20" x14ac:dyDescent="0.25">
      <c r="A169">
        <v>1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</v>
      </c>
      <c r="J169">
        <v>1</v>
      </c>
      <c r="K169" s="1" t="s">
        <v>0</v>
      </c>
      <c r="L169" s="1" t="s">
        <v>1</v>
      </c>
      <c r="M169" s="1" t="s">
        <v>2</v>
      </c>
      <c r="N169" s="1" t="s">
        <v>3</v>
      </c>
      <c r="O169" s="1" t="s">
        <v>3</v>
      </c>
      <c r="P169" s="1" t="s">
        <v>43</v>
      </c>
      <c r="Q169" s="1" t="s">
        <v>3</v>
      </c>
      <c r="R169">
        <v>8</v>
      </c>
      <c r="S169" s="1" t="s">
        <v>5</v>
      </c>
      <c r="T169" s="1" t="s">
        <v>12</v>
      </c>
    </row>
    <row r="170" spans="1:20" x14ac:dyDescent="0.25">
      <c r="A170">
        <v>0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1</v>
      </c>
      <c r="I170">
        <v>1</v>
      </c>
      <c r="J170">
        <v>1</v>
      </c>
      <c r="K170" s="1" t="s">
        <v>26</v>
      </c>
      <c r="L170" s="1" t="s">
        <v>1</v>
      </c>
      <c r="M170" s="1" t="s">
        <v>15</v>
      </c>
      <c r="N170" s="1" t="s">
        <v>8</v>
      </c>
      <c r="O170" s="1" t="s">
        <v>3</v>
      </c>
      <c r="P170" s="1" t="s">
        <v>69</v>
      </c>
      <c r="Q170" s="1" t="s">
        <v>3</v>
      </c>
      <c r="R170">
        <v>8</v>
      </c>
      <c r="S170" s="1" t="s">
        <v>5</v>
      </c>
      <c r="T170" s="1" t="s">
        <v>12</v>
      </c>
    </row>
    <row r="171" spans="1:20" x14ac:dyDescent="0.25">
      <c r="A171">
        <v>1</v>
      </c>
      <c r="B171">
        <v>0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 s="1" t="s">
        <v>18</v>
      </c>
      <c r="L171" s="1" t="s">
        <v>10</v>
      </c>
      <c r="M171" s="1" t="s">
        <v>15</v>
      </c>
      <c r="N171" s="1" t="s">
        <v>3</v>
      </c>
      <c r="O171" s="1" t="s">
        <v>3</v>
      </c>
      <c r="P171" s="1" t="s">
        <v>19</v>
      </c>
      <c r="Q171" s="1" t="s">
        <v>3</v>
      </c>
      <c r="R171">
        <v>9</v>
      </c>
      <c r="S171" s="1" t="s">
        <v>5</v>
      </c>
      <c r="T171" s="1" t="s">
        <v>12</v>
      </c>
    </row>
    <row r="172" spans="1:20" x14ac:dyDescent="0.25">
      <c r="A172">
        <v>1</v>
      </c>
      <c r="B172">
        <v>1</v>
      </c>
      <c r="C172">
        <v>1</v>
      </c>
      <c r="D172">
        <v>0</v>
      </c>
      <c r="E172">
        <v>1</v>
      </c>
      <c r="F172">
        <v>0</v>
      </c>
      <c r="G172">
        <v>1</v>
      </c>
      <c r="H172">
        <v>0</v>
      </c>
      <c r="I172">
        <v>0</v>
      </c>
      <c r="J172">
        <v>0</v>
      </c>
      <c r="K172" s="1" t="s">
        <v>9</v>
      </c>
      <c r="L172" s="1" t="s">
        <v>10</v>
      </c>
      <c r="M172" s="1" t="s">
        <v>15</v>
      </c>
      <c r="N172" s="1" t="s">
        <v>3</v>
      </c>
      <c r="O172" s="1" t="s">
        <v>3</v>
      </c>
      <c r="P172" s="1" t="s">
        <v>70</v>
      </c>
      <c r="Q172" s="1" t="s">
        <v>3</v>
      </c>
      <c r="R172">
        <v>5</v>
      </c>
      <c r="S172" s="1" t="s">
        <v>5</v>
      </c>
      <c r="T172" s="1" t="s">
        <v>6</v>
      </c>
    </row>
    <row r="173" spans="1:20" x14ac:dyDescent="0.25">
      <c r="A173">
        <v>0</v>
      </c>
      <c r="B173">
        <v>0</v>
      </c>
      <c r="C173">
        <v>1</v>
      </c>
      <c r="D173">
        <v>0</v>
      </c>
      <c r="E173">
        <v>1</v>
      </c>
      <c r="F173">
        <v>0</v>
      </c>
      <c r="G173">
        <v>1</v>
      </c>
      <c r="H173">
        <v>0</v>
      </c>
      <c r="I173">
        <v>0</v>
      </c>
      <c r="J173">
        <v>1</v>
      </c>
      <c r="K173" s="1" t="s">
        <v>13</v>
      </c>
      <c r="L173" s="1" t="s">
        <v>10</v>
      </c>
      <c r="M173" s="1" t="s">
        <v>15</v>
      </c>
      <c r="N173" s="1" t="s">
        <v>3</v>
      </c>
      <c r="O173" s="1" t="s">
        <v>8</v>
      </c>
      <c r="P173" s="1" t="s">
        <v>43</v>
      </c>
      <c r="Q173" s="1" t="s">
        <v>3</v>
      </c>
      <c r="R173">
        <v>4</v>
      </c>
      <c r="S173" s="1" t="s">
        <v>35</v>
      </c>
      <c r="T173" s="1" t="s">
        <v>6</v>
      </c>
    </row>
    <row r="174" spans="1:20" x14ac:dyDescent="0.25">
      <c r="A174">
        <v>1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 s="1" t="s">
        <v>18</v>
      </c>
      <c r="L174" s="1" t="s">
        <v>1</v>
      </c>
      <c r="M174" s="1" t="s">
        <v>15</v>
      </c>
      <c r="N174" s="1" t="s">
        <v>3</v>
      </c>
      <c r="O174" s="1" t="s">
        <v>3</v>
      </c>
      <c r="P174" s="1" t="s">
        <v>43</v>
      </c>
      <c r="Q174" s="1" t="s">
        <v>3</v>
      </c>
      <c r="R174">
        <v>10</v>
      </c>
      <c r="S174" s="1" t="s">
        <v>5</v>
      </c>
      <c r="T174" s="1" t="s">
        <v>12</v>
      </c>
    </row>
    <row r="175" spans="1:20" x14ac:dyDescent="0.25">
      <c r="A175">
        <v>0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1</v>
      </c>
      <c r="K175" s="1" t="s">
        <v>18</v>
      </c>
      <c r="L175" s="1" t="s">
        <v>10</v>
      </c>
      <c r="M175" s="1" t="s">
        <v>2</v>
      </c>
      <c r="N175" s="1" t="s">
        <v>8</v>
      </c>
      <c r="O175" s="1" t="s">
        <v>3</v>
      </c>
      <c r="P175" s="1" t="s">
        <v>16</v>
      </c>
      <c r="Q175" s="1" t="s">
        <v>3</v>
      </c>
      <c r="R175">
        <v>5</v>
      </c>
      <c r="S175" s="1" t="s">
        <v>21</v>
      </c>
      <c r="T175" s="1" t="s">
        <v>6</v>
      </c>
    </row>
    <row r="176" spans="1:20" x14ac:dyDescent="0.25">
      <c r="A176">
        <v>0</v>
      </c>
      <c r="B176">
        <v>1</v>
      </c>
      <c r="C176">
        <v>1</v>
      </c>
      <c r="D176">
        <v>0</v>
      </c>
      <c r="E176">
        <v>0</v>
      </c>
      <c r="F176">
        <v>1</v>
      </c>
      <c r="G176">
        <v>1</v>
      </c>
      <c r="H176">
        <v>1</v>
      </c>
      <c r="I176">
        <v>0</v>
      </c>
      <c r="J176">
        <v>0</v>
      </c>
      <c r="K176" s="1" t="s">
        <v>13</v>
      </c>
      <c r="L176" s="1" t="s">
        <v>1</v>
      </c>
      <c r="M176" s="1" t="s">
        <v>15</v>
      </c>
      <c r="N176" s="1" t="s">
        <v>8</v>
      </c>
      <c r="O176" s="1" t="s">
        <v>3</v>
      </c>
      <c r="P176" s="1" t="s">
        <v>62</v>
      </c>
      <c r="Q176" s="1" t="s">
        <v>8</v>
      </c>
      <c r="R176">
        <v>5</v>
      </c>
      <c r="S176" s="1" t="s">
        <v>5</v>
      </c>
      <c r="T176" s="1" t="s">
        <v>6</v>
      </c>
    </row>
    <row r="177" spans="1:20" x14ac:dyDescent="0.25">
      <c r="A177">
        <v>1</v>
      </c>
      <c r="B177">
        <v>0</v>
      </c>
      <c r="C177">
        <v>1</v>
      </c>
      <c r="D177">
        <v>0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0</v>
      </c>
      <c r="K177" s="1" t="s">
        <v>26</v>
      </c>
      <c r="L177" s="1" t="s">
        <v>1</v>
      </c>
      <c r="M177" s="1" t="s">
        <v>15</v>
      </c>
      <c r="N177" s="1" t="s">
        <v>3</v>
      </c>
      <c r="O177" s="1" t="s">
        <v>3</v>
      </c>
      <c r="P177" s="1" t="s">
        <v>16</v>
      </c>
      <c r="Q177" s="1" t="s">
        <v>3</v>
      </c>
      <c r="R177">
        <v>4</v>
      </c>
      <c r="S177" s="1" t="s">
        <v>5</v>
      </c>
      <c r="T177" s="1" t="s">
        <v>6</v>
      </c>
    </row>
    <row r="178" spans="1:20" x14ac:dyDescent="0.25">
      <c r="A178">
        <v>1</v>
      </c>
      <c r="B178">
        <v>0</v>
      </c>
      <c r="C178">
        <v>1</v>
      </c>
      <c r="D178">
        <v>1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0</v>
      </c>
      <c r="K178" s="1" t="s">
        <v>26</v>
      </c>
      <c r="L178" s="1" t="s">
        <v>1</v>
      </c>
      <c r="M178" s="1" t="s">
        <v>15</v>
      </c>
      <c r="N178" s="1" t="s">
        <v>3</v>
      </c>
      <c r="O178" s="1" t="s">
        <v>3</v>
      </c>
      <c r="P178" s="1" t="s">
        <v>16</v>
      </c>
      <c r="Q178" s="1" t="s">
        <v>8</v>
      </c>
      <c r="R178">
        <v>4</v>
      </c>
      <c r="S178" s="1" t="s">
        <v>5</v>
      </c>
      <c r="T178" s="1" t="s">
        <v>6</v>
      </c>
    </row>
    <row r="179" spans="1:20" x14ac:dyDescent="0.25">
      <c r="A179">
        <v>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 s="1" t="s">
        <v>32</v>
      </c>
      <c r="L179" s="1" t="s">
        <v>1</v>
      </c>
      <c r="M179" s="1" t="s">
        <v>15</v>
      </c>
      <c r="N179" s="1" t="s">
        <v>3</v>
      </c>
      <c r="O179" s="1" t="s">
        <v>3</v>
      </c>
      <c r="P179" s="1" t="s">
        <v>16</v>
      </c>
      <c r="Q179" s="1" t="s">
        <v>3</v>
      </c>
      <c r="R179">
        <v>10</v>
      </c>
      <c r="S179" s="1" t="s">
        <v>5</v>
      </c>
      <c r="T179" s="1" t="s">
        <v>12</v>
      </c>
    </row>
    <row r="180" spans="1:20" x14ac:dyDescent="0.25">
      <c r="A180">
        <v>0</v>
      </c>
      <c r="B180">
        <v>0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1</v>
      </c>
      <c r="J180">
        <v>1</v>
      </c>
      <c r="K180" s="1" t="s">
        <v>13</v>
      </c>
      <c r="L180" s="1" t="s">
        <v>1</v>
      </c>
      <c r="M180" s="1" t="s">
        <v>33</v>
      </c>
      <c r="N180" s="1" t="s">
        <v>3</v>
      </c>
      <c r="O180" s="1" t="s">
        <v>3</v>
      </c>
      <c r="P180" s="1" t="s">
        <v>61</v>
      </c>
      <c r="Q180" s="1" t="s">
        <v>3</v>
      </c>
      <c r="R180">
        <v>4</v>
      </c>
      <c r="S180" s="1" t="s">
        <v>5</v>
      </c>
      <c r="T180" s="1" t="s">
        <v>6</v>
      </c>
    </row>
    <row r="181" spans="1:20" x14ac:dyDescent="0.25">
      <c r="A181">
        <v>0</v>
      </c>
      <c r="B181">
        <v>0</v>
      </c>
      <c r="C181">
        <v>1</v>
      </c>
      <c r="D181">
        <v>0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 s="1" t="s">
        <v>13</v>
      </c>
      <c r="L181" s="1" t="s">
        <v>1</v>
      </c>
      <c r="M181" s="1" t="s">
        <v>33</v>
      </c>
      <c r="N181" s="1" t="s">
        <v>3</v>
      </c>
      <c r="O181" s="1" t="s">
        <v>3</v>
      </c>
      <c r="P181" s="1" t="s">
        <v>61</v>
      </c>
      <c r="Q181" s="1" t="s">
        <v>3</v>
      </c>
      <c r="R181">
        <v>7</v>
      </c>
      <c r="S181" s="1" t="s">
        <v>5</v>
      </c>
      <c r="T181" s="1" t="s">
        <v>12</v>
      </c>
    </row>
    <row r="182" spans="1:20" x14ac:dyDescent="0.25">
      <c r="A182">
        <v>1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1</v>
      </c>
      <c r="J182">
        <v>1</v>
      </c>
      <c r="K182" s="1" t="s">
        <v>13</v>
      </c>
      <c r="L182" s="1" t="s">
        <v>10</v>
      </c>
      <c r="M182" s="1" t="s">
        <v>15</v>
      </c>
      <c r="N182" s="1" t="s">
        <v>8</v>
      </c>
      <c r="O182" s="1" t="s">
        <v>3</v>
      </c>
      <c r="P182" s="1" t="s">
        <v>71</v>
      </c>
      <c r="Q182" s="1" t="s">
        <v>3</v>
      </c>
      <c r="R182">
        <v>8</v>
      </c>
      <c r="S182" s="1" t="s">
        <v>5</v>
      </c>
      <c r="T182" s="1" t="s">
        <v>12</v>
      </c>
    </row>
    <row r="183" spans="1:20" x14ac:dyDescent="0.25">
      <c r="A183">
        <v>0</v>
      </c>
      <c r="B183">
        <v>1</v>
      </c>
      <c r="C183">
        <v>1</v>
      </c>
      <c r="D183">
        <v>0</v>
      </c>
      <c r="E183">
        <v>1</v>
      </c>
      <c r="F183">
        <v>0</v>
      </c>
      <c r="G183">
        <v>1</v>
      </c>
      <c r="H183">
        <v>0</v>
      </c>
      <c r="I183">
        <v>0</v>
      </c>
      <c r="J183">
        <v>0</v>
      </c>
      <c r="K183" s="1" t="s">
        <v>13</v>
      </c>
      <c r="L183" s="1" t="s">
        <v>10</v>
      </c>
      <c r="M183" s="1" t="s">
        <v>15</v>
      </c>
      <c r="N183" s="1" t="s">
        <v>3</v>
      </c>
      <c r="O183" s="1" t="s">
        <v>3</v>
      </c>
      <c r="P183" s="1" t="s">
        <v>49</v>
      </c>
      <c r="Q183" s="1" t="s">
        <v>3</v>
      </c>
      <c r="R183">
        <v>4</v>
      </c>
      <c r="S183" s="1" t="s">
        <v>5</v>
      </c>
      <c r="T183" s="1" t="s">
        <v>6</v>
      </c>
    </row>
    <row r="184" spans="1:20" x14ac:dyDescent="0.25">
      <c r="A184">
        <v>1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 s="1" t="s">
        <v>18</v>
      </c>
      <c r="L184" s="1" t="s">
        <v>1</v>
      </c>
      <c r="M184" s="1" t="s">
        <v>46</v>
      </c>
      <c r="N184" s="1" t="s">
        <v>3</v>
      </c>
      <c r="O184" s="1" t="s">
        <v>3</v>
      </c>
      <c r="P184" s="1" t="s">
        <v>11</v>
      </c>
      <c r="Q184" s="1" t="s">
        <v>8</v>
      </c>
      <c r="R184">
        <v>8</v>
      </c>
      <c r="S184" s="1" t="s">
        <v>72</v>
      </c>
      <c r="T184" s="1" t="s">
        <v>12</v>
      </c>
    </row>
    <row r="185" spans="1:20" x14ac:dyDescent="0.25">
      <c r="A185">
        <v>0</v>
      </c>
      <c r="B185">
        <v>1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 s="1" t="s">
        <v>20</v>
      </c>
      <c r="L185" s="1" t="s">
        <v>10</v>
      </c>
      <c r="M185" s="1" t="s">
        <v>33</v>
      </c>
      <c r="N185" s="1" t="s">
        <v>3</v>
      </c>
      <c r="O185" s="1" t="s">
        <v>3</v>
      </c>
      <c r="P185" s="1" t="s">
        <v>43</v>
      </c>
      <c r="Q185" s="1" t="s">
        <v>3</v>
      </c>
      <c r="R185">
        <v>5</v>
      </c>
      <c r="S185" s="1" t="s">
        <v>5</v>
      </c>
      <c r="T185" s="1" t="s">
        <v>6</v>
      </c>
    </row>
    <row r="186" spans="1:20" x14ac:dyDescent="0.25">
      <c r="A186">
        <v>1</v>
      </c>
      <c r="B186">
        <v>0</v>
      </c>
      <c r="C186">
        <v>1</v>
      </c>
      <c r="D186">
        <v>1</v>
      </c>
      <c r="E186">
        <v>1</v>
      </c>
      <c r="F186">
        <v>1</v>
      </c>
      <c r="G186">
        <v>0</v>
      </c>
      <c r="H186">
        <v>1</v>
      </c>
      <c r="I186">
        <v>0</v>
      </c>
      <c r="J186">
        <v>1</v>
      </c>
      <c r="K186" s="1" t="s">
        <v>18</v>
      </c>
      <c r="L186" s="1" t="s">
        <v>1</v>
      </c>
      <c r="M186" s="1" t="s">
        <v>33</v>
      </c>
      <c r="N186" s="1" t="s">
        <v>3</v>
      </c>
      <c r="O186" s="1" t="s">
        <v>3</v>
      </c>
      <c r="P186" s="1" t="s">
        <v>34</v>
      </c>
      <c r="Q186" s="1" t="s">
        <v>3</v>
      </c>
      <c r="R186">
        <v>7</v>
      </c>
      <c r="S186" s="1" t="s">
        <v>5</v>
      </c>
      <c r="T186" s="1" t="s">
        <v>12</v>
      </c>
    </row>
    <row r="187" spans="1:20" x14ac:dyDescent="0.25">
      <c r="A187">
        <v>1</v>
      </c>
      <c r="B187">
        <v>0</v>
      </c>
      <c r="C187">
        <v>1</v>
      </c>
      <c r="D187">
        <v>0</v>
      </c>
      <c r="E187">
        <v>1</v>
      </c>
      <c r="F187">
        <v>0</v>
      </c>
      <c r="G187">
        <v>1</v>
      </c>
      <c r="H187">
        <v>0</v>
      </c>
      <c r="I187">
        <v>1</v>
      </c>
      <c r="J187">
        <v>1</v>
      </c>
      <c r="K187" s="1" t="s">
        <v>13</v>
      </c>
      <c r="L187" s="1" t="s">
        <v>1</v>
      </c>
      <c r="M187" s="1" t="s">
        <v>23</v>
      </c>
      <c r="N187" s="1" t="s">
        <v>8</v>
      </c>
      <c r="O187" s="1" t="s">
        <v>3</v>
      </c>
      <c r="P187" s="1" t="s">
        <v>16</v>
      </c>
      <c r="Q187" s="1" t="s">
        <v>3</v>
      </c>
      <c r="R187">
        <v>6</v>
      </c>
      <c r="S187" s="1" t="s">
        <v>5</v>
      </c>
      <c r="T187" s="1" t="s">
        <v>6</v>
      </c>
    </row>
    <row r="188" spans="1:20" x14ac:dyDescent="0.25">
      <c r="A188">
        <v>1</v>
      </c>
      <c r="B188">
        <v>1</v>
      </c>
      <c r="C188">
        <v>1</v>
      </c>
      <c r="D188">
        <v>0</v>
      </c>
      <c r="E188">
        <v>1</v>
      </c>
      <c r="F188">
        <v>0</v>
      </c>
      <c r="G188">
        <v>1</v>
      </c>
      <c r="H188">
        <v>1</v>
      </c>
      <c r="I188">
        <v>1</v>
      </c>
      <c r="J188">
        <v>1</v>
      </c>
      <c r="K188" s="1" t="s">
        <v>13</v>
      </c>
      <c r="L188" s="1" t="s">
        <v>1</v>
      </c>
      <c r="M188" s="1" t="s">
        <v>15</v>
      </c>
      <c r="N188" s="1" t="s">
        <v>8</v>
      </c>
      <c r="O188" s="1" t="s">
        <v>3</v>
      </c>
      <c r="P188" s="1" t="s">
        <v>11</v>
      </c>
      <c r="Q188" s="1" t="s">
        <v>3</v>
      </c>
      <c r="R188">
        <v>8</v>
      </c>
      <c r="S188" s="1" t="s">
        <v>5</v>
      </c>
      <c r="T188" s="1" t="s">
        <v>12</v>
      </c>
    </row>
    <row r="189" spans="1:20" x14ac:dyDescent="0.25">
      <c r="A189">
        <v>1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 s="1" t="s">
        <v>0</v>
      </c>
      <c r="L189" s="1" t="s">
        <v>10</v>
      </c>
      <c r="M189" s="1" t="s">
        <v>23</v>
      </c>
      <c r="N189" s="1" t="s">
        <v>3</v>
      </c>
      <c r="O189" s="1" t="s">
        <v>3</v>
      </c>
      <c r="P189" s="1" t="s">
        <v>73</v>
      </c>
      <c r="Q189" s="1" t="s">
        <v>3</v>
      </c>
      <c r="R189">
        <v>10</v>
      </c>
      <c r="S189" s="1" t="s">
        <v>5</v>
      </c>
      <c r="T189" s="1" t="s">
        <v>12</v>
      </c>
    </row>
    <row r="190" spans="1:20" x14ac:dyDescent="0.25">
      <c r="A190">
        <v>0</v>
      </c>
      <c r="B190">
        <v>0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</v>
      </c>
      <c r="J190">
        <v>0</v>
      </c>
      <c r="K190" s="1" t="s">
        <v>26</v>
      </c>
      <c r="L190" s="1" t="s">
        <v>1</v>
      </c>
      <c r="M190" s="1" t="s">
        <v>15</v>
      </c>
      <c r="N190" s="1" t="s">
        <v>3</v>
      </c>
      <c r="O190" s="1" t="s">
        <v>3</v>
      </c>
      <c r="P190" s="1" t="s">
        <v>16</v>
      </c>
      <c r="Q190" s="1" t="s">
        <v>3</v>
      </c>
      <c r="R190">
        <v>6</v>
      </c>
      <c r="S190" s="1" t="s">
        <v>5</v>
      </c>
      <c r="T190" s="1" t="s">
        <v>6</v>
      </c>
    </row>
    <row r="191" spans="1:20" x14ac:dyDescent="0.25">
      <c r="A191">
        <v>1</v>
      </c>
      <c r="B191">
        <v>1</v>
      </c>
      <c r="C191">
        <v>1</v>
      </c>
      <c r="D191">
        <v>1</v>
      </c>
      <c r="E191">
        <v>1</v>
      </c>
      <c r="F191">
        <v>0</v>
      </c>
      <c r="G191">
        <v>1</v>
      </c>
      <c r="H191">
        <v>1</v>
      </c>
      <c r="I191">
        <v>1</v>
      </c>
      <c r="J191">
        <v>1</v>
      </c>
      <c r="K191" s="1" t="s">
        <v>13</v>
      </c>
      <c r="L191" s="1" t="s">
        <v>10</v>
      </c>
      <c r="M191" s="1" t="s">
        <v>15</v>
      </c>
      <c r="N191" s="1" t="s">
        <v>3</v>
      </c>
      <c r="O191" s="1" t="s">
        <v>8</v>
      </c>
      <c r="P191" s="1" t="s">
        <v>43</v>
      </c>
      <c r="Q191" s="1" t="s">
        <v>3</v>
      </c>
      <c r="R191">
        <v>9</v>
      </c>
      <c r="S191" s="1" t="s">
        <v>5</v>
      </c>
      <c r="T191" s="1" t="s">
        <v>12</v>
      </c>
    </row>
    <row r="192" spans="1:20" x14ac:dyDescent="0.25">
      <c r="A192">
        <v>1</v>
      </c>
      <c r="B192">
        <v>1</v>
      </c>
      <c r="C192">
        <v>1</v>
      </c>
      <c r="D192">
        <v>0</v>
      </c>
      <c r="E192">
        <v>1</v>
      </c>
      <c r="F192">
        <v>1</v>
      </c>
      <c r="G192">
        <v>0</v>
      </c>
      <c r="H192">
        <v>1</v>
      </c>
      <c r="I192">
        <v>0</v>
      </c>
      <c r="J192">
        <v>1</v>
      </c>
      <c r="K192" s="1" t="s">
        <v>13</v>
      </c>
      <c r="L192" s="1" t="s">
        <v>1</v>
      </c>
      <c r="M192" s="1" t="s">
        <v>15</v>
      </c>
      <c r="N192" s="1" t="s">
        <v>3</v>
      </c>
      <c r="O192" s="1" t="s">
        <v>3</v>
      </c>
      <c r="P192" s="1" t="s">
        <v>66</v>
      </c>
      <c r="Q192" s="1" t="s">
        <v>3</v>
      </c>
      <c r="R192">
        <v>7</v>
      </c>
      <c r="S192" s="1" t="s">
        <v>5</v>
      </c>
      <c r="T192" s="1" t="s">
        <v>12</v>
      </c>
    </row>
    <row r="193" spans="1:20" x14ac:dyDescent="0.25">
      <c r="A193">
        <v>1</v>
      </c>
      <c r="B193">
        <v>1</v>
      </c>
      <c r="C193">
        <v>0</v>
      </c>
      <c r="D193">
        <v>1</v>
      </c>
      <c r="E193">
        <v>1</v>
      </c>
      <c r="F193">
        <v>1</v>
      </c>
      <c r="G193">
        <v>1</v>
      </c>
      <c r="H193">
        <v>0</v>
      </c>
      <c r="I193">
        <v>0</v>
      </c>
      <c r="J193">
        <v>1</v>
      </c>
      <c r="K193" s="1" t="s">
        <v>26</v>
      </c>
      <c r="L193" s="1" t="s">
        <v>1</v>
      </c>
      <c r="M193" s="1" t="s">
        <v>15</v>
      </c>
      <c r="N193" s="1" t="s">
        <v>3</v>
      </c>
      <c r="O193" s="1" t="s">
        <v>3</v>
      </c>
      <c r="P193" s="1" t="s">
        <v>45</v>
      </c>
      <c r="Q193" s="1" t="s">
        <v>3</v>
      </c>
      <c r="R193">
        <v>7</v>
      </c>
      <c r="S193" s="1" t="s">
        <v>5</v>
      </c>
      <c r="T193" s="1" t="s">
        <v>12</v>
      </c>
    </row>
    <row r="194" spans="1:20" x14ac:dyDescent="0.25">
      <c r="A194">
        <v>1</v>
      </c>
      <c r="B194">
        <v>1</v>
      </c>
      <c r="C194">
        <v>1</v>
      </c>
      <c r="D194">
        <v>0</v>
      </c>
      <c r="E194">
        <v>1</v>
      </c>
      <c r="F194">
        <v>1</v>
      </c>
      <c r="G194">
        <v>0</v>
      </c>
      <c r="H194">
        <v>0</v>
      </c>
      <c r="I194">
        <v>1</v>
      </c>
      <c r="J194">
        <v>1</v>
      </c>
      <c r="K194" s="1" t="s">
        <v>18</v>
      </c>
      <c r="L194" s="1" t="s">
        <v>1</v>
      </c>
      <c r="M194" s="1" t="s">
        <v>46</v>
      </c>
      <c r="N194" s="1" t="s">
        <v>3</v>
      </c>
      <c r="O194" s="1" t="s">
        <v>3</v>
      </c>
      <c r="P194" s="1" t="s">
        <v>11</v>
      </c>
      <c r="Q194" s="1" t="s">
        <v>3</v>
      </c>
      <c r="R194">
        <v>7</v>
      </c>
      <c r="S194" s="1" t="s">
        <v>35</v>
      </c>
      <c r="T194" s="1" t="s">
        <v>12</v>
      </c>
    </row>
    <row r="195" spans="1:20" x14ac:dyDescent="0.25">
      <c r="A195">
        <v>1</v>
      </c>
      <c r="B195">
        <v>0</v>
      </c>
      <c r="C195">
        <v>1</v>
      </c>
      <c r="D195">
        <v>0</v>
      </c>
      <c r="E195">
        <v>1</v>
      </c>
      <c r="F195">
        <v>1</v>
      </c>
      <c r="G195">
        <v>1</v>
      </c>
      <c r="H195">
        <v>0</v>
      </c>
      <c r="I195">
        <v>1</v>
      </c>
      <c r="J195">
        <v>0</v>
      </c>
      <c r="K195" s="1" t="s">
        <v>13</v>
      </c>
      <c r="L195" s="1" t="s">
        <v>10</v>
      </c>
      <c r="M195" s="1" t="s">
        <v>15</v>
      </c>
      <c r="N195" s="1" t="s">
        <v>8</v>
      </c>
      <c r="O195" s="1" t="s">
        <v>8</v>
      </c>
      <c r="P195" s="1" t="s">
        <v>16</v>
      </c>
      <c r="Q195" s="1" t="s">
        <v>3</v>
      </c>
      <c r="R195">
        <v>6</v>
      </c>
      <c r="S195" s="1" t="s">
        <v>5</v>
      </c>
      <c r="T195" s="1" t="s">
        <v>6</v>
      </c>
    </row>
    <row r="196" spans="1:20" x14ac:dyDescent="0.25">
      <c r="A196">
        <v>1</v>
      </c>
      <c r="B196">
        <v>1</v>
      </c>
      <c r="C196">
        <v>0</v>
      </c>
      <c r="D196">
        <v>0</v>
      </c>
      <c r="E196">
        <v>1</v>
      </c>
      <c r="F196">
        <v>1</v>
      </c>
      <c r="G196">
        <v>1</v>
      </c>
      <c r="H196">
        <v>0</v>
      </c>
      <c r="I196">
        <v>0</v>
      </c>
      <c r="J196">
        <v>0</v>
      </c>
      <c r="K196" s="1" t="s">
        <v>9</v>
      </c>
      <c r="L196" s="1" t="s">
        <v>1</v>
      </c>
      <c r="M196" s="1" t="s">
        <v>15</v>
      </c>
      <c r="N196" s="1" t="s">
        <v>3</v>
      </c>
      <c r="O196" s="1" t="s">
        <v>3</v>
      </c>
      <c r="P196" s="1" t="s">
        <v>42</v>
      </c>
      <c r="Q196" s="1" t="s">
        <v>3</v>
      </c>
      <c r="R196">
        <v>5</v>
      </c>
      <c r="S196" s="1" t="s">
        <v>5</v>
      </c>
      <c r="T196" s="1" t="s">
        <v>6</v>
      </c>
    </row>
    <row r="197" spans="1:20" x14ac:dyDescent="0.25">
      <c r="A197">
        <v>1</v>
      </c>
      <c r="B197">
        <v>1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 s="1" t="s">
        <v>13</v>
      </c>
      <c r="L197" s="1" t="s">
        <v>1</v>
      </c>
      <c r="M197" s="1" t="s">
        <v>15</v>
      </c>
      <c r="N197" s="1" t="s">
        <v>3</v>
      </c>
      <c r="O197" s="1" t="s">
        <v>3</v>
      </c>
      <c r="P197" s="1" t="s">
        <v>74</v>
      </c>
      <c r="Q197" s="1" t="s">
        <v>3</v>
      </c>
      <c r="R197">
        <v>3</v>
      </c>
      <c r="S197" s="1" t="s">
        <v>5</v>
      </c>
      <c r="T197" s="1" t="s">
        <v>6</v>
      </c>
    </row>
    <row r="198" spans="1:20" x14ac:dyDescent="0.25">
      <c r="A198">
        <v>1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0</v>
      </c>
      <c r="H198">
        <v>0</v>
      </c>
      <c r="I198">
        <v>1</v>
      </c>
      <c r="J198">
        <v>1</v>
      </c>
      <c r="K198" s="1" t="s">
        <v>26</v>
      </c>
      <c r="L198" s="1" t="s">
        <v>1</v>
      </c>
      <c r="M198" s="1" t="s">
        <v>23</v>
      </c>
      <c r="N198" s="1" t="s">
        <v>3</v>
      </c>
      <c r="O198" s="1" t="s">
        <v>3</v>
      </c>
      <c r="P198" s="1" t="s">
        <v>43</v>
      </c>
      <c r="Q198" s="1" t="s">
        <v>3</v>
      </c>
      <c r="R198">
        <v>8</v>
      </c>
      <c r="S198" s="1" t="s">
        <v>5</v>
      </c>
      <c r="T198" s="1" t="s">
        <v>12</v>
      </c>
    </row>
    <row r="199" spans="1:20" x14ac:dyDescent="0.25">
      <c r="A199">
        <v>0</v>
      </c>
      <c r="B199">
        <v>0</v>
      </c>
      <c r="C199">
        <v>1</v>
      </c>
      <c r="D199">
        <v>0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 s="1" t="s">
        <v>13</v>
      </c>
      <c r="L199" s="1" t="s">
        <v>1</v>
      </c>
      <c r="M199" s="1" t="s">
        <v>38</v>
      </c>
      <c r="N199" s="1" t="s">
        <v>3</v>
      </c>
      <c r="O199" s="1" t="s">
        <v>3</v>
      </c>
      <c r="P199" s="1" t="s">
        <v>39</v>
      </c>
      <c r="Q199" s="1" t="s">
        <v>3</v>
      </c>
      <c r="R199">
        <v>7</v>
      </c>
      <c r="S199" s="1" t="s">
        <v>40</v>
      </c>
      <c r="T199" s="1" t="s">
        <v>12</v>
      </c>
    </row>
    <row r="200" spans="1:20" x14ac:dyDescent="0.25">
      <c r="A200">
        <v>0</v>
      </c>
      <c r="B200">
        <v>1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 s="1" t="s">
        <v>13</v>
      </c>
      <c r="L200" s="1" t="s">
        <v>1</v>
      </c>
      <c r="M200" s="1" t="s">
        <v>28</v>
      </c>
      <c r="N200" s="1" t="s">
        <v>3</v>
      </c>
      <c r="O200" s="1" t="s">
        <v>3</v>
      </c>
      <c r="P200" s="1" t="s">
        <v>34</v>
      </c>
      <c r="Q200" s="1" t="s">
        <v>3</v>
      </c>
      <c r="R200">
        <v>9</v>
      </c>
      <c r="S200" s="1" t="s">
        <v>5</v>
      </c>
      <c r="T200" s="1" t="s">
        <v>12</v>
      </c>
    </row>
    <row r="201" spans="1:20" x14ac:dyDescent="0.25">
      <c r="A201">
        <v>1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1</v>
      </c>
      <c r="H201">
        <v>0</v>
      </c>
      <c r="I201">
        <v>0</v>
      </c>
      <c r="J201">
        <v>1</v>
      </c>
      <c r="K201" s="1" t="s">
        <v>32</v>
      </c>
      <c r="L201" s="1" t="s">
        <v>1</v>
      </c>
      <c r="M201" s="1" t="s">
        <v>15</v>
      </c>
      <c r="N201" s="1" t="s">
        <v>3</v>
      </c>
      <c r="O201" s="1" t="s">
        <v>8</v>
      </c>
      <c r="P201" s="1" t="s">
        <v>43</v>
      </c>
      <c r="Q201" s="1" t="s">
        <v>3</v>
      </c>
      <c r="R201">
        <v>4</v>
      </c>
      <c r="S201" s="1" t="s">
        <v>5</v>
      </c>
      <c r="T201" s="1" t="s">
        <v>6</v>
      </c>
    </row>
    <row r="202" spans="1:20" x14ac:dyDescent="0.25">
      <c r="A202">
        <v>1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</v>
      </c>
      <c r="K202" s="1" t="s">
        <v>32</v>
      </c>
      <c r="L202" s="1" t="s">
        <v>1</v>
      </c>
      <c r="M202" s="1" t="s">
        <v>15</v>
      </c>
      <c r="N202" s="1" t="s">
        <v>8</v>
      </c>
      <c r="O202" s="1" t="s">
        <v>8</v>
      </c>
      <c r="P202" s="1" t="s">
        <v>43</v>
      </c>
      <c r="Q202" s="1" t="s">
        <v>3</v>
      </c>
      <c r="R202">
        <v>4</v>
      </c>
      <c r="S202" s="1" t="s">
        <v>5</v>
      </c>
      <c r="T202" s="1" t="s">
        <v>6</v>
      </c>
    </row>
    <row r="203" spans="1:20" x14ac:dyDescent="0.25">
      <c r="A203">
        <v>1</v>
      </c>
      <c r="B203">
        <v>1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0</v>
      </c>
      <c r="I203">
        <v>1</v>
      </c>
      <c r="J203">
        <v>0</v>
      </c>
      <c r="K203" s="1" t="s">
        <v>13</v>
      </c>
      <c r="L203" s="1" t="s">
        <v>10</v>
      </c>
      <c r="M203" s="1" t="s">
        <v>15</v>
      </c>
      <c r="N203" s="1" t="s">
        <v>3</v>
      </c>
      <c r="O203" s="1" t="s">
        <v>8</v>
      </c>
      <c r="P203" s="1" t="s">
        <v>16</v>
      </c>
      <c r="Q203" s="1" t="s">
        <v>3</v>
      </c>
      <c r="R203">
        <v>8</v>
      </c>
      <c r="S203" s="1" t="s">
        <v>5</v>
      </c>
      <c r="T203" s="1" t="s">
        <v>12</v>
      </c>
    </row>
    <row r="204" spans="1:20" x14ac:dyDescent="0.25">
      <c r="A204">
        <v>0</v>
      </c>
      <c r="B204">
        <v>0</v>
      </c>
      <c r="C204">
        <v>1</v>
      </c>
      <c r="D204">
        <v>0</v>
      </c>
      <c r="E204">
        <v>1</v>
      </c>
      <c r="F204">
        <v>0</v>
      </c>
      <c r="G204">
        <v>1</v>
      </c>
      <c r="H204">
        <v>0</v>
      </c>
      <c r="I204">
        <v>0</v>
      </c>
      <c r="J204">
        <v>1</v>
      </c>
      <c r="K204" s="1" t="s">
        <v>9</v>
      </c>
      <c r="L204" s="1" t="s">
        <v>1</v>
      </c>
      <c r="M204" s="1" t="s">
        <v>28</v>
      </c>
      <c r="N204" s="1" t="s">
        <v>3</v>
      </c>
      <c r="O204" s="1" t="s">
        <v>3</v>
      </c>
      <c r="P204" s="1" t="s">
        <v>34</v>
      </c>
      <c r="Q204" s="1" t="s">
        <v>3</v>
      </c>
      <c r="R204">
        <v>4</v>
      </c>
      <c r="S204" s="1" t="s">
        <v>35</v>
      </c>
      <c r="T204" s="1" t="s">
        <v>6</v>
      </c>
    </row>
    <row r="205" spans="1:20" x14ac:dyDescent="0.25">
      <c r="A205">
        <v>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  <c r="K205" s="1" t="s">
        <v>30</v>
      </c>
      <c r="L205" s="1" t="s">
        <v>10</v>
      </c>
      <c r="M205" s="1" t="s">
        <v>33</v>
      </c>
      <c r="N205" s="1" t="s">
        <v>8</v>
      </c>
      <c r="O205" s="1" t="s">
        <v>3</v>
      </c>
      <c r="P205" s="1" t="s">
        <v>34</v>
      </c>
      <c r="Q205" s="1" t="s">
        <v>3</v>
      </c>
      <c r="R205">
        <v>7</v>
      </c>
      <c r="S205" s="1" t="s">
        <v>5</v>
      </c>
      <c r="T205" s="1" t="s">
        <v>12</v>
      </c>
    </row>
    <row r="206" spans="1:20" x14ac:dyDescent="0.25">
      <c r="A206">
        <v>1</v>
      </c>
      <c r="B206">
        <v>0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1</v>
      </c>
      <c r="I206">
        <v>1</v>
      </c>
      <c r="J206">
        <v>1</v>
      </c>
      <c r="K206" s="1" t="s">
        <v>13</v>
      </c>
      <c r="L206" s="1" t="s">
        <v>10</v>
      </c>
      <c r="M206" s="1" t="s">
        <v>15</v>
      </c>
      <c r="N206" s="1" t="s">
        <v>8</v>
      </c>
      <c r="O206" s="1" t="s">
        <v>3</v>
      </c>
      <c r="P206" s="1" t="s">
        <v>16</v>
      </c>
      <c r="Q206" s="1" t="s">
        <v>3</v>
      </c>
      <c r="R206">
        <v>8</v>
      </c>
      <c r="S206" s="1" t="s">
        <v>5</v>
      </c>
      <c r="T206" s="1" t="s">
        <v>12</v>
      </c>
    </row>
    <row r="207" spans="1:20" x14ac:dyDescent="0.25">
      <c r="A207">
        <v>1</v>
      </c>
      <c r="B207">
        <v>1</v>
      </c>
      <c r="C207">
        <v>1</v>
      </c>
      <c r="D207">
        <v>1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 s="1" t="s">
        <v>9</v>
      </c>
      <c r="L207" s="1" t="s">
        <v>10</v>
      </c>
      <c r="M207" s="1" t="s">
        <v>15</v>
      </c>
      <c r="N207" s="1" t="s">
        <v>3</v>
      </c>
      <c r="O207" s="1" t="s">
        <v>3</v>
      </c>
      <c r="P207" s="1" t="s">
        <v>16</v>
      </c>
      <c r="Q207" s="1" t="s">
        <v>3</v>
      </c>
      <c r="R207">
        <v>5</v>
      </c>
      <c r="S207" s="1" t="s">
        <v>5</v>
      </c>
      <c r="T207" s="1" t="s">
        <v>6</v>
      </c>
    </row>
    <row r="208" spans="1:20" x14ac:dyDescent="0.25">
      <c r="A208">
        <v>1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0</v>
      </c>
      <c r="H208">
        <v>1</v>
      </c>
      <c r="I208">
        <v>1</v>
      </c>
      <c r="J208">
        <v>0</v>
      </c>
      <c r="K208" s="1" t="s">
        <v>0</v>
      </c>
      <c r="L208" s="1" t="s">
        <v>1</v>
      </c>
      <c r="M208" s="1" t="s">
        <v>33</v>
      </c>
      <c r="N208" s="1" t="s">
        <v>3</v>
      </c>
      <c r="O208" s="1" t="s">
        <v>3</v>
      </c>
      <c r="P208" s="1" t="s">
        <v>75</v>
      </c>
      <c r="Q208" s="1" t="s">
        <v>3</v>
      </c>
      <c r="R208">
        <v>8</v>
      </c>
      <c r="S208" s="1" t="s">
        <v>40</v>
      </c>
      <c r="T208" s="1" t="s">
        <v>12</v>
      </c>
    </row>
    <row r="209" spans="1:20" x14ac:dyDescent="0.25">
      <c r="A209">
        <v>1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1</v>
      </c>
      <c r="K209" s="1" t="s">
        <v>26</v>
      </c>
      <c r="L209" s="1" t="s">
        <v>1</v>
      </c>
      <c r="M209" s="1" t="s">
        <v>15</v>
      </c>
      <c r="N209" s="1" t="s">
        <v>3</v>
      </c>
      <c r="O209" s="1" t="s">
        <v>3</v>
      </c>
      <c r="P209" s="1" t="s">
        <v>16</v>
      </c>
      <c r="Q209" s="1" t="s">
        <v>3</v>
      </c>
      <c r="R209">
        <v>9</v>
      </c>
      <c r="S209" s="1" t="s">
        <v>5</v>
      </c>
      <c r="T209" s="1" t="s">
        <v>12</v>
      </c>
    </row>
    <row r="210" spans="1:20" x14ac:dyDescent="0.25">
      <c r="A210">
        <v>1</v>
      </c>
      <c r="B210">
        <v>0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1</v>
      </c>
      <c r="K210" s="1" t="s">
        <v>13</v>
      </c>
      <c r="L210" s="1" t="s">
        <v>1</v>
      </c>
      <c r="M210" s="1" t="s">
        <v>33</v>
      </c>
      <c r="N210" s="1" t="s">
        <v>3</v>
      </c>
      <c r="O210" s="1" t="s">
        <v>3</v>
      </c>
      <c r="P210" s="1" t="s">
        <v>61</v>
      </c>
      <c r="Q210" s="1" t="s">
        <v>3</v>
      </c>
      <c r="R210">
        <v>3</v>
      </c>
      <c r="S210" s="1" t="s">
        <v>5</v>
      </c>
      <c r="T210" s="1" t="s">
        <v>6</v>
      </c>
    </row>
    <row r="211" spans="1:20" x14ac:dyDescent="0.25">
      <c r="A211">
        <v>1</v>
      </c>
      <c r="B211">
        <v>0</v>
      </c>
      <c r="C211">
        <v>1</v>
      </c>
      <c r="D211">
        <v>1</v>
      </c>
      <c r="E211">
        <v>1</v>
      </c>
      <c r="F211">
        <v>1</v>
      </c>
      <c r="G211">
        <v>0</v>
      </c>
      <c r="H211">
        <v>1</v>
      </c>
      <c r="I211">
        <v>0</v>
      </c>
      <c r="J211">
        <v>0</v>
      </c>
      <c r="K211" s="1" t="s">
        <v>9</v>
      </c>
      <c r="L211" s="1" t="s">
        <v>1</v>
      </c>
      <c r="M211" s="1" t="s">
        <v>52</v>
      </c>
      <c r="N211" s="1" t="s">
        <v>3</v>
      </c>
      <c r="O211" s="1" t="s">
        <v>8</v>
      </c>
      <c r="P211" s="1" t="s">
        <v>76</v>
      </c>
      <c r="Q211" s="1" t="s">
        <v>3</v>
      </c>
      <c r="R211">
        <v>6</v>
      </c>
      <c r="S211" s="1" t="s">
        <v>5</v>
      </c>
      <c r="T211" s="1" t="s">
        <v>6</v>
      </c>
    </row>
    <row r="212" spans="1:20" x14ac:dyDescent="0.25">
      <c r="A212">
        <v>1</v>
      </c>
      <c r="B212">
        <v>0</v>
      </c>
      <c r="C212">
        <v>1</v>
      </c>
      <c r="D212">
        <v>1</v>
      </c>
      <c r="E212">
        <v>1</v>
      </c>
      <c r="F212">
        <v>1</v>
      </c>
      <c r="G212">
        <v>0</v>
      </c>
      <c r="H212">
        <v>1</v>
      </c>
      <c r="I212">
        <v>0</v>
      </c>
      <c r="J212">
        <v>1</v>
      </c>
      <c r="K212" s="1" t="s">
        <v>9</v>
      </c>
      <c r="L212" s="1" t="s">
        <v>1</v>
      </c>
      <c r="M212" s="1" t="s">
        <v>52</v>
      </c>
      <c r="N212" s="1" t="s">
        <v>3</v>
      </c>
      <c r="O212" s="1" t="s">
        <v>8</v>
      </c>
      <c r="P212" s="1" t="s">
        <v>76</v>
      </c>
      <c r="Q212" s="1" t="s">
        <v>3</v>
      </c>
      <c r="R212">
        <v>7</v>
      </c>
      <c r="S212" s="1" t="s">
        <v>5</v>
      </c>
      <c r="T212" s="1" t="s">
        <v>12</v>
      </c>
    </row>
    <row r="213" spans="1:20" x14ac:dyDescent="0.25">
      <c r="A213">
        <v>1</v>
      </c>
      <c r="B213">
        <v>0</v>
      </c>
      <c r="C213">
        <v>1</v>
      </c>
      <c r="D213">
        <v>0</v>
      </c>
      <c r="E213">
        <v>1</v>
      </c>
      <c r="F213">
        <v>0</v>
      </c>
      <c r="G213">
        <v>1</v>
      </c>
      <c r="H213">
        <v>0</v>
      </c>
      <c r="I213">
        <v>1</v>
      </c>
      <c r="J213">
        <v>1</v>
      </c>
      <c r="K213" s="1" t="s">
        <v>0</v>
      </c>
      <c r="L213" s="1" t="s">
        <v>1</v>
      </c>
      <c r="M213" s="1" t="s">
        <v>15</v>
      </c>
      <c r="N213" s="1" t="s">
        <v>8</v>
      </c>
      <c r="O213" s="1" t="s">
        <v>3</v>
      </c>
      <c r="P213" s="1" t="s">
        <v>11</v>
      </c>
      <c r="Q213" s="1" t="s">
        <v>3</v>
      </c>
      <c r="R213">
        <v>6</v>
      </c>
      <c r="S213" s="1" t="s">
        <v>5</v>
      </c>
      <c r="T213" s="1" t="s">
        <v>6</v>
      </c>
    </row>
    <row r="214" spans="1:20" x14ac:dyDescent="0.25">
      <c r="A214">
        <v>0</v>
      </c>
      <c r="B214">
        <v>1</v>
      </c>
      <c r="C214">
        <v>1</v>
      </c>
      <c r="D214">
        <v>0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1</v>
      </c>
      <c r="K214" s="1" t="s">
        <v>13</v>
      </c>
      <c r="L214" s="1" t="s">
        <v>1</v>
      </c>
      <c r="M214" s="1" t="s">
        <v>15</v>
      </c>
      <c r="N214" s="1" t="s">
        <v>8</v>
      </c>
      <c r="O214" s="1" t="s">
        <v>3</v>
      </c>
      <c r="P214" s="1" t="s">
        <v>58</v>
      </c>
      <c r="Q214" s="1" t="s">
        <v>3</v>
      </c>
      <c r="R214">
        <v>5</v>
      </c>
      <c r="S214" s="1" t="s">
        <v>5</v>
      </c>
      <c r="T214" s="1" t="s">
        <v>6</v>
      </c>
    </row>
    <row r="215" spans="1:20" x14ac:dyDescent="0.25">
      <c r="A215">
        <v>0</v>
      </c>
      <c r="B215">
        <v>0</v>
      </c>
      <c r="C215">
        <v>1</v>
      </c>
      <c r="D215">
        <v>0</v>
      </c>
      <c r="E215">
        <v>1</v>
      </c>
      <c r="F215">
        <v>1</v>
      </c>
      <c r="G215">
        <v>1</v>
      </c>
      <c r="H215">
        <v>0</v>
      </c>
      <c r="I215">
        <v>1</v>
      </c>
      <c r="J215">
        <v>1</v>
      </c>
      <c r="K215" s="1" t="s">
        <v>26</v>
      </c>
      <c r="L215" s="1" t="s">
        <v>1</v>
      </c>
      <c r="M215" s="1" t="s">
        <v>15</v>
      </c>
      <c r="N215" s="1" t="s">
        <v>3</v>
      </c>
      <c r="O215" s="1" t="s">
        <v>3</v>
      </c>
      <c r="P215" s="1" t="s">
        <v>16</v>
      </c>
      <c r="Q215" s="1" t="s">
        <v>3</v>
      </c>
      <c r="R215">
        <v>6</v>
      </c>
      <c r="S215" s="1" t="s">
        <v>5</v>
      </c>
      <c r="T215" s="1" t="s">
        <v>6</v>
      </c>
    </row>
    <row r="216" spans="1:20" x14ac:dyDescent="0.25">
      <c r="A216">
        <v>1</v>
      </c>
      <c r="B216">
        <v>0</v>
      </c>
      <c r="C216">
        <v>1</v>
      </c>
      <c r="D216">
        <v>1</v>
      </c>
      <c r="E216">
        <v>0</v>
      </c>
      <c r="F216">
        <v>1</v>
      </c>
      <c r="G216">
        <v>0</v>
      </c>
      <c r="H216">
        <v>1</v>
      </c>
      <c r="I216">
        <v>1</v>
      </c>
      <c r="J216">
        <v>0</v>
      </c>
      <c r="K216" s="1" t="s">
        <v>9</v>
      </c>
      <c r="L216" s="1" t="s">
        <v>1</v>
      </c>
      <c r="M216" s="1" t="s">
        <v>28</v>
      </c>
      <c r="N216" s="1" t="s">
        <v>3</v>
      </c>
      <c r="O216" s="1" t="s">
        <v>3</v>
      </c>
      <c r="P216" s="1" t="s">
        <v>34</v>
      </c>
      <c r="Q216" s="1" t="s">
        <v>3</v>
      </c>
      <c r="R216">
        <v>6</v>
      </c>
      <c r="S216" s="1" t="s">
        <v>5</v>
      </c>
      <c r="T216" s="1" t="s">
        <v>6</v>
      </c>
    </row>
    <row r="217" spans="1:20" x14ac:dyDescent="0.25">
      <c r="A217">
        <v>1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 s="1" t="s">
        <v>13</v>
      </c>
      <c r="L217" s="1" t="s">
        <v>10</v>
      </c>
      <c r="M217" s="1" t="s">
        <v>33</v>
      </c>
      <c r="N217" s="1" t="s">
        <v>3</v>
      </c>
      <c r="O217" s="1" t="s">
        <v>8</v>
      </c>
      <c r="P217" s="1" t="s">
        <v>11</v>
      </c>
      <c r="Q217" s="1" t="s">
        <v>3</v>
      </c>
      <c r="R217">
        <v>10</v>
      </c>
      <c r="S217" s="1" t="s">
        <v>5</v>
      </c>
      <c r="T217" s="1" t="s">
        <v>12</v>
      </c>
    </row>
    <row r="218" spans="1:20" x14ac:dyDescent="0.25">
      <c r="A218">
        <v>1</v>
      </c>
      <c r="B218">
        <v>0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 s="1" t="s">
        <v>0</v>
      </c>
      <c r="L218" s="1" t="s">
        <v>1</v>
      </c>
      <c r="M218" s="1" t="s">
        <v>15</v>
      </c>
      <c r="N218" s="1" t="s">
        <v>3</v>
      </c>
      <c r="O218" s="1" t="s">
        <v>3</v>
      </c>
      <c r="P218" s="1" t="s">
        <v>43</v>
      </c>
      <c r="Q218" s="1" t="s">
        <v>3</v>
      </c>
      <c r="R218">
        <v>8</v>
      </c>
      <c r="S218" s="1" t="s">
        <v>5</v>
      </c>
      <c r="T218" s="1" t="s">
        <v>12</v>
      </c>
    </row>
    <row r="219" spans="1:20" x14ac:dyDescent="0.25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 s="1" t="s">
        <v>18</v>
      </c>
      <c r="L219" s="1" t="s">
        <v>1</v>
      </c>
      <c r="M219" s="1" t="s">
        <v>47</v>
      </c>
      <c r="N219" s="1" t="s">
        <v>3</v>
      </c>
      <c r="O219" s="1" t="s">
        <v>8</v>
      </c>
      <c r="P219" s="1" t="s">
        <v>48</v>
      </c>
      <c r="Q219" s="1" t="s">
        <v>3</v>
      </c>
      <c r="R219">
        <v>1</v>
      </c>
      <c r="S219" s="1" t="s">
        <v>5</v>
      </c>
      <c r="T219" s="1" t="s">
        <v>6</v>
      </c>
    </row>
    <row r="220" spans="1:20" x14ac:dyDescent="0.25">
      <c r="A220">
        <v>0</v>
      </c>
      <c r="B220">
        <v>0</v>
      </c>
      <c r="C220">
        <v>1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1</v>
      </c>
      <c r="J220">
        <v>0</v>
      </c>
      <c r="K220" s="1" t="s">
        <v>0</v>
      </c>
      <c r="L220" s="1" t="s">
        <v>1</v>
      </c>
      <c r="M220" s="1" t="s">
        <v>2</v>
      </c>
      <c r="N220" s="1" t="s">
        <v>3</v>
      </c>
      <c r="O220" s="1" t="s">
        <v>3</v>
      </c>
      <c r="P220" s="1" t="s">
        <v>16</v>
      </c>
      <c r="Q220" s="1" t="s">
        <v>3</v>
      </c>
      <c r="R220">
        <v>3</v>
      </c>
      <c r="S220" s="1" t="s">
        <v>5</v>
      </c>
      <c r="T220" s="1" t="s">
        <v>6</v>
      </c>
    </row>
    <row r="221" spans="1:20" x14ac:dyDescent="0.25">
      <c r="A221">
        <v>1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 s="1" t="s">
        <v>13</v>
      </c>
      <c r="L221" s="1" t="s">
        <v>10</v>
      </c>
      <c r="M221" s="1" t="s">
        <v>46</v>
      </c>
      <c r="N221" s="1" t="s">
        <v>3</v>
      </c>
      <c r="O221" s="1" t="s">
        <v>3</v>
      </c>
      <c r="P221" s="1" t="s">
        <v>11</v>
      </c>
      <c r="Q221" s="1" t="s">
        <v>3</v>
      </c>
      <c r="R221">
        <v>9</v>
      </c>
      <c r="S221" s="1" t="s">
        <v>5</v>
      </c>
      <c r="T221" s="1" t="s">
        <v>12</v>
      </c>
    </row>
    <row r="222" spans="1:20" x14ac:dyDescent="0.25">
      <c r="A222">
        <v>1</v>
      </c>
      <c r="B222">
        <v>1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 s="1" t="s">
        <v>26</v>
      </c>
      <c r="L222" s="1" t="s">
        <v>1</v>
      </c>
      <c r="M222" s="1" t="s">
        <v>15</v>
      </c>
      <c r="N222" s="1" t="s">
        <v>3</v>
      </c>
      <c r="O222" s="1" t="s">
        <v>3</v>
      </c>
      <c r="P222" s="1" t="s">
        <v>11</v>
      </c>
      <c r="Q222" s="1" t="s">
        <v>3</v>
      </c>
      <c r="R222">
        <v>10</v>
      </c>
      <c r="S222" s="1" t="s">
        <v>5</v>
      </c>
      <c r="T222" s="1" t="s">
        <v>12</v>
      </c>
    </row>
    <row r="223" spans="1:20" x14ac:dyDescent="0.25">
      <c r="A223">
        <v>1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</v>
      </c>
      <c r="I223">
        <v>0</v>
      </c>
      <c r="J223">
        <v>1</v>
      </c>
      <c r="K223" s="1" t="s">
        <v>13</v>
      </c>
      <c r="L223" s="1" t="s">
        <v>1</v>
      </c>
      <c r="M223" s="1" t="s">
        <v>15</v>
      </c>
      <c r="N223" s="1" t="s">
        <v>3</v>
      </c>
      <c r="O223" s="1" t="s">
        <v>8</v>
      </c>
      <c r="P223" s="1" t="s">
        <v>11</v>
      </c>
      <c r="Q223" s="1" t="s">
        <v>3</v>
      </c>
      <c r="R223">
        <v>8</v>
      </c>
      <c r="S223" s="1" t="s">
        <v>5</v>
      </c>
      <c r="T223" s="1" t="s">
        <v>12</v>
      </c>
    </row>
    <row r="224" spans="1:20" x14ac:dyDescent="0.25">
      <c r="A224">
        <v>1</v>
      </c>
      <c r="B224">
        <v>1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1</v>
      </c>
      <c r="I224">
        <v>0</v>
      </c>
      <c r="J224">
        <v>0</v>
      </c>
      <c r="K224" s="1" t="s">
        <v>13</v>
      </c>
      <c r="L224" s="1" t="s">
        <v>1</v>
      </c>
      <c r="M224" s="1" t="s">
        <v>15</v>
      </c>
      <c r="N224" s="1" t="s">
        <v>3</v>
      </c>
      <c r="O224" s="1" t="s">
        <v>3</v>
      </c>
      <c r="P224" s="1" t="s">
        <v>11</v>
      </c>
      <c r="Q224" s="1" t="s">
        <v>3</v>
      </c>
      <c r="R224">
        <v>7</v>
      </c>
      <c r="S224" s="1" t="s">
        <v>5</v>
      </c>
      <c r="T224" s="1" t="s">
        <v>12</v>
      </c>
    </row>
    <row r="225" spans="1:20" x14ac:dyDescent="0.25">
      <c r="A225">
        <v>1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0</v>
      </c>
      <c r="H225">
        <v>0</v>
      </c>
      <c r="I225">
        <v>1</v>
      </c>
      <c r="J225">
        <v>1</v>
      </c>
      <c r="K225" s="1" t="s">
        <v>0</v>
      </c>
      <c r="L225" s="1" t="s">
        <v>1</v>
      </c>
      <c r="M225" s="1" t="s">
        <v>15</v>
      </c>
      <c r="N225" s="1" t="s">
        <v>3</v>
      </c>
      <c r="O225" s="1" t="s">
        <v>3</v>
      </c>
      <c r="P225" s="1" t="s">
        <v>11</v>
      </c>
      <c r="Q225" s="1" t="s">
        <v>3</v>
      </c>
      <c r="R225">
        <v>8</v>
      </c>
      <c r="S225" s="1" t="s">
        <v>5</v>
      </c>
      <c r="T225" s="1" t="s">
        <v>12</v>
      </c>
    </row>
    <row r="226" spans="1:20" x14ac:dyDescent="0.25">
      <c r="A226">
        <v>1</v>
      </c>
      <c r="B226">
        <v>0</v>
      </c>
      <c r="C226">
        <v>1</v>
      </c>
      <c r="D226">
        <v>1</v>
      </c>
      <c r="E226">
        <v>1</v>
      </c>
      <c r="F226">
        <v>0</v>
      </c>
      <c r="G226">
        <v>0</v>
      </c>
      <c r="H226">
        <v>0</v>
      </c>
      <c r="I226">
        <v>0</v>
      </c>
      <c r="J226">
        <v>0</v>
      </c>
      <c r="K226" s="1" t="s">
        <v>26</v>
      </c>
      <c r="L226" s="1" t="s">
        <v>1</v>
      </c>
      <c r="M226" s="1" t="s">
        <v>15</v>
      </c>
      <c r="N226" s="1" t="s">
        <v>8</v>
      </c>
      <c r="O226" s="1" t="s">
        <v>3</v>
      </c>
      <c r="P226" s="1" t="s">
        <v>50</v>
      </c>
      <c r="Q226" s="1" t="s">
        <v>3</v>
      </c>
      <c r="R226">
        <v>4</v>
      </c>
      <c r="S226" s="1" t="s">
        <v>40</v>
      </c>
      <c r="T226" s="1" t="s">
        <v>6</v>
      </c>
    </row>
    <row r="227" spans="1:20" x14ac:dyDescent="0.25">
      <c r="A227">
        <v>1</v>
      </c>
      <c r="B227">
        <v>1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 s="1" t="s">
        <v>32</v>
      </c>
      <c r="L227" s="1" t="s">
        <v>1</v>
      </c>
      <c r="M227" s="1" t="s">
        <v>23</v>
      </c>
      <c r="N227" s="1" t="s">
        <v>8</v>
      </c>
      <c r="O227" s="1" t="s">
        <v>3</v>
      </c>
      <c r="P227" s="1" t="s">
        <v>16</v>
      </c>
      <c r="Q227" s="1" t="s">
        <v>3</v>
      </c>
      <c r="R227">
        <v>10</v>
      </c>
      <c r="S227" s="1" t="s">
        <v>5</v>
      </c>
      <c r="T227" s="1" t="s">
        <v>12</v>
      </c>
    </row>
    <row r="228" spans="1:20" x14ac:dyDescent="0.25">
      <c r="A228">
        <v>0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1</v>
      </c>
      <c r="I228">
        <v>0</v>
      </c>
      <c r="J228">
        <v>1</v>
      </c>
      <c r="K228" s="1" t="s">
        <v>26</v>
      </c>
      <c r="L228" s="1" t="s">
        <v>10</v>
      </c>
      <c r="M228" s="1" t="s">
        <v>28</v>
      </c>
      <c r="N228" s="1" t="s">
        <v>3</v>
      </c>
      <c r="O228" s="1" t="s">
        <v>3</v>
      </c>
      <c r="P228" s="1" t="s">
        <v>34</v>
      </c>
      <c r="Q228" s="1" t="s">
        <v>3</v>
      </c>
      <c r="R228">
        <v>4</v>
      </c>
      <c r="S228" s="1" t="s">
        <v>5</v>
      </c>
      <c r="T228" s="1" t="s">
        <v>6</v>
      </c>
    </row>
    <row r="229" spans="1:20" x14ac:dyDescent="0.25">
      <c r="A229">
        <v>0</v>
      </c>
      <c r="B229">
        <v>0</v>
      </c>
      <c r="C229">
        <v>1</v>
      </c>
      <c r="D229">
        <v>0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 s="1" t="s">
        <v>9</v>
      </c>
      <c r="L229" s="1" t="s">
        <v>1</v>
      </c>
      <c r="M229" s="1" t="s">
        <v>28</v>
      </c>
      <c r="N229" s="1" t="s">
        <v>3</v>
      </c>
      <c r="O229" s="1" t="s">
        <v>3</v>
      </c>
      <c r="P229" s="1" t="s">
        <v>34</v>
      </c>
      <c r="Q229" s="1" t="s">
        <v>3</v>
      </c>
      <c r="R229">
        <v>7</v>
      </c>
      <c r="S229" s="1" t="s">
        <v>5</v>
      </c>
      <c r="T229" s="1" t="s">
        <v>12</v>
      </c>
    </row>
    <row r="230" spans="1:20" x14ac:dyDescent="0.25">
      <c r="A230">
        <v>1</v>
      </c>
      <c r="B230">
        <v>0</v>
      </c>
      <c r="C230">
        <v>0</v>
      </c>
      <c r="D230">
        <v>0</v>
      </c>
      <c r="E230">
        <v>1</v>
      </c>
      <c r="F230">
        <v>0</v>
      </c>
      <c r="G230">
        <v>1</v>
      </c>
      <c r="H230">
        <v>1</v>
      </c>
      <c r="I230">
        <v>0</v>
      </c>
      <c r="J230">
        <v>0</v>
      </c>
      <c r="K230" s="1" t="s">
        <v>9</v>
      </c>
      <c r="L230" s="1" t="s">
        <v>1</v>
      </c>
      <c r="M230" s="1" t="s">
        <v>7</v>
      </c>
      <c r="N230" s="1" t="s">
        <v>3</v>
      </c>
      <c r="O230" s="1" t="s">
        <v>3</v>
      </c>
      <c r="P230" s="1" t="s">
        <v>4</v>
      </c>
      <c r="Q230" s="1" t="s">
        <v>3</v>
      </c>
      <c r="R230">
        <v>4</v>
      </c>
      <c r="S230" s="1" t="s">
        <v>40</v>
      </c>
      <c r="T230" s="1" t="s">
        <v>6</v>
      </c>
    </row>
    <row r="231" spans="1:20" x14ac:dyDescent="0.25">
      <c r="A231">
        <v>1</v>
      </c>
      <c r="B231">
        <v>1</v>
      </c>
      <c r="C231">
        <v>1</v>
      </c>
      <c r="D231">
        <v>1</v>
      </c>
      <c r="E231">
        <v>0</v>
      </c>
      <c r="F231">
        <v>1</v>
      </c>
      <c r="G231">
        <v>0</v>
      </c>
      <c r="H231">
        <v>1</v>
      </c>
      <c r="I231">
        <v>1</v>
      </c>
      <c r="J231">
        <v>1</v>
      </c>
      <c r="K231" s="1" t="s">
        <v>13</v>
      </c>
      <c r="L231" s="1" t="s">
        <v>1</v>
      </c>
      <c r="M231" s="1" t="s">
        <v>33</v>
      </c>
      <c r="N231" s="1" t="s">
        <v>8</v>
      </c>
      <c r="O231" s="1" t="s">
        <v>3</v>
      </c>
      <c r="P231" s="1" t="s">
        <v>77</v>
      </c>
      <c r="Q231" s="1" t="s">
        <v>3</v>
      </c>
      <c r="R231">
        <v>8</v>
      </c>
      <c r="S231" s="1" t="s">
        <v>40</v>
      </c>
      <c r="T231" s="1" t="s">
        <v>12</v>
      </c>
    </row>
    <row r="232" spans="1:20" x14ac:dyDescent="0.25">
      <c r="A232">
        <v>1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 s="1" t="s">
        <v>20</v>
      </c>
      <c r="L232" s="1" t="s">
        <v>1</v>
      </c>
      <c r="M232" s="1" t="s">
        <v>15</v>
      </c>
      <c r="N232" s="1" t="s">
        <v>3</v>
      </c>
      <c r="O232" s="1" t="s">
        <v>3</v>
      </c>
      <c r="P232" s="1" t="s">
        <v>11</v>
      </c>
      <c r="Q232" s="1" t="s">
        <v>3</v>
      </c>
      <c r="R232">
        <v>8</v>
      </c>
      <c r="S232" s="1" t="s">
        <v>5</v>
      </c>
      <c r="T232" s="1" t="s">
        <v>12</v>
      </c>
    </row>
    <row r="233" spans="1:20" x14ac:dyDescent="0.25">
      <c r="A233">
        <v>0</v>
      </c>
      <c r="B233">
        <v>1</v>
      </c>
      <c r="C233">
        <v>1</v>
      </c>
      <c r="D233">
        <v>0</v>
      </c>
      <c r="E233">
        <v>0</v>
      </c>
      <c r="F233">
        <v>1</v>
      </c>
      <c r="G233">
        <v>1</v>
      </c>
      <c r="H233">
        <v>0</v>
      </c>
      <c r="I233">
        <v>0</v>
      </c>
      <c r="J233">
        <v>1</v>
      </c>
      <c r="K233" s="1" t="s">
        <v>13</v>
      </c>
      <c r="L233" s="1" t="s">
        <v>1</v>
      </c>
      <c r="M233" s="1" t="s">
        <v>15</v>
      </c>
      <c r="N233" s="1" t="s">
        <v>8</v>
      </c>
      <c r="O233" s="1" t="s">
        <v>3</v>
      </c>
      <c r="P233" s="1" t="s">
        <v>78</v>
      </c>
      <c r="Q233" s="1" t="s">
        <v>3</v>
      </c>
      <c r="R233">
        <v>5</v>
      </c>
      <c r="S233" s="1" t="s">
        <v>5</v>
      </c>
      <c r="T233" s="1" t="s">
        <v>6</v>
      </c>
    </row>
    <row r="234" spans="1:20" x14ac:dyDescent="0.25">
      <c r="A234">
        <v>0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0</v>
      </c>
      <c r="I234">
        <v>0</v>
      </c>
      <c r="J234">
        <v>1</v>
      </c>
      <c r="K234" s="1" t="s">
        <v>13</v>
      </c>
      <c r="L234" s="1" t="s">
        <v>1</v>
      </c>
      <c r="M234" s="1" t="s">
        <v>15</v>
      </c>
      <c r="N234" s="1" t="s">
        <v>8</v>
      </c>
      <c r="O234" s="1" t="s">
        <v>3</v>
      </c>
      <c r="P234" s="1" t="s">
        <v>78</v>
      </c>
      <c r="Q234" s="1" t="s">
        <v>8</v>
      </c>
      <c r="R234">
        <v>7</v>
      </c>
      <c r="S234" s="1" t="s">
        <v>5</v>
      </c>
      <c r="T234" s="1" t="s">
        <v>12</v>
      </c>
    </row>
    <row r="235" spans="1:20" x14ac:dyDescent="0.25">
      <c r="A235">
        <v>0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0</v>
      </c>
      <c r="H235">
        <v>1</v>
      </c>
      <c r="I235">
        <v>1</v>
      </c>
      <c r="J235">
        <v>1</v>
      </c>
      <c r="K235" s="1" t="s">
        <v>9</v>
      </c>
      <c r="L235" s="1" t="s">
        <v>1</v>
      </c>
      <c r="M235" s="1" t="s">
        <v>15</v>
      </c>
      <c r="N235" s="1" t="s">
        <v>3</v>
      </c>
      <c r="O235" s="1" t="s">
        <v>3</v>
      </c>
      <c r="P235" s="1" t="s">
        <v>69</v>
      </c>
      <c r="Q235" s="1" t="s">
        <v>3</v>
      </c>
      <c r="R235">
        <v>8</v>
      </c>
      <c r="S235" s="1" t="s">
        <v>5</v>
      </c>
      <c r="T235" s="1" t="s">
        <v>12</v>
      </c>
    </row>
    <row r="236" spans="1:20" x14ac:dyDescent="0.25">
      <c r="A236">
        <v>0</v>
      </c>
      <c r="B236">
        <v>1</v>
      </c>
      <c r="C236">
        <v>1</v>
      </c>
      <c r="D236">
        <v>0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  <c r="K236" s="1" t="s">
        <v>13</v>
      </c>
      <c r="L236" s="1" t="s">
        <v>1</v>
      </c>
      <c r="M236" s="1" t="s">
        <v>2</v>
      </c>
      <c r="N236" s="1" t="s">
        <v>8</v>
      </c>
      <c r="O236" s="1" t="s">
        <v>3</v>
      </c>
      <c r="P236" s="1" t="s">
        <v>78</v>
      </c>
      <c r="Q236" s="1" t="s">
        <v>3</v>
      </c>
      <c r="R236">
        <v>5</v>
      </c>
      <c r="S236" s="1" t="s">
        <v>5</v>
      </c>
      <c r="T236" s="1" t="s">
        <v>6</v>
      </c>
    </row>
    <row r="237" spans="1:20" x14ac:dyDescent="0.25">
      <c r="A237">
        <v>0</v>
      </c>
      <c r="B237">
        <v>0</v>
      </c>
      <c r="C237">
        <v>1</v>
      </c>
      <c r="D237">
        <v>1</v>
      </c>
      <c r="E237">
        <v>1</v>
      </c>
      <c r="F237">
        <v>1</v>
      </c>
      <c r="G237">
        <v>0</v>
      </c>
      <c r="H237">
        <v>1</v>
      </c>
      <c r="I237">
        <v>0</v>
      </c>
      <c r="J237">
        <v>1</v>
      </c>
      <c r="K237" s="1" t="s">
        <v>9</v>
      </c>
      <c r="L237" s="1" t="s">
        <v>1</v>
      </c>
      <c r="M237" s="1" t="s">
        <v>15</v>
      </c>
      <c r="N237" s="1" t="s">
        <v>3</v>
      </c>
      <c r="O237" s="1" t="s">
        <v>3</v>
      </c>
      <c r="P237" s="1" t="s">
        <v>69</v>
      </c>
      <c r="Q237" s="1" t="s">
        <v>3</v>
      </c>
      <c r="R237">
        <v>6</v>
      </c>
      <c r="S237" s="1" t="s">
        <v>5</v>
      </c>
      <c r="T237" s="1" t="s">
        <v>6</v>
      </c>
    </row>
    <row r="238" spans="1:20" x14ac:dyDescent="0.25">
      <c r="A238">
        <v>1</v>
      </c>
      <c r="B238">
        <v>1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1</v>
      </c>
      <c r="J238">
        <v>1</v>
      </c>
      <c r="K238" s="1" t="s">
        <v>30</v>
      </c>
      <c r="L238" s="1" t="s">
        <v>10</v>
      </c>
      <c r="M238" s="1" t="s">
        <v>33</v>
      </c>
      <c r="N238" s="1" t="s">
        <v>3</v>
      </c>
      <c r="O238" s="1" t="s">
        <v>3</v>
      </c>
      <c r="P238" s="1" t="s">
        <v>57</v>
      </c>
      <c r="Q238" s="1" t="s">
        <v>3</v>
      </c>
      <c r="R238">
        <v>9</v>
      </c>
      <c r="S238" s="1" t="s">
        <v>5</v>
      </c>
      <c r="T238" s="1" t="s">
        <v>12</v>
      </c>
    </row>
    <row r="239" spans="1:20" x14ac:dyDescent="0.25">
      <c r="A239">
        <v>0</v>
      </c>
      <c r="B239">
        <v>1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1</v>
      </c>
      <c r="J239">
        <v>1</v>
      </c>
      <c r="K239" s="1" t="s">
        <v>18</v>
      </c>
      <c r="L239" s="1" t="s">
        <v>10</v>
      </c>
      <c r="M239" s="1" t="s">
        <v>52</v>
      </c>
      <c r="N239" s="1" t="s">
        <v>8</v>
      </c>
      <c r="O239" s="1" t="s">
        <v>3</v>
      </c>
      <c r="P239" s="1" t="s">
        <v>57</v>
      </c>
      <c r="Q239" s="1" t="s">
        <v>3</v>
      </c>
      <c r="R239">
        <v>5</v>
      </c>
      <c r="S239" s="1" t="s">
        <v>40</v>
      </c>
      <c r="T239" s="1" t="s">
        <v>6</v>
      </c>
    </row>
    <row r="240" spans="1:20" x14ac:dyDescent="0.25">
      <c r="A240">
        <v>1</v>
      </c>
      <c r="B240">
        <v>0</v>
      </c>
      <c r="C240">
        <v>0</v>
      </c>
      <c r="D240">
        <v>1</v>
      </c>
      <c r="E240">
        <v>0</v>
      </c>
      <c r="F240">
        <v>1</v>
      </c>
      <c r="G240">
        <v>0</v>
      </c>
      <c r="H240">
        <v>1</v>
      </c>
      <c r="I240">
        <v>1</v>
      </c>
      <c r="J240">
        <v>0</v>
      </c>
      <c r="K240" s="1" t="s">
        <v>18</v>
      </c>
      <c r="L240" s="1" t="s">
        <v>1</v>
      </c>
      <c r="M240" s="1" t="s">
        <v>33</v>
      </c>
      <c r="N240" s="1" t="s">
        <v>3</v>
      </c>
      <c r="O240" s="1" t="s">
        <v>3</v>
      </c>
      <c r="P240" s="1" t="s">
        <v>34</v>
      </c>
      <c r="Q240" s="1" t="s">
        <v>3</v>
      </c>
      <c r="R240">
        <v>5</v>
      </c>
      <c r="S240" s="1" t="s">
        <v>5</v>
      </c>
      <c r="T240" s="1" t="s">
        <v>6</v>
      </c>
    </row>
    <row r="241" spans="1:20" x14ac:dyDescent="0.25">
      <c r="A241">
        <v>1</v>
      </c>
      <c r="B241">
        <v>0</v>
      </c>
      <c r="C241">
        <v>0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1</v>
      </c>
      <c r="K241" s="1" t="s">
        <v>18</v>
      </c>
      <c r="L241" s="1" t="s">
        <v>10</v>
      </c>
      <c r="M241" s="1" t="s">
        <v>15</v>
      </c>
      <c r="N241" s="1" t="s">
        <v>3</v>
      </c>
      <c r="O241" s="1" t="s">
        <v>8</v>
      </c>
      <c r="P241" s="1" t="s">
        <v>43</v>
      </c>
      <c r="Q241" s="1" t="s">
        <v>3</v>
      </c>
      <c r="R241">
        <v>5</v>
      </c>
      <c r="S241" s="1" t="s">
        <v>5</v>
      </c>
      <c r="T241" s="1" t="s">
        <v>6</v>
      </c>
    </row>
    <row r="242" spans="1:20" x14ac:dyDescent="0.25">
      <c r="A242">
        <v>1</v>
      </c>
      <c r="B242">
        <v>1</v>
      </c>
      <c r="C242">
        <v>1</v>
      </c>
      <c r="D242">
        <v>1</v>
      </c>
      <c r="E242">
        <v>0</v>
      </c>
      <c r="F242">
        <v>0</v>
      </c>
      <c r="G242">
        <v>1</v>
      </c>
      <c r="H242">
        <v>0</v>
      </c>
      <c r="I242">
        <v>1</v>
      </c>
      <c r="J242">
        <v>0</v>
      </c>
      <c r="K242" s="1" t="s">
        <v>32</v>
      </c>
      <c r="L242" s="1" t="s">
        <v>1</v>
      </c>
      <c r="M242" s="1" t="s">
        <v>28</v>
      </c>
      <c r="N242" s="1" t="s">
        <v>3</v>
      </c>
      <c r="O242" s="1" t="s">
        <v>3</v>
      </c>
      <c r="P242" s="1" t="s">
        <v>39</v>
      </c>
      <c r="Q242" s="1" t="s">
        <v>3</v>
      </c>
      <c r="R242">
        <v>6</v>
      </c>
      <c r="S242" s="1" t="s">
        <v>5</v>
      </c>
      <c r="T242" s="1" t="s">
        <v>6</v>
      </c>
    </row>
    <row r="243" spans="1:20" x14ac:dyDescent="0.25">
      <c r="A243">
        <v>1</v>
      </c>
      <c r="B243">
        <v>0</v>
      </c>
      <c r="C243">
        <v>1</v>
      </c>
      <c r="D243">
        <v>0</v>
      </c>
      <c r="E243">
        <v>1</v>
      </c>
      <c r="F243">
        <v>1</v>
      </c>
      <c r="G243">
        <v>1</v>
      </c>
      <c r="H243">
        <v>0</v>
      </c>
      <c r="I243">
        <v>0</v>
      </c>
      <c r="J243">
        <v>1</v>
      </c>
      <c r="K243" s="1" t="s">
        <v>0</v>
      </c>
      <c r="L243" s="1" t="s">
        <v>1</v>
      </c>
      <c r="M243" s="1" t="s">
        <v>28</v>
      </c>
      <c r="N243" s="1" t="s">
        <v>8</v>
      </c>
      <c r="O243" s="1" t="s">
        <v>3</v>
      </c>
      <c r="P243" s="1" t="s">
        <v>34</v>
      </c>
      <c r="Q243" s="1" t="s">
        <v>3</v>
      </c>
      <c r="R243">
        <v>6</v>
      </c>
      <c r="S243" s="1" t="s">
        <v>5</v>
      </c>
      <c r="T243" s="1" t="s">
        <v>6</v>
      </c>
    </row>
    <row r="244" spans="1:20" x14ac:dyDescent="0.25">
      <c r="A244">
        <v>0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  <c r="K244" s="1" t="s">
        <v>0</v>
      </c>
      <c r="L244" s="1" t="s">
        <v>1</v>
      </c>
      <c r="M244" s="1" t="s">
        <v>15</v>
      </c>
      <c r="N244" s="1" t="s">
        <v>8</v>
      </c>
      <c r="O244" s="1" t="s">
        <v>3</v>
      </c>
      <c r="P244" s="1" t="s">
        <v>44</v>
      </c>
      <c r="Q244" s="1" t="s">
        <v>3</v>
      </c>
      <c r="R244">
        <v>3</v>
      </c>
      <c r="S244" s="1" t="s">
        <v>5</v>
      </c>
      <c r="T244" s="1" t="s">
        <v>6</v>
      </c>
    </row>
    <row r="245" spans="1:20" x14ac:dyDescent="0.25">
      <c r="A245">
        <v>1</v>
      </c>
      <c r="B245">
        <v>1</v>
      </c>
      <c r="C245">
        <v>0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 s="1" t="s">
        <v>32</v>
      </c>
      <c r="L245" s="1" t="s">
        <v>10</v>
      </c>
      <c r="M245" s="1" t="s">
        <v>15</v>
      </c>
      <c r="N245" s="1" t="s">
        <v>8</v>
      </c>
      <c r="O245" s="1" t="s">
        <v>3</v>
      </c>
      <c r="P245" s="1" t="s">
        <v>44</v>
      </c>
      <c r="Q245" s="1" t="s">
        <v>3</v>
      </c>
      <c r="R245">
        <v>3</v>
      </c>
      <c r="S245" s="1" t="s">
        <v>5</v>
      </c>
      <c r="T245" s="1" t="s">
        <v>6</v>
      </c>
    </row>
    <row r="246" spans="1:20" x14ac:dyDescent="0.25">
      <c r="A246">
        <v>0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1</v>
      </c>
      <c r="I246">
        <v>0</v>
      </c>
      <c r="J246">
        <v>1</v>
      </c>
      <c r="K246" s="1" t="s">
        <v>30</v>
      </c>
      <c r="L246" s="1" t="s">
        <v>1</v>
      </c>
      <c r="M246" s="1" t="s">
        <v>15</v>
      </c>
      <c r="N246" s="1" t="s">
        <v>8</v>
      </c>
      <c r="O246" s="1" t="s">
        <v>3</v>
      </c>
      <c r="P246" s="1" t="s">
        <v>4</v>
      </c>
      <c r="Q246" s="1" t="s">
        <v>3</v>
      </c>
      <c r="R246">
        <v>6</v>
      </c>
      <c r="S246" s="1" t="s">
        <v>5</v>
      </c>
      <c r="T246" s="1" t="s">
        <v>6</v>
      </c>
    </row>
    <row r="247" spans="1:20" x14ac:dyDescent="0.25">
      <c r="A247">
        <v>1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1</v>
      </c>
      <c r="I247">
        <v>0</v>
      </c>
      <c r="J247">
        <v>1</v>
      </c>
      <c r="K247" s="1" t="s">
        <v>9</v>
      </c>
      <c r="L247" s="1" t="s">
        <v>1</v>
      </c>
      <c r="M247" s="1" t="s">
        <v>7</v>
      </c>
      <c r="N247" s="1" t="s">
        <v>3</v>
      </c>
      <c r="O247" s="1" t="s">
        <v>3</v>
      </c>
      <c r="P247" s="1" t="s">
        <v>4</v>
      </c>
      <c r="Q247" s="1" t="s">
        <v>3</v>
      </c>
      <c r="R247">
        <v>6</v>
      </c>
      <c r="S247" s="1" t="s">
        <v>5</v>
      </c>
      <c r="T247" s="1" t="s">
        <v>6</v>
      </c>
    </row>
    <row r="248" spans="1:20" x14ac:dyDescent="0.25">
      <c r="A248">
        <v>1</v>
      </c>
      <c r="B248">
        <v>1</v>
      </c>
      <c r="C248">
        <v>1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 s="1" t="s">
        <v>9</v>
      </c>
      <c r="L248" s="1" t="s">
        <v>1</v>
      </c>
      <c r="M248" s="1" t="s">
        <v>7</v>
      </c>
      <c r="N248" s="1" t="s">
        <v>8</v>
      </c>
      <c r="O248" s="1" t="s">
        <v>3</v>
      </c>
      <c r="P248" s="1" t="s">
        <v>24</v>
      </c>
      <c r="Q248" s="1" t="s">
        <v>3</v>
      </c>
      <c r="R248">
        <v>4</v>
      </c>
      <c r="S248" s="1" t="s">
        <v>5</v>
      </c>
      <c r="T248" s="1" t="s">
        <v>6</v>
      </c>
    </row>
    <row r="249" spans="1:20" x14ac:dyDescent="0.25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1</v>
      </c>
      <c r="H249">
        <v>0</v>
      </c>
      <c r="I249">
        <v>0</v>
      </c>
      <c r="J249">
        <v>0</v>
      </c>
      <c r="K249" s="1" t="s">
        <v>20</v>
      </c>
      <c r="L249" s="1" t="s">
        <v>1</v>
      </c>
      <c r="M249" s="1" t="s">
        <v>7</v>
      </c>
      <c r="N249" s="1" t="s">
        <v>3</v>
      </c>
      <c r="O249" s="1" t="s">
        <v>8</v>
      </c>
      <c r="P249" s="1" t="s">
        <v>24</v>
      </c>
      <c r="Q249" s="1" t="s">
        <v>3</v>
      </c>
      <c r="R249">
        <v>1</v>
      </c>
      <c r="S249" s="1" t="s">
        <v>5</v>
      </c>
      <c r="T249" s="1" t="s">
        <v>6</v>
      </c>
    </row>
    <row r="250" spans="1:20" x14ac:dyDescent="0.25">
      <c r="A250">
        <v>0</v>
      </c>
      <c r="B250">
        <v>0</v>
      </c>
      <c r="C250">
        <v>1</v>
      </c>
      <c r="D250">
        <v>0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</v>
      </c>
      <c r="K250" s="1" t="s">
        <v>30</v>
      </c>
      <c r="L250" s="1" t="s">
        <v>1</v>
      </c>
      <c r="M250" s="1" t="s">
        <v>7</v>
      </c>
      <c r="N250" s="1" t="s">
        <v>3</v>
      </c>
      <c r="O250" s="1" t="s">
        <v>3</v>
      </c>
      <c r="P250" s="1" t="s">
        <v>4</v>
      </c>
      <c r="Q250" s="1" t="s">
        <v>3</v>
      </c>
      <c r="R250">
        <v>3</v>
      </c>
      <c r="S250" s="1" t="s">
        <v>5</v>
      </c>
      <c r="T250" s="1" t="s">
        <v>6</v>
      </c>
    </row>
    <row r="251" spans="1:20" x14ac:dyDescent="0.25">
      <c r="A251">
        <v>0</v>
      </c>
      <c r="B251">
        <v>1</v>
      </c>
      <c r="C251">
        <v>0</v>
      </c>
      <c r="D251">
        <v>1</v>
      </c>
      <c r="E251">
        <v>1</v>
      </c>
      <c r="F251">
        <v>0</v>
      </c>
      <c r="G251">
        <v>1</v>
      </c>
      <c r="H251">
        <v>1</v>
      </c>
      <c r="I251">
        <v>0</v>
      </c>
      <c r="J251">
        <v>1</v>
      </c>
      <c r="K251" s="1" t="s">
        <v>32</v>
      </c>
      <c r="L251" s="1" t="s">
        <v>1</v>
      </c>
      <c r="M251" s="1" t="s">
        <v>15</v>
      </c>
      <c r="N251" s="1" t="s">
        <v>8</v>
      </c>
      <c r="O251" s="1" t="s">
        <v>3</v>
      </c>
      <c r="P251" s="1" t="s">
        <v>14</v>
      </c>
      <c r="Q251" s="1" t="s">
        <v>3</v>
      </c>
      <c r="R251">
        <v>6</v>
      </c>
      <c r="S251" s="1" t="s">
        <v>5</v>
      </c>
      <c r="T251" s="1" t="s">
        <v>6</v>
      </c>
    </row>
    <row r="252" spans="1:20" x14ac:dyDescent="0.25">
      <c r="A252">
        <v>0</v>
      </c>
      <c r="B252">
        <v>1</v>
      </c>
      <c r="C252">
        <v>0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</v>
      </c>
      <c r="J252">
        <v>1</v>
      </c>
      <c r="K252" s="1" t="s">
        <v>30</v>
      </c>
      <c r="L252" s="1" t="s">
        <v>1</v>
      </c>
      <c r="M252" s="1" t="s">
        <v>7</v>
      </c>
      <c r="N252" s="1" t="s">
        <v>8</v>
      </c>
      <c r="O252" s="1" t="s">
        <v>3</v>
      </c>
      <c r="P252" s="1" t="s">
        <v>14</v>
      </c>
      <c r="Q252" s="1" t="s">
        <v>3</v>
      </c>
      <c r="R252">
        <v>7</v>
      </c>
      <c r="S252" s="1" t="s">
        <v>5</v>
      </c>
      <c r="T252" s="1" t="s">
        <v>12</v>
      </c>
    </row>
    <row r="253" spans="1:20" x14ac:dyDescent="0.25">
      <c r="A253">
        <v>0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</v>
      </c>
      <c r="J253">
        <v>1</v>
      </c>
      <c r="K253" s="1" t="s">
        <v>30</v>
      </c>
      <c r="L253" s="1" t="s">
        <v>1</v>
      </c>
      <c r="M253" s="1" t="s">
        <v>15</v>
      </c>
      <c r="N253" s="1" t="s">
        <v>8</v>
      </c>
      <c r="O253" s="1" t="s">
        <v>3</v>
      </c>
      <c r="P253" s="1" t="s">
        <v>14</v>
      </c>
      <c r="Q253" s="1" t="s">
        <v>3</v>
      </c>
      <c r="R253">
        <v>8</v>
      </c>
      <c r="S253" s="1" t="s">
        <v>5</v>
      </c>
      <c r="T253" s="1" t="s">
        <v>12</v>
      </c>
    </row>
    <row r="254" spans="1:20" x14ac:dyDescent="0.25">
      <c r="A254">
        <v>1</v>
      </c>
      <c r="B254">
        <v>0</v>
      </c>
      <c r="C254">
        <v>1</v>
      </c>
      <c r="D254">
        <v>0</v>
      </c>
      <c r="E254">
        <v>1</v>
      </c>
      <c r="F254">
        <v>1</v>
      </c>
      <c r="G254">
        <v>1</v>
      </c>
      <c r="H254">
        <v>1</v>
      </c>
      <c r="I254">
        <v>0</v>
      </c>
      <c r="J254">
        <v>1</v>
      </c>
      <c r="K254" s="1" t="s">
        <v>30</v>
      </c>
      <c r="L254" s="1" t="s">
        <v>1</v>
      </c>
      <c r="M254" s="1" t="s">
        <v>7</v>
      </c>
      <c r="N254" s="1" t="s">
        <v>8</v>
      </c>
      <c r="O254" s="1" t="s">
        <v>3</v>
      </c>
      <c r="P254" s="1" t="s">
        <v>4</v>
      </c>
      <c r="Q254" s="1" t="s">
        <v>3</v>
      </c>
      <c r="R254">
        <v>7</v>
      </c>
      <c r="S254" s="1" t="s">
        <v>5</v>
      </c>
      <c r="T254" s="1" t="s">
        <v>12</v>
      </c>
    </row>
    <row r="255" spans="1:20" x14ac:dyDescent="0.25">
      <c r="A255">
        <v>1</v>
      </c>
      <c r="B255">
        <v>0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</v>
      </c>
      <c r="J255">
        <v>1</v>
      </c>
      <c r="K255" s="1" t="s">
        <v>32</v>
      </c>
      <c r="L255" s="1" t="s">
        <v>10</v>
      </c>
      <c r="M255" s="1" t="s">
        <v>7</v>
      </c>
      <c r="N255" s="1" t="s">
        <v>3</v>
      </c>
      <c r="O255" s="1" t="s">
        <v>3</v>
      </c>
      <c r="P255" s="1" t="s">
        <v>14</v>
      </c>
      <c r="Q255" s="1" t="s">
        <v>3</v>
      </c>
      <c r="R255">
        <v>8</v>
      </c>
      <c r="S255" s="1" t="s">
        <v>5</v>
      </c>
      <c r="T255" s="1" t="s">
        <v>12</v>
      </c>
    </row>
    <row r="256" spans="1:20" x14ac:dyDescent="0.25">
      <c r="A256">
        <v>1</v>
      </c>
      <c r="B256">
        <v>1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  <c r="K256" s="1" t="s">
        <v>9</v>
      </c>
      <c r="L256" s="1" t="s">
        <v>1</v>
      </c>
      <c r="M256" s="1" t="s">
        <v>7</v>
      </c>
      <c r="N256" s="1" t="s">
        <v>8</v>
      </c>
      <c r="O256" s="1" t="s">
        <v>3</v>
      </c>
      <c r="P256" s="1" t="s">
        <v>24</v>
      </c>
      <c r="Q256" s="1" t="s">
        <v>3</v>
      </c>
      <c r="R256">
        <v>5</v>
      </c>
      <c r="S256" s="1" t="s">
        <v>5</v>
      </c>
      <c r="T256" s="1" t="s">
        <v>6</v>
      </c>
    </row>
    <row r="257" spans="1:20" x14ac:dyDescent="0.25">
      <c r="A257">
        <v>1</v>
      </c>
      <c r="B257">
        <v>1</v>
      </c>
      <c r="C257">
        <v>1</v>
      </c>
      <c r="D257">
        <v>0</v>
      </c>
      <c r="E257">
        <v>1</v>
      </c>
      <c r="F257">
        <v>1</v>
      </c>
      <c r="G257">
        <v>0</v>
      </c>
      <c r="H257">
        <v>0</v>
      </c>
      <c r="I257">
        <v>0</v>
      </c>
      <c r="J257">
        <v>0</v>
      </c>
      <c r="K257" s="1" t="s">
        <v>13</v>
      </c>
      <c r="L257" s="1" t="s">
        <v>1</v>
      </c>
      <c r="M257" s="1" t="s">
        <v>28</v>
      </c>
      <c r="N257" s="1" t="s">
        <v>3</v>
      </c>
      <c r="O257" s="1" t="s">
        <v>3</v>
      </c>
      <c r="P257" s="1" t="s">
        <v>34</v>
      </c>
      <c r="Q257" s="1" t="s">
        <v>3</v>
      </c>
      <c r="R257">
        <v>5</v>
      </c>
      <c r="S257" s="1" t="s">
        <v>5</v>
      </c>
      <c r="T257" s="1" t="s">
        <v>6</v>
      </c>
    </row>
    <row r="258" spans="1:20" x14ac:dyDescent="0.25">
      <c r="A258">
        <v>0</v>
      </c>
      <c r="B258">
        <v>0</v>
      </c>
      <c r="C258">
        <v>0</v>
      </c>
      <c r="D258">
        <v>1</v>
      </c>
      <c r="E258">
        <v>1</v>
      </c>
      <c r="F258">
        <v>1</v>
      </c>
      <c r="G258">
        <v>0</v>
      </c>
      <c r="H258">
        <v>0</v>
      </c>
      <c r="I258">
        <v>0</v>
      </c>
      <c r="J258">
        <v>1</v>
      </c>
      <c r="K258" s="1" t="s">
        <v>9</v>
      </c>
      <c r="L258" s="1" t="s">
        <v>1</v>
      </c>
      <c r="M258" s="1" t="s">
        <v>33</v>
      </c>
      <c r="N258" s="1" t="s">
        <v>3</v>
      </c>
      <c r="O258" s="1" t="s">
        <v>8</v>
      </c>
      <c r="P258" s="1" t="s">
        <v>34</v>
      </c>
      <c r="Q258" s="1" t="s">
        <v>3</v>
      </c>
      <c r="R258">
        <v>4</v>
      </c>
      <c r="S258" s="1" t="s">
        <v>5</v>
      </c>
      <c r="T258" s="1" t="s">
        <v>6</v>
      </c>
    </row>
    <row r="259" spans="1:20" x14ac:dyDescent="0.25">
      <c r="A259">
        <v>1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 s="1" t="s">
        <v>13</v>
      </c>
      <c r="L259" s="1" t="s">
        <v>10</v>
      </c>
      <c r="M259" s="1" t="s">
        <v>28</v>
      </c>
      <c r="N259" s="1" t="s">
        <v>3</v>
      </c>
      <c r="O259" s="1" t="s">
        <v>3</v>
      </c>
      <c r="P259" s="1" t="s">
        <v>45</v>
      </c>
      <c r="Q259" s="1" t="s">
        <v>3</v>
      </c>
      <c r="R259">
        <v>10</v>
      </c>
      <c r="S259" s="1" t="s">
        <v>40</v>
      </c>
      <c r="T259" s="1" t="s">
        <v>12</v>
      </c>
    </row>
    <row r="260" spans="1:20" x14ac:dyDescent="0.25">
      <c r="A260">
        <v>1</v>
      </c>
      <c r="B260">
        <v>0</v>
      </c>
      <c r="C260">
        <v>0</v>
      </c>
      <c r="D260">
        <v>0</v>
      </c>
      <c r="E260">
        <v>1</v>
      </c>
      <c r="F260">
        <v>0</v>
      </c>
      <c r="G260">
        <v>1</v>
      </c>
      <c r="H260">
        <v>0</v>
      </c>
      <c r="I260">
        <v>0</v>
      </c>
      <c r="J260">
        <v>1</v>
      </c>
      <c r="K260" s="1" t="s">
        <v>9</v>
      </c>
      <c r="L260" s="1" t="s">
        <v>1</v>
      </c>
      <c r="M260" s="1" t="s">
        <v>28</v>
      </c>
      <c r="N260" s="1" t="s">
        <v>3</v>
      </c>
      <c r="O260" s="1" t="s">
        <v>3</v>
      </c>
      <c r="P260" s="1" t="s">
        <v>34</v>
      </c>
      <c r="Q260" s="1" t="s">
        <v>3</v>
      </c>
      <c r="R260">
        <v>4</v>
      </c>
      <c r="S260" s="1" t="s">
        <v>5</v>
      </c>
      <c r="T260" s="1" t="s">
        <v>6</v>
      </c>
    </row>
    <row r="261" spans="1:20" x14ac:dyDescent="0.25">
      <c r="A261">
        <v>1</v>
      </c>
      <c r="B261">
        <v>0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</v>
      </c>
      <c r="J261">
        <v>1</v>
      </c>
      <c r="K261" s="1" t="s">
        <v>9</v>
      </c>
      <c r="L261" s="1" t="s">
        <v>1</v>
      </c>
      <c r="M261" s="1" t="s">
        <v>23</v>
      </c>
      <c r="N261" s="1" t="s">
        <v>3</v>
      </c>
      <c r="O261" s="1" t="s">
        <v>3</v>
      </c>
      <c r="P261" s="1" t="s">
        <v>11</v>
      </c>
      <c r="Q261" s="1" t="s">
        <v>3</v>
      </c>
      <c r="R261">
        <v>8</v>
      </c>
      <c r="S261" s="1" t="s">
        <v>5</v>
      </c>
      <c r="T261" s="1" t="s">
        <v>12</v>
      </c>
    </row>
    <row r="262" spans="1:20" x14ac:dyDescent="0.25">
      <c r="A262">
        <v>1</v>
      </c>
      <c r="B262">
        <v>1</v>
      </c>
      <c r="C262">
        <v>1</v>
      </c>
      <c r="D262">
        <v>1</v>
      </c>
      <c r="E262">
        <v>0</v>
      </c>
      <c r="F262">
        <v>1</v>
      </c>
      <c r="G262">
        <v>0</v>
      </c>
      <c r="H262">
        <v>0</v>
      </c>
      <c r="I262">
        <v>0</v>
      </c>
      <c r="J262">
        <v>1</v>
      </c>
      <c r="K262" s="1" t="s">
        <v>13</v>
      </c>
      <c r="L262" s="1" t="s">
        <v>1</v>
      </c>
      <c r="M262" s="1" t="s">
        <v>15</v>
      </c>
      <c r="N262" s="1" t="s">
        <v>3</v>
      </c>
      <c r="O262" s="1" t="s">
        <v>3</v>
      </c>
      <c r="P262" s="1" t="s">
        <v>70</v>
      </c>
      <c r="Q262" s="1" t="s">
        <v>3</v>
      </c>
      <c r="R262">
        <v>6</v>
      </c>
      <c r="S262" s="1" t="s">
        <v>5</v>
      </c>
      <c r="T262" s="1" t="s">
        <v>6</v>
      </c>
    </row>
    <row r="263" spans="1:20" x14ac:dyDescent="0.25">
      <c r="A263">
        <v>1</v>
      </c>
      <c r="B263">
        <v>1</v>
      </c>
      <c r="C263">
        <v>0</v>
      </c>
      <c r="D263">
        <v>0</v>
      </c>
      <c r="E263">
        <v>1</v>
      </c>
      <c r="F263">
        <v>0</v>
      </c>
      <c r="G263">
        <v>1</v>
      </c>
      <c r="H263">
        <v>1</v>
      </c>
      <c r="I263">
        <v>0</v>
      </c>
      <c r="J263">
        <v>0</v>
      </c>
      <c r="K263" s="1" t="s">
        <v>0</v>
      </c>
      <c r="L263" s="1" t="s">
        <v>1</v>
      </c>
      <c r="M263" s="1" t="s">
        <v>33</v>
      </c>
      <c r="N263" s="1" t="s">
        <v>3</v>
      </c>
      <c r="O263" s="1" t="s">
        <v>3</v>
      </c>
      <c r="P263" s="1" t="s">
        <v>34</v>
      </c>
      <c r="Q263" s="1" t="s">
        <v>3</v>
      </c>
      <c r="R263">
        <v>5</v>
      </c>
      <c r="S263" s="1" t="s">
        <v>5</v>
      </c>
      <c r="T263" s="1" t="s">
        <v>6</v>
      </c>
    </row>
    <row r="264" spans="1:20" x14ac:dyDescent="0.25">
      <c r="A264">
        <v>1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 s="1" t="s">
        <v>0</v>
      </c>
      <c r="L264" s="1" t="s">
        <v>10</v>
      </c>
      <c r="M264" s="1" t="s">
        <v>23</v>
      </c>
      <c r="N264" s="1" t="s">
        <v>3</v>
      </c>
      <c r="O264" s="1" t="s">
        <v>3</v>
      </c>
      <c r="P264" s="1" t="s">
        <v>50</v>
      </c>
      <c r="Q264" s="1" t="s">
        <v>3</v>
      </c>
      <c r="R264">
        <v>10</v>
      </c>
      <c r="S264" s="1" t="s">
        <v>5</v>
      </c>
      <c r="T264" s="1" t="s">
        <v>12</v>
      </c>
    </row>
    <row r="265" spans="1:20" x14ac:dyDescent="0.25">
      <c r="A265">
        <v>0</v>
      </c>
      <c r="B265">
        <v>1</v>
      </c>
      <c r="C265">
        <v>1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1</v>
      </c>
      <c r="J265">
        <v>1</v>
      </c>
      <c r="K265" s="1" t="s">
        <v>9</v>
      </c>
      <c r="L265" s="1" t="s">
        <v>1</v>
      </c>
      <c r="M265" s="1" t="s">
        <v>33</v>
      </c>
      <c r="N265" s="1" t="s">
        <v>3</v>
      </c>
      <c r="O265" s="1" t="s">
        <v>3</v>
      </c>
      <c r="P265" s="1" t="s">
        <v>34</v>
      </c>
      <c r="Q265" s="1" t="s">
        <v>8</v>
      </c>
      <c r="R265">
        <v>6</v>
      </c>
      <c r="S265" s="1" t="s">
        <v>35</v>
      </c>
      <c r="T265" s="1" t="s">
        <v>6</v>
      </c>
    </row>
    <row r="266" spans="1:20" x14ac:dyDescent="0.25">
      <c r="A266">
        <v>1</v>
      </c>
      <c r="B266">
        <v>0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1</v>
      </c>
      <c r="J266">
        <v>1</v>
      </c>
      <c r="K266" s="1" t="s">
        <v>18</v>
      </c>
      <c r="L266" s="1" t="s">
        <v>1</v>
      </c>
      <c r="M266" s="1" t="s">
        <v>15</v>
      </c>
      <c r="N266" s="1" t="s">
        <v>3</v>
      </c>
      <c r="O266" s="1" t="s">
        <v>3</v>
      </c>
      <c r="P266" s="1" t="s">
        <v>16</v>
      </c>
      <c r="Q266" s="1" t="s">
        <v>3</v>
      </c>
      <c r="R266">
        <v>8</v>
      </c>
      <c r="S266" s="1" t="s">
        <v>5</v>
      </c>
      <c r="T266" s="1" t="s">
        <v>12</v>
      </c>
    </row>
    <row r="267" spans="1:20" x14ac:dyDescent="0.25">
      <c r="A267">
        <v>1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0</v>
      </c>
      <c r="H267">
        <v>1</v>
      </c>
      <c r="I267">
        <v>1</v>
      </c>
      <c r="J267">
        <v>1</v>
      </c>
      <c r="K267" s="1" t="s">
        <v>20</v>
      </c>
      <c r="L267" s="1" t="s">
        <v>1</v>
      </c>
      <c r="M267" s="1" t="s">
        <v>23</v>
      </c>
      <c r="N267" s="1" t="s">
        <v>8</v>
      </c>
      <c r="O267" s="1" t="s">
        <v>3</v>
      </c>
      <c r="P267" s="1" t="s">
        <v>34</v>
      </c>
      <c r="Q267" s="1" t="s">
        <v>3</v>
      </c>
      <c r="R267">
        <v>8</v>
      </c>
      <c r="S267" s="1" t="s">
        <v>5</v>
      </c>
      <c r="T267" s="1" t="s">
        <v>12</v>
      </c>
    </row>
    <row r="268" spans="1:20" x14ac:dyDescent="0.25">
      <c r="A268">
        <v>1</v>
      </c>
      <c r="B268">
        <v>1</v>
      </c>
      <c r="C268">
        <v>0</v>
      </c>
      <c r="D268">
        <v>0</v>
      </c>
      <c r="E268">
        <v>1</v>
      </c>
      <c r="F268">
        <v>1</v>
      </c>
      <c r="G268">
        <v>0</v>
      </c>
      <c r="H268">
        <v>0</v>
      </c>
      <c r="I268">
        <v>0</v>
      </c>
      <c r="J268">
        <v>1</v>
      </c>
      <c r="K268" s="1" t="s">
        <v>13</v>
      </c>
      <c r="L268" s="1" t="s">
        <v>1</v>
      </c>
      <c r="M268" s="1" t="s">
        <v>28</v>
      </c>
      <c r="N268" s="1" t="s">
        <v>3</v>
      </c>
      <c r="O268" s="1" t="s">
        <v>3</v>
      </c>
      <c r="P268" s="1" t="s">
        <v>34</v>
      </c>
      <c r="Q268" s="1" t="s">
        <v>3</v>
      </c>
      <c r="R268">
        <v>5</v>
      </c>
      <c r="S268" s="1" t="s">
        <v>5</v>
      </c>
      <c r="T268" s="1" t="s">
        <v>6</v>
      </c>
    </row>
    <row r="269" spans="1:20" x14ac:dyDescent="0.25">
      <c r="A269">
        <v>1</v>
      </c>
      <c r="B269">
        <v>0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 s="1" t="s">
        <v>9</v>
      </c>
      <c r="L269" s="1" t="s">
        <v>1</v>
      </c>
      <c r="M269" s="1" t="s">
        <v>2</v>
      </c>
      <c r="N269" s="1" t="s">
        <v>3</v>
      </c>
      <c r="O269" s="1" t="s">
        <v>3</v>
      </c>
      <c r="P269" s="1" t="s">
        <v>16</v>
      </c>
      <c r="Q269" s="1" t="s">
        <v>3</v>
      </c>
      <c r="R269">
        <v>9</v>
      </c>
      <c r="S269" s="1" t="s">
        <v>5</v>
      </c>
      <c r="T269" s="1" t="s">
        <v>12</v>
      </c>
    </row>
    <row r="270" spans="1:20" x14ac:dyDescent="0.25">
      <c r="A270">
        <v>1</v>
      </c>
      <c r="B270">
        <v>0</v>
      </c>
      <c r="C270">
        <v>1</v>
      </c>
      <c r="D270">
        <v>0</v>
      </c>
      <c r="E270">
        <v>1</v>
      </c>
      <c r="F270">
        <v>1</v>
      </c>
      <c r="G270">
        <v>1</v>
      </c>
      <c r="H270">
        <v>0</v>
      </c>
      <c r="I270">
        <v>1</v>
      </c>
      <c r="J270">
        <v>1</v>
      </c>
      <c r="K270" s="1" t="s">
        <v>20</v>
      </c>
      <c r="L270" s="1" t="s">
        <v>1</v>
      </c>
      <c r="M270" s="1" t="s">
        <v>15</v>
      </c>
      <c r="N270" s="1" t="s">
        <v>8</v>
      </c>
      <c r="O270" s="1" t="s">
        <v>3</v>
      </c>
      <c r="P270" s="1" t="s">
        <v>49</v>
      </c>
      <c r="Q270" s="1" t="s">
        <v>3</v>
      </c>
      <c r="R270">
        <v>7</v>
      </c>
      <c r="S270" s="1" t="s">
        <v>5</v>
      </c>
      <c r="T270" s="1" t="s">
        <v>12</v>
      </c>
    </row>
    <row r="271" spans="1:20" x14ac:dyDescent="0.25">
      <c r="A271">
        <v>1</v>
      </c>
      <c r="B271">
        <v>0</v>
      </c>
      <c r="C271">
        <v>1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K271" s="1" t="s">
        <v>32</v>
      </c>
      <c r="L271" s="1" t="s">
        <v>1</v>
      </c>
      <c r="M271" s="1" t="s">
        <v>7</v>
      </c>
      <c r="N271" s="1" t="s">
        <v>8</v>
      </c>
      <c r="O271" s="1" t="s">
        <v>3</v>
      </c>
      <c r="P271" s="1" t="s">
        <v>39</v>
      </c>
      <c r="Q271" s="1" t="s">
        <v>3</v>
      </c>
      <c r="R271">
        <v>4</v>
      </c>
      <c r="S271" s="1" t="s">
        <v>5</v>
      </c>
      <c r="T271" s="1" t="s">
        <v>6</v>
      </c>
    </row>
    <row r="272" spans="1:20" x14ac:dyDescent="0.25">
      <c r="A272">
        <v>0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0</v>
      </c>
      <c r="H272">
        <v>1</v>
      </c>
      <c r="I272">
        <v>0</v>
      </c>
      <c r="J272">
        <v>1</v>
      </c>
      <c r="K272" s="1" t="s">
        <v>13</v>
      </c>
      <c r="L272" s="1" t="s">
        <v>1</v>
      </c>
      <c r="M272" s="1" t="s">
        <v>33</v>
      </c>
      <c r="N272" s="1" t="s">
        <v>3</v>
      </c>
      <c r="O272" s="1" t="s">
        <v>3</v>
      </c>
      <c r="P272" s="1" t="s">
        <v>34</v>
      </c>
      <c r="Q272" s="1" t="s">
        <v>3</v>
      </c>
      <c r="R272">
        <v>7</v>
      </c>
      <c r="S272" s="1" t="s">
        <v>5</v>
      </c>
      <c r="T272" s="1" t="s">
        <v>12</v>
      </c>
    </row>
    <row r="273" spans="1:20" x14ac:dyDescent="0.25">
      <c r="A273">
        <v>1</v>
      </c>
      <c r="B273">
        <v>0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1</v>
      </c>
      <c r="J273">
        <v>0</v>
      </c>
      <c r="K273" s="1" t="s">
        <v>13</v>
      </c>
      <c r="L273" s="1" t="s">
        <v>10</v>
      </c>
      <c r="M273" s="1" t="s">
        <v>15</v>
      </c>
      <c r="N273" s="1" t="s">
        <v>3</v>
      </c>
      <c r="O273" s="1" t="s">
        <v>8</v>
      </c>
      <c r="P273" s="1" t="s">
        <v>16</v>
      </c>
      <c r="Q273" s="1" t="s">
        <v>3</v>
      </c>
      <c r="R273">
        <v>3</v>
      </c>
      <c r="S273" s="1" t="s">
        <v>5</v>
      </c>
      <c r="T273" s="1" t="s">
        <v>6</v>
      </c>
    </row>
    <row r="274" spans="1:20" x14ac:dyDescent="0.25">
      <c r="A274">
        <v>0</v>
      </c>
      <c r="B274">
        <v>0</v>
      </c>
      <c r="C274">
        <v>1</v>
      </c>
      <c r="D274">
        <v>0</v>
      </c>
      <c r="E274">
        <v>0</v>
      </c>
      <c r="F274">
        <v>0</v>
      </c>
      <c r="G274">
        <v>1</v>
      </c>
      <c r="H274">
        <v>0</v>
      </c>
      <c r="I274">
        <v>1</v>
      </c>
      <c r="J274">
        <v>0</v>
      </c>
      <c r="K274" s="1" t="s">
        <v>9</v>
      </c>
      <c r="L274" s="1" t="s">
        <v>1</v>
      </c>
      <c r="M274" s="1" t="s">
        <v>23</v>
      </c>
      <c r="N274" s="1" t="s">
        <v>3</v>
      </c>
      <c r="O274" s="1" t="s">
        <v>3</v>
      </c>
      <c r="P274" s="1" t="s">
        <v>79</v>
      </c>
      <c r="Q274" s="1" t="s">
        <v>3</v>
      </c>
      <c r="R274">
        <v>3</v>
      </c>
      <c r="S274" s="1" t="s">
        <v>5</v>
      </c>
      <c r="T274" s="1" t="s">
        <v>6</v>
      </c>
    </row>
    <row r="275" spans="1:20" x14ac:dyDescent="0.25">
      <c r="A275">
        <v>1</v>
      </c>
      <c r="B275">
        <v>1</v>
      </c>
      <c r="C275">
        <v>1</v>
      </c>
      <c r="D275">
        <v>1</v>
      </c>
      <c r="E275">
        <v>1</v>
      </c>
      <c r="F275">
        <v>0</v>
      </c>
      <c r="G275">
        <v>1</v>
      </c>
      <c r="H275">
        <v>1</v>
      </c>
      <c r="I275">
        <v>1</v>
      </c>
      <c r="J275">
        <v>1</v>
      </c>
      <c r="K275" s="1" t="s">
        <v>26</v>
      </c>
      <c r="L275" s="1" t="s">
        <v>1</v>
      </c>
      <c r="M275" s="1" t="s">
        <v>15</v>
      </c>
      <c r="N275" s="1" t="s">
        <v>3</v>
      </c>
      <c r="O275" s="1" t="s">
        <v>8</v>
      </c>
      <c r="P275" s="1" t="s">
        <v>43</v>
      </c>
      <c r="Q275" s="1" t="s">
        <v>3</v>
      </c>
      <c r="R275">
        <v>9</v>
      </c>
      <c r="S275" s="1" t="s">
        <v>5</v>
      </c>
      <c r="T275" s="1" t="s">
        <v>12</v>
      </c>
    </row>
    <row r="276" spans="1:20" x14ac:dyDescent="0.25">
      <c r="A276">
        <v>1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1</v>
      </c>
      <c r="J276">
        <v>1</v>
      </c>
      <c r="K276" s="1" t="s">
        <v>26</v>
      </c>
      <c r="L276" s="1" t="s">
        <v>1</v>
      </c>
      <c r="M276" s="1" t="s">
        <v>15</v>
      </c>
      <c r="N276" s="1" t="s">
        <v>8</v>
      </c>
      <c r="O276" s="1" t="s">
        <v>3</v>
      </c>
      <c r="P276" s="1" t="s">
        <v>11</v>
      </c>
      <c r="Q276" s="1" t="s">
        <v>3</v>
      </c>
      <c r="R276">
        <v>9</v>
      </c>
      <c r="S276" s="1" t="s">
        <v>5</v>
      </c>
      <c r="T276" s="1" t="s">
        <v>12</v>
      </c>
    </row>
    <row r="277" spans="1:20" x14ac:dyDescent="0.25">
      <c r="A277">
        <v>1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 s="1" t="s">
        <v>0</v>
      </c>
      <c r="L277" s="1" t="s">
        <v>1</v>
      </c>
      <c r="M277" s="1" t="s">
        <v>33</v>
      </c>
      <c r="N277" s="1" t="s">
        <v>3</v>
      </c>
      <c r="O277" s="1" t="s">
        <v>3</v>
      </c>
      <c r="P277" s="1" t="s">
        <v>34</v>
      </c>
      <c r="Q277" s="1" t="s">
        <v>3</v>
      </c>
      <c r="R277">
        <v>4</v>
      </c>
      <c r="S277" s="1" t="s">
        <v>40</v>
      </c>
      <c r="T277" s="1" t="s">
        <v>6</v>
      </c>
    </row>
    <row r="278" spans="1:20" x14ac:dyDescent="0.25">
      <c r="A278">
        <v>0</v>
      </c>
      <c r="B278">
        <v>0</v>
      </c>
      <c r="C278">
        <v>1</v>
      </c>
      <c r="D278">
        <v>0</v>
      </c>
      <c r="E278">
        <v>1</v>
      </c>
      <c r="F278">
        <v>1</v>
      </c>
      <c r="G278">
        <v>1</v>
      </c>
      <c r="H278">
        <v>1</v>
      </c>
      <c r="I278">
        <v>0</v>
      </c>
      <c r="J278">
        <v>1</v>
      </c>
      <c r="K278" s="1" t="s">
        <v>18</v>
      </c>
      <c r="L278" s="1" t="s">
        <v>1</v>
      </c>
      <c r="M278" s="1" t="s">
        <v>33</v>
      </c>
      <c r="N278" s="1" t="s">
        <v>3</v>
      </c>
      <c r="O278" s="1" t="s">
        <v>3</v>
      </c>
      <c r="P278" s="1" t="s">
        <v>34</v>
      </c>
      <c r="Q278" s="1" t="s">
        <v>3</v>
      </c>
      <c r="R278">
        <v>6</v>
      </c>
      <c r="S278" s="1" t="s">
        <v>5</v>
      </c>
      <c r="T278" s="1" t="s">
        <v>6</v>
      </c>
    </row>
    <row r="279" spans="1:20" x14ac:dyDescent="0.25">
      <c r="A279">
        <v>1</v>
      </c>
      <c r="B279">
        <v>1</v>
      </c>
      <c r="C279">
        <v>1</v>
      </c>
      <c r="D279">
        <v>0</v>
      </c>
      <c r="E279">
        <v>1</v>
      </c>
      <c r="F279">
        <v>1</v>
      </c>
      <c r="G279">
        <v>0</v>
      </c>
      <c r="H279">
        <v>0</v>
      </c>
      <c r="I279">
        <v>1</v>
      </c>
      <c r="J279">
        <v>1</v>
      </c>
      <c r="K279" s="1" t="s">
        <v>20</v>
      </c>
      <c r="L279" s="1" t="s">
        <v>10</v>
      </c>
      <c r="M279" s="1" t="s">
        <v>33</v>
      </c>
      <c r="N279" s="1" t="s">
        <v>3</v>
      </c>
      <c r="O279" s="1" t="s">
        <v>3</v>
      </c>
      <c r="P279" s="1" t="s">
        <v>34</v>
      </c>
      <c r="Q279" s="1" t="s">
        <v>3</v>
      </c>
      <c r="R279">
        <v>7</v>
      </c>
      <c r="S279" s="1" t="s">
        <v>5</v>
      </c>
      <c r="T279" s="1" t="s">
        <v>12</v>
      </c>
    </row>
    <row r="280" spans="1:20" x14ac:dyDescent="0.25">
      <c r="A280">
        <v>1</v>
      </c>
      <c r="B280">
        <v>0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</v>
      </c>
      <c r="K280" s="1" t="s">
        <v>0</v>
      </c>
      <c r="L280" s="1" t="s">
        <v>10</v>
      </c>
      <c r="M280" s="1" t="s">
        <v>15</v>
      </c>
      <c r="N280" s="1" t="s">
        <v>3</v>
      </c>
      <c r="O280" s="1" t="s">
        <v>3</v>
      </c>
      <c r="P280" s="1" t="s">
        <v>16</v>
      </c>
      <c r="Q280" s="1" t="s">
        <v>3</v>
      </c>
      <c r="R280">
        <v>4</v>
      </c>
      <c r="S280" s="1" t="s">
        <v>5</v>
      </c>
      <c r="T280" s="1" t="s">
        <v>6</v>
      </c>
    </row>
    <row r="281" spans="1:20" x14ac:dyDescent="0.25">
      <c r="A281">
        <v>1</v>
      </c>
      <c r="B281">
        <v>1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</v>
      </c>
      <c r="K281" s="1" t="s">
        <v>0</v>
      </c>
      <c r="L281" s="1" t="s">
        <v>1</v>
      </c>
      <c r="M281" s="1" t="s">
        <v>33</v>
      </c>
      <c r="N281" s="1" t="s">
        <v>3</v>
      </c>
      <c r="O281" s="1" t="s">
        <v>8</v>
      </c>
      <c r="P281" s="1" t="s">
        <v>34</v>
      </c>
      <c r="Q281" s="1" t="s">
        <v>3</v>
      </c>
      <c r="R281">
        <v>9</v>
      </c>
      <c r="S281" s="1" t="s">
        <v>5</v>
      </c>
      <c r="T281" s="1" t="s">
        <v>12</v>
      </c>
    </row>
    <row r="282" spans="1:20" x14ac:dyDescent="0.25">
      <c r="A282">
        <v>0</v>
      </c>
      <c r="B282">
        <v>0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1</v>
      </c>
      <c r="K282" s="1" t="s">
        <v>13</v>
      </c>
      <c r="L282" s="1" t="s">
        <v>1</v>
      </c>
      <c r="M282" s="1" t="s">
        <v>23</v>
      </c>
      <c r="N282" s="1" t="s">
        <v>3</v>
      </c>
      <c r="O282" s="1" t="s">
        <v>8</v>
      </c>
      <c r="P282" s="1" t="s">
        <v>34</v>
      </c>
      <c r="Q282" s="1" t="s">
        <v>3</v>
      </c>
      <c r="R282">
        <v>2</v>
      </c>
      <c r="S282" s="1" t="s">
        <v>5</v>
      </c>
      <c r="T282" s="1" t="s">
        <v>6</v>
      </c>
    </row>
    <row r="283" spans="1:20" x14ac:dyDescent="0.25">
      <c r="A283">
        <v>0</v>
      </c>
      <c r="B283">
        <v>1</v>
      </c>
      <c r="C283">
        <v>1</v>
      </c>
      <c r="D283">
        <v>1</v>
      </c>
      <c r="E283">
        <v>1</v>
      </c>
      <c r="F283">
        <v>1</v>
      </c>
      <c r="G283">
        <v>0</v>
      </c>
      <c r="H283">
        <v>0</v>
      </c>
      <c r="I283">
        <v>0</v>
      </c>
      <c r="J283">
        <v>1</v>
      </c>
      <c r="K283" s="1" t="s">
        <v>13</v>
      </c>
      <c r="L283" s="1" t="s">
        <v>1</v>
      </c>
      <c r="M283" s="1" t="s">
        <v>15</v>
      </c>
      <c r="N283" s="1" t="s">
        <v>3</v>
      </c>
      <c r="O283" s="1" t="s">
        <v>3</v>
      </c>
      <c r="P283" s="1" t="s">
        <v>43</v>
      </c>
      <c r="Q283" s="1" t="s">
        <v>3</v>
      </c>
      <c r="R283">
        <v>6</v>
      </c>
      <c r="S283" s="1" t="s">
        <v>5</v>
      </c>
      <c r="T283" s="1" t="s">
        <v>6</v>
      </c>
    </row>
    <row r="284" spans="1:20" x14ac:dyDescent="0.25">
      <c r="A284">
        <v>0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1</v>
      </c>
      <c r="K284" s="1" t="s">
        <v>13</v>
      </c>
      <c r="L284" s="1" t="s">
        <v>10</v>
      </c>
      <c r="M284" s="1" t="s">
        <v>15</v>
      </c>
      <c r="N284" s="1" t="s">
        <v>8</v>
      </c>
      <c r="O284" s="1" t="s">
        <v>3</v>
      </c>
      <c r="P284" s="1" t="s">
        <v>16</v>
      </c>
      <c r="Q284" s="1" t="s">
        <v>3</v>
      </c>
      <c r="R284">
        <v>6</v>
      </c>
      <c r="S284" s="1" t="s">
        <v>5</v>
      </c>
      <c r="T284" s="1" t="s">
        <v>6</v>
      </c>
    </row>
    <row r="285" spans="1:20" x14ac:dyDescent="0.25">
      <c r="A285">
        <v>0</v>
      </c>
      <c r="B285">
        <v>0</v>
      </c>
      <c r="C285">
        <v>0</v>
      </c>
      <c r="D285">
        <v>0</v>
      </c>
      <c r="E285">
        <v>1</v>
      </c>
      <c r="F285">
        <v>1</v>
      </c>
      <c r="G285">
        <v>1</v>
      </c>
      <c r="H285">
        <v>0</v>
      </c>
      <c r="I285">
        <v>1</v>
      </c>
      <c r="J285">
        <v>0</v>
      </c>
      <c r="K285" s="1" t="s">
        <v>9</v>
      </c>
      <c r="L285" s="1" t="s">
        <v>1</v>
      </c>
      <c r="M285" s="1" t="s">
        <v>2</v>
      </c>
      <c r="N285" s="1" t="s">
        <v>3</v>
      </c>
      <c r="O285" s="1" t="s">
        <v>3</v>
      </c>
      <c r="P285" s="1" t="s">
        <v>11</v>
      </c>
      <c r="Q285" s="1" t="s">
        <v>3</v>
      </c>
      <c r="R285">
        <v>4</v>
      </c>
      <c r="S285" s="1" t="s">
        <v>5</v>
      </c>
      <c r="T285" s="1" t="s">
        <v>6</v>
      </c>
    </row>
    <row r="286" spans="1:20" x14ac:dyDescent="0.25">
      <c r="A286">
        <v>1</v>
      </c>
      <c r="B286">
        <v>0</v>
      </c>
      <c r="C286">
        <v>1</v>
      </c>
      <c r="D286">
        <v>0</v>
      </c>
      <c r="E286">
        <v>1</v>
      </c>
      <c r="F286">
        <v>1</v>
      </c>
      <c r="G286">
        <v>1</v>
      </c>
      <c r="H286">
        <v>0</v>
      </c>
      <c r="I286">
        <v>0</v>
      </c>
      <c r="J286">
        <v>1</v>
      </c>
      <c r="K286" s="1" t="s">
        <v>20</v>
      </c>
      <c r="L286" s="1" t="s">
        <v>10</v>
      </c>
      <c r="M286" s="1" t="s">
        <v>15</v>
      </c>
      <c r="N286" s="1" t="s">
        <v>3</v>
      </c>
      <c r="O286" s="1" t="s">
        <v>3</v>
      </c>
      <c r="P286" s="1" t="s">
        <v>43</v>
      </c>
      <c r="Q286" s="1" t="s">
        <v>3</v>
      </c>
      <c r="R286">
        <v>6</v>
      </c>
      <c r="S286" s="1" t="s">
        <v>40</v>
      </c>
      <c r="T286" s="1" t="s">
        <v>6</v>
      </c>
    </row>
    <row r="287" spans="1:20" x14ac:dyDescent="0.25">
      <c r="A287">
        <v>0</v>
      </c>
      <c r="B287">
        <v>1</v>
      </c>
      <c r="C287">
        <v>0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 s="1" t="s">
        <v>20</v>
      </c>
      <c r="L287" s="1" t="s">
        <v>10</v>
      </c>
      <c r="M287" s="1" t="s">
        <v>15</v>
      </c>
      <c r="N287" s="1" t="s">
        <v>3</v>
      </c>
      <c r="O287" s="1" t="s">
        <v>3</v>
      </c>
      <c r="P287" s="1" t="s">
        <v>43</v>
      </c>
      <c r="Q287" s="1" t="s">
        <v>3</v>
      </c>
      <c r="R287">
        <v>8</v>
      </c>
      <c r="S287" s="1" t="s">
        <v>40</v>
      </c>
      <c r="T287" s="1" t="s">
        <v>12</v>
      </c>
    </row>
    <row r="288" spans="1:20" x14ac:dyDescent="0.25">
      <c r="A288">
        <v>0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 s="1" t="s">
        <v>9</v>
      </c>
      <c r="L288" s="1" t="s">
        <v>10</v>
      </c>
      <c r="M288" s="1" t="s">
        <v>52</v>
      </c>
      <c r="N288" s="1" t="s">
        <v>8</v>
      </c>
      <c r="O288" s="1" t="s">
        <v>3</v>
      </c>
      <c r="P288" s="1" t="s">
        <v>80</v>
      </c>
      <c r="Q288" s="1" t="s">
        <v>3</v>
      </c>
      <c r="R288">
        <v>9</v>
      </c>
      <c r="S288" s="1" t="s">
        <v>5</v>
      </c>
      <c r="T288" s="1" t="s">
        <v>12</v>
      </c>
    </row>
    <row r="289" spans="1:21" x14ac:dyDescent="0.25">
      <c r="A289">
        <v>1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 s="1" t="s">
        <v>30</v>
      </c>
      <c r="L289" s="1" t="s">
        <v>10</v>
      </c>
      <c r="M289" s="1" t="s">
        <v>15</v>
      </c>
      <c r="N289" s="1" t="s">
        <v>8</v>
      </c>
      <c r="O289" s="1" t="s">
        <v>8</v>
      </c>
      <c r="P289" s="1" t="s">
        <v>16</v>
      </c>
      <c r="Q289" s="1" t="s">
        <v>3</v>
      </c>
      <c r="R289">
        <v>10</v>
      </c>
      <c r="S289" s="1" t="s">
        <v>5</v>
      </c>
      <c r="T289" s="1" t="s">
        <v>12</v>
      </c>
    </row>
    <row r="290" spans="1:21" x14ac:dyDescent="0.25">
      <c r="A290">
        <v>1</v>
      </c>
      <c r="B290">
        <v>0</v>
      </c>
      <c r="C290">
        <v>0</v>
      </c>
      <c r="D290">
        <v>0</v>
      </c>
      <c r="E290">
        <v>1</v>
      </c>
      <c r="F290">
        <v>0</v>
      </c>
      <c r="G290">
        <v>1</v>
      </c>
      <c r="H290">
        <v>0</v>
      </c>
      <c r="I290">
        <v>0</v>
      </c>
      <c r="J290">
        <v>1</v>
      </c>
      <c r="K290" s="1" t="s">
        <v>30</v>
      </c>
      <c r="L290" s="1" t="s">
        <v>10</v>
      </c>
      <c r="M290" s="1" t="s">
        <v>15</v>
      </c>
      <c r="N290" s="1" t="s">
        <v>8</v>
      </c>
      <c r="O290" s="1" t="s">
        <v>8</v>
      </c>
      <c r="P290" s="1" t="s">
        <v>43</v>
      </c>
      <c r="Q290" s="1" t="s">
        <v>3</v>
      </c>
      <c r="R290">
        <v>4</v>
      </c>
      <c r="S290" s="1" t="s">
        <v>5</v>
      </c>
      <c r="T290" s="1" t="s">
        <v>6</v>
      </c>
    </row>
    <row r="291" spans="1:21" x14ac:dyDescent="0.25">
      <c r="A291">
        <v>1</v>
      </c>
      <c r="B291">
        <v>0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0</v>
      </c>
      <c r="I291">
        <v>0</v>
      </c>
      <c r="J291">
        <v>1</v>
      </c>
      <c r="K291" s="1" t="s">
        <v>13</v>
      </c>
      <c r="L291" s="1" t="s">
        <v>1</v>
      </c>
      <c r="M291" s="1" t="s">
        <v>52</v>
      </c>
      <c r="N291" s="1" t="s">
        <v>3</v>
      </c>
      <c r="O291" s="1" t="s">
        <v>3</v>
      </c>
      <c r="P291" s="1" t="s">
        <v>53</v>
      </c>
      <c r="Q291" s="1" t="s">
        <v>3</v>
      </c>
      <c r="R291">
        <v>7</v>
      </c>
      <c r="S291" s="1" t="s">
        <v>5</v>
      </c>
      <c r="T291" s="1" t="s">
        <v>12</v>
      </c>
    </row>
    <row r="292" spans="1:21" x14ac:dyDescent="0.25">
      <c r="A292">
        <v>1</v>
      </c>
      <c r="B292">
        <v>1</v>
      </c>
      <c r="C292">
        <v>1</v>
      </c>
      <c r="D292">
        <v>0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 s="1" t="s">
        <v>13</v>
      </c>
      <c r="L292" s="1" t="s">
        <v>1</v>
      </c>
      <c r="M292" s="1" t="s">
        <v>28</v>
      </c>
      <c r="N292" s="1" t="s">
        <v>3</v>
      </c>
      <c r="O292" s="1" t="s">
        <v>3</v>
      </c>
      <c r="P292" s="1" t="s">
        <v>34</v>
      </c>
      <c r="Q292" s="1" t="s">
        <v>3</v>
      </c>
      <c r="R292">
        <v>9</v>
      </c>
      <c r="S292" s="1" t="s">
        <v>5</v>
      </c>
      <c r="T292" s="1" t="s">
        <v>12</v>
      </c>
    </row>
    <row r="293" spans="1:21" x14ac:dyDescent="0.25">
      <c r="A293">
        <v>0</v>
      </c>
      <c r="B293">
        <v>0</v>
      </c>
      <c r="C293">
        <v>1</v>
      </c>
      <c r="D293">
        <v>0</v>
      </c>
      <c r="E293">
        <v>1</v>
      </c>
      <c r="F293">
        <v>0</v>
      </c>
      <c r="G293">
        <v>1</v>
      </c>
      <c r="H293">
        <v>0</v>
      </c>
      <c r="I293">
        <v>0</v>
      </c>
      <c r="J293">
        <v>0</v>
      </c>
      <c r="K293" s="1" t="s">
        <v>13</v>
      </c>
      <c r="L293" s="1" t="s">
        <v>10</v>
      </c>
      <c r="M293" s="1" t="s">
        <v>28</v>
      </c>
      <c r="N293" s="1" t="s">
        <v>3</v>
      </c>
      <c r="O293" s="1" t="s">
        <v>3</v>
      </c>
      <c r="P293" s="1" t="s">
        <v>34</v>
      </c>
      <c r="Q293" s="1" t="s">
        <v>3</v>
      </c>
      <c r="R293">
        <v>3</v>
      </c>
      <c r="S293" s="1" t="s">
        <v>5</v>
      </c>
      <c r="T293" s="1" t="s">
        <v>6</v>
      </c>
    </row>
    <row r="295" spans="1:21" x14ac:dyDescent="0.25">
      <c r="A295">
        <f>COUNTIF(Autism_Child_Data[A1],"~?")</f>
        <v>0</v>
      </c>
      <c r="B295">
        <f>COUNTIF(Autism_Child_Data[A2],"~?")</f>
        <v>0</v>
      </c>
      <c r="C295">
        <f>COUNTIF(Autism_Child_Data[A3],"~?")</f>
        <v>0</v>
      </c>
      <c r="D295">
        <f>COUNTIF(Autism_Child_Data[A4],"~?")</f>
        <v>0</v>
      </c>
      <c r="E295">
        <f>COUNTIF(Autism_Child_Data[A5],"~?")</f>
        <v>0</v>
      </c>
      <c r="F295">
        <f>COUNTIF(Autism_Child_Data[A6],"~?")</f>
        <v>0</v>
      </c>
      <c r="G295">
        <f>COUNTIF(Autism_Child_Data[A7],"~?")</f>
        <v>0</v>
      </c>
      <c r="H295">
        <f>COUNTIF(Autism_Child_Data[A8],"~?")</f>
        <v>0</v>
      </c>
      <c r="I295">
        <f>COUNTIF(Autism_Child_Data[A9],"~?")</f>
        <v>0</v>
      </c>
      <c r="J295">
        <f>COUNTIF(Autism_Child_Data[A10],"~?")</f>
        <v>0</v>
      </c>
      <c r="K295">
        <f>COUNTIF(Autism_Child_Data[age],"~?")</f>
        <v>0</v>
      </c>
      <c r="L295">
        <f>COUNTIF(Autism_Child_Data[gender],"~?")</f>
        <v>0</v>
      </c>
      <c r="M295">
        <f>COUNTIF(Autism_Child_Data[ethnicity],"~?")</f>
        <v>0</v>
      </c>
      <c r="N295">
        <f>COUNTIF(Autism_Child_Data[jundice],"~?")</f>
        <v>0</v>
      </c>
      <c r="O295">
        <f>COUNTIF(Autism_Child_Data[austim],"~?")</f>
        <v>0</v>
      </c>
      <c r="P295">
        <f>COUNTIF(Autism_Child_Data[contry of res],"~?")</f>
        <v>0</v>
      </c>
      <c r="Q295">
        <f>COUNTIF(Autism_Child_Data[used app before],"~?")</f>
        <v>0</v>
      </c>
      <c r="R295">
        <f>COUNTIF(Autism_Child_Data[result],"~?")</f>
        <v>0</v>
      </c>
      <c r="S295">
        <f>COUNTIF(Autism_Child_Data[relation],"~?")</f>
        <v>0</v>
      </c>
      <c r="T295">
        <f>COUNTIF(Autism_Child_Data[CLASS/ASD],"~?")</f>
        <v>0</v>
      </c>
      <c r="U295">
        <f>SUM(A295:T295)</f>
        <v>0</v>
      </c>
    </row>
    <row r="297" spans="1:21" x14ac:dyDescent="0.25">
      <c r="J297" s="2">
        <v>4</v>
      </c>
      <c r="K297" s="2">
        <f>COUNTIF(Autism_Child_Data[age],J297)</f>
        <v>96</v>
      </c>
      <c r="R297" s="2" t="str">
        <f>S288</f>
        <v>Parent</v>
      </c>
      <c r="S297" s="2">
        <f>COUNTIF(Autism_Child_Data[relation],R297)</f>
        <v>257</v>
      </c>
    </row>
    <row r="298" spans="1:21" x14ac:dyDescent="0.25">
      <c r="J298" s="2">
        <v>5</v>
      </c>
      <c r="K298" s="2">
        <f>COUNTIF(Autism_Child_Data[age],J298)</f>
        <v>45</v>
      </c>
      <c r="R298" s="2" t="str">
        <f>S167</f>
        <v>Self</v>
      </c>
      <c r="S298" s="2">
        <f>COUNTIF(Autism_Child_Data[relation],R298)</f>
        <v>5</v>
      </c>
    </row>
    <row r="299" spans="1:21" x14ac:dyDescent="0.25">
      <c r="J299" s="2">
        <v>6</v>
      </c>
      <c r="K299" s="2">
        <f>COUNTIF(Autism_Child_Data[age],J299)</f>
        <v>39</v>
      </c>
      <c r="R299" s="2" t="str">
        <f>S265</f>
        <v>Relative</v>
      </c>
      <c r="S299" s="2">
        <f>COUNTIF(Autism_Child_Data[relation],R299)</f>
        <v>17</v>
      </c>
    </row>
    <row r="300" spans="1:21" x14ac:dyDescent="0.25">
      <c r="J300" s="2">
        <v>7</v>
      </c>
      <c r="K300" s="2">
        <f>COUNTIF(Autism_Child_Data[age],J300)</f>
        <v>27</v>
      </c>
      <c r="R300" s="2" t="str">
        <f>S287</f>
        <v>'Health care professional'</v>
      </c>
      <c r="S300" s="2">
        <f>COUNTIF(Autism_Child_Data[relation],R300)</f>
        <v>13</v>
      </c>
    </row>
    <row r="301" spans="1:21" x14ac:dyDescent="0.25">
      <c r="J301" s="2">
        <v>8</v>
      </c>
      <c r="K301" s="2">
        <f>COUNTIF(Autism_Child_Data[age],J301)</f>
        <v>21</v>
      </c>
      <c r="R301" s="2"/>
      <c r="S301" s="2">
        <f>SUM(S297:S300)</f>
        <v>292</v>
      </c>
    </row>
    <row r="302" spans="1:21" x14ac:dyDescent="0.25">
      <c r="J302" s="2">
        <v>9</v>
      </c>
      <c r="K302" s="2">
        <f>COUNTIF(Autism_Child_Data[age],J302)</f>
        <v>20</v>
      </c>
      <c r="R302" s="2"/>
      <c r="S302" s="2">
        <f>S301+S295</f>
        <v>292</v>
      </c>
    </row>
    <row r="303" spans="1:21" x14ac:dyDescent="0.25">
      <c r="J303" s="2">
        <v>10</v>
      </c>
      <c r="K303" s="2">
        <f>COUNTIF(Autism_Child_Data[age],J303)</f>
        <v>18</v>
      </c>
    </row>
    <row r="304" spans="1:21" x14ac:dyDescent="0.25">
      <c r="J304" s="2">
        <v>11</v>
      </c>
      <c r="K304" s="2">
        <f>COUNTIF(Autism_Child_Data[age],J304)</f>
        <v>26</v>
      </c>
    </row>
    <row r="305" spans="10:13" x14ac:dyDescent="0.25">
      <c r="J305" s="2"/>
      <c r="K305" s="2">
        <f>SUM(K297:K304)</f>
        <v>292</v>
      </c>
    </row>
    <row r="306" spans="10:13" x14ac:dyDescent="0.25">
      <c r="J306" s="2"/>
      <c r="K306" s="2">
        <f>SUM(K295,K305)</f>
        <v>292</v>
      </c>
    </row>
    <row r="308" spans="10:13" x14ac:dyDescent="0.25">
      <c r="L308" s="2" t="str">
        <f>M285</f>
        <v>Others</v>
      </c>
      <c r="M308" s="2">
        <f>COUNTIF(Autism_Child_Data[ethnicity],L308)</f>
        <v>14</v>
      </c>
    </row>
    <row r="309" spans="10:13" x14ac:dyDescent="0.25">
      <c r="L309" s="2" t="str">
        <f>M256</f>
        <v>'Middle Eastern '</v>
      </c>
      <c r="M309" s="2">
        <f>COUNTIF(Autism_Child_Data[ethnicity],L309)</f>
        <v>27</v>
      </c>
    </row>
    <row r="310" spans="10:13" x14ac:dyDescent="0.25">
      <c r="L310" s="2" t="str">
        <f>M290</f>
        <v>White-European</v>
      </c>
      <c r="M310" s="2">
        <f>COUNTIF(Autism_Child_Data[ethnicity],L310)</f>
        <v>151</v>
      </c>
    </row>
    <row r="311" spans="10:13" x14ac:dyDescent="0.25">
      <c r="L311" s="2" t="str">
        <f>M267</f>
        <v>Black</v>
      </c>
      <c r="M311" s="2">
        <f>COUNTIF(Autism_Child_Data[ethnicity],L311)</f>
        <v>14</v>
      </c>
    </row>
    <row r="312" spans="10:13" x14ac:dyDescent="0.25">
      <c r="L312" s="2" t="str">
        <f>M293</f>
        <v>'South Asian'</v>
      </c>
      <c r="M312" s="2">
        <f>COUNTIF(Autism_Child_Data[ethnicity],L312)</f>
        <v>21</v>
      </c>
    </row>
    <row r="313" spans="10:13" x14ac:dyDescent="0.25">
      <c r="L313" s="2" t="str">
        <f>M277</f>
        <v>Asian</v>
      </c>
      <c r="M313" s="2">
        <f>COUNTIF(Autism_Child_Data[ethnicity],L313)</f>
        <v>46</v>
      </c>
    </row>
    <row r="314" spans="10:13" x14ac:dyDescent="0.25">
      <c r="L314" s="2" t="str">
        <f>M33</f>
        <v>Pasifika</v>
      </c>
      <c r="M314" s="2">
        <f>COUNTIF(Autism_Child_Data[ethnicity],L314)</f>
        <v>2</v>
      </c>
    </row>
    <row r="315" spans="10:13" x14ac:dyDescent="0.25">
      <c r="L315" s="2" t="str">
        <f>M194</f>
        <v>Hispanic</v>
      </c>
      <c r="M315" s="2">
        <f>COUNTIF(Autism_Child_Data[ethnicity],L315)</f>
        <v>7</v>
      </c>
    </row>
    <row r="316" spans="10:13" x14ac:dyDescent="0.25">
      <c r="L316" s="2" t="str">
        <f>M219</f>
        <v>Turkish</v>
      </c>
      <c r="M316" s="2">
        <f>COUNTIF(Autism_Child_Data[ethnicity],L316)</f>
        <v>2</v>
      </c>
    </row>
    <row r="317" spans="10:13" x14ac:dyDescent="0.25">
      <c r="L317" s="2" t="str">
        <f>M211</f>
        <v>Latino</v>
      </c>
      <c r="M317" s="2">
        <f>COUNTIF(Autism_Child_Data[ethnicity],L317)</f>
        <v>8</v>
      </c>
    </row>
    <row r="318" spans="10:13" x14ac:dyDescent="0.25">
      <c r="L318" s="2"/>
      <c r="M318" s="2">
        <f>SUM(M308:M317)</f>
        <v>292</v>
      </c>
    </row>
    <row r="319" spans="10:13" x14ac:dyDescent="0.25">
      <c r="L319" s="2"/>
      <c r="M319" s="2">
        <f>SUM(M295,M318)</f>
        <v>292</v>
      </c>
    </row>
  </sheetData>
  <conditionalFormatting sqref="H2:T293">
    <cfRule type="containsText" dxfId="36" priority="1" operator="containsText" text="~?">
      <formula>NOT(ISERROR(SEARCH("~?",H2)))</formula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FD7B6-32C1-4A31-95B7-15ECD1A01FC3}">
  <sheetPr>
    <tabColor rgb="FFFF0000"/>
  </sheetPr>
  <dimension ref="A1:W853"/>
  <sheetViews>
    <sheetView tabSelected="1" topLeftCell="A157" zoomScale="67" zoomScaleNormal="85" workbookViewId="0">
      <selection activeCell="P180" sqref="P180"/>
    </sheetView>
  </sheetViews>
  <sheetFormatPr defaultRowHeight="15" x14ac:dyDescent="0.25"/>
  <cols>
    <col min="1" max="9" width="6" bestFit="1" customWidth="1"/>
    <col min="10" max="10" width="7" bestFit="1" customWidth="1"/>
    <col min="11" max="11" width="6.85546875" bestFit="1" customWidth="1"/>
    <col min="12" max="12" width="9.5703125" bestFit="1" customWidth="1"/>
    <col min="13" max="13" width="11.140625" bestFit="1" customWidth="1"/>
    <col min="14" max="14" width="9.85546875" bestFit="1" customWidth="1"/>
    <col min="15" max="15" width="9.5703125" bestFit="1" customWidth="1"/>
    <col min="16" max="16" width="14.28515625" bestFit="1" customWidth="1"/>
    <col min="17" max="17" width="17.85546875" bestFit="1" customWidth="1"/>
    <col min="18" max="18" width="8.5703125" bestFit="1" customWidth="1"/>
    <col min="19" max="19" width="10.28515625" bestFit="1" customWidth="1"/>
    <col min="20" max="20" width="13.28515625" bestFit="1" customWidth="1"/>
  </cols>
  <sheetData>
    <row r="1" spans="1:23" x14ac:dyDescent="0.25">
      <c r="A1" t="s">
        <v>81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  <c r="G1" t="s">
        <v>87</v>
      </c>
      <c r="H1" t="s">
        <v>88</v>
      </c>
      <c r="I1" t="s">
        <v>89</v>
      </c>
      <c r="J1" t="s">
        <v>90</v>
      </c>
      <c r="K1" t="s">
        <v>91</v>
      </c>
      <c r="L1" t="s">
        <v>92</v>
      </c>
      <c r="M1" t="s">
        <v>93</v>
      </c>
      <c r="N1" t="s">
        <v>94</v>
      </c>
      <c r="O1" t="s">
        <v>95</v>
      </c>
      <c r="P1" t="s">
        <v>96</v>
      </c>
      <c r="Q1" t="s">
        <v>97</v>
      </c>
      <c r="R1" t="s">
        <v>98</v>
      </c>
      <c r="S1" t="s">
        <v>99</v>
      </c>
      <c r="T1" t="s">
        <v>100</v>
      </c>
      <c r="U1" t="s">
        <v>101</v>
      </c>
      <c r="V1" t="s">
        <v>102</v>
      </c>
      <c r="W1" t="s">
        <v>103</v>
      </c>
    </row>
    <row r="2" spans="1:23" x14ac:dyDescent="0.25">
      <c r="A2" s="4">
        <v>1</v>
      </c>
      <c r="B2" s="4">
        <v>1</v>
      </c>
      <c r="C2" s="4">
        <v>-1</v>
      </c>
      <c r="D2" s="4">
        <v>-1</v>
      </c>
      <c r="E2" s="4">
        <v>1</v>
      </c>
      <c r="F2" s="4">
        <v>1</v>
      </c>
      <c r="G2" s="4">
        <v>-1</v>
      </c>
      <c r="H2" s="4">
        <v>1</v>
      </c>
      <c r="I2" s="4">
        <v>-1</v>
      </c>
      <c r="J2" s="4">
        <v>-1</v>
      </c>
      <c r="K2" s="4">
        <f ca="1">(Autism_Child_Data3[[#This Row],[age]]-7.5)/3.5</f>
        <v>-0.42857142857142855</v>
      </c>
      <c r="L2" s="4">
        <v>1</v>
      </c>
      <c r="M2" s="4">
        <f ca="1">(Autism_Child_Data3[[#This Row],[ethnicity]]-5.5)/4.5</f>
        <v>0.1111111111111111</v>
      </c>
      <c r="N2" s="4">
        <v>-1</v>
      </c>
      <c r="O2" s="4">
        <v>-1</v>
      </c>
      <c r="P2" s="4">
        <f ca="1">(Autism_Child_Data3[[#This Row],[contry of res]]-26.5)/25.5</f>
        <v>-5.8823529411764705E-2</v>
      </c>
      <c r="Q2" s="4">
        <v>-1</v>
      </c>
      <c r="R2" s="4">
        <f ca="1">(Autism_Child_Data3[[#This Row],[result]]-5.5)/4.5</f>
        <v>-0.1111111111111111</v>
      </c>
      <c r="S2" s="4">
        <f ca="1">(Autism_Child_Data3[[#This Row],[relation]]-2.5)/1.5</f>
        <v>-0.33333333333333331</v>
      </c>
      <c r="T2" s="1" t="s">
        <v>104</v>
      </c>
      <c r="U2" s="4">
        <v>6.4699999999999994E-2</v>
      </c>
      <c r="V2" s="4">
        <v>5.6599999999999998E-2</v>
      </c>
      <c r="W2" s="4"/>
    </row>
    <row r="3" spans="1:23" x14ac:dyDescent="0.25">
      <c r="A3" s="4">
        <v>1</v>
      </c>
      <c r="B3" s="4">
        <v>1</v>
      </c>
      <c r="C3" s="4">
        <v>-1</v>
      </c>
      <c r="D3" s="4">
        <v>-1</v>
      </c>
      <c r="E3" s="4">
        <v>1</v>
      </c>
      <c r="F3" s="4">
        <v>1</v>
      </c>
      <c r="G3" s="4">
        <v>-1</v>
      </c>
      <c r="H3" s="4">
        <v>1</v>
      </c>
      <c r="I3" s="4">
        <v>-1</v>
      </c>
      <c r="J3" s="4">
        <v>-1</v>
      </c>
      <c r="K3" s="4">
        <f ca="1">(Autism_Child_Data3[[#This Row],[age]]-7.5)/3.5</f>
        <v>-0.42857142857142855</v>
      </c>
      <c r="L3" s="4">
        <v>1</v>
      </c>
      <c r="M3" s="4">
        <f ca="1">(Autism_Child_Data3[[#This Row],[ethnicity]]-5.5)/4.5</f>
        <v>-0.1111111111111111</v>
      </c>
      <c r="N3" s="4">
        <v>-1</v>
      </c>
      <c r="O3" s="4">
        <v>-1</v>
      </c>
      <c r="P3" s="4">
        <f ca="1">(Autism_Child_Data3[[#This Row],[contry of res]]-26.5)/25.5</f>
        <v>-5.8823529411764705E-2</v>
      </c>
      <c r="Q3" s="4">
        <v>-1</v>
      </c>
      <c r="R3" s="4">
        <f ca="1">(Autism_Child_Data3[[#This Row],[result]]-5.5)/4.5</f>
        <v>-0.1111111111111111</v>
      </c>
      <c r="S3" s="4">
        <f ca="1">(Autism_Child_Data3[[#This Row],[relation]]-2.5)/1.5</f>
        <v>-0.33333333333333331</v>
      </c>
      <c r="T3" s="1" t="s">
        <v>104</v>
      </c>
      <c r="U3" s="4">
        <v>6.9199999999999998E-2</v>
      </c>
      <c r="V3" s="4">
        <v>5.9900000000000002E-2</v>
      </c>
      <c r="W3" s="4"/>
    </row>
    <row r="4" spans="1:23" x14ac:dyDescent="0.25">
      <c r="A4" s="4">
        <v>1</v>
      </c>
      <c r="B4" s="4">
        <v>1</v>
      </c>
      <c r="C4" s="4">
        <v>-1</v>
      </c>
      <c r="D4" s="4">
        <v>-1</v>
      </c>
      <c r="E4" s="4">
        <v>-1</v>
      </c>
      <c r="F4" s="4">
        <v>1</v>
      </c>
      <c r="G4" s="4">
        <v>1</v>
      </c>
      <c r="H4" s="4">
        <v>1</v>
      </c>
      <c r="I4" s="4">
        <v>-1</v>
      </c>
      <c r="J4" s="4">
        <v>-1</v>
      </c>
      <c r="K4" s="4">
        <f ca="1">(Autism_Child_Data3[[#This Row],[age]]-7.5)/3.5</f>
        <v>-0.42857142857142855</v>
      </c>
      <c r="L4" s="4">
        <v>1</v>
      </c>
      <c r="M4" s="4">
        <f ca="1">(Autism_Child_Data3[[#This Row],[ethnicity]]-5.5)/4.5</f>
        <v>1</v>
      </c>
      <c r="N4" s="4">
        <v>-1</v>
      </c>
      <c r="O4" s="4">
        <v>-1</v>
      </c>
      <c r="P4" s="4">
        <f ca="1">(Autism_Child_Data3[[#This Row],[contry of res]]-26.5)/25.5</f>
        <v>-5.8823529411764705E-2</v>
      </c>
      <c r="Q4" s="4">
        <v>1</v>
      </c>
      <c r="R4" s="4">
        <f ca="1">(Autism_Child_Data3[[#This Row],[result]]-5.5)/4.5</f>
        <v>-0.1111111111111111</v>
      </c>
      <c r="S4" s="4">
        <f ca="1">(Autism_Child_Data3[[#This Row],[relation]]-2.5)/1.5</f>
        <v>-0.33333333333333331</v>
      </c>
      <c r="T4" s="1" t="s">
        <v>104</v>
      </c>
      <c r="U4" s="4">
        <v>0.25940000000000002</v>
      </c>
      <c r="V4" s="4">
        <v>0.2848</v>
      </c>
      <c r="W4" s="4"/>
    </row>
    <row r="5" spans="1:23" x14ac:dyDescent="0.25">
      <c r="A5" s="4">
        <v>-1</v>
      </c>
      <c r="B5" s="4">
        <v>1</v>
      </c>
      <c r="C5" s="4">
        <v>-1</v>
      </c>
      <c r="D5" s="4">
        <v>-1</v>
      </c>
      <c r="E5" s="4">
        <v>1</v>
      </c>
      <c r="F5" s="4">
        <v>1</v>
      </c>
      <c r="G5" s="4">
        <v>-1</v>
      </c>
      <c r="H5" s="4">
        <v>-1</v>
      </c>
      <c r="I5" s="4">
        <v>-1</v>
      </c>
      <c r="J5" s="4">
        <v>1</v>
      </c>
      <c r="K5" s="4">
        <f ca="1">(Autism_Child_Data3[[#This Row],[age]]-7.5)/3.5</f>
        <v>-0.7142857142857143</v>
      </c>
      <c r="L5" s="4">
        <v>-1</v>
      </c>
      <c r="M5" s="4">
        <f ca="1">(Autism_Child_Data3[[#This Row],[ethnicity]]-5.5)/4.5</f>
        <v>1</v>
      </c>
      <c r="N5" s="4">
        <v>1</v>
      </c>
      <c r="O5" s="4">
        <v>-1</v>
      </c>
      <c r="P5" s="4">
        <f ca="1">(Autism_Child_Data3[[#This Row],[contry of res]]-26.5)/25.5</f>
        <v>-5.8823529411764705E-2</v>
      </c>
      <c r="Q5" s="4">
        <v>-1</v>
      </c>
      <c r="R5" s="4">
        <f ca="1">(Autism_Child_Data3[[#This Row],[result]]-5.5)/4.5</f>
        <v>-0.33333333333333331</v>
      </c>
      <c r="S5" s="4">
        <f ca="1">(Autism_Child_Data3[[#This Row],[relation]]-2.5)/1.5</f>
        <v>-0.33333333333333331</v>
      </c>
      <c r="T5" s="1" t="s">
        <v>104</v>
      </c>
      <c r="U5" s="4">
        <v>4.82E-2</v>
      </c>
      <c r="V5" s="4">
        <v>5.3499999999999999E-2</v>
      </c>
      <c r="W5" s="4"/>
    </row>
    <row r="6" spans="1:23" x14ac:dyDescent="0.25">
      <c r="A6" s="4">
        <v>1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f ca="1">(Autism_Child_Data3[[#This Row],[age]]-7.5)/3.5</f>
        <v>-0.7142857142857143</v>
      </c>
      <c r="L6" s="4">
        <v>1</v>
      </c>
      <c r="M6" s="4">
        <f ca="1">(Autism_Child_Data3[[#This Row],[ethnicity]]-5.5)/4.5</f>
        <v>0.1111111111111111</v>
      </c>
      <c r="N6" s="4">
        <v>1</v>
      </c>
      <c r="O6" s="4">
        <v>-1</v>
      </c>
      <c r="P6" s="4">
        <f ca="1">(Autism_Child_Data3[[#This Row],[contry of res]]-26.5)/25.5</f>
        <v>1</v>
      </c>
      <c r="Q6" s="4">
        <v>-1</v>
      </c>
      <c r="R6" s="4">
        <f ca="1">(Autism_Child_Data3[[#This Row],[result]]-5.5)/4.5</f>
        <v>1</v>
      </c>
      <c r="S6" s="4">
        <f ca="1">(Autism_Child_Data3[[#This Row],[relation]]-2.5)/1.5</f>
        <v>-0.33333333333333331</v>
      </c>
      <c r="T6" s="1" t="s">
        <v>105</v>
      </c>
      <c r="U6" s="4">
        <v>0.92349999999999999</v>
      </c>
      <c r="V6" s="4">
        <v>0.92820000000000003</v>
      </c>
      <c r="W6" s="4"/>
    </row>
    <row r="7" spans="1:23" x14ac:dyDescent="0.25">
      <c r="A7" s="4">
        <v>-1</v>
      </c>
      <c r="B7" s="4">
        <v>-1</v>
      </c>
      <c r="C7" s="4">
        <v>1</v>
      </c>
      <c r="D7" s="4">
        <v>-1</v>
      </c>
      <c r="E7" s="4">
        <v>1</v>
      </c>
      <c r="F7" s="4">
        <v>1</v>
      </c>
      <c r="G7" s="4">
        <v>-1</v>
      </c>
      <c r="H7" s="4">
        <v>1</v>
      </c>
      <c r="I7" s="4">
        <v>-1</v>
      </c>
      <c r="J7" s="4">
        <v>1</v>
      </c>
      <c r="K7" s="4">
        <f ca="1">(Autism_Child_Data3[[#This Row],[age]]-7.5)/3.5</f>
        <v>-1</v>
      </c>
      <c r="L7" s="4">
        <v>1</v>
      </c>
      <c r="M7" s="4">
        <f ca="1">(Autism_Child_Data3[[#This Row],[ethnicity]]-5.5)/4.5</f>
        <v>1</v>
      </c>
      <c r="N7" s="4">
        <v>-1</v>
      </c>
      <c r="O7" s="4">
        <v>1</v>
      </c>
      <c r="P7" s="4">
        <f ca="1">(Autism_Child_Data3[[#This Row],[contry of res]]-26.5)/25.5</f>
        <v>-0.45098039215686275</v>
      </c>
      <c r="Q7" s="4">
        <v>-1</v>
      </c>
      <c r="R7" s="4">
        <f ca="1">(Autism_Child_Data3[[#This Row],[result]]-5.5)/4.5</f>
        <v>-0.1111111111111111</v>
      </c>
      <c r="S7" s="4">
        <f ca="1">(Autism_Child_Data3[[#This Row],[relation]]-2.5)/1.5</f>
        <v>-0.33333333333333331</v>
      </c>
      <c r="T7" s="1" t="s">
        <v>104</v>
      </c>
      <c r="U7" s="4">
        <v>7.5499999999999998E-2</v>
      </c>
      <c r="V7" s="4">
        <v>9.3200000000000005E-2</v>
      </c>
      <c r="W7" s="4"/>
    </row>
    <row r="8" spans="1:23" x14ac:dyDescent="0.25">
      <c r="A8" s="4">
        <v>1</v>
      </c>
      <c r="B8" s="4">
        <v>-1</v>
      </c>
      <c r="C8" s="4">
        <v>1</v>
      </c>
      <c r="D8" s="4">
        <v>1</v>
      </c>
      <c r="E8" s="4">
        <v>1</v>
      </c>
      <c r="F8" s="4">
        <v>1</v>
      </c>
      <c r="G8" s="4">
        <v>-1</v>
      </c>
      <c r="H8" s="4">
        <v>1</v>
      </c>
      <c r="I8" s="4">
        <v>-1</v>
      </c>
      <c r="J8" s="4">
        <v>1</v>
      </c>
      <c r="K8" s="4">
        <f ca="1">(Autism_Child_Data3[[#This Row],[age]]-7.5)/3.5</f>
        <v>-0.7142857142857143</v>
      </c>
      <c r="L8" s="4">
        <v>1</v>
      </c>
      <c r="M8" s="4">
        <f ca="1">(Autism_Child_Data3[[#This Row],[ethnicity]]-5.5)/4.5</f>
        <v>1</v>
      </c>
      <c r="N8" s="4">
        <v>-1</v>
      </c>
      <c r="O8" s="4">
        <v>-1</v>
      </c>
      <c r="P8" s="4">
        <f ca="1">(Autism_Child_Data3[[#This Row],[contry of res]]-26.5)/25.5</f>
        <v>0.96078431372549022</v>
      </c>
      <c r="Q8" s="4">
        <v>-1</v>
      </c>
      <c r="R8" s="4">
        <f ca="1">(Autism_Child_Data3[[#This Row],[result]]-5.5)/4.5</f>
        <v>0.33333333333333331</v>
      </c>
      <c r="S8" s="4">
        <f ca="1">(Autism_Child_Data3[[#This Row],[relation]]-2.5)/1.5</f>
        <v>-0.33333333333333331</v>
      </c>
      <c r="T8" s="1" t="s">
        <v>105</v>
      </c>
      <c r="U8" s="4">
        <v>0.71220000000000006</v>
      </c>
      <c r="V8" s="4">
        <v>0.71150000000000002</v>
      </c>
      <c r="W8" s="4"/>
    </row>
    <row r="9" spans="1:23" x14ac:dyDescent="0.25">
      <c r="A9" s="4">
        <v>1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-1</v>
      </c>
      <c r="J9" s="4">
        <v>-1</v>
      </c>
      <c r="K9" s="4">
        <f ca="1">(Autism_Child_Data3[[#This Row],[age]]-7.5)/3.5</f>
        <v>-0.7142857142857143</v>
      </c>
      <c r="L9" s="4">
        <v>-1</v>
      </c>
      <c r="M9" s="4">
        <f ca="1">(Autism_Child_Data3[[#This Row],[ethnicity]]-5.5)/4.5</f>
        <v>-0.1111111111111111</v>
      </c>
      <c r="N9" s="4">
        <v>-1</v>
      </c>
      <c r="O9" s="4">
        <v>-1</v>
      </c>
      <c r="P9" s="4">
        <f ca="1">(Autism_Child_Data3[[#This Row],[contry of res]]-26.5)/25.5</f>
        <v>-0.80392156862745101</v>
      </c>
      <c r="Q9" s="4">
        <v>-1</v>
      </c>
      <c r="R9" s="4">
        <f ca="1">(Autism_Child_Data3[[#This Row],[result]]-5.5)/4.5</f>
        <v>0.55555555555555558</v>
      </c>
      <c r="S9" s="4">
        <f ca="1">(Autism_Child_Data3[[#This Row],[relation]]-2.5)/1.5</f>
        <v>-0.33333333333333331</v>
      </c>
      <c r="T9" s="1" t="s">
        <v>105</v>
      </c>
      <c r="U9" s="4">
        <v>0.871</v>
      </c>
      <c r="V9" s="4">
        <v>0.89480000000000004</v>
      </c>
      <c r="W9" s="4"/>
    </row>
    <row r="10" spans="1:23" x14ac:dyDescent="0.25">
      <c r="A10" s="4">
        <v>1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-1</v>
      </c>
      <c r="I10" s="4">
        <v>-1</v>
      </c>
      <c r="J10" s="4">
        <v>-1</v>
      </c>
      <c r="K10" s="4">
        <f ca="1">(Autism_Child_Data3[[#This Row],[age]]-7.5)/3.5</f>
        <v>1</v>
      </c>
      <c r="L10" s="4">
        <v>-1</v>
      </c>
      <c r="M10" s="4">
        <f ca="1">(Autism_Child_Data3[[#This Row],[ethnicity]]-5.5)/4.5</f>
        <v>-0.1111111111111111</v>
      </c>
      <c r="N10" s="4">
        <v>-1</v>
      </c>
      <c r="O10" s="4">
        <v>-1</v>
      </c>
      <c r="P10" s="4">
        <f ca="1">(Autism_Child_Data3[[#This Row],[contry of res]]-26.5)/25.5</f>
        <v>-0.80392156862745101</v>
      </c>
      <c r="Q10" s="4">
        <v>-1</v>
      </c>
      <c r="R10" s="4">
        <f ca="1">(Autism_Child_Data3[[#This Row],[result]]-5.5)/4.5</f>
        <v>0.33333333333333331</v>
      </c>
      <c r="S10" s="4">
        <f ca="1">(Autism_Child_Data3[[#This Row],[relation]]-2.5)/1.5</f>
        <v>-0.33333333333333331</v>
      </c>
      <c r="T10" s="1" t="s">
        <v>105</v>
      </c>
      <c r="U10" s="4">
        <v>0.6411</v>
      </c>
      <c r="V10" s="4">
        <v>0.66690000000000005</v>
      </c>
      <c r="W10" s="4"/>
    </row>
    <row r="11" spans="1:23" x14ac:dyDescent="0.25">
      <c r="A11" s="4">
        <v>-1</v>
      </c>
      <c r="B11" s="4">
        <v>-1</v>
      </c>
      <c r="C11" s="4">
        <v>1</v>
      </c>
      <c r="D11" s="4">
        <v>1</v>
      </c>
      <c r="E11" s="4">
        <v>1</v>
      </c>
      <c r="F11" s="4">
        <v>-1</v>
      </c>
      <c r="G11" s="4">
        <v>1</v>
      </c>
      <c r="H11" s="4">
        <v>1</v>
      </c>
      <c r="I11" s="4">
        <v>-1</v>
      </c>
      <c r="J11" s="4">
        <v>-1</v>
      </c>
      <c r="K11" s="4">
        <f ca="1">(Autism_Child_Data3[[#This Row],[age]]-7.5)/3.5</f>
        <v>1</v>
      </c>
      <c r="L11" s="4">
        <v>-1</v>
      </c>
      <c r="M11" s="4">
        <f ca="1">(Autism_Child_Data3[[#This Row],[ethnicity]]-5.5)/4.5</f>
        <v>1</v>
      </c>
      <c r="N11" s="4">
        <v>-1</v>
      </c>
      <c r="O11" s="4">
        <v>1</v>
      </c>
      <c r="P11" s="4">
        <f ca="1">(Autism_Child_Data3[[#This Row],[contry of res]]-26.5)/25.5</f>
        <v>-0.84313725490196079</v>
      </c>
      <c r="Q11" s="4">
        <v>-1</v>
      </c>
      <c r="R11" s="4">
        <f ca="1">(Autism_Child_Data3[[#This Row],[result]]-5.5)/4.5</f>
        <v>-0.1111111111111111</v>
      </c>
      <c r="S11" s="4">
        <f ca="1">(Autism_Child_Data3[[#This Row],[relation]]-2.5)/1.5</f>
        <v>-0.33333333333333331</v>
      </c>
      <c r="T11" s="1" t="s">
        <v>104</v>
      </c>
      <c r="U11" s="4">
        <v>0.16039999999999999</v>
      </c>
      <c r="V11" s="4">
        <v>0.1835</v>
      </c>
      <c r="W11" s="4"/>
    </row>
    <row r="12" spans="1:23" x14ac:dyDescent="0.25">
      <c r="A12" s="4">
        <v>1</v>
      </c>
      <c r="B12" s="4">
        <v>-1</v>
      </c>
      <c r="C12" s="4">
        <v>-1</v>
      </c>
      <c r="D12" s="4">
        <v>-1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f ca="1">(Autism_Child_Data3[[#This Row],[age]]-7.5)/3.5</f>
        <v>0.7142857142857143</v>
      </c>
      <c r="L12" s="4">
        <v>1</v>
      </c>
      <c r="M12" s="4">
        <f ca="1">(Autism_Child_Data3[[#This Row],[ethnicity]]-5.5)/4.5</f>
        <v>1</v>
      </c>
      <c r="N12" s="4">
        <v>1</v>
      </c>
      <c r="O12" s="4">
        <v>-1</v>
      </c>
      <c r="P12" s="4">
        <f ca="1">(Autism_Child_Data3[[#This Row],[contry of res]]-26.5)/25.5</f>
        <v>0.96078431372549022</v>
      </c>
      <c r="Q12" s="4">
        <v>-1</v>
      </c>
      <c r="R12" s="4">
        <f ca="1">(Autism_Child_Data3[[#This Row],[result]]-5.5)/4.5</f>
        <v>0.33333333333333331</v>
      </c>
      <c r="S12" s="4">
        <f ca="1">(Autism_Child_Data3[[#This Row],[relation]]-2.5)/1.5</f>
        <v>1</v>
      </c>
      <c r="T12" s="1" t="s">
        <v>105</v>
      </c>
      <c r="U12" s="4">
        <v>0.88219999999999998</v>
      </c>
      <c r="V12" s="4">
        <v>0.88119999999999998</v>
      </c>
      <c r="W12" s="4"/>
    </row>
    <row r="13" spans="1:23" x14ac:dyDescent="0.25">
      <c r="A13" s="4">
        <v>-1</v>
      </c>
      <c r="B13" s="4">
        <v>1</v>
      </c>
      <c r="C13" s="4">
        <v>-1</v>
      </c>
      <c r="D13" s="4">
        <v>-1</v>
      </c>
      <c r="E13" s="4">
        <v>1</v>
      </c>
      <c r="F13" s="4">
        <v>-1</v>
      </c>
      <c r="G13" s="4">
        <v>-1</v>
      </c>
      <c r="H13" s="4">
        <v>-1</v>
      </c>
      <c r="I13" s="4">
        <v>-1</v>
      </c>
      <c r="J13" s="4">
        <v>1</v>
      </c>
      <c r="K13" s="4">
        <f ca="1">(Autism_Child_Data3[[#This Row],[age]]-7.5)/3.5</f>
        <v>-0.7142857142857143</v>
      </c>
      <c r="L13" s="4">
        <v>-1</v>
      </c>
      <c r="M13" s="4">
        <f ca="1">(Autism_Child_Data3[[#This Row],[ethnicity]]-5.5)/4.5</f>
        <v>1</v>
      </c>
      <c r="N13" s="4">
        <v>-1</v>
      </c>
      <c r="O13" s="4">
        <v>-1</v>
      </c>
      <c r="P13" s="4">
        <f ca="1">(Autism_Child_Data3[[#This Row],[contry of res]]-26.5)/25.5</f>
        <v>-1.9607843137254902E-2</v>
      </c>
      <c r="Q13" s="4">
        <v>-1</v>
      </c>
      <c r="R13" s="4">
        <f ca="1">(Autism_Child_Data3[[#This Row],[result]]-5.5)/4.5</f>
        <v>-0.55555555555555558</v>
      </c>
      <c r="S13" s="4">
        <f ca="1">(Autism_Child_Data3[[#This Row],[relation]]-2.5)/1.5</f>
        <v>-0.33333333333333331</v>
      </c>
      <c r="T13" s="1" t="s">
        <v>104</v>
      </c>
      <c r="U13" s="4">
        <v>6.0999999999999999E-2</v>
      </c>
      <c r="V13" s="4">
        <v>5.28E-2</v>
      </c>
      <c r="W13" s="4"/>
    </row>
    <row r="14" spans="1:23" x14ac:dyDescent="0.25">
      <c r="A14" s="4">
        <v>-1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f ca="1">(Autism_Child_Data3[[#This Row],[age]]-7.5)/3.5</f>
        <v>-1</v>
      </c>
      <c r="L14" s="4">
        <v>1</v>
      </c>
      <c r="M14" s="4">
        <f ca="1">(Autism_Child_Data3[[#This Row],[ethnicity]]-5.5)/4.5</f>
        <v>1</v>
      </c>
      <c r="N14" s="4">
        <v>1</v>
      </c>
      <c r="O14" s="4">
        <v>-1</v>
      </c>
      <c r="P14" s="4">
        <f ca="1">(Autism_Child_Data3[[#This Row],[contry of res]]-26.5)/25.5</f>
        <v>1</v>
      </c>
      <c r="Q14" s="4">
        <v>-1</v>
      </c>
      <c r="R14" s="4">
        <f ca="1">(Autism_Child_Data3[[#This Row],[result]]-5.5)/4.5</f>
        <v>0.77777777777777779</v>
      </c>
      <c r="S14" s="4">
        <f ca="1">(Autism_Child_Data3[[#This Row],[relation]]-2.5)/1.5</f>
        <v>-0.33333333333333331</v>
      </c>
      <c r="T14" s="1" t="s">
        <v>105</v>
      </c>
      <c r="U14" s="4">
        <v>0.91110000000000002</v>
      </c>
      <c r="V14" s="4">
        <v>0.91569999999999996</v>
      </c>
      <c r="W14" s="4"/>
    </row>
    <row r="15" spans="1:23" x14ac:dyDescent="0.25">
      <c r="A15" s="4">
        <v>1</v>
      </c>
      <c r="B15" s="4">
        <v>-1</v>
      </c>
      <c r="C15" s="4">
        <v>-1</v>
      </c>
      <c r="D15" s="4">
        <v>-1</v>
      </c>
      <c r="E15" s="4">
        <v>-1</v>
      </c>
      <c r="F15" s="4">
        <v>-1</v>
      </c>
      <c r="G15" s="4">
        <v>1</v>
      </c>
      <c r="H15" s="4">
        <v>-1</v>
      </c>
      <c r="I15" s="4">
        <v>-1</v>
      </c>
      <c r="J15" s="4">
        <v>-1</v>
      </c>
      <c r="K15" s="4">
        <f ca="1">(Autism_Child_Data3[[#This Row],[age]]-7.5)/3.5</f>
        <v>-1</v>
      </c>
      <c r="L15" s="4">
        <v>-1</v>
      </c>
      <c r="M15" s="4">
        <f ca="1">(Autism_Child_Data3[[#This Row],[ethnicity]]-5.5)/4.5</f>
        <v>-0.77777777777777779</v>
      </c>
      <c r="N15" s="4">
        <v>-1</v>
      </c>
      <c r="O15" s="4">
        <v>-1</v>
      </c>
      <c r="P15" s="4">
        <f ca="1">(Autism_Child_Data3[[#This Row],[contry of res]]-26.5)/25.5</f>
        <v>0.92156862745098034</v>
      </c>
      <c r="Q15" s="4">
        <v>-1</v>
      </c>
      <c r="R15" s="4">
        <f ca="1">(Autism_Child_Data3[[#This Row],[result]]-5.5)/4.5</f>
        <v>-0.77777777777777779</v>
      </c>
      <c r="S15" s="4">
        <f ca="1">(Autism_Child_Data3[[#This Row],[relation]]-2.5)/1.5</f>
        <v>-0.33333333333333331</v>
      </c>
      <c r="T15" s="1" t="s">
        <v>104</v>
      </c>
      <c r="U15" s="4">
        <v>7.7899999999999997E-2</v>
      </c>
      <c r="V15" s="4">
        <v>6.7299999999999999E-2</v>
      </c>
      <c r="W15" s="4"/>
    </row>
    <row r="16" spans="1:23" x14ac:dyDescent="0.25">
      <c r="A16" s="4">
        <v>1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f ca="1">(Autism_Child_Data3[[#This Row],[age]]-7.5)/3.5</f>
        <v>-0.42857142857142855</v>
      </c>
      <c r="L16" s="4">
        <v>1</v>
      </c>
      <c r="M16" s="4">
        <f ca="1">(Autism_Child_Data3[[#This Row],[ethnicity]]-5.5)/4.5</f>
        <v>1</v>
      </c>
      <c r="N16" s="4">
        <v>-1</v>
      </c>
      <c r="O16" s="4">
        <v>-1</v>
      </c>
      <c r="P16" s="4">
        <f ca="1">(Autism_Child_Data3[[#This Row],[contry of res]]-26.5)/25.5</f>
        <v>-0.45098039215686275</v>
      </c>
      <c r="Q16" s="4">
        <v>-1</v>
      </c>
      <c r="R16" s="4">
        <f ca="1">(Autism_Child_Data3[[#This Row],[result]]-5.5)/4.5</f>
        <v>1</v>
      </c>
      <c r="S16" s="4">
        <f ca="1">(Autism_Child_Data3[[#This Row],[relation]]-2.5)/1.5</f>
        <v>-0.33333333333333331</v>
      </c>
      <c r="T16" s="1" t="s">
        <v>105</v>
      </c>
      <c r="U16" s="4">
        <v>0.92320000000000002</v>
      </c>
      <c r="V16" s="4">
        <v>0.92779999999999996</v>
      </c>
      <c r="W16" s="4"/>
    </row>
    <row r="17" spans="1:23" x14ac:dyDescent="0.25">
      <c r="A17" s="4">
        <v>1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f ca="1">(Autism_Child_Data3[[#This Row],[age]]-7.5)/3.5</f>
        <v>0.14285714285714285</v>
      </c>
      <c r="L17" s="4">
        <v>1</v>
      </c>
      <c r="M17" s="4">
        <f ca="1">(Autism_Child_Data3[[#This Row],[ethnicity]]-5.5)/4.5</f>
        <v>1</v>
      </c>
      <c r="N17" s="4">
        <v>-1</v>
      </c>
      <c r="O17" s="4">
        <v>-1</v>
      </c>
      <c r="P17" s="4">
        <f ca="1">(Autism_Child_Data3[[#This Row],[contry of res]]-26.5)/25.5</f>
        <v>0.17647058823529413</v>
      </c>
      <c r="Q17" s="4">
        <v>-1</v>
      </c>
      <c r="R17" s="4">
        <f ca="1">(Autism_Child_Data3[[#This Row],[result]]-5.5)/4.5</f>
        <v>1</v>
      </c>
      <c r="S17" s="4">
        <f ca="1">(Autism_Child_Data3[[#This Row],[relation]]-2.5)/1.5</f>
        <v>-0.33333333333333331</v>
      </c>
      <c r="T17" s="1" t="s">
        <v>105</v>
      </c>
      <c r="U17" s="4">
        <v>0.9234</v>
      </c>
      <c r="V17" s="4">
        <v>0.92789999999999995</v>
      </c>
      <c r="W17" s="4"/>
    </row>
    <row r="18" spans="1:23" x14ac:dyDescent="0.25">
      <c r="A18" s="4">
        <v>1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-1</v>
      </c>
      <c r="H18" s="4">
        <v>1</v>
      </c>
      <c r="I18" s="4">
        <v>1</v>
      </c>
      <c r="J18" s="4">
        <v>1</v>
      </c>
      <c r="K18" s="4">
        <f ca="1">(Autism_Child_Data3[[#This Row],[age]]-7.5)/3.5</f>
        <v>-1</v>
      </c>
      <c r="L18" s="4">
        <v>1</v>
      </c>
      <c r="M18" s="4">
        <f ca="1">(Autism_Child_Data3[[#This Row],[ethnicity]]-5.5)/4.5</f>
        <v>0.55555555555555558</v>
      </c>
      <c r="N18" s="4">
        <v>-1</v>
      </c>
      <c r="O18" s="4">
        <v>-1</v>
      </c>
      <c r="P18" s="4">
        <f ca="1">(Autism_Child_Data3[[#This Row],[contry of res]]-26.5)/25.5</f>
        <v>-0.6470588235294118</v>
      </c>
      <c r="Q18" s="4">
        <v>-1</v>
      </c>
      <c r="R18" s="4">
        <f ca="1">(Autism_Child_Data3[[#This Row],[result]]-5.5)/4.5</f>
        <v>0.77777777777777779</v>
      </c>
      <c r="S18" s="4">
        <f ca="1">(Autism_Child_Data3[[#This Row],[relation]]-2.5)/1.5</f>
        <v>-0.33333333333333331</v>
      </c>
      <c r="T18" s="1" t="s">
        <v>105</v>
      </c>
      <c r="U18" s="4">
        <v>0.91710000000000003</v>
      </c>
      <c r="V18" s="4">
        <v>0.92130000000000001</v>
      </c>
      <c r="W18" s="4"/>
    </row>
    <row r="19" spans="1:23" x14ac:dyDescent="0.25">
      <c r="A19" s="4">
        <v>-1</v>
      </c>
      <c r="B19" s="4">
        <v>-1</v>
      </c>
      <c r="C19" s="4">
        <v>-1</v>
      </c>
      <c r="D19" s="4">
        <v>-1</v>
      </c>
      <c r="E19" s="4">
        <v>-1</v>
      </c>
      <c r="F19" s="4">
        <v>-1</v>
      </c>
      <c r="G19" s="4">
        <v>1</v>
      </c>
      <c r="H19" s="4">
        <v>-1</v>
      </c>
      <c r="I19" s="4">
        <v>-1</v>
      </c>
      <c r="J19" s="4">
        <v>-1</v>
      </c>
      <c r="K19" s="4">
        <f ca="1">(Autism_Child_Data3[[#This Row],[age]]-7.5)/3.5</f>
        <v>-0.14285714285714285</v>
      </c>
      <c r="L19" s="4">
        <v>1</v>
      </c>
      <c r="M19" s="4">
        <f ca="1">(Autism_Child_Data3[[#This Row],[ethnicity]]-5.5)/4.5</f>
        <v>0.1111111111111111</v>
      </c>
      <c r="N19" s="4">
        <v>-1</v>
      </c>
      <c r="O19" s="4">
        <v>-1</v>
      </c>
      <c r="P19" s="4">
        <f ca="1">(Autism_Child_Data3[[#This Row],[contry of res]]-26.5)/25.5</f>
        <v>1</v>
      </c>
      <c r="Q19" s="4">
        <v>-1</v>
      </c>
      <c r="R19" s="4">
        <f ca="1">(Autism_Child_Data3[[#This Row],[result]]-5.5)/4.5</f>
        <v>-1</v>
      </c>
      <c r="S19" s="4">
        <f ca="1">(Autism_Child_Data3[[#This Row],[relation]]-2.5)/1.5</f>
        <v>-0.33333333333333331</v>
      </c>
      <c r="T19" s="1" t="s">
        <v>104</v>
      </c>
      <c r="U19" s="4">
        <v>6.8900000000000003E-2</v>
      </c>
      <c r="V19" s="4">
        <v>5.96E-2</v>
      </c>
      <c r="W19" s="4"/>
    </row>
    <row r="20" spans="1:23" x14ac:dyDescent="0.25">
      <c r="A20" s="4">
        <v>1</v>
      </c>
      <c r="B20" s="4">
        <v>-1</v>
      </c>
      <c r="C20" s="4">
        <v>1</v>
      </c>
      <c r="D20" s="4">
        <v>1</v>
      </c>
      <c r="E20" s="4">
        <v>1</v>
      </c>
      <c r="F20" s="4">
        <v>-1</v>
      </c>
      <c r="G20" s="4">
        <v>1</v>
      </c>
      <c r="H20" s="4">
        <v>1</v>
      </c>
      <c r="I20" s="4">
        <v>1</v>
      </c>
      <c r="J20" s="4">
        <v>1</v>
      </c>
      <c r="K20" s="4">
        <f ca="1">(Autism_Child_Data3[[#This Row],[age]]-7.5)/3.5</f>
        <v>1</v>
      </c>
      <c r="L20" s="4">
        <v>1</v>
      </c>
      <c r="M20" s="4">
        <f ca="1">(Autism_Child_Data3[[#This Row],[ethnicity]]-5.5)/4.5</f>
        <v>1</v>
      </c>
      <c r="N20" s="4">
        <v>-1</v>
      </c>
      <c r="O20" s="4">
        <v>1</v>
      </c>
      <c r="P20" s="4">
        <f ca="1">(Autism_Child_Data3[[#This Row],[contry of res]]-26.5)/25.5</f>
        <v>1</v>
      </c>
      <c r="Q20" s="4">
        <v>-1</v>
      </c>
      <c r="R20" s="4">
        <f ca="1">(Autism_Child_Data3[[#This Row],[result]]-5.5)/4.5</f>
        <v>0.55555555555555558</v>
      </c>
      <c r="S20" s="4">
        <f ca="1">(Autism_Child_Data3[[#This Row],[relation]]-2.5)/1.5</f>
        <v>-0.33333333333333331</v>
      </c>
      <c r="T20" s="1" t="s">
        <v>105</v>
      </c>
      <c r="U20" s="4">
        <v>0.91869999999999996</v>
      </c>
      <c r="V20" s="4">
        <v>0.92420000000000002</v>
      </c>
      <c r="W20" s="4"/>
    </row>
    <row r="21" spans="1:23" x14ac:dyDescent="0.25">
      <c r="A21" s="4">
        <v>1</v>
      </c>
      <c r="B21" s="4">
        <v>1</v>
      </c>
      <c r="C21" s="4">
        <v>1</v>
      </c>
      <c r="D21" s="4">
        <v>1</v>
      </c>
      <c r="E21" s="4">
        <v>1</v>
      </c>
      <c r="F21" s="4">
        <v>1</v>
      </c>
      <c r="G21" s="4">
        <v>-1</v>
      </c>
      <c r="H21" s="4">
        <v>1</v>
      </c>
      <c r="I21" s="4">
        <v>-1</v>
      </c>
      <c r="J21" s="4">
        <v>1</v>
      </c>
      <c r="K21" s="4">
        <f ca="1">(Autism_Child_Data3[[#This Row],[age]]-7.5)/3.5</f>
        <v>-0.7142857142857143</v>
      </c>
      <c r="L21" s="4">
        <v>1</v>
      </c>
      <c r="M21" s="4">
        <f ca="1">(Autism_Child_Data3[[#This Row],[ethnicity]]-5.5)/4.5</f>
        <v>1</v>
      </c>
      <c r="N21" s="4">
        <v>-1</v>
      </c>
      <c r="O21" s="4">
        <v>-1</v>
      </c>
      <c r="P21" s="4">
        <f ca="1">(Autism_Child_Data3[[#This Row],[contry of res]]-26.5)/25.5</f>
        <v>-0.49019607843137253</v>
      </c>
      <c r="Q21" s="4">
        <v>-1</v>
      </c>
      <c r="R21" s="4">
        <f ca="1">(Autism_Child_Data3[[#This Row],[result]]-5.5)/4.5</f>
        <v>0.55555555555555558</v>
      </c>
      <c r="S21" s="4">
        <f ca="1">(Autism_Child_Data3[[#This Row],[relation]]-2.5)/1.5</f>
        <v>-0.33333333333333331</v>
      </c>
      <c r="T21" s="1" t="s">
        <v>105</v>
      </c>
      <c r="U21" s="4">
        <v>0.88500000000000001</v>
      </c>
      <c r="V21" s="4">
        <v>0.89170000000000005</v>
      </c>
      <c r="W21" s="4"/>
    </row>
    <row r="22" spans="1:23" x14ac:dyDescent="0.25">
      <c r="A22" s="4">
        <v>1</v>
      </c>
      <c r="B22" s="4">
        <v>1</v>
      </c>
      <c r="C22" s="4">
        <v>1</v>
      </c>
      <c r="D22" s="4">
        <v>1</v>
      </c>
      <c r="E22" s="4">
        <v>1</v>
      </c>
      <c r="F22" s="4">
        <v>1</v>
      </c>
      <c r="G22" s="4">
        <v>1</v>
      </c>
      <c r="H22" s="4">
        <v>-1</v>
      </c>
      <c r="I22" s="4">
        <v>1</v>
      </c>
      <c r="J22" s="4">
        <v>-1</v>
      </c>
      <c r="K22" s="4">
        <f ca="1">(Autism_Child_Data3[[#This Row],[age]]-7.5)/3.5</f>
        <v>-0.7142857142857143</v>
      </c>
      <c r="L22" s="4">
        <v>1</v>
      </c>
      <c r="M22" s="4">
        <f ca="1">(Autism_Child_Data3[[#This Row],[ethnicity]]-5.5)/4.5</f>
        <v>1</v>
      </c>
      <c r="N22" s="4">
        <v>1</v>
      </c>
      <c r="O22" s="4">
        <v>-1</v>
      </c>
      <c r="P22" s="4">
        <f ca="1">(Autism_Child_Data3[[#This Row],[contry of res]]-26.5)/25.5</f>
        <v>0.72549019607843135</v>
      </c>
      <c r="Q22" s="4">
        <v>-1</v>
      </c>
      <c r="R22" s="4">
        <f ca="1">(Autism_Child_Data3[[#This Row],[result]]-5.5)/4.5</f>
        <v>0.55555555555555558</v>
      </c>
      <c r="S22" s="4">
        <f ca="1">(Autism_Child_Data3[[#This Row],[relation]]-2.5)/1.5</f>
        <v>-0.33333333333333331</v>
      </c>
      <c r="T22" s="1" t="s">
        <v>105</v>
      </c>
      <c r="U22" s="4">
        <v>0.78720000000000001</v>
      </c>
      <c r="V22" s="4">
        <v>0.77370000000000005</v>
      </c>
      <c r="W22" s="4"/>
    </row>
    <row r="23" spans="1:23" x14ac:dyDescent="0.25">
      <c r="A23" s="4">
        <v>-1</v>
      </c>
      <c r="B23" s="4">
        <v>-1</v>
      </c>
      <c r="C23" s="4">
        <v>1</v>
      </c>
      <c r="D23" s="4">
        <v>1</v>
      </c>
      <c r="E23" s="4">
        <v>-1</v>
      </c>
      <c r="F23" s="4">
        <v>1</v>
      </c>
      <c r="G23" s="4">
        <v>-1</v>
      </c>
      <c r="H23" s="4">
        <v>1</v>
      </c>
      <c r="I23" s="4">
        <v>1</v>
      </c>
      <c r="J23" s="4">
        <v>-1</v>
      </c>
      <c r="K23" s="4">
        <f ca="1">(Autism_Child_Data3[[#This Row],[age]]-7.5)/3.5</f>
        <v>0.42857142857142855</v>
      </c>
      <c r="L23" s="4">
        <v>-1</v>
      </c>
      <c r="M23" s="4">
        <f ca="1">(Autism_Child_Data3[[#This Row],[ethnicity]]-5.5)/4.5</f>
        <v>1</v>
      </c>
      <c r="N23" s="4">
        <v>-1</v>
      </c>
      <c r="O23" s="4">
        <v>-1</v>
      </c>
      <c r="P23" s="4">
        <f ca="1">(Autism_Child_Data3[[#This Row],[contry of res]]-26.5)/25.5</f>
        <v>-0.49019607843137253</v>
      </c>
      <c r="Q23" s="4">
        <v>-1</v>
      </c>
      <c r="R23" s="4">
        <f ca="1">(Autism_Child_Data3[[#This Row],[result]]-5.5)/4.5</f>
        <v>-0.1111111111111111</v>
      </c>
      <c r="S23" s="4">
        <f ca="1">(Autism_Child_Data3[[#This Row],[relation]]-2.5)/1.5</f>
        <v>-0.33333333333333331</v>
      </c>
      <c r="T23" s="1" t="s">
        <v>104</v>
      </c>
      <c r="U23" s="4">
        <v>7.4399999999999994E-2</v>
      </c>
      <c r="V23" s="4">
        <v>6.7900000000000002E-2</v>
      </c>
      <c r="W23" s="4"/>
    </row>
    <row r="24" spans="1:23" x14ac:dyDescent="0.25">
      <c r="A24" s="4">
        <v>1</v>
      </c>
      <c r="B24" s="4">
        <v>1</v>
      </c>
      <c r="C24" s="4">
        <v>-1</v>
      </c>
      <c r="D24" s="4">
        <v>1</v>
      </c>
      <c r="E24" s="4">
        <v>-1</v>
      </c>
      <c r="F24" s="4">
        <v>-1</v>
      </c>
      <c r="G24" s="4">
        <v>-1</v>
      </c>
      <c r="H24" s="4">
        <v>-1</v>
      </c>
      <c r="I24" s="4">
        <v>-1</v>
      </c>
      <c r="J24" s="4">
        <v>-1</v>
      </c>
      <c r="K24" s="4">
        <f ca="1">(Autism_Child_Data3[[#This Row],[age]]-7.5)/3.5</f>
        <v>-1</v>
      </c>
      <c r="L24" s="4">
        <v>1</v>
      </c>
      <c r="M24" s="4">
        <f ca="1">(Autism_Child_Data3[[#This Row],[ethnicity]]-5.5)/4.5</f>
        <v>-1</v>
      </c>
      <c r="N24" s="4">
        <v>-1</v>
      </c>
      <c r="O24" s="4">
        <v>-1</v>
      </c>
      <c r="P24" s="4">
        <f ca="1">(Autism_Child_Data3[[#This Row],[contry of res]]-26.5)/25.5</f>
        <v>-0.29411764705882354</v>
      </c>
      <c r="Q24" s="4">
        <v>-1</v>
      </c>
      <c r="R24" s="4">
        <f ca="1">(Autism_Child_Data3[[#This Row],[result]]-5.5)/4.5</f>
        <v>-0.55555555555555558</v>
      </c>
      <c r="S24" s="4">
        <f ca="1">(Autism_Child_Data3[[#This Row],[relation]]-2.5)/1.5</f>
        <v>-0.33333333333333331</v>
      </c>
      <c r="T24" s="1" t="s">
        <v>104</v>
      </c>
      <c r="U24" s="4">
        <v>7.85E-2</v>
      </c>
      <c r="V24" s="4">
        <v>6.7400000000000002E-2</v>
      </c>
      <c r="W24" s="4"/>
    </row>
    <row r="25" spans="1:23" x14ac:dyDescent="0.25">
      <c r="A25" s="4">
        <v>1</v>
      </c>
      <c r="B25" s="4">
        <v>-1</v>
      </c>
      <c r="C25" s="4">
        <v>1</v>
      </c>
      <c r="D25" s="4">
        <v>1</v>
      </c>
      <c r="E25" s="4">
        <v>-1</v>
      </c>
      <c r="F25" s="4">
        <v>1</v>
      </c>
      <c r="G25" s="4">
        <v>-1</v>
      </c>
      <c r="H25" s="4">
        <v>-1</v>
      </c>
      <c r="I25" s="4">
        <v>1</v>
      </c>
      <c r="J25" s="4">
        <v>-1</v>
      </c>
      <c r="K25" s="4">
        <f ca="1">(Autism_Child_Data3[[#This Row],[age]]-7.5)/3.5</f>
        <v>-0.42857142857142855</v>
      </c>
      <c r="L25" s="4">
        <v>-1</v>
      </c>
      <c r="M25" s="4">
        <f ca="1">(Autism_Child_Data3[[#This Row],[ethnicity]]-5.5)/4.5</f>
        <v>0.55555555555555558</v>
      </c>
      <c r="N25" s="4">
        <v>-1</v>
      </c>
      <c r="O25" s="4">
        <v>-1</v>
      </c>
      <c r="P25" s="4">
        <f ca="1">(Autism_Child_Data3[[#This Row],[contry of res]]-26.5)/25.5</f>
        <v>-0.29411764705882354</v>
      </c>
      <c r="Q25" s="4">
        <v>-1</v>
      </c>
      <c r="R25" s="4">
        <f ca="1">(Autism_Child_Data3[[#This Row],[result]]-5.5)/4.5</f>
        <v>-0.1111111111111111</v>
      </c>
      <c r="S25" s="4">
        <f ca="1">(Autism_Child_Data3[[#This Row],[relation]]-2.5)/1.5</f>
        <v>-0.33333333333333331</v>
      </c>
      <c r="T25" s="1" t="s">
        <v>104</v>
      </c>
      <c r="U25" s="4">
        <v>7.22E-2</v>
      </c>
      <c r="V25" s="4">
        <v>6.4899999999999999E-2</v>
      </c>
      <c r="W25" s="4"/>
    </row>
    <row r="26" spans="1:23" x14ac:dyDescent="0.25">
      <c r="A26" s="4">
        <v>1</v>
      </c>
      <c r="B26" s="4">
        <v>-1</v>
      </c>
      <c r="C26" s="4">
        <v>1</v>
      </c>
      <c r="D26" s="4">
        <v>1</v>
      </c>
      <c r="E26" s="4">
        <v>1</v>
      </c>
      <c r="F26" s="4">
        <v>1</v>
      </c>
      <c r="G26" s="4">
        <v>-1</v>
      </c>
      <c r="H26" s="4">
        <v>1</v>
      </c>
      <c r="I26" s="4">
        <v>1</v>
      </c>
      <c r="J26" s="4">
        <v>1</v>
      </c>
      <c r="K26" s="4">
        <f ca="1">(Autism_Child_Data3[[#This Row],[age]]-7.5)/3.5</f>
        <v>1</v>
      </c>
      <c r="L26" s="4">
        <v>1</v>
      </c>
      <c r="M26" s="4">
        <f ca="1">(Autism_Child_Data3[[#This Row],[ethnicity]]-5.5)/4.5</f>
        <v>1</v>
      </c>
      <c r="N26" s="4">
        <v>-1</v>
      </c>
      <c r="O26" s="4">
        <v>-1</v>
      </c>
      <c r="P26" s="4">
        <f ca="1">(Autism_Child_Data3[[#This Row],[contry of res]]-26.5)/25.5</f>
        <v>-0.49019607843137253</v>
      </c>
      <c r="Q26" s="4">
        <v>-1</v>
      </c>
      <c r="R26" s="4">
        <f ca="1">(Autism_Child_Data3[[#This Row],[result]]-5.5)/4.5</f>
        <v>0.55555555555555558</v>
      </c>
      <c r="S26" s="4">
        <f ca="1">(Autism_Child_Data3[[#This Row],[relation]]-2.5)/1.5</f>
        <v>-0.33333333333333331</v>
      </c>
      <c r="T26" s="1" t="s">
        <v>105</v>
      </c>
      <c r="U26" s="4">
        <v>0.90790000000000004</v>
      </c>
      <c r="V26" s="4">
        <v>0.90569999999999995</v>
      </c>
      <c r="W26" s="4"/>
    </row>
    <row r="27" spans="1:23" x14ac:dyDescent="0.25">
      <c r="A27" s="4">
        <v>-1</v>
      </c>
      <c r="B27" s="4">
        <v>-1</v>
      </c>
      <c r="C27" s="4">
        <v>1</v>
      </c>
      <c r="D27" s="4">
        <v>1</v>
      </c>
      <c r="E27" s="4">
        <v>1</v>
      </c>
      <c r="F27" s="4">
        <v>-1</v>
      </c>
      <c r="G27" s="4">
        <v>1</v>
      </c>
      <c r="H27" s="4">
        <v>1</v>
      </c>
      <c r="I27" s="4">
        <v>1</v>
      </c>
      <c r="J27" s="4">
        <v>-1</v>
      </c>
      <c r="K27" s="4">
        <f ca="1">(Autism_Child_Data3[[#This Row],[age]]-7.5)/3.5</f>
        <v>-0.42857142857142855</v>
      </c>
      <c r="L27" s="4">
        <v>1</v>
      </c>
      <c r="M27" s="4">
        <f ca="1">(Autism_Child_Data3[[#This Row],[ethnicity]]-5.5)/4.5</f>
        <v>1</v>
      </c>
      <c r="N27" s="4">
        <v>-1</v>
      </c>
      <c r="O27" s="4">
        <v>1</v>
      </c>
      <c r="P27" s="4">
        <f ca="1">(Autism_Child_Data3[[#This Row],[contry of res]]-26.5)/25.5</f>
        <v>0.96078431372549022</v>
      </c>
      <c r="Q27" s="4">
        <v>-1</v>
      </c>
      <c r="R27" s="4">
        <f ca="1">(Autism_Child_Data3[[#This Row],[result]]-5.5)/4.5</f>
        <v>0.1111111111111111</v>
      </c>
      <c r="S27" s="4">
        <f ca="1">(Autism_Child_Data3[[#This Row],[relation]]-2.5)/1.5</f>
        <v>0.33333333333333331</v>
      </c>
      <c r="T27" s="1" t="s">
        <v>104</v>
      </c>
      <c r="U27" s="4">
        <v>0.53410000000000002</v>
      </c>
      <c r="V27" s="4">
        <v>0.53610000000000002</v>
      </c>
      <c r="W27" s="4"/>
    </row>
    <row r="28" spans="1:23" x14ac:dyDescent="0.25">
      <c r="A28" s="4">
        <v>1</v>
      </c>
      <c r="B28" s="4">
        <v>-1</v>
      </c>
      <c r="C28" s="4">
        <v>1</v>
      </c>
      <c r="D28" s="4">
        <v>-1</v>
      </c>
      <c r="E28" s="4">
        <v>1</v>
      </c>
      <c r="F28" s="4">
        <v>1</v>
      </c>
      <c r="G28" s="4">
        <v>-1</v>
      </c>
      <c r="H28" s="4">
        <v>-1</v>
      </c>
      <c r="I28" s="4">
        <v>1</v>
      </c>
      <c r="J28" s="4">
        <v>1</v>
      </c>
      <c r="K28" s="4">
        <f ca="1">(Autism_Child_Data3[[#This Row],[age]]-7.5)/3.5</f>
        <v>-0.42857142857142855</v>
      </c>
      <c r="L28" s="4">
        <v>-1</v>
      </c>
      <c r="M28" s="4">
        <f ca="1">(Autism_Child_Data3[[#This Row],[ethnicity]]-5.5)/4.5</f>
        <v>-0.1111111111111111</v>
      </c>
      <c r="N28" s="4">
        <v>-1</v>
      </c>
      <c r="O28" s="4">
        <v>-1</v>
      </c>
      <c r="P28" s="4">
        <f ca="1">(Autism_Child_Data3[[#This Row],[contry of res]]-26.5)/25.5</f>
        <v>-1</v>
      </c>
      <c r="Q28" s="4">
        <v>-1</v>
      </c>
      <c r="R28" s="4">
        <f ca="1">(Autism_Child_Data3[[#This Row],[result]]-5.5)/4.5</f>
        <v>0.1111111111111111</v>
      </c>
      <c r="S28" s="4">
        <f ca="1">(Autism_Child_Data3[[#This Row],[relation]]-2.5)/1.5</f>
        <v>1</v>
      </c>
      <c r="T28" s="1" t="s">
        <v>104</v>
      </c>
      <c r="U28" s="4">
        <v>0.38169999999999998</v>
      </c>
      <c r="V28" s="4">
        <v>0.38369999999999999</v>
      </c>
      <c r="W28" s="4"/>
    </row>
    <row r="29" spans="1:23" x14ac:dyDescent="0.25">
      <c r="A29" s="4">
        <v>1</v>
      </c>
      <c r="B29" s="4">
        <v>1</v>
      </c>
      <c r="C29" s="4">
        <v>1</v>
      </c>
      <c r="D29" s="4">
        <v>1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f ca="1">(Autism_Child_Data3[[#This Row],[age]]-7.5)/3.5</f>
        <v>-0.7142857142857143</v>
      </c>
      <c r="L29" s="4">
        <v>1</v>
      </c>
      <c r="M29" s="4">
        <f ca="1">(Autism_Child_Data3[[#This Row],[ethnicity]]-5.5)/4.5</f>
        <v>1</v>
      </c>
      <c r="N29" s="4">
        <v>1</v>
      </c>
      <c r="O29" s="4">
        <v>-1</v>
      </c>
      <c r="P29" s="4">
        <f ca="1">(Autism_Child_Data3[[#This Row],[contry of res]]-26.5)/25.5</f>
        <v>1</v>
      </c>
      <c r="Q29" s="4">
        <v>1</v>
      </c>
      <c r="R29" s="4">
        <f ca="1">(Autism_Child_Data3[[#This Row],[result]]-5.5)/4.5</f>
        <v>1</v>
      </c>
      <c r="S29" s="4">
        <f ca="1">(Autism_Child_Data3[[#This Row],[relation]]-2.5)/1.5</f>
        <v>-0.33333333333333331</v>
      </c>
      <c r="T29" s="1" t="s">
        <v>105</v>
      </c>
      <c r="U29" s="4">
        <v>0.92430000000000001</v>
      </c>
      <c r="V29" s="4">
        <v>0.92900000000000005</v>
      </c>
      <c r="W29" s="4"/>
    </row>
    <row r="30" spans="1:23" x14ac:dyDescent="0.25">
      <c r="A30" s="4">
        <v>-1</v>
      </c>
      <c r="B30" s="4">
        <v>1</v>
      </c>
      <c r="C30" s="4">
        <v>1</v>
      </c>
      <c r="D30" s="4">
        <v>-1</v>
      </c>
      <c r="E30" s="4">
        <v>-1</v>
      </c>
      <c r="F30" s="4">
        <v>-1</v>
      </c>
      <c r="G30" s="4">
        <v>1</v>
      </c>
      <c r="H30" s="4">
        <v>1</v>
      </c>
      <c r="I30" s="4">
        <v>-1</v>
      </c>
      <c r="J30" s="4">
        <v>1</v>
      </c>
      <c r="K30" s="4">
        <f ca="1">(Autism_Child_Data3[[#This Row],[age]]-7.5)/3.5</f>
        <v>-0.42857142857142855</v>
      </c>
      <c r="L30" s="4">
        <v>1</v>
      </c>
      <c r="M30" s="4">
        <f ca="1">(Autism_Child_Data3[[#This Row],[ethnicity]]-5.5)/4.5</f>
        <v>1</v>
      </c>
      <c r="N30" s="4">
        <v>-1</v>
      </c>
      <c r="O30" s="4">
        <v>1</v>
      </c>
      <c r="P30" s="4">
        <f ca="1">(Autism_Child_Data3[[#This Row],[contry of res]]-26.5)/25.5</f>
        <v>0.92156862745098034</v>
      </c>
      <c r="Q30" s="4">
        <v>-1</v>
      </c>
      <c r="R30" s="4">
        <f ca="1">(Autism_Child_Data3[[#This Row],[result]]-5.5)/4.5</f>
        <v>-0.1111111111111111</v>
      </c>
      <c r="S30" s="4">
        <f ca="1">(Autism_Child_Data3[[#This Row],[relation]]-2.5)/1.5</f>
        <v>-0.33333333333333331</v>
      </c>
      <c r="T30" s="1" t="s">
        <v>104</v>
      </c>
      <c r="U30" s="4">
        <v>0.1237</v>
      </c>
      <c r="V30" s="4">
        <v>0.1633</v>
      </c>
      <c r="W30" s="4"/>
    </row>
    <row r="31" spans="1:23" x14ac:dyDescent="0.25">
      <c r="A31" s="4">
        <v>-1</v>
      </c>
      <c r="B31" s="4">
        <v>-1</v>
      </c>
      <c r="C31" s="4">
        <v>1</v>
      </c>
      <c r="D31" s="4">
        <v>-1</v>
      </c>
      <c r="E31" s="4">
        <v>1</v>
      </c>
      <c r="F31" s="4">
        <v>-1</v>
      </c>
      <c r="G31" s="4">
        <v>1</v>
      </c>
      <c r="H31" s="4">
        <v>-1</v>
      </c>
      <c r="I31" s="4">
        <v>-1</v>
      </c>
      <c r="J31" s="4">
        <v>-1</v>
      </c>
      <c r="K31" s="4">
        <f ca="1">(Autism_Child_Data3[[#This Row],[age]]-7.5)/3.5</f>
        <v>-1</v>
      </c>
      <c r="L31" s="4">
        <v>-1</v>
      </c>
      <c r="M31" s="4">
        <f ca="1">(Autism_Child_Data3[[#This Row],[ethnicity]]-5.5)/4.5</f>
        <v>0.1111111111111111</v>
      </c>
      <c r="N31" s="4">
        <v>1</v>
      </c>
      <c r="O31" s="4">
        <v>1</v>
      </c>
      <c r="P31" s="4">
        <f ca="1">(Autism_Child_Data3[[#This Row],[contry of res]]-26.5)/25.5</f>
        <v>-0.41176470588235292</v>
      </c>
      <c r="Q31" s="4">
        <v>-1</v>
      </c>
      <c r="R31" s="4">
        <f ca="1">(Autism_Child_Data3[[#This Row],[result]]-5.5)/4.5</f>
        <v>-0.55555555555555558</v>
      </c>
      <c r="S31" s="4">
        <f ca="1">(Autism_Child_Data3[[#This Row],[relation]]-2.5)/1.5</f>
        <v>-0.33333333333333331</v>
      </c>
      <c r="T31" s="1" t="s">
        <v>104</v>
      </c>
      <c r="U31" s="4">
        <v>6.5500000000000003E-2</v>
      </c>
      <c r="V31" s="4">
        <v>7.2499999999999995E-2</v>
      </c>
      <c r="W31" s="4"/>
    </row>
    <row r="32" spans="1:23" x14ac:dyDescent="0.25">
      <c r="A32" s="4">
        <v>1</v>
      </c>
      <c r="B32" s="4">
        <v>1</v>
      </c>
      <c r="C32" s="4">
        <v>1</v>
      </c>
      <c r="D32" s="4">
        <v>1</v>
      </c>
      <c r="E32" s="4">
        <v>1</v>
      </c>
      <c r="F32" s="4">
        <v>1</v>
      </c>
      <c r="G32" s="4">
        <v>1</v>
      </c>
      <c r="H32" s="4">
        <v>1</v>
      </c>
      <c r="I32" s="4">
        <v>1</v>
      </c>
      <c r="J32" s="4">
        <v>1</v>
      </c>
      <c r="K32" s="4">
        <f ca="1">(Autism_Child_Data3[[#This Row],[age]]-7.5)/3.5</f>
        <v>1</v>
      </c>
      <c r="L32" s="4">
        <v>1</v>
      </c>
      <c r="M32" s="4">
        <f ca="1">(Autism_Child_Data3[[#This Row],[ethnicity]]-5.5)/4.5</f>
        <v>1</v>
      </c>
      <c r="N32" s="4">
        <v>-1</v>
      </c>
      <c r="O32" s="4">
        <v>-1</v>
      </c>
      <c r="P32" s="4">
        <f ca="1">(Autism_Child_Data3[[#This Row],[contry of res]]-26.5)/25.5</f>
        <v>0.96078431372549022</v>
      </c>
      <c r="Q32" s="4">
        <v>-1</v>
      </c>
      <c r="R32" s="4">
        <f ca="1">(Autism_Child_Data3[[#This Row],[result]]-5.5)/4.5</f>
        <v>1</v>
      </c>
      <c r="S32" s="4">
        <f ca="1">(Autism_Child_Data3[[#This Row],[relation]]-2.5)/1.5</f>
        <v>-0.33333333333333331</v>
      </c>
      <c r="T32" s="1" t="s">
        <v>105</v>
      </c>
      <c r="U32" s="4">
        <v>0.92359999999999998</v>
      </c>
      <c r="V32" s="4">
        <v>0.92810000000000004</v>
      </c>
      <c r="W32" s="4"/>
    </row>
    <row r="33" spans="1:23" x14ac:dyDescent="0.25">
      <c r="A33" s="4">
        <v>-1</v>
      </c>
      <c r="B33" s="4">
        <v>-1</v>
      </c>
      <c r="C33" s="4">
        <v>1</v>
      </c>
      <c r="D33" s="4">
        <v>-1</v>
      </c>
      <c r="E33" s="4">
        <v>-1</v>
      </c>
      <c r="F33" s="4">
        <v>1</v>
      </c>
      <c r="G33" s="4">
        <v>-1</v>
      </c>
      <c r="H33" s="4">
        <v>-1</v>
      </c>
      <c r="I33" s="4">
        <v>1</v>
      </c>
      <c r="J33" s="4">
        <v>1</v>
      </c>
      <c r="K33" s="4">
        <f ca="1">(Autism_Child_Data3[[#This Row],[age]]-7.5)/3.5</f>
        <v>-0.42857142857142855</v>
      </c>
      <c r="L33" s="4">
        <v>1</v>
      </c>
      <c r="M33" s="4">
        <f ca="1">(Autism_Child_Data3[[#This Row],[ethnicity]]-5.5)/4.5</f>
        <v>0.33333333333333331</v>
      </c>
      <c r="N33" s="4">
        <v>1</v>
      </c>
      <c r="O33" s="4">
        <v>-1</v>
      </c>
      <c r="P33" s="4">
        <f ca="1">(Autism_Child_Data3[[#This Row],[contry of res]]-26.5)/25.5</f>
        <v>0.37254901960784315</v>
      </c>
      <c r="Q33" s="4">
        <v>-1</v>
      </c>
      <c r="R33" s="4">
        <f ca="1">(Autism_Child_Data3[[#This Row],[result]]-5.5)/4.5</f>
        <v>-0.33333333333333331</v>
      </c>
      <c r="S33" s="4">
        <f ca="1">(Autism_Child_Data3[[#This Row],[relation]]-2.5)/1.5</f>
        <v>-0.33333333333333331</v>
      </c>
      <c r="T33" s="1" t="s">
        <v>104</v>
      </c>
      <c r="U33" s="4">
        <v>4.2200000000000001E-2</v>
      </c>
      <c r="V33" s="4">
        <v>4.3799999999999999E-2</v>
      </c>
      <c r="W33" s="4"/>
    </row>
    <row r="34" spans="1:23" x14ac:dyDescent="0.25">
      <c r="A34" s="4">
        <v>1</v>
      </c>
      <c r="B34" s="4">
        <v>-1</v>
      </c>
      <c r="C34" s="4">
        <v>-1</v>
      </c>
      <c r="D34" s="4">
        <v>1</v>
      </c>
      <c r="E34" s="4">
        <v>-1</v>
      </c>
      <c r="F34" s="4">
        <v>1</v>
      </c>
      <c r="G34" s="4">
        <v>1</v>
      </c>
      <c r="H34" s="4">
        <v>1</v>
      </c>
      <c r="I34" s="4">
        <v>1</v>
      </c>
      <c r="J34" s="4">
        <v>1</v>
      </c>
      <c r="K34" s="4">
        <f ca="1">(Autism_Child_Data3[[#This Row],[age]]-7.5)/3.5</f>
        <v>-1</v>
      </c>
      <c r="L34" s="4">
        <v>1</v>
      </c>
      <c r="M34" s="4">
        <f ca="1">(Autism_Child_Data3[[#This Row],[ethnicity]]-5.5)/4.5</f>
        <v>1</v>
      </c>
      <c r="N34" s="4">
        <v>-1</v>
      </c>
      <c r="O34" s="4">
        <v>-1</v>
      </c>
      <c r="P34" s="4">
        <f ca="1">(Autism_Child_Data3[[#This Row],[contry of res]]-26.5)/25.5</f>
        <v>-0.49019607843137253</v>
      </c>
      <c r="Q34" s="4">
        <v>-1</v>
      </c>
      <c r="R34" s="4">
        <f ca="1">(Autism_Child_Data3[[#This Row],[result]]-5.5)/4.5</f>
        <v>0.33333333333333331</v>
      </c>
      <c r="S34" s="4">
        <f ca="1">(Autism_Child_Data3[[#This Row],[relation]]-2.5)/1.5</f>
        <v>-0.33333333333333331</v>
      </c>
      <c r="T34" s="1" t="s">
        <v>105</v>
      </c>
      <c r="U34" s="4">
        <v>0.73729999999999996</v>
      </c>
      <c r="V34" s="4">
        <v>0.74139999999999995</v>
      </c>
      <c r="W34" s="4"/>
    </row>
    <row r="35" spans="1:23" x14ac:dyDescent="0.25">
      <c r="A35" s="4">
        <v>1</v>
      </c>
      <c r="B35" s="4">
        <v>-1</v>
      </c>
      <c r="C35" s="4">
        <v>-1</v>
      </c>
      <c r="D35" s="4">
        <v>-1</v>
      </c>
      <c r="E35" s="4">
        <v>1</v>
      </c>
      <c r="F35" s="4">
        <v>1</v>
      </c>
      <c r="G35" s="4">
        <v>-1</v>
      </c>
      <c r="H35" s="4">
        <v>1</v>
      </c>
      <c r="I35" s="4">
        <v>-1</v>
      </c>
      <c r="J35" s="4">
        <v>1</v>
      </c>
      <c r="K35" s="4">
        <f ca="1">(Autism_Child_Data3[[#This Row],[age]]-7.5)/3.5</f>
        <v>-0.7142857142857143</v>
      </c>
      <c r="L35" s="4">
        <v>1</v>
      </c>
      <c r="M35" s="4">
        <f ca="1">(Autism_Child_Data3[[#This Row],[ethnicity]]-5.5)/4.5</f>
        <v>0.55555555555555558</v>
      </c>
      <c r="N35" s="4">
        <v>1</v>
      </c>
      <c r="O35" s="4">
        <v>-1</v>
      </c>
      <c r="P35" s="4">
        <f ca="1">(Autism_Child_Data3[[#This Row],[contry of res]]-26.5)/25.5</f>
        <v>-0.29411764705882354</v>
      </c>
      <c r="Q35" s="4">
        <v>-1</v>
      </c>
      <c r="R35" s="4">
        <f ca="1">(Autism_Child_Data3[[#This Row],[result]]-5.5)/4.5</f>
        <v>-0.1111111111111111</v>
      </c>
      <c r="S35" s="4">
        <f ca="1">(Autism_Child_Data3[[#This Row],[relation]]-2.5)/1.5</f>
        <v>-1</v>
      </c>
      <c r="T35" s="1" t="s">
        <v>104</v>
      </c>
      <c r="U35" s="4">
        <v>6.0900000000000003E-2</v>
      </c>
      <c r="V35" s="4">
        <v>5.5599999999999997E-2</v>
      </c>
      <c r="W35" s="4"/>
    </row>
    <row r="36" spans="1:23" x14ac:dyDescent="0.25">
      <c r="A36" s="4">
        <v>1</v>
      </c>
      <c r="B36" s="4">
        <v>-1</v>
      </c>
      <c r="C36" s="4">
        <v>-1</v>
      </c>
      <c r="D36" s="4">
        <v>-1</v>
      </c>
      <c r="E36" s="4">
        <v>1</v>
      </c>
      <c r="F36" s="4">
        <v>1</v>
      </c>
      <c r="G36" s="4">
        <v>-1</v>
      </c>
      <c r="H36" s="4">
        <v>-1</v>
      </c>
      <c r="I36" s="4">
        <v>1</v>
      </c>
      <c r="J36" s="4">
        <v>1</v>
      </c>
      <c r="K36" s="4">
        <f ca="1">(Autism_Child_Data3[[#This Row],[age]]-7.5)/3.5</f>
        <v>-0.42857142857142855</v>
      </c>
      <c r="L36" s="4">
        <v>1</v>
      </c>
      <c r="M36" s="4">
        <f ca="1">(Autism_Child_Data3[[#This Row],[ethnicity]]-5.5)/4.5</f>
        <v>0.55555555555555558</v>
      </c>
      <c r="N36" s="4">
        <v>1</v>
      </c>
      <c r="O36" s="4">
        <v>-1</v>
      </c>
      <c r="P36" s="4">
        <f ca="1">(Autism_Child_Data3[[#This Row],[contry of res]]-26.5)/25.5</f>
        <v>-0.29411764705882354</v>
      </c>
      <c r="Q36" s="4">
        <v>-1</v>
      </c>
      <c r="R36" s="4">
        <f ca="1">(Autism_Child_Data3[[#This Row],[result]]-5.5)/4.5</f>
        <v>-0.1111111111111111</v>
      </c>
      <c r="S36" s="4">
        <f ca="1">(Autism_Child_Data3[[#This Row],[relation]]-2.5)/1.5</f>
        <v>-0.33333333333333331</v>
      </c>
      <c r="T36" s="1" t="s">
        <v>104</v>
      </c>
      <c r="U36" s="4">
        <v>6.9800000000000001E-2</v>
      </c>
      <c r="V36" s="4">
        <v>5.7299999999999997E-2</v>
      </c>
      <c r="W36" s="4"/>
    </row>
    <row r="37" spans="1:23" x14ac:dyDescent="0.25">
      <c r="A37" s="4">
        <v>-1</v>
      </c>
      <c r="B37" s="4">
        <v>1</v>
      </c>
      <c r="C37" s="4">
        <v>-1</v>
      </c>
      <c r="D37" s="4">
        <v>-1</v>
      </c>
      <c r="E37" s="4">
        <v>-1</v>
      </c>
      <c r="F37" s="4">
        <v>-1</v>
      </c>
      <c r="G37" s="4">
        <v>-1</v>
      </c>
      <c r="H37" s="4">
        <v>-1</v>
      </c>
      <c r="I37" s="4">
        <v>-1</v>
      </c>
      <c r="J37" s="4">
        <v>-1</v>
      </c>
      <c r="K37" s="4">
        <f ca="1">(Autism_Child_Data3[[#This Row],[age]]-7.5)/3.5</f>
        <v>-0.14285714285714285</v>
      </c>
      <c r="L37" s="4">
        <v>-1</v>
      </c>
      <c r="M37" s="4">
        <f ca="1">(Autism_Child_Data3[[#This Row],[ethnicity]]-5.5)/4.5</f>
        <v>-0.1111111111111111</v>
      </c>
      <c r="N37" s="4">
        <v>1</v>
      </c>
      <c r="O37" s="4">
        <v>-1</v>
      </c>
      <c r="P37" s="4">
        <f ca="1">(Autism_Child_Data3[[#This Row],[contry of res]]-26.5)/25.5</f>
        <v>0.80392156862745101</v>
      </c>
      <c r="Q37" s="4">
        <v>-1</v>
      </c>
      <c r="R37" s="4">
        <f ca="1">(Autism_Child_Data3[[#This Row],[result]]-5.5)/4.5</f>
        <v>-1</v>
      </c>
      <c r="S37" s="4">
        <f ca="1">(Autism_Child_Data3[[#This Row],[relation]]-2.5)/1.5</f>
        <v>-0.33333333333333331</v>
      </c>
      <c r="T37" s="1" t="s">
        <v>104</v>
      </c>
      <c r="U37" s="4">
        <v>7.7200000000000005E-2</v>
      </c>
      <c r="V37" s="4">
        <v>6.7100000000000007E-2</v>
      </c>
      <c r="W37" s="4"/>
    </row>
    <row r="38" spans="1:23" x14ac:dyDescent="0.25">
      <c r="A38" s="4">
        <v>-1</v>
      </c>
      <c r="B38" s="4">
        <v>1</v>
      </c>
      <c r="C38" s="4">
        <v>-1</v>
      </c>
      <c r="D38" s="4">
        <v>-1</v>
      </c>
      <c r="E38" s="4">
        <v>1</v>
      </c>
      <c r="F38" s="4">
        <v>-1</v>
      </c>
      <c r="G38" s="4">
        <v>-1</v>
      </c>
      <c r="H38" s="4">
        <v>1</v>
      </c>
      <c r="I38" s="4">
        <v>-1</v>
      </c>
      <c r="J38" s="4">
        <v>-1</v>
      </c>
      <c r="K38" s="4">
        <f ca="1">(Autism_Child_Data3[[#This Row],[age]]-7.5)/3.5</f>
        <v>-1</v>
      </c>
      <c r="L38" s="4">
        <v>-1</v>
      </c>
      <c r="M38" s="4">
        <f ca="1">(Autism_Child_Data3[[#This Row],[ethnicity]]-5.5)/4.5</f>
        <v>1</v>
      </c>
      <c r="N38" s="4">
        <v>-1</v>
      </c>
      <c r="O38" s="4">
        <v>-1</v>
      </c>
      <c r="P38" s="4">
        <f ca="1">(Autism_Child_Data3[[#This Row],[contry of res]]-26.5)/25.5</f>
        <v>0.80392156862745101</v>
      </c>
      <c r="Q38" s="4">
        <v>-1</v>
      </c>
      <c r="R38" s="4">
        <f ca="1">(Autism_Child_Data3[[#This Row],[result]]-5.5)/4.5</f>
        <v>-0.55555555555555558</v>
      </c>
      <c r="S38" s="4">
        <f ca="1">(Autism_Child_Data3[[#This Row],[relation]]-2.5)/1.5</f>
        <v>-0.33333333333333331</v>
      </c>
      <c r="T38" s="1" t="s">
        <v>104</v>
      </c>
      <c r="U38" s="4">
        <v>6.5500000000000003E-2</v>
      </c>
      <c r="V38" s="4">
        <v>5.7299999999999997E-2</v>
      </c>
      <c r="W38" s="4"/>
    </row>
    <row r="39" spans="1:23" x14ac:dyDescent="0.25">
      <c r="A39" s="4">
        <v>1</v>
      </c>
      <c r="B39" s="4">
        <v>1</v>
      </c>
      <c r="C39" s="4">
        <v>-1</v>
      </c>
      <c r="D39" s="4">
        <v>-1</v>
      </c>
      <c r="E39" s="4">
        <v>-1</v>
      </c>
      <c r="F39" s="4">
        <v>-1</v>
      </c>
      <c r="G39" s="4">
        <v>-1</v>
      </c>
      <c r="H39" s="4">
        <v>-1</v>
      </c>
      <c r="I39" s="4">
        <v>-1</v>
      </c>
      <c r="J39" s="4">
        <v>-1</v>
      </c>
      <c r="K39" s="4">
        <f ca="1">(Autism_Child_Data3[[#This Row],[age]]-7.5)/3.5</f>
        <v>-0.14285714285714285</v>
      </c>
      <c r="L39" s="4">
        <v>1</v>
      </c>
      <c r="M39" s="4">
        <f ca="1">(Autism_Child_Data3[[#This Row],[ethnicity]]-5.5)/4.5</f>
        <v>-1</v>
      </c>
      <c r="N39" s="4">
        <v>-1</v>
      </c>
      <c r="O39" s="4">
        <v>-1</v>
      </c>
      <c r="P39" s="4">
        <f ca="1">(Autism_Child_Data3[[#This Row],[contry of res]]-26.5)/25.5</f>
        <v>0.33333333333333331</v>
      </c>
      <c r="Q39" s="4">
        <v>-1</v>
      </c>
      <c r="R39" s="4">
        <f ca="1">(Autism_Child_Data3[[#This Row],[result]]-5.5)/4.5</f>
        <v>-0.77777777777777779</v>
      </c>
      <c r="S39" s="4">
        <f ca="1">(Autism_Child_Data3[[#This Row],[relation]]-2.5)/1.5</f>
        <v>-0.33333333333333331</v>
      </c>
      <c r="T39" s="1" t="s">
        <v>104</v>
      </c>
      <c r="U39" s="4">
        <v>7.5600000000000001E-2</v>
      </c>
      <c r="V39" s="4">
        <v>6.4899999999999999E-2</v>
      </c>
      <c r="W39" s="4"/>
    </row>
    <row r="40" spans="1:23" x14ac:dyDescent="0.25">
      <c r="A40" s="4">
        <v>1</v>
      </c>
      <c r="B40" s="4">
        <v>1</v>
      </c>
      <c r="C40" s="4">
        <v>1</v>
      </c>
      <c r="D40" s="4">
        <v>1</v>
      </c>
      <c r="E40" s="4">
        <v>1</v>
      </c>
      <c r="F40" s="4">
        <v>1</v>
      </c>
      <c r="G40" s="4">
        <v>1</v>
      </c>
      <c r="H40" s="4">
        <v>1</v>
      </c>
      <c r="I40" s="4">
        <v>1</v>
      </c>
      <c r="J40" s="4">
        <v>1</v>
      </c>
      <c r="K40" s="4">
        <f ca="1">(Autism_Child_Data3[[#This Row],[age]]-7.5)/3.5</f>
        <v>-1</v>
      </c>
      <c r="L40" s="4">
        <v>1</v>
      </c>
      <c r="M40" s="4">
        <f ca="1">(Autism_Child_Data3[[#This Row],[ethnicity]]-5.5)/4.5</f>
        <v>1</v>
      </c>
      <c r="N40" s="4">
        <v>1</v>
      </c>
      <c r="O40" s="4">
        <v>-1</v>
      </c>
      <c r="P40" s="4">
        <f ca="1">(Autism_Child_Data3[[#This Row],[contry of res]]-26.5)/25.5</f>
        <v>0.96078431372549022</v>
      </c>
      <c r="Q40" s="4">
        <v>-1</v>
      </c>
      <c r="R40" s="4">
        <f ca="1">(Autism_Child_Data3[[#This Row],[result]]-5.5)/4.5</f>
        <v>1</v>
      </c>
      <c r="S40" s="4">
        <f ca="1">(Autism_Child_Data3[[#This Row],[relation]]-2.5)/1.5</f>
        <v>-0.33333333333333331</v>
      </c>
      <c r="T40" s="1" t="s">
        <v>105</v>
      </c>
      <c r="U40" s="4">
        <v>0.92290000000000005</v>
      </c>
      <c r="V40" s="4">
        <v>0.92759999999999998</v>
      </c>
      <c r="W40" s="4"/>
    </row>
    <row r="41" spans="1:23" x14ac:dyDescent="0.25">
      <c r="A41" s="4">
        <v>-1</v>
      </c>
      <c r="B41" s="4">
        <v>1</v>
      </c>
      <c r="C41" s="4">
        <v>1</v>
      </c>
      <c r="D41" s="4">
        <v>1</v>
      </c>
      <c r="E41" s="4">
        <v>1</v>
      </c>
      <c r="F41" s="4">
        <v>1</v>
      </c>
      <c r="G41" s="4">
        <v>1</v>
      </c>
      <c r="H41" s="4">
        <v>1</v>
      </c>
      <c r="I41" s="4">
        <v>-1</v>
      </c>
      <c r="J41" s="4">
        <v>1</v>
      </c>
      <c r="K41" s="4">
        <f ca="1">(Autism_Child_Data3[[#This Row],[age]]-7.5)/3.5</f>
        <v>-1</v>
      </c>
      <c r="L41" s="4">
        <v>1</v>
      </c>
      <c r="M41" s="4">
        <f ca="1">(Autism_Child_Data3[[#This Row],[ethnicity]]-5.5)/4.5</f>
        <v>-1</v>
      </c>
      <c r="N41" s="4">
        <v>-1</v>
      </c>
      <c r="O41" s="4">
        <v>-1</v>
      </c>
      <c r="P41" s="4">
        <f ca="1">(Autism_Child_Data3[[#This Row],[contry of res]]-26.5)/25.5</f>
        <v>-0.29411764705882354</v>
      </c>
      <c r="Q41" s="4">
        <v>-1</v>
      </c>
      <c r="R41" s="4">
        <f ca="1">(Autism_Child_Data3[[#This Row],[result]]-5.5)/4.5</f>
        <v>0.55555555555555558</v>
      </c>
      <c r="S41" s="4">
        <f ca="1">(Autism_Child_Data3[[#This Row],[relation]]-2.5)/1.5</f>
        <v>-0.33333333333333331</v>
      </c>
      <c r="T41" s="1" t="s">
        <v>105</v>
      </c>
      <c r="U41" s="4">
        <v>0.87519999999999998</v>
      </c>
      <c r="V41" s="4">
        <v>0.88800000000000001</v>
      </c>
      <c r="W41" s="4"/>
    </row>
    <row r="42" spans="1:23" x14ac:dyDescent="0.25">
      <c r="A42" s="4">
        <v>-1</v>
      </c>
      <c r="B42" s="4">
        <v>-1</v>
      </c>
      <c r="C42" s="4">
        <v>1</v>
      </c>
      <c r="D42" s="4">
        <v>1</v>
      </c>
      <c r="E42" s="4">
        <v>1</v>
      </c>
      <c r="F42" s="4">
        <v>1</v>
      </c>
      <c r="G42" s="4">
        <v>-1</v>
      </c>
      <c r="H42" s="4">
        <v>1</v>
      </c>
      <c r="I42" s="4">
        <v>-1</v>
      </c>
      <c r="J42" s="4">
        <v>1</v>
      </c>
      <c r="K42" s="4">
        <f ca="1">(Autism_Child_Data3[[#This Row],[age]]-7.5)/3.5</f>
        <v>-0.7142857142857143</v>
      </c>
      <c r="L42" s="4">
        <v>1</v>
      </c>
      <c r="M42" s="4">
        <f ca="1">(Autism_Child_Data3[[#This Row],[ethnicity]]-5.5)/4.5</f>
        <v>1</v>
      </c>
      <c r="N42" s="4">
        <v>1</v>
      </c>
      <c r="O42" s="4">
        <v>-1</v>
      </c>
      <c r="P42" s="4">
        <f ca="1">(Autism_Child_Data3[[#This Row],[contry of res]]-26.5)/25.5</f>
        <v>-5.8823529411764705E-2</v>
      </c>
      <c r="Q42" s="4">
        <v>-1</v>
      </c>
      <c r="R42" s="4">
        <f ca="1">(Autism_Child_Data3[[#This Row],[result]]-5.5)/4.5</f>
        <v>0.1111111111111111</v>
      </c>
      <c r="S42" s="4">
        <f ca="1">(Autism_Child_Data3[[#This Row],[relation]]-2.5)/1.5</f>
        <v>-0.33333333333333331</v>
      </c>
      <c r="T42" s="1" t="s">
        <v>104</v>
      </c>
      <c r="U42" s="4">
        <v>0.21629999999999999</v>
      </c>
      <c r="V42" s="4">
        <v>0.20119999999999999</v>
      </c>
      <c r="W42" s="4"/>
    </row>
    <row r="43" spans="1:23" x14ac:dyDescent="0.25">
      <c r="A43" s="4">
        <v>-1</v>
      </c>
      <c r="B43" s="4">
        <v>1</v>
      </c>
      <c r="C43" s="4">
        <v>-1</v>
      </c>
      <c r="D43" s="4">
        <v>-1</v>
      </c>
      <c r="E43" s="4">
        <v>-1</v>
      </c>
      <c r="F43" s="4">
        <v>-1</v>
      </c>
      <c r="G43" s="4">
        <v>-1</v>
      </c>
      <c r="H43" s="4">
        <v>-1</v>
      </c>
      <c r="I43" s="4">
        <v>-1</v>
      </c>
      <c r="J43" s="4">
        <v>-1</v>
      </c>
      <c r="K43" s="4">
        <f ca="1">(Autism_Child_Data3[[#This Row],[age]]-7.5)/3.5</f>
        <v>-1</v>
      </c>
      <c r="L43" s="4">
        <v>1</v>
      </c>
      <c r="M43" s="4">
        <f ca="1">(Autism_Child_Data3[[#This Row],[ethnicity]]-5.5)/4.5</f>
        <v>-0.1111111111111111</v>
      </c>
      <c r="N43" s="4">
        <v>-1</v>
      </c>
      <c r="O43" s="4">
        <v>-1</v>
      </c>
      <c r="P43" s="4">
        <f ca="1">(Autism_Child_Data3[[#This Row],[contry of res]]-26.5)/25.5</f>
        <v>-1</v>
      </c>
      <c r="Q43" s="4">
        <v>-1</v>
      </c>
      <c r="R43" s="4">
        <f ca="1">(Autism_Child_Data3[[#This Row],[result]]-5.5)/4.5</f>
        <v>-1</v>
      </c>
      <c r="S43" s="4">
        <f ca="1">(Autism_Child_Data3[[#This Row],[relation]]-2.5)/1.5</f>
        <v>-0.33333333333333331</v>
      </c>
      <c r="T43" s="1" t="s">
        <v>104</v>
      </c>
      <c r="U43" s="4">
        <v>7.7499999999999999E-2</v>
      </c>
      <c r="V43" s="4">
        <v>6.6900000000000001E-2</v>
      </c>
      <c r="W43" s="4"/>
    </row>
    <row r="44" spans="1:23" x14ac:dyDescent="0.25">
      <c r="A44" s="4">
        <v>1</v>
      </c>
      <c r="B44" s="4">
        <v>-1</v>
      </c>
      <c r="C44" s="4">
        <v>-1</v>
      </c>
      <c r="D44" s="4">
        <v>-1</v>
      </c>
      <c r="E44" s="4">
        <v>1</v>
      </c>
      <c r="F44" s="4">
        <v>-1</v>
      </c>
      <c r="G44" s="4">
        <v>1</v>
      </c>
      <c r="H44" s="4">
        <v>-1</v>
      </c>
      <c r="I44" s="4">
        <v>-1</v>
      </c>
      <c r="J44" s="4">
        <v>1</v>
      </c>
      <c r="K44" s="4">
        <f ca="1">(Autism_Child_Data3[[#This Row],[age]]-7.5)/3.5</f>
        <v>-0.42857142857142855</v>
      </c>
      <c r="L44" s="4">
        <v>-1</v>
      </c>
      <c r="M44" s="4">
        <f ca="1">(Autism_Child_Data3[[#This Row],[ethnicity]]-5.5)/4.5</f>
        <v>-0.1111111111111111</v>
      </c>
      <c r="N44" s="4">
        <v>-1</v>
      </c>
      <c r="O44" s="4">
        <v>-1</v>
      </c>
      <c r="P44" s="4">
        <f ca="1">(Autism_Child_Data3[[#This Row],[contry of res]]-26.5)/25.5</f>
        <v>-5.8823529411764705E-2</v>
      </c>
      <c r="Q44" s="4">
        <v>-1</v>
      </c>
      <c r="R44" s="4">
        <f ca="1">(Autism_Child_Data3[[#This Row],[result]]-5.5)/4.5</f>
        <v>-0.33333333333333331</v>
      </c>
      <c r="S44" s="4">
        <f ca="1">(Autism_Child_Data3[[#This Row],[relation]]-2.5)/1.5</f>
        <v>-0.33333333333333331</v>
      </c>
      <c r="T44" s="1" t="s">
        <v>104</v>
      </c>
      <c r="U44" s="4">
        <v>7.9899999999999999E-2</v>
      </c>
      <c r="V44" s="4">
        <v>7.1199999999999999E-2</v>
      </c>
      <c r="W44" s="4"/>
    </row>
    <row r="45" spans="1:23" x14ac:dyDescent="0.25">
      <c r="A45" s="4">
        <v>1</v>
      </c>
      <c r="B45" s="4">
        <v>-1</v>
      </c>
      <c r="C45" s="4">
        <v>1</v>
      </c>
      <c r="D45" s="4">
        <v>1</v>
      </c>
      <c r="E45" s="4">
        <v>1</v>
      </c>
      <c r="F45" s="4">
        <v>1</v>
      </c>
      <c r="G45" s="4">
        <v>-1</v>
      </c>
      <c r="H45" s="4">
        <v>1</v>
      </c>
      <c r="I45" s="4">
        <v>1</v>
      </c>
      <c r="J45" s="4">
        <v>1</v>
      </c>
      <c r="K45" s="4">
        <f ca="1">(Autism_Child_Data3[[#This Row],[age]]-7.5)/3.5</f>
        <v>-1</v>
      </c>
      <c r="L45" s="4">
        <v>-1</v>
      </c>
      <c r="M45" s="4">
        <f ca="1">(Autism_Child_Data3[[#This Row],[ethnicity]]-5.5)/4.5</f>
        <v>1</v>
      </c>
      <c r="N45" s="4">
        <v>-1</v>
      </c>
      <c r="O45" s="4">
        <v>-1</v>
      </c>
      <c r="P45" s="4">
        <f ca="1">(Autism_Child_Data3[[#This Row],[contry of res]]-26.5)/25.5</f>
        <v>-5.8823529411764705E-2</v>
      </c>
      <c r="Q45" s="4">
        <v>-1</v>
      </c>
      <c r="R45" s="4">
        <f ca="1">(Autism_Child_Data3[[#This Row],[result]]-5.5)/4.5</f>
        <v>0.55555555555555558</v>
      </c>
      <c r="S45" s="4">
        <f ca="1">(Autism_Child_Data3[[#This Row],[relation]]-2.5)/1.5</f>
        <v>-0.33333333333333331</v>
      </c>
      <c r="T45" s="1" t="s">
        <v>105</v>
      </c>
      <c r="U45" s="4">
        <v>0.85219999999999996</v>
      </c>
      <c r="V45" s="4">
        <v>0.87370000000000003</v>
      </c>
      <c r="W45" s="4"/>
    </row>
    <row r="46" spans="1:23" x14ac:dyDescent="0.25">
      <c r="A46" s="4">
        <v>-1</v>
      </c>
      <c r="B46" s="4">
        <v>-1</v>
      </c>
      <c r="C46" s="4">
        <v>-1</v>
      </c>
      <c r="D46" s="4">
        <v>1</v>
      </c>
      <c r="E46" s="4">
        <v>-1</v>
      </c>
      <c r="F46" s="4">
        <v>-1</v>
      </c>
      <c r="G46" s="4">
        <v>1</v>
      </c>
      <c r="H46" s="4">
        <v>-1</v>
      </c>
      <c r="I46" s="4">
        <v>-1</v>
      </c>
      <c r="J46" s="4">
        <v>-1</v>
      </c>
      <c r="K46" s="4">
        <f ca="1">(Autism_Child_Data3[[#This Row],[age]]-7.5)/3.5</f>
        <v>0.7142857142857143</v>
      </c>
      <c r="L46" s="4">
        <v>1</v>
      </c>
      <c r="M46" s="4">
        <f ca="1">(Autism_Child_Data3[[#This Row],[ethnicity]]-5.5)/4.5</f>
        <v>-0.1111111111111111</v>
      </c>
      <c r="N46" s="4">
        <v>-1</v>
      </c>
      <c r="O46" s="4">
        <v>-1</v>
      </c>
      <c r="P46" s="4">
        <f ca="1">(Autism_Child_Data3[[#This Row],[contry of res]]-26.5)/25.5</f>
        <v>-5.8823529411764705E-2</v>
      </c>
      <c r="Q46" s="4">
        <v>-1</v>
      </c>
      <c r="R46" s="4">
        <f ca="1">(Autism_Child_Data3[[#This Row],[result]]-5.5)/4.5</f>
        <v>-0.77777777777777779</v>
      </c>
      <c r="S46" s="4">
        <f ca="1">(Autism_Child_Data3[[#This Row],[relation]]-2.5)/1.5</f>
        <v>-0.33333333333333331</v>
      </c>
      <c r="T46" s="1" t="s">
        <v>104</v>
      </c>
      <c r="U46" s="4">
        <v>6.13E-2</v>
      </c>
      <c r="V46" s="4">
        <v>5.3400000000000003E-2</v>
      </c>
      <c r="W46" s="4"/>
    </row>
    <row r="47" spans="1:23" x14ac:dyDescent="0.25">
      <c r="A47" s="4">
        <v>-1</v>
      </c>
      <c r="B47" s="4">
        <v>1</v>
      </c>
      <c r="C47" s="4">
        <v>1</v>
      </c>
      <c r="D47" s="4">
        <v>-1</v>
      </c>
      <c r="E47" s="4">
        <v>1</v>
      </c>
      <c r="F47" s="4">
        <v>1</v>
      </c>
      <c r="G47" s="4">
        <v>-1</v>
      </c>
      <c r="H47" s="4">
        <v>-1</v>
      </c>
      <c r="I47" s="4">
        <v>-1</v>
      </c>
      <c r="J47" s="4">
        <v>1</v>
      </c>
      <c r="K47" s="4">
        <f ca="1">(Autism_Child_Data3[[#This Row],[age]]-7.5)/3.5</f>
        <v>-1</v>
      </c>
      <c r="L47" s="4">
        <v>-1</v>
      </c>
      <c r="M47" s="4">
        <f ca="1">(Autism_Child_Data3[[#This Row],[ethnicity]]-5.5)/4.5</f>
        <v>-0.1111111111111111</v>
      </c>
      <c r="N47" s="4">
        <v>1</v>
      </c>
      <c r="O47" s="4">
        <v>-1</v>
      </c>
      <c r="P47" s="4">
        <f ca="1">(Autism_Child_Data3[[#This Row],[contry of res]]-26.5)/25.5</f>
        <v>-0.25490196078431371</v>
      </c>
      <c r="Q47" s="4">
        <v>-1</v>
      </c>
      <c r="R47" s="4">
        <f ca="1">(Autism_Child_Data3[[#This Row],[result]]-5.5)/4.5</f>
        <v>-0.1111111111111111</v>
      </c>
      <c r="S47" s="4">
        <f ca="1">(Autism_Child_Data3[[#This Row],[relation]]-2.5)/1.5</f>
        <v>0.33333333333333331</v>
      </c>
      <c r="T47" s="1" t="s">
        <v>104</v>
      </c>
      <c r="U47" s="4">
        <v>6.6799999999999998E-2</v>
      </c>
      <c r="V47" s="4">
        <v>8.6099999999999996E-2</v>
      </c>
      <c r="W47" s="4"/>
    </row>
    <row r="48" spans="1:23" x14ac:dyDescent="0.25">
      <c r="A48" s="4">
        <v>-1</v>
      </c>
      <c r="B48" s="4">
        <v>1</v>
      </c>
      <c r="C48" s="4">
        <v>1</v>
      </c>
      <c r="D48" s="4">
        <v>-1</v>
      </c>
      <c r="E48" s="4">
        <v>1</v>
      </c>
      <c r="F48" s="4">
        <v>1</v>
      </c>
      <c r="G48" s="4">
        <v>-1</v>
      </c>
      <c r="H48" s="4">
        <v>-1</v>
      </c>
      <c r="I48" s="4">
        <v>-1</v>
      </c>
      <c r="J48" s="4">
        <v>-1</v>
      </c>
      <c r="K48" s="4">
        <f ca="1">(Autism_Child_Data3[[#This Row],[age]]-7.5)/3.5</f>
        <v>-1</v>
      </c>
      <c r="L48" s="4">
        <v>-1</v>
      </c>
      <c r="M48" s="4">
        <f ca="1">(Autism_Child_Data3[[#This Row],[ethnicity]]-5.5)/4.5</f>
        <v>-0.1111111111111111</v>
      </c>
      <c r="N48" s="4">
        <v>1</v>
      </c>
      <c r="O48" s="4">
        <v>-1</v>
      </c>
      <c r="P48" s="4">
        <f ca="1">(Autism_Child_Data3[[#This Row],[contry of res]]-26.5)/25.5</f>
        <v>-0.25490196078431371</v>
      </c>
      <c r="Q48" s="4">
        <v>-1</v>
      </c>
      <c r="R48" s="4">
        <f ca="1">(Autism_Child_Data3[[#This Row],[result]]-5.5)/4.5</f>
        <v>-0.33333333333333331</v>
      </c>
      <c r="S48" s="4">
        <f ca="1">(Autism_Child_Data3[[#This Row],[relation]]-2.5)/1.5</f>
        <v>0.33333333333333331</v>
      </c>
      <c r="T48" s="1" t="s">
        <v>104</v>
      </c>
      <c r="U48" s="4">
        <v>6.2199999999999998E-2</v>
      </c>
      <c r="V48" s="4">
        <v>7.5700000000000003E-2</v>
      </c>
      <c r="W48" s="4"/>
    </row>
    <row r="49" spans="1:23" x14ac:dyDescent="0.25">
      <c r="A49" s="4">
        <v>1</v>
      </c>
      <c r="B49" s="4">
        <v>1</v>
      </c>
      <c r="C49" s="4">
        <v>1</v>
      </c>
      <c r="D49" s="4">
        <v>-1</v>
      </c>
      <c r="E49" s="4">
        <v>1</v>
      </c>
      <c r="F49" s="4">
        <v>-1</v>
      </c>
      <c r="G49" s="4">
        <v>1</v>
      </c>
      <c r="H49" s="4">
        <v>1</v>
      </c>
      <c r="I49" s="4">
        <v>-1</v>
      </c>
      <c r="J49" s="4">
        <v>1</v>
      </c>
      <c r="K49" s="4">
        <f ca="1">(Autism_Child_Data3[[#This Row],[age]]-7.5)/3.5</f>
        <v>-0.42857142857142855</v>
      </c>
      <c r="L49" s="4">
        <v>1</v>
      </c>
      <c r="M49" s="4">
        <f ca="1">(Autism_Child_Data3[[#This Row],[ethnicity]]-5.5)/4.5</f>
        <v>1</v>
      </c>
      <c r="N49" s="4">
        <v>-1</v>
      </c>
      <c r="O49" s="4">
        <v>-1</v>
      </c>
      <c r="P49" s="4">
        <f ca="1">(Autism_Child_Data3[[#This Row],[contry of res]]-26.5)/25.5</f>
        <v>-5.8823529411764705E-2</v>
      </c>
      <c r="Q49" s="4">
        <v>-1</v>
      </c>
      <c r="R49" s="4">
        <f ca="1">(Autism_Child_Data3[[#This Row],[result]]-5.5)/4.5</f>
        <v>0.33333333333333331</v>
      </c>
      <c r="S49" s="4">
        <f ca="1">(Autism_Child_Data3[[#This Row],[relation]]-2.5)/1.5</f>
        <v>-0.33333333333333331</v>
      </c>
      <c r="T49" s="1" t="s">
        <v>105</v>
      </c>
      <c r="U49" s="4">
        <v>0.72009999999999996</v>
      </c>
      <c r="V49" s="4">
        <v>0.75209999999999999</v>
      </c>
      <c r="W49" s="4"/>
    </row>
    <row r="50" spans="1:23" x14ac:dyDescent="0.25">
      <c r="A50" s="4">
        <v>1</v>
      </c>
      <c r="B50" s="4">
        <v>-1</v>
      </c>
      <c r="C50" s="4">
        <v>1</v>
      </c>
      <c r="D50" s="4">
        <v>1</v>
      </c>
      <c r="E50" s="4">
        <v>1</v>
      </c>
      <c r="F50" s="4">
        <v>1</v>
      </c>
      <c r="G50" s="4">
        <v>-1</v>
      </c>
      <c r="H50" s="4">
        <v>-1</v>
      </c>
      <c r="I50" s="4">
        <v>1</v>
      </c>
      <c r="J50" s="4">
        <v>1</v>
      </c>
      <c r="K50" s="4">
        <f ca="1">(Autism_Child_Data3[[#This Row],[age]]-7.5)/3.5</f>
        <v>-0.42857142857142855</v>
      </c>
      <c r="L50" s="4">
        <v>-1</v>
      </c>
      <c r="M50" s="4">
        <f ca="1">(Autism_Child_Data3[[#This Row],[ethnicity]]-5.5)/4.5</f>
        <v>1</v>
      </c>
      <c r="N50" s="4">
        <v>1</v>
      </c>
      <c r="O50" s="4">
        <v>-1</v>
      </c>
      <c r="P50" s="4">
        <f ca="1">(Autism_Child_Data3[[#This Row],[contry of res]]-26.5)/25.5</f>
        <v>0.33333333333333331</v>
      </c>
      <c r="Q50" s="4">
        <v>-1</v>
      </c>
      <c r="R50" s="4">
        <f ca="1">(Autism_Child_Data3[[#This Row],[result]]-5.5)/4.5</f>
        <v>0.33333333333333331</v>
      </c>
      <c r="S50" s="4">
        <f ca="1">(Autism_Child_Data3[[#This Row],[relation]]-2.5)/1.5</f>
        <v>-0.33333333333333331</v>
      </c>
      <c r="T50" s="1" t="s">
        <v>105</v>
      </c>
      <c r="U50" s="4">
        <v>0.6573</v>
      </c>
      <c r="V50" s="4">
        <v>0.66169999999999995</v>
      </c>
      <c r="W50" s="4"/>
    </row>
    <row r="51" spans="1:23" x14ac:dyDescent="0.25">
      <c r="A51" s="4">
        <v>-1</v>
      </c>
      <c r="B51" s="4">
        <v>1</v>
      </c>
      <c r="C51" s="4">
        <v>-1</v>
      </c>
      <c r="D51" s="4">
        <v>-1</v>
      </c>
      <c r="E51" s="4">
        <v>1</v>
      </c>
      <c r="F51" s="4">
        <v>-1</v>
      </c>
      <c r="G51" s="4">
        <v>-1</v>
      </c>
      <c r="H51" s="4">
        <v>-1</v>
      </c>
      <c r="I51" s="4">
        <v>-1</v>
      </c>
      <c r="J51" s="4">
        <v>-1</v>
      </c>
      <c r="K51" s="4">
        <f ca="1">(Autism_Child_Data3[[#This Row],[age]]-7.5)/3.5</f>
        <v>-0.14285714285714285</v>
      </c>
      <c r="L51" s="4">
        <v>1</v>
      </c>
      <c r="M51" s="4">
        <f ca="1">(Autism_Child_Data3[[#This Row],[ethnicity]]-5.5)/4.5</f>
        <v>-0.1111111111111111</v>
      </c>
      <c r="N51" s="4">
        <v>-1</v>
      </c>
      <c r="O51" s="4">
        <v>1</v>
      </c>
      <c r="P51" s="4">
        <f ca="1">(Autism_Child_Data3[[#This Row],[contry of res]]-26.5)/25.5</f>
        <v>-5.8823529411764705E-2</v>
      </c>
      <c r="Q51" s="4">
        <v>-1</v>
      </c>
      <c r="R51" s="4">
        <f ca="1">(Autism_Child_Data3[[#This Row],[result]]-5.5)/4.5</f>
        <v>-0.77777777777777779</v>
      </c>
      <c r="S51" s="4">
        <f ca="1">(Autism_Child_Data3[[#This Row],[relation]]-2.5)/1.5</f>
        <v>-0.33333333333333331</v>
      </c>
      <c r="T51" s="1" t="s">
        <v>104</v>
      </c>
      <c r="U51" s="4">
        <v>6.3799999999999996E-2</v>
      </c>
      <c r="V51" s="4">
        <v>5.5899999999999998E-2</v>
      </c>
      <c r="W51" s="4"/>
    </row>
    <row r="52" spans="1:23" x14ac:dyDescent="0.25">
      <c r="A52" s="4">
        <v>-1</v>
      </c>
      <c r="B52" s="4">
        <v>1</v>
      </c>
      <c r="C52" s="4">
        <v>-1</v>
      </c>
      <c r="D52" s="4">
        <v>-1</v>
      </c>
      <c r="E52" s="4">
        <v>1</v>
      </c>
      <c r="F52" s="4">
        <v>-1</v>
      </c>
      <c r="G52" s="4">
        <v>1</v>
      </c>
      <c r="H52" s="4">
        <v>-1</v>
      </c>
      <c r="I52" s="4">
        <v>-1</v>
      </c>
      <c r="J52" s="4">
        <v>1</v>
      </c>
      <c r="K52" s="4">
        <f ca="1">(Autism_Child_Data3[[#This Row],[age]]-7.5)/3.5</f>
        <v>-0.14285714285714285</v>
      </c>
      <c r="L52" s="4">
        <v>1</v>
      </c>
      <c r="M52" s="4">
        <f ca="1">(Autism_Child_Data3[[#This Row],[ethnicity]]-5.5)/4.5</f>
        <v>1</v>
      </c>
      <c r="N52" s="4">
        <v>1</v>
      </c>
      <c r="O52" s="4">
        <v>-1</v>
      </c>
      <c r="P52" s="4">
        <f ca="1">(Autism_Child_Data3[[#This Row],[contry of res]]-26.5)/25.5</f>
        <v>-5.8823529411764705E-2</v>
      </c>
      <c r="Q52" s="4">
        <v>-1</v>
      </c>
      <c r="R52" s="4">
        <f ca="1">(Autism_Child_Data3[[#This Row],[result]]-5.5)/4.5</f>
        <v>-0.33333333333333331</v>
      </c>
      <c r="S52" s="4">
        <f ca="1">(Autism_Child_Data3[[#This Row],[relation]]-2.5)/1.5</f>
        <v>-0.33333333333333331</v>
      </c>
      <c r="T52" s="1" t="s">
        <v>104</v>
      </c>
      <c r="U52" s="4">
        <v>4.3099999999999999E-2</v>
      </c>
      <c r="V52" s="4">
        <v>4.3499999999999997E-2</v>
      </c>
      <c r="W52" s="4"/>
    </row>
    <row r="53" spans="1:23" x14ac:dyDescent="0.25">
      <c r="A53" s="4">
        <v>-1</v>
      </c>
      <c r="B53" s="4">
        <v>-1</v>
      </c>
      <c r="C53" s="4">
        <v>1</v>
      </c>
      <c r="D53" s="4">
        <v>-1</v>
      </c>
      <c r="E53" s="4">
        <v>1</v>
      </c>
      <c r="F53" s="4">
        <v>1</v>
      </c>
      <c r="G53" s="4">
        <v>1</v>
      </c>
      <c r="H53" s="4">
        <v>-1</v>
      </c>
      <c r="I53" s="4">
        <v>1</v>
      </c>
      <c r="J53" s="4">
        <v>1</v>
      </c>
      <c r="K53" s="4">
        <f ca="1">(Autism_Child_Data3[[#This Row],[age]]-7.5)/3.5</f>
        <v>-1</v>
      </c>
      <c r="L53" s="4">
        <v>1</v>
      </c>
      <c r="M53" s="4">
        <f ca="1">(Autism_Child_Data3[[#This Row],[ethnicity]]-5.5)/4.5</f>
        <v>-1</v>
      </c>
      <c r="N53" s="4">
        <v>-1</v>
      </c>
      <c r="O53" s="4">
        <v>-1</v>
      </c>
      <c r="P53" s="4">
        <f ca="1">(Autism_Child_Data3[[#This Row],[contry of res]]-26.5)/25.5</f>
        <v>-0.29411764705882354</v>
      </c>
      <c r="Q53" s="4">
        <v>-1</v>
      </c>
      <c r="R53" s="4">
        <f ca="1">(Autism_Child_Data3[[#This Row],[result]]-5.5)/4.5</f>
        <v>0.1111111111111111</v>
      </c>
      <c r="S53" s="4">
        <f ca="1">(Autism_Child_Data3[[#This Row],[relation]]-2.5)/1.5</f>
        <v>-0.33333333333333331</v>
      </c>
      <c r="T53" s="1" t="s">
        <v>104</v>
      </c>
      <c r="U53" s="4">
        <v>0.14799999999999999</v>
      </c>
      <c r="V53" s="4">
        <v>0.1399</v>
      </c>
      <c r="W53" s="4"/>
    </row>
    <row r="54" spans="1:23" x14ac:dyDescent="0.25">
      <c r="A54" s="4">
        <v>1</v>
      </c>
      <c r="B54" s="4">
        <v>-1</v>
      </c>
      <c r="C54" s="4">
        <v>-1</v>
      </c>
      <c r="D54" s="4">
        <v>1</v>
      </c>
      <c r="E54" s="4">
        <v>-1</v>
      </c>
      <c r="F54" s="4">
        <v>1</v>
      </c>
      <c r="G54" s="4">
        <v>-1</v>
      </c>
      <c r="H54" s="4">
        <v>1</v>
      </c>
      <c r="I54" s="4">
        <v>1</v>
      </c>
      <c r="J54" s="4">
        <v>1</v>
      </c>
      <c r="K54" s="4">
        <f ca="1">(Autism_Child_Data3[[#This Row],[age]]-7.5)/3.5</f>
        <v>-0.42857142857142855</v>
      </c>
      <c r="L54" s="4">
        <v>1</v>
      </c>
      <c r="M54" s="4">
        <f ca="1">(Autism_Child_Data3[[#This Row],[ethnicity]]-5.5)/4.5</f>
        <v>1</v>
      </c>
      <c r="N54" s="4">
        <v>-1</v>
      </c>
      <c r="O54" s="4">
        <v>-1</v>
      </c>
      <c r="P54" s="4">
        <f ca="1">(Autism_Child_Data3[[#This Row],[contry of res]]-26.5)/25.5</f>
        <v>-5.8823529411764705E-2</v>
      </c>
      <c r="Q54" s="4">
        <v>-1</v>
      </c>
      <c r="R54" s="4">
        <f ca="1">(Autism_Child_Data3[[#This Row],[result]]-5.5)/4.5</f>
        <v>0.1111111111111111</v>
      </c>
      <c r="S54" s="4">
        <f ca="1">(Autism_Child_Data3[[#This Row],[relation]]-2.5)/1.5</f>
        <v>-0.33333333333333331</v>
      </c>
      <c r="T54" s="1" t="s">
        <v>104</v>
      </c>
      <c r="U54" s="4">
        <v>0.377</v>
      </c>
      <c r="V54" s="4">
        <v>0.32890000000000003</v>
      </c>
      <c r="W54" s="4"/>
    </row>
    <row r="55" spans="1:23" x14ac:dyDescent="0.25">
      <c r="A55" s="4">
        <v>1</v>
      </c>
      <c r="B55" s="4">
        <v>1</v>
      </c>
      <c r="C55" s="4">
        <v>1</v>
      </c>
      <c r="D55" s="4">
        <v>1</v>
      </c>
      <c r="E55" s="4">
        <v>1</v>
      </c>
      <c r="F55" s="4">
        <v>1</v>
      </c>
      <c r="G55" s="4">
        <v>1</v>
      </c>
      <c r="H55" s="4">
        <v>-1</v>
      </c>
      <c r="I55" s="4">
        <v>1</v>
      </c>
      <c r="J55" s="4">
        <v>1</v>
      </c>
      <c r="K55" s="4">
        <f ca="1">(Autism_Child_Data3[[#This Row],[age]]-7.5)/3.5</f>
        <v>-0.14285714285714285</v>
      </c>
      <c r="L55" s="4">
        <v>1</v>
      </c>
      <c r="M55" s="4">
        <f ca="1">(Autism_Child_Data3[[#This Row],[ethnicity]]-5.5)/4.5</f>
        <v>1</v>
      </c>
      <c r="N55" s="4">
        <v>1</v>
      </c>
      <c r="O55" s="4">
        <v>-1</v>
      </c>
      <c r="P55" s="4">
        <f ca="1">(Autism_Child_Data3[[#This Row],[contry of res]]-26.5)/25.5</f>
        <v>1</v>
      </c>
      <c r="Q55" s="4">
        <v>-1</v>
      </c>
      <c r="R55" s="4">
        <f ca="1">(Autism_Child_Data3[[#This Row],[result]]-5.5)/4.5</f>
        <v>0.77777777777777779</v>
      </c>
      <c r="S55" s="4">
        <f ca="1">(Autism_Child_Data3[[#This Row],[relation]]-2.5)/1.5</f>
        <v>-0.33333333333333331</v>
      </c>
      <c r="T55" s="1" t="s">
        <v>105</v>
      </c>
      <c r="U55" s="4">
        <v>0.91579999999999995</v>
      </c>
      <c r="V55" s="4">
        <v>0.91990000000000005</v>
      </c>
      <c r="W55" s="4"/>
    </row>
    <row r="56" spans="1:23" x14ac:dyDescent="0.25">
      <c r="A56" s="4">
        <v>1</v>
      </c>
      <c r="B56" s="4">
        <v>-1</v>
      </c>
      <c r="C56" s="4">
        <v>1</v>
      </c>
      <c r="D56" s="4">
        <v>1</v>
      </c>
      <c r="E56" s="4">
        <v>-1</v>
      </c>
      <c r="F56" s="4">
        <v>1</v>
      </c>
      <c r="G56" s="4">
        <v>-1</v>
      </c>
      <c r="H56" s="4">
        <v>-1</v>
      </c>
      <c r="I56" s="4">
        <v>-1</v>
      </c>
      <c r="J56" s="4">
        <v>1</v>
      </c>
      <c r="K56" s="4">
        <f ca="1">(Autism_Child_Data3[[#This Row],[age]]-7.5)/3.5</f>
        <v>-0.7142857142857143</v>
      </c>
      <c r="L56" s="4">
        <v>1</v>
      </c>
      <c r="M56" s="4">
        <f ca="1">(Autism_Child_Data3[[#This Row],[ethnicity]]-5.5)/4.5</f>
        <v>1</v>
      </c>
      <c r="N56" s="4">
        <v>-1</v>
      </c>
      <c r="O56" s="4">
        <v>-1</v>
      </c>
      <c r="P56" s="4">
        <f ca="1">(Autism_Child_Data3[[#This Row],[contry of res]]-26.5)/25.5</f>
        <v>0.92156862745098034</v>
      </c>
      <c r="Q56" s="4">
        <v>-1</v>
      </c>
      <c r="R56" s="4">
        <f ca="1">(Autism_Child_Data3[[#This Row],[result]]-5.5)/4.5</f>
        <v>-0.1111111111111111</v>
      </c>
      <c r="S56" s="4">
        <f ca="1">(Autism_Child_Data3[[#This Row],[relation]]-2.5)/1.5</f>
        <v>-0.33333333333333331</v>
      </c>
      <c r="T56" s="1" t="s">
        <v>104</v>
      </c>
      <c r="U56" s="4">
        <v>5.1799999999999999E-2</v>
      </c>
      <c r="V56" s="4">
        <v>4.8000000000000001E-2</v>
      </c>
      <c r="W56" s="4"/>
    </row>
    <row r="57" spans="1:23" x14ac:dyDescent="0.25">
      <c r="A57" s="4">
        <v>-1</v>
      </c>
      <c r="B57" s="4">
        <v>-1</v>
      </c>
      <c r="C57" s="4">
        <v>1</v>
      </c>
      <c r="D57" s="4">
        <v>-1</v>
      </c>
      <c r="E57" s="4">
        <v>1</v>
      </c>
      <c r="F57" s="4">
        <v>-1</v>
      </c>
      <c r="G57" s="4">
        <v>-1</v>
      </c>
      <c r="H57" s="4">
        <v>-1</v>
      </c>
      <c r="I57" s="4">
        <v>-1</v>
      </c>
      <c r="J57" s="4">
        <v>-1</v>
      </c>
      <c r="K57" s="4">
        <f ca="1">(Autism_Child_Data3[[#This Row],[age]]-7.5)/3.5</f>
        <v>-0.7142857142857143</v>
      </c>
      <c r="L57" s="4">
        <v>1</v>
      </c>
      <c r="M57" s="4">
        <f ca="1">(Autism_Child_Data3[[#This Row],[ethnicity]]-5.5)/4.5</f>
        <v>1</v>
      </c>
      <c r="N57" s="4">
        <v>-1</v>
      </c>
      <c r="O57" s="4">
        <v>-1</v>
      </c>
      <c r="P57" s="4">
        <f ca="1">(Autism_Child_Data3[[#This Row],[contry of res]]-26.5)/25.5</f>
        <v>-0.88235294117647056</v>
      </c>
      <c r="Q57" s="4">
        <v>-1</v>
      </c>
      <c r="R57" s="4">
        <f ca="1">(Autism_Child_Data3[[#This Row],[result]]-5.5)/4.5</f>
        <v>-0.77777777777777779</v>
      </c>
      <c r="S57" s="4">
        <f ca="1">(Autism_Child_Data3[[#This Row],[relation]]-2.5)/1.5</f>
        <v>-0.33333333333333331</v>
      </c>
      <c r="T57" s="1" t="s">
        <v>104</v>
      </c>
      <c r="U57" s="4">
        <v>5.5300000000000002E-2</v>
      </c>
      <c r="V57" s="4">
        <v>4.7600000000000003E-2</v>
      </c>
      <c r="W57" s="4"/>
    </row>
    <row r="58" spans="1:23" x14ac:dyDescent="0.25">
      <c r="A58" s="4">
        <v>-1</v>
      </c>
      <c r="B58" s="4">
        <v>-1</v>
      </c>
      <c r="C58" s="4">
        <v>1</v>
      </c>
      <c r="D58" s="4">
        <v>-1</v>
      </c>
      <c r="E58" s="4">
        <v>-1</v>
      </c>
      <c r="F58" s="4">
        <v>1</v>
      </c>
      <c r="G58" s="4">
        <v>-1</v>
      </c>
      <c r="H58" s="4">
        <v>-1</v>
      </c>
      <c r="I58" s="4">
        <v>-1</v>
      </c>
      <c r="J58" s="4">
        <v>-1</v>
      </c>
      <c r="K58" s="4">
        <f ca="1">(Autism_Child_Data3[[#This Row],[age]]-7.5)/3.5</f>
        <v>-0.42857142857142855</v>
      </c>
      <c r="L58" s="4">
        <v>1</v>
      </c>
      <c r="M58" s="4">
        <f ca="1">(Autism_Child_Data3[[#This Row],[ethnicity]]-5.5)/4.5</f>
        <v>1</v>
      </c>
      <c r="N58" s="4">
        <v>-1</v>
      </c>
      <c r="O58" s="4">
        <v>-1</v>
      </c>
      <c r="P58" s="4">
        <f ca="1">(Autism_Child_Data3[[#This Row],[contry of res]]-26.5)/25.5</f>
        <v>0.6470588235294118</v>
      </c>
      <c r="Q58" s="4">
        <v>-1</v>
      </c>
      <c r="R58" s="4">
        <f ca="1">(Autism_Child_Data3[[#This Row],[result]]-5.5)/4.5</f>
        <v>-0.77777777777777779</v>
      </c>
      <c r="S58" s="4">
        <f ca="1">(Autism_Child_Data3[[#This Row],[relation]]-2.5)/1.5</f>
        <v>-0.33333333333333331</v>
      </c>
      <c r="T58" s="1" t="s">
        <v>104</v>
      </c>
      <c r="U58" s="4">
        <v>4.48E-2</v>
      </c>
      <c r="V58" s="4">
        <v>4.02E-2</v>
      </c>
      <c r="W58" s="4"/>
    </row>
    <row r="59" spans="1:23" x14ac:dyDescent="0.25">
      <c r="A59" s="4">
        <v>1</v>
      </c>
      <c r="B59" s="4">
        <v>-1</v>
      </c>
      <c r="C59" s="4">
        <v>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  <c r="J59" s="4">
        <v>1</v>
      </c>
      <c r="K59" s="4">
        <f ca="1">(Autism_Child_Data3[[#This Row],[age]]-7.5)/3.5</f>
        <v>-1</v>
      </c>
      <c r="L59" s="4">
        <v>-1</v>
      </c>
      <c r="M59" s="4">
        <f ca="1">(Autism_Child_Data3[[#This Row],[ethnicity]]-5.5)/4.5</f>
        <v>1</v>
      </c>
      <c r="N59" s="4">
        <v>-1</v>
      </c>
      <c r="O59" s="4">
        <v>-1</v>
      </c>
      <c r="P59" s="4">
        <f ca="1">(Autism_Child_Data3[[#This Row],[contry of res]]-26.5)/25.5</f>
        <v>-0.41176470588235292</v>
      </c>
      <c r="Q59" s="4">
        <v>-1</v>
      </c>
      <c r="R59" s="4">
        <f ca="1">(Autism_Child_Data3[[#This Row],[result]]-5.5)/4.5</f>
        <v>0.77777777777777779</v>
      </c>
      <c r="S59" s="4">
        <f ca="1">(Autism_Child_Data3[[#This Row],[relation]]-2.5)/1.5</f>
        <v>-0.33333333333333331</v>
      </c>
      <c r="T59" s="1" t="s">
        <v>105</v>
      </c>
      <c r="U59" s="4">
        <v>0.90680000000000005</v>
      </c>
      <c r="V59" s="4">
        <v>0.9173</v>
      </c>
      <c r="W59" s="4"/>
    </row>
    <row r="60" spans="1:23" x14ac:dyDescent="0.25">
      <c r="A60" s="4">
        <v>1</v>
      </c>
      <c r="B60" s="4">
        <v>-1</v>
      </c>
      <c r="C60" s="4">
        <v>1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  <c r="J60" s="4">
        <v>-1</v>
      </c>
      <c r="K60" s="4">
        <f ca="1">(Autism_Child_Data3[[#This Row],[age]]-7.5)/3.5</f>
        <v>0.42857142857142855</v>
      </c>
      <c r="L60" s="4">
        <v>-1</v>
      </c>
      <c r="M60" s="4">
        <f ca="1">(Autism_Child_Data3[[#This Row],[ethnicity]]-5.5)/4.5</f>
        <v>-0.1111111111111111</v>
      </c>
      <c r="N60" s="4">
        <v>-1</v>
      </c>
      <c r="O60" s="4">
        <v>-1</v>
      </c>
      <c r="P60" s="4">
        <f ca="1">(Autism_Child_Data3[[#This Row],[contry of res]]-26.5)/25.5</f>
        <v>-0.92156862745098034</v>
      </c>
      <c r="Q60" s="4">
        <v>-1</v>
      </c>
      <c r="R60" s="4">
        <f ca="1">(Autism_Child_Data3[[#This Row],[result]]-5.5)/4.5</f>
        <v>0.55555555555555558</v>
      </c>
      <c r="S60" s="4">
        <f ca="1">(Autism_Child_Data3[[#This Row],[relation]]-2.5)/1.5</f>
        <v>-1</v>
      </c>
      <c r="T60" s="1" t="s">
        <v>105</v>
      </c>
      <c r="U60" s="4">
        <v>0.89580000000000004</v>
      </c>
      <c r="V60" s="4">
        <v>0.8911</v>
      </c>
      <c r="W60" s="4"/>
    </row>
    <row r="61" spans="1:23" x14ac:dyDescent="0.25">
      <c r="A61" s="4">
        <v>1</v>
      </c>
      <c r="B61" s="4">
        <v>-1</v>
      </c>
      <c r="C61" s="4">
        <v>1</v>
      </c>
      <c r="D61" s="4">
        <v>1</v>
      </c>
      <c r="E61" s="4">
        <v>1</v>
      </c>
      <c r="F61" s="4">
        <v>1</v>
      </c>
      <c r="G61" s="4">
        <v>-1</v>
      </c>
      <c r="H61" s="4">
        <v>-1</v>
      </c>
      <c r="I61" s="4">
        <v>1</v>
      </c>
      <c r="J61" s="4">
        <v>1</v>
      </c>
      <c r="K61" s="4">
        <f ca="1">(Autism_Child_Data3[[#This Row],[age]]-7.5)/3.5</f>
        <v>-1</v>
      </c>
      <c r="L61" s="4">
        <v>1</v>
      </c>
      <c r="M61" s="4">
        <f ca="1">(Autism_Child_Data3[[#This Row],[ethnicity]]-5.5)/4.5</f>
        <v>-0.55555555555555558</v>
      </c>
      <c r="N61" s="4">
        <v>-1</v>
      </c>
      <c r="O61" s="4">
        <v>1</v>
      </c>
      <c r="P61" s="4">
        <f ca="1">(Autism_Child_Data3[[#This Row],[contry of res]]-26.5)/25.5</f>
        <v>1</v>
      </c>
      <c r="Q61" s="4">
        <v>-1</v>
      </c>
      <c r="R61" s="4">
        <f ca="1">(Autism_Child_Data3[[#This Row],[result]]-5.5)/4.5</f>
        <v>0.33333333333333331</v>
      </c>
      <c r="S61" s="4">
        <f ca="1">(Autism_Child_Data3[[#This Row],[relation]]-2.5)/1.5</f>
        <v>-0.33333333333333331</v>
      </c>
      <c r="T61" s="1" t="s">
        <v>105</v>
      </c>
      <c r="U61" s="4">
        <v>0.85340000000000005</v>
      </c>
      <c r="V61" s="4">
        <v>0.86029999999999995</v>
      </c>
      <c r="W61" s="4"/>
    </row>
    <row r="62" spans="1:23" x14ac:dyDescent="0.25">
      <c r="A62" s="4">
        <v>1</v>
      </c>
      <c r="B62" s="4">
        <v>-1</v>
      </c>
      <c r="C62" s="4">
        <v>1</v>
      </c>
      <c r="D62" s="4">
        <v>-1</v>
      </c>
      <c r="E62" s="4">
        <v>1</v>
      </c>
      <c r="F62" s="4">
        <v>-1</v>
      </c>
      <c r="G62" s="4">
        <v>-1</v>
      </c>
      <c r="H62" s="4">
        <v>-1</v>
      </c>
      <c r="I62" s="4">
        <v>-1</v>
      </c>
      <c r="J62" s="4">
        <v>-1</v>
      </c>
      <c r="K62" s="4">
        <f ca="1">(Autism_Child_Data3[[#This Row],[age]]-7.5)/3.5</f>
        <v>-1</v>
      </c>
      <c r="L62" s="4">
        <v>1</v>
      </c>
      <c r="M62" s="4">
        <f ca="1">(Autism_Child_Data3[[#This Row],[ethnicity]]-5.5)/4.5</f>
        <v>0.77777777777777779</v>
      </c>
      <c r="N62" s="4">
        <v>-1</v>
      </c>
      <c r="O62" s="4">
        <v>-1</v>
      </c>
      <c r="P62" s="4">
        <f ca="1">(Autism_Child_Data3[[#This Row],[contry of res]]-26.5)/25.5</f>
        <v>0.84313725490196079</v>
      </c>
      <c r="Q62" s="4">
        <v>-1</v>
      </c>
      <c r="R62" s="4">
        <f ca="1">(Autism_Child_Data3[[#This Row],[result]]-5.5)/4.5</f>
        <v>-0.55555555555555558</v>
      </c>
      <c r="S62" s="4">
        <f ca="1">(Autism_Child_Data3[[#This Row],[relation]]-2.5)/1.5</f>
        <v>0.33333333333333331</v>
      </c>
      <c r="T62" s="1" t="s">
        <v>104</v>
      </c>
      <c r="U62" s="4">
        <v>4.3099999999999999E-2</v>
      </c>
      <c r="V62" s="4">
        <v>3.7100000000000001E-2</v>
      </c>
      <c r="W62" s="4"/>
    </row>
    <row r="63" spans="1:23" x14ac:dyDescent="0.25">
      <c r="A63" s="4">
        <v>1</v>
      </c>
      <c r="B63" s="4">
        <v>-1</v>
      </c>
      <c r="C63" s="4">
        <v>1</v>
      </c>
      <c r="D63" s="4">
        <v>1</v>
      </c>
      <c r="E63" s="4">
        <v>1</v>
      </c>
      <c r="F63" s="4">
        <v>1</v>
      </c>
      <c r="G63" s="4">
        <v>1</v>
      </c>
      <c r="H63" s="4">
        <v>1</v>
      </c>
      <c r="I63" s="4">
        <v>1</v>
      </c>
      <c r="J63" s="4">
        <v>1</v>
      </c>
      <c r="K63" s="4">
        <f ca="1">(Autism_Child_Data3[[#This Row],[age]]-7.5)/3.5</f>
        <v>0.42857142857142855</v>
      </c>
      <c r="L63" s="4">
        <v>1</v>
      </c>
      <c r="M63" s="4">
        <f ca="1">(Autism_Child_Data3[[#This Row],[ethnicity]]-5.5)/4.5</f>
        <v>1</v>
      </c>
      <c r="N63" s="4">
        <v>-1</v>
      </c>
      <c r="O63" s="4">
        <v>-1</v>
      </c>
      <c r="P63" s="4">
        <f ca="1">(Autism_Child_Data3[[#This Row],[contry of res]]-26.5)/25.5</f>
        <v>1</v>
      </c>
      <c r="Q63" s="4">
        <v>-1</v>
      </c>
      <c r="R63" s="4">
        <f ca="1">(Autism_Child_Data3[[#This Row],[result]]-5.5)/4.5</f>
        <v>0.77777777777777779</v>
      </c>
      <c r="S63" s="4">
        <f ca="1">(Autism_Child_Data3[[#This Row],[relation]]-2.5)/1.5</f>
        <v>-0.33333333333333331</v>
      </c>
      <c r="T63" s="1" t="s">
        <v>105</v>
      </c>
      <c r="U63" s="4">
        <v>0.9194</v>
      </c>
      <c r="V63" s="4">
        <v>0.92310000000000003</v>
      </c>
      <c r="W63" s="4"/>
    </row>
    <row r="64" spans="1:23" x14ac:dyDescent="0.25">
      <c r="A64" s="4">
        <v>1</v>
      </c>
      <c r="B64" s="4">
        <v>1</v>
      </c>
      <c r="C64" s="4">
        <v>1</v>
      </c>
      <c r="D64" s="4">
        <v>-1</v>
      </c>
      <c r="E64" s="4">
        <v>1</v>
      </c>
      <c r="F64" s="4">
        <v>1</v>
      </c>
      <c r="G64" s="4">
        <v>-1</v>
      </c>
      <c r="H64" s="4">
        <v>-1</v>
      </c>
      <c r="I64" s="4">
        <v>-1</v>
      </c>
      <c r="J64" s="4">
        <v>1</v>
      </c>
      <c r="K64" s="4">
        <f ca="1">(Autism_Child_Data3[[#This Row],[age]]-7.5)/3.5</f>
        <v>-1</v>
      </c>
      <c r="L64" s="4">
        <v>-1</v>
      </c>
      <c r="M64" s="4">
        <f ca="1">(Autism_Child_Data3[[#This Row],[ethnicity]]-5.5)/4.5</f>
        <v>1</v>
      </c>
      <c r="N64" s="4">
        <v>1</v>
      </c>
      <c r="O64" s="4">
        <v>-1</v>
      </c>
      <c r="P64" s="4">
        <f ca="1">(Autism_Child_Data3[[#This Row],[contry of res]]-26.5)/25.5</f>
        <v>-0.88235294117647056</v>
      </c>
      <c r="Q64" s="4">
        <v>-1</v>
      </c>
      <c r="R64" s="4">
        <f ca="1">(Autism_Child_Data3[[#This Row],[result]]-5.5)/4.5</f>
        <v>0.1111111111111111</v>
      </c>
      <c r="S64" s="4">
        <f ca="1">(Autism_Child_Data3[[#This Row],[relation]]-2.5)/1.5</f>
        <v>-0.33333333333333331</v>
      </c>
      <c r="T64" s="1" t="s">
        <v>104</v>
      </c>
      <c r="U64" s="4">
        <v>0.1148</v>
      </c>
      <c r="V64" s="4">
        <v>0.14219999999999999</v>
      </c>
      <c r="W64" s="4"/>
    </row>
    <row r="65" spans="1:23" x14ac:dyDescent="0.25">
      <c r="A65" s="4">
        <v>1</v>
      </c>
      <c r="B65" s="4">
        <v>1</v>
      </c>
      <c r="C65" s="4">
        <v>1</v>
      </c>
      <c r="D65" s="4">
        <v>-1</v>
      </c>
      <c r="E65" s="4">
        <v>1</v>
      </c>
      <c r="F65" s="4">
        <v>1</v>
      </c>
      <c r="G65" s="4">
        <v>1</v>
      </c>
      <c r="H65" s="4">
        <v>1</v>
      </c>
      <c r="I65" s="4">
        <v>1</v>
      </c>
      <c r="J65" s="4">
        <v>1</v>
      </c>
      <c r="K65" s="4">
        <f ca="1">(Autism_Child_Data3[[#This Row],[age]]-7.5)/3.5</f>
        <v>0.42857142857142855</v>
      </c>
      <c r="L65" s="4">
        <v>1</v>
      </c>
      <c r="M65" s="4">
        <f ca="1">(Autism_Child_Data3[[#This Row],[ethnicity]]-5.5)/4.5</f>
        <v>-1</v>
      </c>
      <c r="N65" s="4">
        <v>1</v>
      </c>
      <c r="O65" s="4">
        <v>-1</v>
      </c>
      <c r="P65" s="4">
        <f ca="1">(Autism_Child_Data3[[#This Row],[contry of res]]-26.5)/25.5</f>
        <v>0.45098039215686275</v>
      </c>
      <c r="Q65" s="4">
        <v>-1</v>
      </c>
      <c r="R65" s="4">
        <f ca="1">(Autism_Child_Data3[[#This Row],[result]]-5.5)/4.5</f>
        <v>0.77777777777777779</v>
      </c>
      <c r="S65" s="4">
        <f ca="1">(Autism_Child_Data3[[#This Row],[relation]]-2.5)/1.5</f>
        <v>-0.33333333333333331</v>
      </c>
      <c r="T65" s="1" t="s">
        <v>105</v>
      </c>
      <c r="U65" s="4">
        <v>0.92190000000000005</v>
      </c>
      <c r="V65" s="4">
        <v>0.9264</v>
      </c>
      <c r="W65" s="4"/>
    </row>
    <row r="66" spans="1:23" x14ac:dyDescent="0.25">
      <c r="A66" s="4">
        <v>1</v>
      </c>
      <c r="B66" s="4">
        <v>-1</v>
      </c>
      <c r="C66" s="4">
        <v>1</v>
      </c>
      <c r="D66" s="4">
        <v>1</v>
      </c>
      <c r="E66" s="4">
        <v>-1</v>
      </c>
      <c r="F66" s="4">
        <v>-1</v>
      </c>
      <c r="G66" s="4">
        <v>-1</v>
      </c>
      <c r="H66" s="4">
        <v>1</v>
      </c>
      <c r="I66" s="4">
        <v>-1</v>
      </c>
      <c r="J66" s="4">
        <v>1</v>
      </c>
      <c r="K66" s="4">
        <f ca="1">(Autism_Child_Data3[[#This Row],[age]]-7.5)/3.5</f>
        <v>0.14285714285714285</v>
      </c>
      <c r="L66" s="4">
        <v>1</v>
      </c>
      <c r="M66" s="4">
        <f ca="1">(Autism_Child_Data3[[#This Row],[ethnicity]]-5.5)/4.5</f>
        <v>-0.1111111111111111</v>
      </c>
      <c r="N66" s="4">
        <v>-1</v>
      </c>
      <c r="O66" s="4">
        <v>-1</v>
      </c>
      <c r="P66" s="4">
        <f ca="1">(Autism_Child_Data3[[#This Row],[contry of res]]-26.5)/25.5</f>
        <v>1</v>
      </c>
      <c r="Q66" s="4">
        <v>-1</v>
      </c>
      <c r="R66" s="4">
        <f ca="1">(Autism_Child_Data3[[#This Row],[result]]-5.5)/4.5</f>
        <v>-0.1111111111111111</v>
      </c>
      <c r="S66" s="4">
        <f ca="1">(Autism_Child_Data3[[#This Row],[relation]]-2.5)/1.5</f>
        <v>-0.33333333333333331</v>
      </c>
      <c r="T66" s="1" t="s">
        <v>104</v>
      </c>
      <c r="U66" s="4">
        <v>0.17680000000000001</v>
      </c>
      <c r="V66" s="4">
        <v>0.14630000000000001</v>
      </c>
      <c r="W66" s="4"/>
    </row>
    <row r="67" spans="1:23" x14ac:dyDescent="0.25">
      <c r="A67" s="4">
        <v>-1</v>
      </c>
      <c r="B67" s="4">
        <v>-1</v>
      </c>
      <c r="C67" s="4">
        <v>1</v>
      </c>
      <c r="D67" s="4">
        <v>-1</v>
      </c>
      <c r="E67" s="4">
        <v>-1</v>
      </c>
      <c r="F67" s="4">
        <v>-1</v>
      </c>
      <c r="G67" s="4">
        <v>-1</v>
      </c>
      <c r="H67" s="4">
        <v>-1</v>
      </c>
      <c r="I67" s="4">
        <v>-1</v>
      </c>
      <c r="J67" s="4">
        <v>-1</v>
      </c>
      <c r="K67" s="4">
        <f ca="1">(Autism_Child_Data3[[#This Row],[age]]-7.5)/3.5</f>
        <v>-1</v>
      </c>
      <c r="L67" s="4">
        <v>1</v>
      </c>
      <c r="M67" s="4">
        <f ca="1">(Autism_Child_Data3[[#This Row],[ethnicity]]-5.5)/4.5</f>
        <v>-0.1111111111111111</v>
      </c>
      <c r="N67" s="4">
        <v>-1</v>
      </c>
      <c r="O67" s="4">
        <v>-1</v>
      </c>
      <c r="P67" s="4">
        <f ca="1">(Autism_Child_Data3[[#This Row],[contry of res]]-26.5)/25.5</f>
        <v>-5.8823529411764705E-2</v>
      </c>
      <c r="Q67" s="4">
        <v>-1</v>
      </c>
      <c r="R67" s="4">
        <f ca="1">(Autism_Child_Data3[[#This Row],[result]]-5.5)/4.5</f>
        <v>-1</v>
      </c>
      <c r="S67" s="4">
        <f ca="1">(Autism_Child_Data3[[#This Row],[relation]]-2.5)/1.5</f>
        <v>-0.33333333333333331</v>
      </c>
      <c r="T67" s="1" t="s">
        <v>104</v>
      </c>
      <c r="U67" s="4">
        <v>7.3700000000000002E-2</v>
      </c>
      <c r="V67" s="4">
        <v>6.3600000000000004E-2</v>
      </c>
      <c r="W67" s="4"/>
    </row>
    <row r="68" spans="1:23" x14ac:dyDescent="0.25">
      <c r="A68" s="4">
        <v>1</v>
      </c>
      <c r="B68" s="4">
        <v>-1</v>
      </c>
      <c r="C68" s="4">
        <v>-1</v>
      </c>
      <c r="D68" s="4">
        <v>-1</v>
      </c>
      <c r="E68" s="4">
        <v>1</v>
      </c>
      <c r="F68" s="4">
        <v>-1</v>
      </c>
      <c r="G68" s="4">
        <v>-1</v>
      </c>
      <c r="H68" s="4">
        <v>-1</v>
      </c>
      <c r="I68" s="4">
        <v>-1</v>
      </c>
      <c r="J68" s="4">
        <v>1</v>
      </c>
      <c r="K68" s="4">
        <f ca="1">(Autism_Child_Data3[[#This Row],[age]]-7.5)/3.5</f>
        <v>-1</v>
      </c>
      <c r="L68" s="4">
        <v>1</v>
      </c>
      <c r="M68" s="4">
        <f ca="1">(Autism_Child_Data3[[#This Row],[ethnicity]]-5.5)/4.5</f>
        <v>1</v>
      </c>
      <c r="N68" s="4">
        <v>-1</v>
      </c>
      <c r="O68" s="4">
        <v>-1</v>
      </c>
      <c r="P68" s="4">
        <f ca="1">(Autism_Child_Data3[[#This Row],[contry of res]]-26.5)/25.5</f>
        <v>0.96078431372549022</v>
      </c>
      <c r="Q68" s="4">
        <v>-1</v>
      </c>
      <c r="R68" s="4">
        <f ca="1">(Autism_Child_Data3[[#This Row],[result]]-5.5)/4.5</f>
        <v>-0.55555555555555558</v>
      </c>
      <c r="S68" s="4">
        <f ca="1">(Autism_Child_Data3[[#This Row],[relation]]-2.5)/1.5</f>
        <v>-0.33333333333333331</v>
      </c>
      <c r="T68" s="1" t="s">
        <v>104</v>
      </c>
      <c r="U68" s="4">
        <v>4.2099999999999999E-2</v>
      </c>
      <c r="V68" s="4">
        <v>3.5799999999999998E-2</v>
      </c>
      <c r="W68" s="4"/>
    </row>
    <row r="69" spans="1:23" x14ac:dyDescent="0.25">
      <c r="A69" s="4">
        <v>1</v>
      </c>
      <c r="B69" s="4">
        <v>-1</v>
      </c>
      <c r="C69" s="4">
        <v>-1</v>
      </c>
      <c r="D69" s="4">
        <v>-1</v>
      </c>
      <c r="E69" s="4">
        <v>1</v>
      </c>
      <c r="F69" s="4">
        <v>-1</v>
      </c>
      <c r="G69" s="4">
        <v>1</v>
      </c>
      <c r="H69" s="4">
        <v>-1</v>
      </c>
      <c r="I69" s="4">
        <v>-1</v>
      </c>
      <c r="J69" s="4">
        <v>1</v>
      </c>
      <c r="K69" s="4">
        <f ca="1">(Autism_Child_Data3[[#This Row],[age]]-7.5)/3.5</f>
        <v>-1</v>
      </c>
      <c r="L69" s="4">
        <v>1</v>
      </c>
      <c r="M69" s="4">
        <f ca="1">(Autism_Child_Data3[[#This Row],[ethnicity]]-5.5)/4.5</f>
        <v>1</v>
      </c>
      <c r="N69" s="4">
        <v>-1</v>
      </c>
      <c r="O69" s="4">
        <v>-1</v>
      </c>
      <c r="P69" s="4">
        <f ca="1">(Autism_Child_Data3[[#This Row],[contry of res]]-26.5)/25.5</f>
        <v>0.96078431372549022</v>
      </c>
      <c r="Q69" s="4">
        <v>-1</v>
      </c>
      <c r="R69" s="4">
        <f ca="1">(Autism_Child_Data3[[#This Row],[result]]-5.5)/4.5</f>
        <v>-0.33333333333333331</v>
      </c>
      <c r="S69" s="4">
        <f ca="1">(Autism_Child_Data3[[#This Row],[relation]]-2.5)/1.5</f>
        <v>-0.33333333333333331</v>
      </c>
      <c r="T69" s="1" t="s">
        <v>104</v>
      </c>
      <c r="U69" s="4">
        <v>3.8100000000000002E-2</v>
      </c>
      <c r="V69" s="4">
        <v>3.32E-2</v>
      </c>
      <c r="W69" s="4"/>
    </row>
    <row r="70" spans="1:23" x14ac:dyDescent="0.25">
      <c r="A70" s="4">
        <v>-1</v>
      </c>
      <c r="B70" s="4">
        <v>-1</v>
      </c>
      <c r="C70" s="4">
        <v>1</v>
      </c>
      <c r="D70" s="4">
        <v>-1</v>
      </c>
      <c r="E70" s="4">
        <v>1</v>
      </c>
      <c r="F70" s="4">
        <v>1</v>
      </c>
      <c r="G70" s="4">
        <v>1</v>
      </c>
      <c r="H70" s="4">
        <v>-1</v>
      </c>
      <c r="I70" s="4">
        <v>1</v>
      </c>
      <c r="J70" s="4">
        <v>-1</v>
      </c>
      <c r="K70" s="4">
        <f ca="1">(Autism_Child_Data3[[#This Row],[age]]-7.5)/3.5</f>
        <v>-1</v>
      </c>
      <c r="L70" s="4">
        <v>-1</v>
      </c>
      <c r="M70" s="4">
        <f ca="1">(Autism_Child_Data3[[#This Row],[ethnicity]]-5.5)/4.5</f>
        <v>1</v>
      </c>
      <c r="N70" s="4">
        <v>-1</v>
      </c>
      <c r="O70" s="4">
        <v>1</v>
      </c>
      <c r="P70" s="4">
        <f ca="1">(Autism_Child_Data3[[#This Row],[contry of res]]-26.5)/25.5</f>
        <v>0.45098039215686275</v>
      </c>
      <c r="Q70" s="4">
        <v>-1</v>
      </c>
      <c r="R70" s="4">
        <f ca="1">(Autism_Child_Data3[[#This Row],[result]]-5.5)/4.5</f>
        <v>-0.1111111111111111</v>
      </c>
      <c r="S70" s="4">
        <f ca="1">(Autism_Child_Data3[[#This Row],[relation]]-2.5)/1.5</f>
        <v>-0.33333333333333331</v>
      </c>
      <c r="T70" s="1" t="s">
        <v>104</v>
      </c>
      <c r="U70" s="4">
        <v>4.9399999999999999E-2</v>
      </c>
      <c r="V70" s="4">
        <v>6.5699999999999995E-2</v>
      </c>
      <c r="W70" s="4"/>
    </row>
    <row r="71" spans="1:23" x14ac:dyDescent="0.25">
      <c r="A71" s="4">
        <v>1</v>
      </c>
      <c r="B71" s="4">
        <v>-1</v>
      </c>
      <c r="C71" s="4">
        <v>1</v>
      </c>
      <c r="D71" s="4">
        <v>1</v>
      </c>
      <c r="E71" s="4">
        <v>1</v>
      </c>
      <c r="F71" s="4">
        <v>1</v>
      </c>
      <c r="G71" s="4">
        <v>1</v>
      </c>
      <c r="H71" s="4">
        <v>1</v>
      </c>
      <c r="I71" s="4">
        <v>1</v>
      </c>
      <c r="J71" s="4">
        <v>1</v>
      </c>
      <c r="K71" s="4">
        <f ca="1">(Autism_Child_Data3[[#This Row],[age]]-7.5)/3.5</f>
        <v>-1</v>
      </c>
      <c r="L71" s="4">
        <v>1</v>
      </c>
      <c r="M71" s="4">
        <f ca="1">(Autism_Child_Data3[[#This Row],[ethnicity]]-5.5)/4.5</f>
        <v>1</v>
      </c>
      <c r="N71" s="4">
        <v>-1</v>
      </c>
      <c r="O71" s="4">
        <v>1</v>
      </c>
      <c r="P71" s="4">
        <f ca="1">(Autism_Child_Data3[[#This Row],[contry of res]]-26.5)/25.5</f>
        <v>-0.60784313725490191</v>
      </c>
      <c r="Q71" s="4">
        <v>-1</v>
      </c>
      <c r="R71" s="4">
        <f ca="1">(Autism_Child_Data3[[#This Row],[result]]-5.5)/4.5</f>
        <v>0.77777777777777779</v>
      </c>
      <c r="S71" s="4">
        <f ca="1">(Autism_Child_Data3[[#This Row],[relation]]-2.5)/1.5</f>
        <v>-0.33333333333333331</v>
      </c>
      <c r="T71" s="1" t="s">
        <v>105</v>
      </c>
      <c r="U71" s="4">
        <v>0.92090000000000005</v>
      </c>
      <c r="V71" s="4">
        <v>0.92689999999999995</v>
      </c>
      <c r="W71" s="4"/>
    </row>
    <row r="72" spans="1:23" x14ac:dyDescent="0.25">
      <c r="A72" s="4">
        <v>1</v>
      </c>
      <c r="B72" s="4">
        <v>-1</v>
      </c>
      <c r="C72" s="4">
        <v>1</v>
      </c>
      <c r="D72" s="4">
        <v>-1</v>
      </c>
      <c r="E72" s="4">
        <v>1</v>
      </c>
      <c r="F72" s="4">
        <v>-1</v>
      </c>
      <c r="G72" s="4">
        <v>1</v>
      </c>
      <c r="H72" s="4">
        <v>-1</v>
      </c>
      <c r="I72" s="4">
        <v>-1</v>
      </c>
      <c r="J72" s="4">
        <v>1</v>
      </c>
      <c r="K72" s="4">
        <f ca="1">(Autism_Child_Data3[[#This Row],[age]]-7.5)/3.5</f>
        <v>-0.14285714285714285</v>
      </c>
      <c r="L72" s="4">
        <v>1</v>
      </c>
      <c r="M72" s="4">
        <f ca="1">(Autism_Child_Data3[[#This Row],[ethnicity]]-5.5)/4.5</f>
        <v>-1</v>
      </c>
      <c r="N72" s="4">
        <v>-1</v>
      </c>
      <c r="O72" s="4">
        <v>-1</v>
      </c>
      <c r="P72" s="4">
        <f ca="1">(Autism_Child_Data3[[#This Row],[contry of res]]-26.5)/25.5</f>
        <v>0.41176470588235292</v>
      </c>
      <c r="Q72" s="4">
        <v>-1</v>
      </c>
      <c r="R72" s="4">
        <f ca="1">(Autism_Child_Data3[[#This Row],[result]]-5.5)/4.5</f>
        <v>-0.1111111111111111</v>
      </c>
      <c r="S72" s="4">
        <f ca="1">(Autism_Child_Data3[[#This Row],[relation]]-2.5)/1.5</f>
        <v>-0.33333333333333331</v>
      </c>
      <c r="T72" s="1" t="s">
        <v>104</v>
      </c>
      <c r="U72" s="4">
        <v>0.1075</v>
      </c>
      <c r="V72" s="4">
        <v>9.3200000000000005E-2</v>
      </c>
      <c r="W72" s="4"/>
    </row>
    <row r="73" spans="1:23" x14ac:dyDescent="0.25">
      <c r="A73" s="4">
        <v>-1</v>
      </c>
      <c r="B73" s="4">
        <v>1</v>
      </c>
      <c r="C73" s="4">
        <v>-1</v>
      </c>
      <c r="D73" s="4">
        <v>-1</v>
      </c>
      <c r="E73" s="4">
        <v>1</v>
      </c>
      <c r="F73" s="4">
        <v>-1</v>
      </c>
      <c r="G73" s="4">
        <v>1</v>
      </c>
      <c r="H73" s="4">
        <v>-1</v>
      </c>
      <c r="I73" s="4">
        <v>-1</v>
      </c>
      <c r="J73" s="4">
        <v>1</v>
      </c>
      <c r="K73" s="4">
        <f ca="1">(Autism_Child_Data3[[#This Row],[age]]-7.5)/3.5</f>
        <v>-0.14285714285714285</v>
      </c>
      <c r="L73" s="4">
        <v>-1</v>
      </c>
      <c r="M73" s="4">
        <f ca="1">(Autism_Child_Data3[[#This Row],[ethnicity]]-5.5)/4.5</f>
        <v>1</v>
      </c>
      <c r="N73" s="4">
        <v>1</v>
      </c>
      <c r="O73" s="4">
        <v>-1</v>
      </c>
      <c r="P73" s="4">
        <f ca="1">(Autism_Child_Data3[[#This Row],[contry of res]]-26.5)/25.5</f>
        <v>0.96078431372549022</v>
      </c>
      <c r="Q73" s="4">
        <v>-1</v>
      </c>
      <c r="R73" s="4">
        <f ca="1">(Autism_Child_Data3[[#This Row],[result]]-5.5)/4.5</f>
        <v>-0.33333333333333331</v>
      </c>
      <c r="S73" s="4">
        <f ca="1">(Autism_Child_Data3[[#This Row],[relation]]-2.5)/1.5</f>
        <v>-0.33333333333333331</v>
      </c>
      <c r="T73" s="1" t="s">
        <v>104</v>
      </c>
      <c r="U73" s="4">
        <v>4.87E-2</v>
      </c>
      <c r="V73" s="4">
        <v>5.21E-2</v>
      </c>
      <c r="W73" s="4"/>
    </row>
    <row r="74" spans="1:23" x14ac:dyDescent="0.25">
      <c r="A74" s="4">
        <v>1</v>
      </c>
      <c r="B74" s="4">
        <v>-1</v>
      </c>
      <c r="C74" s="4">
        <v>1</v>
      </c>
      <c r="D74" s="4">
        <v>1</v>
      </c>
      <c r="E74" s="4">
        <v>1</v>
      </c>
      <c r="F74" s="4">
        <v>1</v>
      </c>
      <c r="G74" s="4">
        <v>-1</v>
      </c>
      <c r="H74" s="4">
        <v>1</v>
      </c>
      <c r="I74" s="4">
        <v>-1</v>
      </c>
      <c r="J74" s="4">
        <v>1</v>
      </c>
      <c r="K74" s="4">
        <f ca="1">(Autism_Child_Data3[[#This Row],[age]]-7.5)/3.5</f>
        <v>-0.42857142857142855</v>
      </c>
      <c r="L74" s="4">
        <v>1</v>
      </c>
      <c r="M74" s="4">
        <f ca="1">(Autism_Child_Data3[[#This Row],[ethnicity]]-5.5)/4.5</f>
        <v>0.55555555555555558</v>
      </c>
      <c r="N74" s="4">
        <v>-1</v>
      </c>
      <c r="O74" s="4">
        <v>-1</v>
      </c>
      <c r="P74" s="4">
        <f ca="1">(Autism_Child_Data3[[#This Row],[contry of res]]-26.5)/25.5</f>
        <v>-0.29411764705882354</v>
      </c>
      <c r="Q74" s="4">
        <v>-1</v>
      </c>
      <c r="R74" s="4">
        <f ca="1">(Autism_Child_Data3[[#This Row],[result]]-5.5)/4.5</f>
        <v>0.33333333333333331</v>
      </c>
      <c r="S74" s="4">
        <f ca="1">(Autism_Child_Data3[[#This Row],[relation]]-2.5)/1.5</f>
        <v>-0.33333333333333331</v>
      </c>
      <c r="T74" s="1" t="s">
        <v>105</v>
      </c>
      <c r="U74" s="4">
        <v>0.76859999999999995</v>
      </c>
      <c r="V74" s="4">
        <v>0.75980000000000003</v>
      </c>
      <c r="W74" s="4"/>
    </row>
    <row r="75" spans="1:23" x14ac:dyDescent="0.25">
      <c r="A75" s="4">
        <v>1</v>
      </c>
      <c r="B75" s="4">
        <v>-1</v>
      </c>
      <c r="C75" s="4">
        <v>1</v>
      </c>
      <c r="D75" s="4">
        <v>1</v>
      </c>
      <c r="E75" s="4">
        <v>1</v>
      </c>
      <c r="F75" s="4">
        <v>1</v>
      </c>
      <c r="G75" s="4">
        <v>-1</v>
      </c>
      <c r="H75" s="4">
        <v>1</v>
      </c>
      <c r="I75" s="4">
        <v>1</v>
      </c>
      <c r="J75" s="4">
        <v>1</v>
      </c>
      <c r="K75" s="4">
        <f ca="1">(Autism_Child_Data3[[#This Row],[age]]-7.5)/3.5</f>
        <v>-0.7142857142857143</v>
      </c>
      <c r="L75" s="4">
        <v>-1</v>
      </c>
      <c r="M75" s="4">
        <f ca="1">(Autism_Child_Data3[[#This Row],[ethnicity]]-5.5)/4.5</f>
        <v>-0.1111111111111111</v>
      </c>
      <c r="N75" s="4">
        <v>-1</v>
      </c>
      <c r="O75" s="4">
        <v>-1</v>
      </c>
      <c r="P75" s="4">
        <f ca="1">(Autism_Child_Data3[[#This Row],[contry of res]]-26.5)/25.5</f>
        <v>-0.60784313725490191</v>
      </c>
      <c r="Q75" s="4">
        <v>-1</v>
      </c>
      <c r="R75" s="4">
        <f ca="1">(Autism_Child_Data3[[#This Row],[result]]-5.5)/4.5</f>
        <v>0.55555555555555558</v>
      </c>
      <c r="S75" s="4">
        <f ca="1">(Autism_Child_Data3[[#This Row],[relation]]-2.5)/1.5</f>
        <v>-0.33333333333333331</v>
      </c>
      <c r="T75" s="1" t="s">
        <v>105</v>
      </c>
      <c r="U75" s="4">
        <v>0.88349999999999995</v>
      </c>
      <c r="V75" s="4">
        <v>0.88970000000000005</v>
      </c>
      <c r="W75" s="4"/>
    </row>
    <row r="76" spans="1:23" x14ac:dyDescent="0.25">
      <c r="A76" s="4">
        <v>1</v>
      </c>
      <c r="B76" s="4">
        <v>-1</v>
      </c>
      <c r="C76" s="4">
        <v>1</v>
      </c>
      <c r="D76" s="4">
        <v>1</v>
      </c>
      <c r="E76" s="4">
        <v>1</v>
      </c>
      <c r="F76" s="4">
        <v>1</v>
      </c>
      <c r="G76" s="4">
        <v>-1</v>
      </c>
      <c r="H76" s="4">
        <v>-1</v>
      </c>
      <c r="I76" s="4">
        <v>1</v>
      </c>
      <c r="J76" s="4">
        <v>1</v>
      </c>
      <c r="K76" s="4">
        <f ca="1">(Autism_Child_Data3[[#This Row],[age]]-7.5)/3.5</f>
        <v>0.14285714285714285</v>
      </c>
      <c r="L76" s="4">
        <v>-1</v>
      </c>
      <c r="M76" s="4">
        <f ca="1">(Autism_Child_Data3[[#This Row],[ethnicity]]-5.5)/4.5</f>
        <v>-0.1111111111111111</v>
      </c>
      <c r="N76" s="4">
        <v>-1</v>
      </c>
      <c r="O76" s="4">
        <v>1</v>
      </c>
      <c r="P76" s="4">
        <f ca="1">(Autism_Child_Data3[[#This Row],[contry of res]]-26.5)/25.5</f>
        <v>-0.60784313725490191</v>
      </c>
      <c r="Q76" s="4">
        <v>-1</v>
      </c>
      <c r="R76" s="4">
        <f ca="1">(Autism_Child_Data3[[#This Row],[result]]-5.5)/4.5</f>
        <v>0.33333333333333331</v>
      </c>
      <c r="S76" s="4">
        <f ca="1">(Autism_Child_Data3[[#This Row],[relation]]-2.5)/1.5</f>
        <v>-0.33333333333333331</v>
      </c>
      <c r="T76" s="1" t="s">
        <v>105</v>
      </c>
      <c r="U76" s="4">
        <v>0.86450000000000005</v>
      </c>
      <c r="V76" s="4">
        <v>0.88219999999999998</v>
      </c>
      <c r="W76" s="4"/>
    </row>
    <row r="77" spans="1:23" x14ac:dyDescent="0.25">
      <c r="A77" s="4">
        <v>-1</v>
      </c>
      <c r="B77" s="4">
        <v>-1</v>
      </c>
      <c r="C77" s="4">
        <v>-1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1</v>
      </c>
      <c r="J77" s="4">
        <v>-1</v>
      </c>
      <c r="K77" s="4">
        <f ca="1">(Autism_Child_Data3[[#This Row],[age]]-7.5)/3.5</f>
        <v>-0.7142857142857143</v>
      </c>
      <c r="L77" s="4">
        <v>1</v>
      </c>
      <c r="M77" s="4">
        <f ca="1">(Autism_Child_Data3[[#This Row],[ethnicity]]-5.5)/4.5</f>
        <v>1</v>
      </c>
      <c r="N77" s="4">
        <v>-1</v>
      </c>
      <c r="O77" s="4">
        <v>-1</v>
      </c>
      <c r="P77" s="4">
        <f ca="1">(Autism_Child_Data3[[#This Row],[contry of res]]-26.5)/25.5</f>
        <v>0.96078431372549022</v>
      </c>
      <c r="Q77" s="4">
        <v>-1</v>
      </c>
      <c r="R77" s="4">
        <f ca="1">(Autism_Child_Data3[[#This Row],[result]]-5.5)/4.5</f>
        <v>0.1111111111111111</v>
      </c>
      <c r="S77" s="4">
        <f ca="1">(Autism_Child_Data3[[#This Row],[relation]]-2.5)/1.5</f>
        <v>-0.33333333333333331</v>
      </c>
      <c r="T77" s="1" t="s">
        <v>104</v>
      </c>
      <c r="U77" s="4">
        <v>0.1145</v>
      </c>
      <c r="V77" s="4">
        <v>9.7500000000000003E-2</v>
      </c>
      <c r="W77" s="4"/>
    </row>
    <row r="78" spans="1:23" x14ac:dyDescent="0.25">
      <c r="A78" s="4">
        <v>1</v>
      </c>
      <c r="B78" s="4">
        <v>1</v>
      </c>
      <c r="C78" s="4">
        <v>1</v>
      </c>
      <c r="D78" s="4">
        <v>1</v>
      </c>
      <c r="E78" s="4">
        <v>-1</v>
      </c>
      <c r="F78" s="4">
        <v>1</v>
      </c>
      <c r="G78" s="4">
        <v>1</v>
      </c>
      <c r="H78" s="4">
        <v>1</v>
      </c>
      <c r="I78" s="4">
        <v>1</v>
      </c>
      <c r="J78" s="4">
        <v>1</v>
      </c>
      <c r="K78" s="4">
        <f ca="1">(Autism_Child_Data3[[#This Row],[age]]-7.5)/3.5</f>
        <v>1</v>
      </c>
      <c r="L78" s="4">
        <v>-1</v>
      </c>
      <c r="M78" s="4">
        <f ca="1">(Autism_Child_Data3[[#This Row],[ethnicity]]-5.5)/4.5</f>
        <v>0.1111111111111111</v>
      </c>
      <c r="N78" s="4">
        <v>-1</v>
      </c>
      <c r="O78" s="4">
        <v>-1</v>
      </c>
      <c r="P78" s="4">
        <f ca="1">(Autism_Child_Data3[[#This Row],[contry of res]]-26.5)/25.5</f>
        <v>-0.60784313725490191</v>
      </c>
      <c r="Q78" s="4">
        <v>-1</v>
      </c>
      <c r="R78" s="4">
        <f ca="1">(Autism_Child_Data3[[#This Row],[result]]-5.5)/4.5</f>
        <v>0.77777777777777779</v>
      </c>
      <c r="S78" s="4">
        <f ca="1">(Autism_Child_Data3[[#This Row],[relation]]-2.5)/1.5</f>
        <v>-0.33333333333333331</v>
      </c>
      <c r="T78" s="1" t="s">
        <v>105</v>
      </c>
      <c r="U78" s="4">
        <v>0.92779999999999996</v>
      </c>
      <c r="V78" s="4">
        <v>0.93210000000000004</v>
      </c>
      <c r="W78" s="4"/>
    </row>
    <row r="79" spans="1:23" x14ac:dyDescent="0.25">
      <c r="A79" s="4">
        <v>1</v>
      </c>
      <c r="B79" s="4">
        <v>-1</v>
      </c>
      <c r="C79" s="4">
        <v>-1</v>
      </c>
      <c r="D79" s="4">
        <v>-1</v>
      </c>
      <c r="E79" s="4">
        <v>1</v>
      </c>
      <c r="F79" s="4">
        <v>-1</v>
      </c>
      <c r="G79" s="4">
        <v>1</v>
      </c>
      <c r="H79" s="4">
        <v>-1</v>
      </c>
      <c r="I79" s="4">
        <v>-1</v>
      </c>
      <c r="J79" s="4">
        <v>1</v>
      </c>
      <c r="K79" s="4">
        <f ca="1">(Autism_Child_Data3[[#This Row],[age]]-7.5)/3.5</f>
        <v>0.14285714285714285</v>
      </c>
      <c r="L79" s="4">
        <v>1</v>
      </c>
      <c r="M79" s="4">
        <f ca="1">(Autism_Child_Data3[[#This Row],[ethnicity]]-5.5)/4.5</f>
        <v>1</v>
      </c>
      <c r="N79" s="4">
        <v>1</v>
      </c>
      <c r="O79" s="4">
        <v>-1</v>
      </c>
      <c r="P79" s="4">
        <f ca="1">(Autism_Child_Data3[[#This Row],[contry of res]]-26.5)/25.5</f>
        <v>0.33333333333333331</v>
      </c>
      <c r="Q79" s="4">
        <v>-1</v>
      </c>
      <c r="R79" s="4">
        <f ca="1">(Autism_Child_Data3[[#This Row],[result]]-5.5)/4.5</f>
        <v>-0.33333333333333331</v>
      </c>
      <c r="S79" s="4">
        <f ca="1">(Autism_Child_Data3[[#This Row],[relation]]-2.5)/1.5</f>
        <v>-0.33333333333333331</v>
      </c>
      <c r="T79" s="1" t="s">
        <v>104</v>
      </c>
      <c r="U79" s="4">
        <v>4.3400000000000001E-2</v>
      </c>
      <c r="V79" s="4">
        <v>3.6799999999999999E-2</v>
      </c>
      <c r="W79" s="4"/>
    </row>
    <row r="80" spans="1:23" x14ac:dyDescent="0.25">
      <c r="A80" s="4">
        <v>1</v>
      </c>
      <c r="B80" s="4">
        <v>1</v>
      </c>
      <c r="C80" s="4">
        <v>1</v>
      </c>
      <c r="D80" s="4">
        <v>1</v>
      </c>
      <c r="E80" s="4">
        <v>1</v>
      </c>
      <c r="F80" s="4">
        <v>1</v>
      </c>
      <c r="G80" s="4">
        <v>1</v>
      </c>
      <c r="H80" s="4">
        <v>-1</v>
      </c>
      <c r="I80" s="4">
        <v>1</v>
      </c>
      <c r="J80" s="4">
        <v>1</v>
      </c>
      <c r="K80" s="4">
        <f ca="1">(Autism_Child_Data3[[#This Row],[age]]-7.5)/3.5</f>
        <v>-1</v>
      </c>
      <c r="L80" s="4">
        <v>1</v>
      </c>
      <c r="M80" s="4">
        <f ca="1">(Autism_Child_Data3[[#This Row],[ethnicity]]-5.5)/4.5</f>
        <v>-0.33333333333333331</v>
      </c>
      <c r="N80" s="4">
        <v>-1</v>
      </c>
      <c r="O80" s="4">
        <v>1</v>
      </c>
      <c r="P80" s="4">
        <f ca="1">(Autism_Child_Data3[[#This Row],[contry of res]]-26.5)/25.5</f>
        <v>-0.68627450980392157</v>
      </c>
      <c r="Q80" s="4">
        <v>-1</v>
      </c>
      <c r="R80" s="4">
        <f ca="1">(Autism_Child_Data3[[#This Row],[result]]-5.5)/4.5</f>
        <v>0.77777777777777779</v>
      </c>
      <c r="S80" s="4">
        <f ca="1">(Autism_Child_Data3[[#This Row],[relation]]-2.5)/1.5</f>
        <v>-0.33333333333333331</v>
      </c>
      <c r="T80" s="1" t="s">
        <v>105</v>
      </c>
      <c r="U80" s="4">
        <v>0.92349999999999999</v>
      </c>
      <c r="V80" s="4">
        <v>0.92879999999999996</v>
      </c>
      <c r="W80" s="4"/>
    </row>
    <row r="81" spans="1:23" x14ac:dyDescent="0.25">
      <c r="A81" s="4">
        <v>-1</v>
      </c>
      <c r="B81" s="4">
        <v>1</v>
      </c>
      <c r="C81" s="4">
        <v>1</v>
      </c>
      <c r="D81" s="4">
        <v>1</v>
      </c>
      <c r="E81" s="4">
        <v>-1</v>
      </c>
      <c r="F81" s="4">
        <v>1</v>
      </c>
      <c r="G81" s="4">
        <v>-1</v>
      </c>
      <c r="H81" s="4">
        <v>1</v>
      </c>
      <c r="I81" s="4">
        <v>1</v>
      </c>
      <c r="J81" s="4">
        <v>-1</v>
      </c>
      <c r="K81" s="4">
        <f ca="1">(Autism_Child_Data3[[#This Row],[age]]-7.5)/3.5</f>
        <v>-0.14285714285714285</v>
      </c>
      <c r="L81" s="4">
        <v>1</v>
      </c>
      <c r="M81" s="4">
        <f ca="1">(Autism_Child_Data3[[#This Row],[ethnicity]]-5.5)/4.5</f>
        <v>1</v>
      </c>
      <c r="N81" s="4">
        <v>1</v>
      </c>
      <c r="O81" s="4">
        <v>-1</v>
      </c>
      <c r="P81" s="4">
        <f ca="1">(Autism_Child_Data3[[#This Row],[contry of res]]-26.5)/25.5</f>
        <v>0.33333333333333331</v>
      </c>
      <c r="Q81" s="4">
        <v>-1</v>
      </c>
      <c r="R81" s="4">
        <f ca="1">(Autism_Child_Data3[[#This Row],[result]]-5.5)/4.5</f>
        <v>0.1111111111111111</v>
      </c>
      <c r="S81" s="4">
        <f ca="1">(Autism_Child_Data3[[#This Row],[relation]]-2.5)/1.5</f>
        <v>-0.33333333333333331</v>
      </c>
      <c r="T81" s="1" t="s">
        <v>104</v>
      </c>
      <c r="U81" s="4">
        <v>0.2364</v>
      </c>
      <c r="V81" s="4">
        <v>0.19570000000000001</v>
      </c>
      <c r="W81" s="4"/>
    </row>
    <row r="82" spans="1:23" x14ac:dyDescent="0.25">
      <c r="A82" s="4">
        <v>1</v>
      </c>
      <c r="B82" s="4">
        <v>-1</v>
      </c>
      <c r="C82" s="4">
        <v>-1</v>
      </c>
      <c r="D82" s="4">
        <v>1</v>
      </c>
      <c r="E82" s="4">
        <v>-1</v>
      </c>
      <c r="F82" s="4">
        <v>1</v>
      </c>
      <c r="G82" s="4">
        <v>-1</v>
      </c>
      <c r="H82" s="4">
        <v>-1</v>
      </c>
      <c r="I82" s="4">
        <v>-1</v>
      </c>
      <c r="J82" s="4">
        <v>-1</v>
      </c>
      <c r="K82" s="4">
        <f ca="1">(Autism_Child_Data3[[#This Row],[age]]-7.5)/3.5</f>
        <v>-1</v>
      </c>
      <c r="L82" s="4">
        <v>1</v>
      </c>
      <c r="M82" s="4">
        <f ca="1">(Autism_Child_Data3[[#This Row],[ethnicity]]-5.5)/4.5</f>
        <v>1</v>
      </c>
      <c r="N82" s="4">
        <v>-1</v>
      </c>
      <c r="O82" s="4">
        <v>-1</v>
      </c>
      <c r="P82" s="4">
        <f ca="1">(Autism_Child_Data3[[#This Row],[contry of res]]-26.5)/25.5</f>
        <v>0.33333333333333331</v>
      </c>
      <c r="Q82" s="4">
        <v>-1</v>
      </c>
      <c r="R82" s="4">
        <f ca="1">(Autism_Child_Data3[[#This Row],[result]]-5.5)/4.5</f>
        <v>-0.55555555555555558</v>
      </c>
      <c r="S82" s="4">
        <f ca="1">(Autism_Child_Data3[[#This Row],[relation]]-2.5)/1.5</f>
        <v>-0.33333333333333331</v>
      </c>
      <c r="T82" s="1" t="s">
        <v>104</v>
      </c>
      <c r="U82" s="4">
        <v>4.3099999999999999E-2</v>
      </c>
      <c r="V82" s="4">
        <v>3.8199999999999998E-2</v>
      </c>
      <c r="W82" s="4"/>
    </row>
    <row r="83" spans="1:23" x14ac:dyDescent="0.25">
      <c r="A83" s="4">
        <v>-1</v>
      </c>
      <c r="B83" s="4">
        <v>1</v>
      </c>
      <c r="C83" s="4">
        <v>1</v>
      </c>
      <c r="D83" s="4">
        <v>1</v>
      </c>
      <c r="E83" s="4">
        <v>1</v>
      </c>
      <c r="F83" s="4">
        <v>1</v>
      </c>
      <c r="G83" s="4">
        <v>1</v>
      </c>
      <c r="H83" s="4">
        <v>1</v>
      </c>
      <c r="I83" s="4">
        <v>1</v>
      </c>
      <c r="J83" s="4">
        <v>1</v>
      </c>
      <c r="K83" s="4">
        <f ca="1">(Autism_Child_Data3[[#This Row],[age]]-7.5)/3.5</f>
        <v>-0.14285714285714285</v>
      </c>
      <c r="L83" s="4">
        <v>1</v>
      </c>
      <c r="M83" s="4">
        <f ca="1">(Autism_Child_Data3[[#This Row],[ethnicity]]-5.5)/4.5</f>
        <v>1</v>
      </c>
      <c r="N83" s="4">
        <v>1</v>
      </c>
      <c r="O83" s="4">
        <v>1</v>
      </c>
      <c r="P83" s="4">
        <f ca="1">(Autism_Child_Data3[[#This Row],[contry of res]]-26.5)/25.5</f>
        <v>0.33333333333333331</v>
      </c>
      <c r="Q83" s="4">
        <v>-1</v>
      </c>
      <c r="R83" s="4">
        <f ca="1">(Autism_Child_Data3[[#This Row],[result]]-5.5)/4.5</f>
        <v>0.77777777777777779</v>
      </c>
      <c r="S83" s="4">
        <f ca="1">(Autism_Child_Data3[[#This Row],[relation]]-2.5)/1.5</f>
        <v>-0.33333333333333331</v>
      </c>
      <c r="T83" s="1" t="s">
        <v>105</v>
      </c>
      <c r="U83" s="4">
        <v>0.92179999999999995</v>
      </c>
      <c r="V83" s="4">
        <v>0.92649999999999999</v>
      </c>
      <c r="W83" s="4"/>
    </row>
    <row r="84" spans="1:23" x14ac:dyDescent="0.25">
      <c r="A84" s="4">
        <v>1</v>
      </c>
      <c r="B84" s="4">
        <v>-1</v>
      </c>
      <c r="C84" s="4">
        <v>1</v>
      </c>
      <c r="D84" s="4">
        <v>1</v>
      </c>
      <c r="E84" s="4">
        <v>1</v>
      </c>
      <c r="F84" s="4">
        <v>1</v>
      </c>
      <c r="G84" s="4">
        <v>1</v>
      </c>
      <c r="H84" s="4">
        <v>1</v>
      </c>
      <c r="I84" s="4">
        <v>-1</v>
      </c>
      <c r="J84" s="4">
        <v>1</v>
      </c>
      <c r="K84" s="4">
        <f ca="1">(Autism_Child_Data3[[#This Row],[age]]-7.5)/3.5</f>
        <v>0.14285714285714285</v>
      </c>
      <c r="L84" s="4">
        <v>1</v>
      </c>
      <c r="M84" s="4">
        <f ca="1">(Autism_Child_Data3[[#This Row],[ethnicity]]-5.5)/4.5</f>
        <v>1</v>
      </c>
      <c r="N84" s="4">
        <v>-1</v>
      </c>
      <c r="O84" s="4">
        <v>-1</v>
      </c>
      <c r="P84" s="4">
        <f ca="1">(Autism_Child_Data3[[#This Row],[contry of res]]-26.5)/25.5</f>
        <v>1</v>
      </c>
      <c r="Q84" s="4">
        <v>-1</v>
      </c>
      <c r="R84" s="4">
        <f ca="1">(Autism_Child_Data3[[#This Row],[result]]-5.5)/4.5</f>
        <v>0.55555555555555558</v>
      </c>
      <c r="S84" s="4">
        <f ca="1">(Autism_Child_Data3[[#This Row],[relation]]-2.5)/1.5</f>
        <v>-0.33333333333333331</v>
      </c>
      <c r="T84" s="1" t="s">
        <v>105</v>
      </c>
      <c r="U84" s="4">
        <v>0.89639999999999997</v>
      </c>
      <c r="V84" s="4">
        <v>0.90090000000000003</v>
      </c>
      <c r="W84" s="4"/>
    </row>
    <row r="85" spans="1:23" x14ac:dyDescent="0.25">
      <c r="A85" s="4">
        <v>-1</v>
      </c>
      <c r="B85" s="4">
        <v>1</v>
      </c>
      <c r="C85" s="4">
        <v>1</v>
      </c>
      <c r="D85" s="4">
        <v>-1</v>
      </c>
      <c r="E85" s="4">
        <v>1</v>
      </c>
      <c r="F85" s="4">
        <v>1</v>
      </c>
      <c r="G85" s="4">
        <v>-1</v>
      </c>
      <c r="H85" s="4">
        <v>-1</v>
      </c>
      <c r="I85" s="4">
        <v>-1</v>
      </c>
      <c r="J85" s="4">
        <v>1</v>
      </c>
      <c r="K85" s="4">
        <f ca="1">(Autism_Child_Data3[[#This Row],[age]]-7.5)/3.5</f>
        <v>-0.7142857142857143</v>
      </c>
      <c r="L85" s="4">
        <v>1</v>
      </c>
      <c r="M85" s="4">
        <f ca="1">(Autism_Child_Data3[[#This Row],[ethnicity]]-5.5)/4.5</f>
        <v>-1</v>
      </c>
      <c r="N85" s="4">
        <v>-1</v>
      </c>
      <c r="O85" s="4">
        <v>-1</v>
      </c>
      <c r="P85" s="4">
        <f ca="1">(Autism_Child_Data3[[#This Row],[contry of res]]-26.5)/25.5</f>
        <v>0.72549019607843135</v>
      </c>
      <c r="Q85" s="4">
        <v>-1</v>
      </c>
      <c r="R85" s="4">
        <f ca="1">(Autism_Child_Data3[[#This Row],[result]]-5.5)/4.5</f>
        <v>-0.1111111111111111</v>
      </c>
      <c r="S85" s="4">
        <f ca="1">(Autism_Child_Data3[[#This Row],[relation]]-2.5)/1.5</f>
        <v>-0.33333333333333331</v>
      </c>
      <c r="T85" s="1" t="s">
        <v>104</v>
      </c>
      <c r="U85" s="4">
        <v>6.1199999999999997E-2</v>
      </c>
      <c r="V85" s="4">
        <v>5.8700000000000002E-2</v>
      </c>
      <c r="W85" s="4"/>
    </row>
    <row r="86" spans="1:23" x14ac:dyDescent="0.25">
      <c r="A86" s="4">
        <v>-1</v>
      </c>
      <c r="B86" s="4">
        <v>-1</v>
      </c>
      <c r="C86" s="4">
        <v>1</v>
      </c>
      <c r="D86" s="4">
        <v>-1</v>
      </c>
      <c r="E86" s="4">
        <v>1</v>
      </c>
      <c r="F86" s="4">
        <v>1</v>
      </c>
      <c r="G86" s="4">
        <v>1</v>
      </c>
      <c r="H86" s="4">
        <v>-1</v>
      </c>
      <c r="I86" s="4">
        <v>1</v>
      </c>
      <c r="J86" s="4">
        <v>1</v>
      </c>
      <c r="K86" s="4">
        <f ca="1">(Autism_Child_Data3[[#This Row],[age]]-7.5)/3.5</f>
        <v>-1</v>
      </c>
      <c r="L86" s="4">
        <v>1</v>
      </c>
      <c r="M86" s="4">
        <f ca="1">(Autism_Child_Data3[[#This Row],[ethnicity]]-5.5)/4.5</f>
        <v>-1</v>
      </c>
      <c r="N86" s="4">
        <v>-1</v>
      </c>
      <c r="O86" s="4">
        <v>-1</v>
      </c>
      <c r="P86" s="4">
        <f ca="1">(Autism_Child_Data3[[#This Row],[contry of res]]-26.5)/25.5</f>
        <v>-0.29411764705882354</v>
      </c>
      <c r="Q86" s="4">
        <v>-1</v>
      </c>
      <c r="R86" s="4">
        <f ca="1">(Autism_Child_Data3[[#This Row],[result]]-5.5)/4.5</f>
        <v>0.1111111111111111</v>
      </c>
      <c r="S86" s="4">
        <f ca="1">(Autism_Child_Data3[[#This Row],[relation]]-2.5)/1.5</f>
        <v>-0.33333333333333331</v>
      </c>
      <c r="T86" s="1" t="s">
        <v>104</v>
      </c>
      <c r="U86" s="4">
        <v>0.14799999999999999</v>
      </c>
      <c r="V86" s="4">
        <v>0.1399</v>
      </c>
      <c r="W86" s="4"/>
    </row>
    <row r="87" spans="1:23" x14ac:dyDescent="0.25">
      <c r="A87" s="4">
        <v>1</v>
      </c>
      <c r="B87" s="4">
        <v>1</v>
      </c>
      <c r="C87" s="4">
        <v>1</v>
      </c>
      <c r="D87" s="4">
        <v>1</v>
      </c>
      <c r="E87" s="4">
        <v>1</v>
      </c>
      <c r="F87" s="4">
        <v>1</v>
      </c>
      <c r="G87" s="4">
        <v>1</v>
      </c>
      <c r="H87" s="4">
        <v>-1</v>
      </c>
      <c r="I87" s="4">
        <v>1</v>
      </c>
      <c r="J87" s="4">
        <v>1</v>
      </c>
      <c r="K87" s="4">
        <f ca="1">(Autism_Child_Data3[[#This Row],[age]]-7.5)/3.5</f>
        <v>1</v>
      </c>
      <c r="L87" s="4">
        <v>-1</v>
      </c>
      <c r="M87" s="4">
        <f ca="1">(Autism_Child_Data3[[#This Row],[ethnicity]]-5.5)/4.5</f>
        <v>1</v>
      </c>
      <c r="N87" s="4">
        <v>-1</v>
      </c>
      <c r="O87" s="4">
        <v>-1</v>
      </c>
      <c r="P87" s="4">
        <f ca="1">(Autism_Child_Data3[[#This Row],[contry of res]]-26.5)/25.5</f>
        <v>0.96078431372549022</v>
      </c>
      <c r="Q87" s="4">
        <v>-1</v>
      </c>
      <c r="R87" s="4">
        <f ca="1">(Autism_Child_Data3[[#This Row],[result]]-5.5)/4.5</f>
        <v>0.77777777777777779</v>
      </c>
      <c r="S87" s="4">
        <f ca="1">(Autism_Child_Data3[[#This Row],[relation]]-2.5)/1.5</f>
        <v>-0.33333333333333331</v>
      </c>
      <c r="T87" s="1" t="s">
        <v>105</v>
      </c>
      <c r="U87" s="4">
        <v>0.9163</v>
      </c>
      <c r="V87" s="4">
        <v>0.9214</v>
      </c>
      <c r="W87" s="4"/>
    </row>
    <row r="88" spans="1:23" x14ac:dyDescent="0.25">
      <c r="A88" s="4">
        <v>1</v>
      </c>
      <c r="B88" s="4">
        <v>1</v>
      </c>
      <c r="C88" s="4">
        <v>1</v>
      </c>
      <c r="D88" s="4">
        <v>1</v>
      </c>
      <c r="E88" s="4">
        <v>-1</v>
      </c>
      <c r="F88" s="4">
        <v>-1</v>
      </c>
      <c r="G88" s="4">
        <v>1</v>
      </c>
      <c r="H88" s="4">
        <v>-1</v>
      </c>
      <c r="I88" s="4">
        <v>1</v>
      </c>
      <c r="J88" s="4">
        <v>1</v>
      </c>
      <c r="K88" s="4">
        <f ca="1">(Autism_Child_Data3[[#This Row],[age]]-7.5)/3.5</f>
        <v>1</v>
      </c>
      <c r="L88" s="4">
        <v>-1</v>
      </c>
      <c r="M88" s="4">
        <f ca="1">(Autism_Child_Data3[[#This Row],[ethnicity]]-5.5)/4.5</f>
        <v>1</v>
      </c>
      <c r="N88" s="4">
        <v>-1</v>
      </c>
      <c r="O88" s="4">
        <v>-1</v>
      </c>
      <c r="P88" s="4">
        <f ca="1">(Autism_Child_Data3[[#This Row],[contry of res]]-26.5)/25.5</f>
        <v>0.96078431372549022</v>
      </c>
      <c r="Q88" s="4">
        <v>-1</v>
      </c>
      <c r="R88" s="4">
        <f ca="1">(Autism_Child_Data3[[#This Row],[result]]-5.5)/4.5</f>
        <v>0.33333333333333331</v>
      </c>
      <c r="S88" s="4">
        <f ca="1">(Autism_Child_Data3[[#This Row],[relation]]-2.5)/1.5</f>
        <v>-0.33333333333333331</v>
      </c>
      <c r="T88" s="1" t="s">
        <v>105</v>
      </c>
      <c r="U88" s="4">
        <v>0.78779999999999994</v>
      </c>
      <c r="V88" s="4">
        <v>0.80520000000000003</v>
      </c>
      <c r="W88" s="4"/>
    </row>
    <row r="89" spans="1:23" x14ac:dyDescent="0.25">
      <c r="A89" s="4">
        <v>1</v>
      </c>
      <c r="B89" s="4">
        <v>1</v>
      </c>
      <c r="C89" s="4">
        <v>1</v>
      </c>
      <c r="D89" s="4">
        <v>1</v>
      </c>
      <c r="E89" s="4">
        <v>1</v>
      </c>
      <c r="F89" s="4">
        <v>1</v>
      </c>
      <c r="G89" s="4">
        <v>1</v>
      </c>
      <c r="H89" s="4">
        <v>1</v>
      </c>
      <c r="I89" s="4">
        <v>1</v>
      </c>
      <c r="J89" s="4">
        <v>1</v>
      </c>
      <c r="K89" s="4">
        <f ca="1">(Autism_Child_Data3[[#This Row],[age]]-7.5)/3.5</f>
        <v>-1</v>
      </c>
      <c r="L89" s="4">
        <v>1</v>
      </c>
      <c r="M89" s="4">
        <f ca="1">(Autism_Child_Data3[[#This Row],[ethnicity]]-5.5)/4.5</f>
        <v>1</v>
      </c>
      <c r="N89" s="4">
        <v>-1</v>
      </c>
      <c r="O89" s="4">
        <v>-1</v>
      </c>
      <c r="P89" s="4">
        <f ca="1">(Autism_Child_Data3[[#This Row],[contry of res]]-26.5)/25.5</f>
        <v>0.68627450980392157</v>
      </c>
      <c r="Q89" s="4">
        <v>-1</v>
      </c>
      <c r="R89" s="4">
        <f ca="1">(Autism_Child_Data3[[#This Row],[result]]-5.5)/4.5</f>
        <v>1</v>
      </c>
      <c r="S89" s="4">
        <f ca="1">(Autism_Child_Data3[[#This Row],[relation]]-2.5)/1.5</f>
        <v>-0.33333333333333331</v>
      </c>
      <c r="T89" s="1" t="s">
        <v>105</v>
      </c>
      <c r="U89" s="4">
        <v>0.9224</v>
      </c>
      <c r="V89" s="4">
        <v>0.92720000000000002</v>
      </c>
      <c r="W89" s="4"/>
    </row>
    <row r="90" spans="1:23" x14ac:dyDescent="0.25">
      <c r="A90" s="4">
        <v>1</v>
      </c>
      <c r="B90" s="4">
        <v>1</v>
      </c>
      <c r="C90" s="4">
        <v>1</v>
      </c>
      <c r="D90" s="4">
        <v>1</v>
      </c>
      <c r="E90" s="4">
        <v>-1</v>
      </c>
      <c r="F90" s="4">
        <v>1</v>
      </c>
      <c r="G90" s="4">
        <v>-1</v>
      </c>
      <c r="H90" s="4">
        <v>-1</v>
      </c>
      <c r="I90" s="4">
        <v>-1</v>
      </c>
      <c r="J90" s="4">
        <v>-1</v>
      </c>
      <c r="K90" s="4">
        <f ca="1">(Autism_Child_Data3[[#This Row],[age]]-7.5)/3.5</f>
        <v>-0.7142857142857143</v>
      </c>
      <c r="L90" s="4">
        <v>1</v>
      </c>
      <c r="M90" s="4">
        <f ca="1">(Autism_Child_Data3[[#This Row],[ethnicity]]-5.5)/4.5</f>
        <v>-0.33333333333333331</v>
      </c>
      <c r="N90" s="4">
        <v>-1</v>
      </c>
      <c r="O90" s="4">
        <v>1</v>
      </c>
      <c r="P90" s="4">
        <f ca="1">(Autism_Child_Data3[[#This Row],[contry of res]]-26.5)/25.5</f>
        <v>-0.52941176470588236</v>
      </c>
      <c r="Q90" s="4">
        <v>-1</v>
      </c>
      <c r="R90" s="4">
        <f ca="1">(Autism_Child_Data3[[#This Row],[result]]-5.5)/4.5</f>
        <v>-0.1111111111111111</v>
      </c>
      <c r="S90" s="4">
        <f ca="1">(Autism_Child_Data3[[#This Row],[relation]]-2.5)/1.5</f>
        <v>-0.33333333333333331</v>
      </c>
      <c r="T90" s="1" t="s">
        <v>104</v>
      </c>
      <c r="U90" s="4">
        <v>0.16589999999999999</v>
      </c>
      <c r="V90" s="4">
        <v>0.1757</v>
      </c>
      <c r="W90" s="4"/>
    </row>
    <row r="91" spans="1:23" x14ac:dyDescent="0.25">
      <c r="A91" s="4">
        <v>-1</v>
      </c>
      <c r="B91" s="4">
        <v>1</v>
      </c>
      <c r="C91" s="4">
        <v>1</v>
      </c>
      <c r="D91" s="4">
        <v>1</v>
      </c>
      <c r="E91" s="4">
        <v>1</v>
      </c>
      <c r="F91" s="4">
        <v>1</v>
      </c>
      <c r="G91" s="4">
        <v>1</v>
      </c>
      <c r="H91" s="4">
        <v>1</v>
      </c>
      <c r="I91" s="4">
        <v>1</v>
      </c>
      <c r="J91" s="4">
        <v>1</v>
      </c>
      <c r="K91" s="4">
        <f ca="1">(Autism_Child_Data3[[#This Row],[age]]-7.5)/3.5</f>
        <v>-0.42857142857142855</v>
      </c>
      <c r="L91" s="4">
        <v>1</v>
      </c>
      <c r="M91" s="4">
        <f ca="1">(Autism_Child_Data3[[#This Row],[ethnicity]]-5.5)/4.5</f>
        <v>-0.55555555555555558</v>
      </c>
      <c r="N91" s="4">
        <v>-1</v>
      </c>
      <c r="O91" s="4">
        <v>-1</v>
      </c>
      <c r="P91" s="4">
        <f ca="1">(Autism_Child_Data3[[#This Row],[contry of res]]-26.5)/25.5</f>
        <v>1</v>
      </c>
      <c r="Q91" s="4">
        <v>-1</v>
      </c>
      <c r="R91" s="4">
        <f ca="1">(Autism_Child_Data3[[#This Row],[result]]-5.5)/4.5</f>
        <v>0.77777777777777779</v>
      </c>
      <c r="S91" s="4">
        <f ca="1">(Autism_Child_Data3[[#This Row],[relation]]-2.5)/1.5</f>
        <v>-0.33333333333333331</v>
      </c>
      <c r="T91" s="1" t="s">
        <v>105</v>
      </c>
      <c r="U91" s="4">
        <v>0.9143</v>
      </c>
      <c r="V91" s="4">
        <v>0.91969999999999996</v>
      </c>
      <c r="W91" s="4"/>
    </row>
    <row r="92" spans="1:23" x14ac:dyDescent="0.25">
      <c r="A92" s="4">
        <v>1</v>
      </c>
      <c r="B92" s="4">
        <v>-1</v>
      </c>
      <c r="C92" s="4">
        <v>1</v>
      </c>
      <c r="D92" s="4">
        <v>1</v>
      </c>
      <c r="E92" s="4">
        <v>1</v>
      </c>
      <c r="F92" s="4">
        <v>1</v>
      </c>
      <c r="G92" s="4">
        <v>1</v>
      </c>
      <c r="H92" s="4">
        <v>-1</v>
      </c>
      <c r="I92" s="4">
        <v>1</v>
      </c>
      <c r="J92" s="4">
        <v>1</v>
      </c>
      <c r="K92" s="4">
        <f ca="1">(Autism_Child_Data3[[#This Row],[age]]-7.5)/3.5</f>
        <v>-1</v>
      </c>
      <c r="L92" s="4">
        <v>-1</v>
      </c>
      <c r="M92" s="4">
        <f ca="1">(Autism_Child_Data3[[#This Row],[ethnicity]]-5.5)/4.5</f>
        <v>1</v>
      </c>
      <c r="N92" s="4">
        <v>-1</v>
      </c>
      <c r="O92" s="4">
        <v>-1</v>
      </c>
      <c r="P92" s="4">
        <f ca="1">(Autism_Child_Data3[[#This Row],[contry of res]]-26.5)/25.5</f>
        <v>-0.88235294117647056</v>
      </c>
      <c r="Q92" s="4">
        <v>-1</v>
      </c>
      <c r="R92" s="4">
        <f ca="1">(Autism_Child_Data3[[#This Row],[result]]-5.5)/4.5</f>
        <v>0.55555555555555558</v>
      </c>
      <c r="S92" s="4">
        <f ca="1">(Autism_Child_Data3[[#This Row],[relation]]-2.5)/1.5</f>
        <v>-0.33333333333333331</v>
      </c>
      <c r="T92" s="1" t="s">
        <v>105</v>
      </c>
      <c r="U92" s="4">
        <v>0.81799999999999995</v>
      </c>
      <c r="V92" s="4">
        <v>0.84530000000000005</v>
      </c>
      <c r="W92" s="4"/>
    </row>
    <row r="93" spans="1:23" x14ac:dyDescent="0.25">
      <c r="A93" s="4">
        <v>1</v>
      </c>
      <c r="B93" s="4">
        <v>-1</v>
      </c>
      <c r="C93" s="4">
        <v>-1</v>
      </c>
      <c r="D93" s="4">
        <v>1</v>
      </c>
      <c r="E93" s="4">
        <v>1</v>
      </c>
      <c r="F93" s="4">
        <v>1</v>
      </c>
      <c r="G93" s="4">
        <v>1</v>
      </c>
      <c r="H93" s="4">
        <v>-1</v>
      </c>
      <c r="I93" s="4">
        <v>-1</v>
      </c>
      <c r="J93" s="4">
        <v>-1</v>
      </c>
      <c r="K93" s="4">
        <f ca="1">(Autism_Child_Data3[[#This Row],[age]]-7.5)/3.5</f>
        <v>1</v>
      </c>
      <c r="L93" s="4">
        <v>-1</v>
      </c>
      <c r="M93" s="4">
        <f ca="1">(Autism_Child_Data3[[#This Row],[ethnicity]]-5.5)/4.5</f>
        <v>1</v>
      </c>
      <c r="N93" s="4">
        <v>1</v>
      </c>
      <c r="O93" s="4">
        <v>1</v>
      </c>
      <c r="P93" s="4">
        <f ca="1">(Autism_Child_Data3[[#This Row],[contry of res]]-26.5)/25.5</f>
        <v>0.96078431372549022</v>
      </c>
      <c r="Q93" s="4">
        <v>-1</v>
      </c>
      <c r="R93" s="4">
        <f ca="1">(Autism_Child_Data3[[#This Row],[result]]-5.5)/4.5</f>
        <v>-0.1111111111111111</v>
      </c>
      <c r="S93" s="4">
        <f ca="1">(Autism_Child_Data3[[#This Row],[relation]]-2.5)/1.5</f>
        <v>0.33333333333333331</v>
      </c>
      <c r="T93" s="1" t="s">
        <v>104</v>
      </c>
      <c r="U93" s="4">
        <v>0.2286</v>
      </c>
      <c r="V93" s="4">
        <v>0.24360000000000001</v>
      </c>
      <c r="W93" s="4"/>
    </row>
    <row r="94" spans="1:23" x14ac:dyDescent="0.25">
      <c r="A94" s="4">
        <v>-1</v>
      </c>
      <c r="B94" s="4">
        <v>-1</v>
      </c>
      <c r="C94" s="4">
        <v>1</v>
      </c>
      <c r="D94" s="4">
        <v>1</v>
      </c>
      <c r="E94" s="4">
        <v>1</v>
      </c>
      <c r="F94" s="4">
        <v>1</v>
      </c>
      <c r="G94" s="4">
        <v>1</v>
      </c>
      <c r="H94" s="4">
        <v>1</v>
      </c>
      <c r="I94" s="4">
        <v>1</v>
      </c>
      <c r="J94" s="4">
        <v>1</v>
      </c>
      <c r="K94" s="4">
        <f ca="1">(Autism_Child_Data3[[#This Row],[age]]-7.5)/3.5</f>
        <v>-0.7142857142857143</v>
      </c>
      <c r="L94" s="4">
        <v>1</v>
      </c>
      <c r="M94" s="4">
        <f ca="1">(Autism_Child_Data3[[#This Row],[ethnicity]]-5.5)/4.5</f>
        <v>-1</v>
      </c>
      <c r="N94" s="4">
        <v>-1</v>
      </c>
      <c r="O94" s="4">
        <v>-1</v>
      </c>
      <c r="P94" s="4">
        <f ca="1">(Autism_Child_Data3[[#This Row],[contry of res]]-26.5)/25.5</f>
        <v>-0.29411764705882354</v>
      </c>
      <c r="Q94" s="4">
        <v>-1</v>
      </c>
      <c r="R94" s="4">
        <f ca="1">(Autism_Child_Data3[[#This Row],[result]]-5.5)/4.5</f>
        <v>0.55555555555555558</v>
      </c>
      <c r="S94" s="4">
        <f ca="1">(Autism_Child_Data3[[#This Row],[relation]]-2.5)/1.5</f>
        <v>-0.33333333333333331</v>
      </c>
      <c r="T94" s="1" t="s">
        <v>105</v>
      </c>
      <c r="U94" s="4">
        <v>0.88480000000000003</v>
      </c>
      <c r="V94" s="4">
        <v>0.8861</v>
      </c>
      <c r="W94" s="4"/>
    </row>
    <row r="95" spans="1:23" x14ac:dyDescent="0.25">
      <c r="A95" s="4">
        <v>-1</v>
      </c>
      <c r="B95" s="4">
        <v>-1</v>
      </c>
      <c r="C95" s="4">
        <v>1</v>
      </c>
      <c r="D95" s="4">
        <v>1</v>
      </c>
      <c r="E95" s="4">
        <v>1</v>
      </c>
      <c r="F95" s="4">
        <v>1</v>
      </c>
      <c r="G95" s="4">
        <v>1</v>
      </c>
      <c r="H95" s="4">
        <v>1</v>
      </c>
      <c r="I95" s="4">
        <v>1</v>
      </c>
      <c r="J95" s="4">
        <v>1</v>
      </c>
      <c r="K95" s="4">
        <f ca="1">(Autism_Child_Data3[[#This Row],[age]]-7.5)/3.5</f>
        <v>-0.7142857142857143</v>
      </c>
      <c r="L95" s="4">
        <v>1</v>
      </c>
      <c r="M95" s="4">
        <f ca="1">(Autism_Child_Data3[[#This Row],[ethnicity]]-5.5)/4.5</f>
        <v>-1</v>
      </c>
      <c r="N95" s="4">
        <v>-1</v>
      </c>
      <c r="O95" s="4">
        <v>-1</v>
      </c>
      <c r="P95" s="4">
        <f ca="1">(Autism_Child_Data3[[#This Row],[contry of res]]-26.5)/25.5</f>
        <v>-0.29411764705882354</v>
      </c>
      <c r="Q95" s="4">
        <v>-1</v>
      </c>
      <c r="R95" s="4">
        <f ca="1">(Autism_Child_Data3[[#This Row],[result]]-5.5)/4.5</f>
        <v>0.55555555555555558</v>
      </c>
      <c r="S95" s="4">
        <f ca="1">(Autism_Child_Data3[[#This Row],[relation]]-2.5)/1.5</f>
        <v>-0.33333333333333331</v>
      </c>
      <c r="T95" s="1" t="s">
        <v>105</v>
      </c>
      <c r="U95" s="4">
        <v>0.88480000000000003</v>
      </c>
      <c r="V95" s="4">
        <v>0.8861</v>
      </c>
      <c r="W95" s="4"/>
    </row>
    <row r="96" spans="1:23" x14ac:dyDescent="0.25">
      <c r="A96" s="4">
        <v>1</v>
      </c>
      <c r="B96" s="4">
        <v>1</v>
      </c>
      <c r="C96" s="4">
        <v>1</v>
      </c>
      <c r="D96" s="4">
        <v>1</v>
      </c>
      <c r="E96" s="4">
        <v>1</v>
      </c>
      <c r="F96" s="4">
        <v>1</v>
      </c>
      <c r="G96" s="4">
        <v>1</v>
      </c>
      <c r="H96" s="4">
        <v>1</v>
      </c>
      <c r="I96" s="4">
        <v>1</v>
      </c>
      <c r="J96" s="4">
        <v>1</v>
      </c>
      <c r="K96" s="4">
        <f ca="1">(Autism_Child_Data3[[#This Row],[age]]-7.5)/3.5</f>
        <v>-0.42857142857142855</v>
      </c>
      <c r="L96" s="4">
        <v>1</v>
      </c>
      <c r="M96" s="4">
        <f ca="1">(Autism_Child_Data3[[#This Row],[ethnicity]]-5.5)/4.5</f>
        <v>-0.33333333333333331</v>
      </c>
      <c r="N96" s="4">
        <v>-1</v>
      </c>
      <c r="O96" s="4">
        <v>-1</v>
      </c>
      <c r="P96" s="4">
        <f ca="1">(Autism_Child_Data3[[#This Row],[contry of res]]-26.5)/25.5</f>
        <v>1</v>
      </c>
      <c r="Q96" s="4">
        <v>-1</v>
      </c>
      <c r="R96" s="4">
        <f ca="1">(Autism_Child_Data3[[#This Row],[result]]-5.5)/4.5</f>
        <v>1</v>
      </c>
      <c r="S96" s="4">
        <f ca="1">(Autism_Child_Data3[[#This Row],[relation]]-2.5)/1.5</f>
        <v>-0.33333333333333331</v>
      </c>
      <c r="T96" s="1" t="s">
        <v>105</v>
      </c>
      <c r="U96" s="4">
        <v>0.92369999999999997</v>
      </c>
      <c r="V96" s="4">
        <v>0.92789999999999995</v>
      </c>
      <c r="W96" s="4"/>
    </row>
    <row r="97" spans="1:23" x14ac:dyDescent="0.25">
      <c r="A97" s="4">
        <v>1</v>
      </c>
      <c r="B97" s="4">
        <v>-1</v>
      </c>
      <c r="C97" s="4">
        <v>1</v>
      </c>
      <c r="D97" s="4">
        <v>-1</v>
      </c>
      <c r="E97" s="4">
        <v>1</v>
      </c>
      <c r="F97" s="4">
        <v>1</v>
      </c>
      <c r="G97" s="4">
        <v>1</v>
      </c>
      <c r="H97" s="4">
        <v>1</v>
      </c>
      <c r="I97" s="4">
        <v>-1</v>
      </c>
      <c r="J97" s="4">
        <v>1</v>
      </c>
      <c r="K97" s="4">
        <f ca="1">(Autism_Child_Data3[[#This Row],[age]]-7.5)/3.5</f>
        <v>-0.14285714285714285</v>
      </c>
      <c r="L97" s="4">
        <v>1</v>
      </c>
      <c r="M97" s="4">
        <f ca="1">(Autism_Child_Data3[[#This Row],[ethnicity]]-5.5)/4.5</f>
        <v>-0.55555555555555558</v>
      </c>
      <c r="N97" s="4">
        <v>-1</v>
      </c>
      <c r="O97" s="4">
        <v>-1</v>
      </c>
      <c r="P97" s="4">
        <f ca="1">(Autism_Child_Data3[[#This Row],[contry of res]]-26.5)/25.5</f>
        <v>1</v>
      </c>
      <c r="Q97" s="4">
        <v>-1</v>
      </c>
      <c r="R97" s="4">
        <f ca="1">(Autism_Child_Data3[[#This Row],[result]]-5.5)/4.5</f>
        <v>0.33333333333333331</v>
      </c>
      <c r="S97" s="4">
        <f ca="1">(Autism_Child_Data3[[#This Row],[relation]]-2.5)/1.5</f>
        <v>-0.33333333333333331</v>
      </c>
      <c r="T97" s="1" t="s">
        <v>105</v>
      </c>
      <c r="U97" s="4">
        <v>0.753</v>
      </c>
      <c r="V97" s="4">
        <v>0.75680000000000003</v>
      </c>
      <c r="W97" s="4"/>
    </row>
    <row r="98" spans="1:23" x14ac:dyDescent="0.25">
      <c r="A98" s="4">
        <v>1</v>
      </c>
      <c r="B98" s="4">
        <v>1</v>
      </c>
      <c r="C98" s="4">
        <v>1</v>
      </c>
      <c r="D98" s="4">
        <v>1</v>
      </c>
      <c r="E98" s="4">
        <v>1</v>
      </c>
      <c r="F98" s="4">
        <v>1</v>
      </c>
      <c r="G98" s="4">
        <v>-1</v>
      </c>
      <c r="H98" s="4">
        <v>1</v>
      </c>
      <c r="I98" s="4">
        <v>-1</v>
      </c>
      <c r="J98" s="4">
        <v>1</v>
      </c>
      <c r="K98" s="4">
        <f ca="1">(Autism_Child_Data3[[#This Row],[age]]-7.5)/3.5</f>
        <v>1</v>
      </c>
      <c r="L98" s="4">
        <v>1</v>
      </c>
      <c r="M98" s="4">
        <f ca="1">(Autism_Child_Data3[[#This Row],[ethnicity]]-5.5)/4.5</f>
        <v>1</v>
      </c>
      <c r="N98" s="4">
        <v>-1</v>
      </c>
      <c r="O98" s="4">
        <v>-1</v>
      </c>
      <c r="P98" s="4">
        <f ca="1">(Autism_Child_Data3[[#This Row],[contry of res]]-26.5)/25.5</f>
        <v>0.76470588235294112</v>
      </c>
      <c r="Q98" s="4">
        <v>-1</v>
      </c>
      <c r="R98" s="4">
        <f ca="1">(Autism_Child_Data3[[#This Row],[result]]-5.5)/4.5</f>
        <v>0.55555555555555558</v>
      </c>
      <c r="S98" s="4">
        <f ca="1">(Autism_Child_Data3[[#This Row],[relation]]-2.5)/1.5</f>
        <v>-0.33333333333333331</v>
      </c>
      <c r="T98" s="1" t="s">
        <v>105</v>
      </c>
      <c r="U98" s="4">
        <v>0.90300000000000002</v>
      </c>
      <c r="V98" s="4">
        <v>0.90669999999999995</v>
      </c>
      <c r="W98" s="4"/>
    </row>
    <row r="99" spans="1:23" x14ac:dyDescent="0.25">
      <c r="A99" s="4">
        <v>1</v>
      </c>
      <c r="B99" s="4">
        <v>1</v>
      </c>
      <c r="C99" s="4">
        <v>1</v>
      </c>
      <c r="D99" s="4">
        <v>1</v>
      </c>
      <c r="E99" s="4">
        <v>1</v>
      </c>
      <c r="F99" s="4">
        <v>-1</v>
      </c>
      <c r="G99" s="4">
        <v>1</v>
      </c>
      <c r="H99" s="4">
        <v>-1</v>
      </c>
      <c r="I99" s="4">
        <v>1</v>
      </c>
      <c r="J99" s="4">
        <v>1</v>
      </c>
      <c r="K99" s="4">
        <f ca="1">(Autism_Child_Data3[[#This Row],[age]]-7.5)/3.5</f>
        <v>-1</v>
      </c>
      <c r="L99" s="4">
        <v>1</v>
      </c>
      <c r="M99" s="4">
        <f ca="1">(Autism_Child_Data3[[#This Row],[ethnicity]]-5.5)/4.5</f>
        <v>1</v>
      </c>
      <c r="N99" s="4">
        <v>-1</v>
      </c>
      <c r="O99" s="4">
        <v>-1</v>
      </c>
      <c r="P99" s="4">
        <f ca="1">(Autism_Child_Data3[[#This Row],[contry of res]]-26.5)/25.5</f>
        <v>-0.88235294117647056</v>
      </c>
      <c r="Q99" s="4">
        <v>-1</v>
      </c>
      <c r="R99" s="4">
        <f ca="1">(Autism_Child_Data3[[#This Row],[result]]-5.5)/4.5</f>
        <v>0.55555555555555558</v>
      </c>
      <c r="S99" s="4">
        <f ca="1">(Autism_Child_Data3[[#This Row],[relation]]-2.5)/1.5</f>
        <v>-0.33333333333333331</v>
      </c>
      <c r="T99" s="1" t="s">
        <v>105</v>
      </c>
      <c r="U99" s="4">
        <v>0.86409999999999998</v>
      </c>
      <c r="V99" s="4">
        <v>0.87160000000000004</v>
      </c>
      <c r="W99" s="4"/>
    </row>
    <row r="100" spans="1:23" x14ac:dyDescent="0.25">
      <c r="A100" s="4">
        <v>1</v>
      </c>
      <c r="B100" s="4">
        <v>1</v>
      </c>
      <c r="C100" s="4">
        <v>1</v>
      </c>
      <c r="D100" s="4">
        <v>-1</v>
      </c>
      <c r="E100" s="4">
        <v>1</v>
      </c>
      <c r="F100" s="4">
        <v>1</v>
      </c>
      <c r="G100" s="4">
        <v>1</v>
      </c>
      <c r="H100" s="4">
        <v>-1</v>
      </c>
      <c r="I100" s="4">
        <v>1</v>
      </c>
      <c r="J100" s="4">
        <v>1</v>
      </c>
      <c r="K100" s="4">
        <f ca="1">(Autism_Child_Data3[[#This Row],[age]]-7.5)/3.5</f>
        <v>-1</v>
      </c>
      <c r="L100" s="4">
        <v>1</v>
      </c>
      <c r="M100" s="4">
        <f ca="1">(Autism_Child_Data3[[#This Row],[ethnicity]]-5.5)/4.5</f>
        <v>1</v>
      </c>
      <c r="N100" s="4">
        <v>-1</v>
      </c>
      <c r="O100" s="4">
        <v>1</v>
      </c>
      <c r="P100" s="4">
        <f ca="1">(Autism_Child_Data3[[#This Row],[contry of res]]-26.5)/25.5</f>
        <v>1</v>
      </c>
      <c r="Q100" s="4">
        <v>-1</v>
      </c>
      <c r="R100" s="4">
        <f ca="1">(Autism_Child_Data3[[#This Row],[result]]-5.5)/4.5</f>
        <v>0.55555555555555558</v>
      </c>
      <c r="S100" s="4">
        <f ca="1">(Autism_Child_Data3[[#This Row],[relation]]-2.5)/1.5</f>
        <v>-0.33333333333333331</v>
      </c>
      <c r="T100" s="1" t="s">
        <v>105</v>
      </c>
      <c r="U100" s="4">
        <v>0.89270000000000005</v>
      </c>
      <c r="V100" s="4">
        <v>0.9012</v>
      </c>
      <c r="W100" s="4"/>
    </row>
    <row r="101" spans="1:23" x14ac:dyDescent="0.25">
      <c r="A101" s="4">
        <v>-1</v>
      </c>
      <c r="B101" s="4">
        <v>-1</v>
      </c>
      <c r="C101" s="4">
        <v>1</v>
      </c>
      <c r="D101" s="4">
        <v>1</v>
      </c>
      <c r="E101" s="4">
        <v>-1</v>
      </c>
      <c r="F101" s="4">
        <v>-1</v>
      </c>
      <c r="G101" s="4">
        <v>-1</v>
      </c>
      <c r="H101" s="4">
        <v>-1</v>
      </c>
      <c r="I101" s="4">
        <v>-1</v>
      </c>
      <c r="J101" s="4">
        <v>-1</v>
      </c>
      <c r="K101" s="4">
        <f ca="1">(Autism_Child_Data3[[#This Row],[age]]-7.5)/3.5</f>
        <v>-0.14285714285714285</v>
      </c>
      <c r="L101" s="4">
        <v>1</v>
      </c>
      <c r="M101" s="4">
        <f ca="1">(Autism_Child_Data3[[#This Row],[ethnicity]]-5.5)/4.5</f>
        <v>1</v>
      </c>
      <c r="N101" s="4">
        <v>-1</v>
      </c>
      <c r="O101" s="4">
        <v>1</v>
      </c>
      <c r="P101" s="4">
        <f ca="1">(Autism_Child_Data3[[#This Row],[contry of res]]-26.5)/25.5</f>
        <v>1</v>
      </c>
      <c r="Q101" s="4">
        <v>-1</v>
      </c>
      <c r="R101" s="4">
        <f ca="1">(Autism_Child_Data3[[#This Row],[result]]-5.5)/4.5</f>
        <v>-0.77777777777777779</v>
      </c>
      <c r="S101" s="4">
        <f ca="1">(Autism_Child_Data3[[#This Row],[relation]]-2.5)/1.5</f>
        <v>-0.33333333333333331</v>
      </c>
      <c r="T101" s="1" t="s">
        <v>104</v>
      </c>
      <c r="U101" s="4">
        <v>4.2299999999999997E-2</v>
      </c>
      <c r="V101" s="4">
        <v>3.85E-2</v>
      </c>
      <c r="W101" s="4"/>
    </row>
    <row r="102" spans="1:23" x14ac:dyDescent="0.25">
      <c r="A102" s="4">
        <v>1</v>
      </c>
      <c r="B102" s="4">
        <v>1</v>
      </c>
      <c r="C102" s="4">
        <v>-1</v>
      </c>
      <c r="D102" s="4">
        <v>1</v>
      </c>
      <c r="E102" s="4">
        <v>-1</v>
      </c>
      <c r="F102" s="4">
        <v>1</v>
      </c>
      <c r="G102" s="4">
        <v>1</v>
      </c>
      <c r="H102" s="4">
        <v>-1</v>
      </c>
      <c r="I102" s="4">
        <v>1</v>
      </c>
      <c r="J102" s="4">
        <v>-1</v>
      </c>
      <c r="K102" s="4">
        <f ca="1">(Autism_Child_Data3[[#This Row],[age]]-7.5)/3.5</f>
        <v>1</v>
      </c>
      <c r="L102" s="4">
        <v>-1</v>
      </c>
      <c r="M102" s="4">
        <f ca="1">(Autism_Child_Data3[[#This Row],[ethnicity]]-5.5)/4.5</f>
        <v>1</v>
      </c>
      <c r="N102" s="4">
        <v>1</v>
      </c>
      <c r="O102" s="4">
        <v>1</v>
      </c>
      <c r="P102" s="4">
        <f ca="1">(Autism_Child_Data3[[#This Row],[contry of res]]-26.5)/25.5</f>
        <v>0.96078431372549022</v>
      </c>
      <c r="Q102" s="4">
        <v>-1</v>
      </c>
      <c r="R102" s="4">
        <f ca="1">(Autism_Child_Data3[[#This Row],[result]]-5.5)/4.5</f>
        <v>0.1111111111111111</v>
      </c>
      <c r="S102" s="4">
        <f ca="1">(Autism_Child_Data3[[#This Row],[relation]]-2.5)/1.5</f>
        <v>0.33333333333333331</v>
      </c>
      <c r="T102" s="1" t="s">
        <v>104</v>
      </c>
      <c r="U102" s="4">
        <v>0.6109</v>
      </c>
      <c r="V102" s="4">
        <v>0.62060000000000004</v>
      </c>
      <c r="W102" s="4"/>
    </row>
    <row r="103" spans="1:23" x14ac:dyDescent="0.25">
      <c r="A103" s="4">
        <v>1</v>
      </c>
      <c r="B103" s="4">
        <v>1</v>
      </c>
      <c r="C103" s="4">
        <v>1</v>
      </c>
      <c r="D103" s="4">
        <v>1</v>
      </c>
      <c r="E103" s="4">
        <v>-1</v>
      </c>
      <c r="F103" s="4">
        <v>1</v>
      </c>
      <c r="G103" s="4">
        <v>1</v>
      </c>
      <c r="H103" s="4">
        <v>-1</v>
      </c>
      <c r="I103" s="4">
        <v>-1</v>
      </c>
      <c r="J103" s="4">
        <v>1</v>
      </c>
      <c r="K103" s="4">
        <f ca="1">(Autism_Child_Data3[[#This Row],[age]]-7.5)/3.5</f>
        <v>-0.42857142857142855</v>
      </c>
      <c r="L103" s="4">
        <v>-1</v>
      </c>
      <c r="M103" s="4">
        <f ca="1">(Autism_Child_Data3[[#This Row],[ethnicity]]-5.5)/4.5</f>
        <v>-1</v>
      </c>
      <c r="N103" s="4">
        <v>-1</v>
      </c>
      <c r="O103" s="4">
        <v>-1</v>
      </c>
      <c r="P103" s="4">
        <f ca="1">(Autism_Child_Data3[[#This Row],[contry of res]]-26.5)/25.5</f>
        <v>0.52941176470588236</v>
      </c>
      <c r="Q103" s="4">
        <v>-1</v>
      </c>
      <c r="R103" s="4">
        <f ca="1">(Autism_Child_Data3[[#This Row],[result]]-5.5)/4.5</f>
        <v>0.33333333333333331</v>
      </c>
      <c r="S103" s="4">
        <f ca="1">(Autism_Child_Data3[[#This Row],[relation]]-2.5)/1.5</f>
        <v>-0.33333333333333331</v>
      </c>
      <c r="T103" s="1" t="s">
        <v>105</v>
      </c>
      <c r="U103" s="4">
        <v>0.72260000000000002</v>
      </c>
      <c r="V103" s="4">
        <v>0.78169999999999995</v>
      </c>
      <c r="W103" s="4"/>
    </row>
    <row r="104" spans="1:23" x14ac:dyDescent="0.25">
      <c r="A104" s="4">
        <v>-1</v>
      </c>
      <c r="B104" s="4">
        <v>-1</v>
      </c>
      <c r="C104" s="4">
        <v>-1</v>
      </c>
      <c r="D104" s="4">
        <v>-1</v>
      </c>
      <c r="E104" s="4">
        <v>-1</v>
      </c>
      <c r="F104" s="4">
        <v>-1</v>
      </c>
      <c r="G104" s="4">
        <v>1</v>
      </c>
      <c r="H104" s="4">
        <v>-1</v>
      </c>
      <c r="I104" s="4">
        <v>1</v>
      </c>
      <c r="J104" s="4">
        <v>-1</v>
      </c>
      <c r="K104" s="4">
        <f ca="1">(Autism_Child_Data3[[#This Row],[age]]-7.5)/3.5</f>
        <v>0.42857142857142855</v>
      </c>
      <c r="L104" s="4">
        <v>-1</v>
      </c>
      <c r="M104" s="4">
        <f ca="1">(Autism_Child_Data3[[#This Row],[ethnicity]]-5.5)/4.5</f>
        <v>1</v>
      </c>
      <c r="N104" s="4">
        <v>-1</v>
      </c>
      <c r="O104" s="4">
        <v>-1</v>
      </c>
      <c r="P104" s="4">
        <f ca="1">(Autism_Child_Data3[[#This Row],[contry of res]]-26.5)/25.5</f>
        <v>0.96078431372549022</v>
      </c>
      <c r="Q104" s="4">
        <v>-1</v>
      </c>
      <c r="R104" s="4">
        <f ca="1">(Autism_Child_Data3[[#This Row],[result]]-5.5)/4.5</f>
        <v>-0.77777777777777779</v>
      </c>
      <c r="S104" s="4">
        <f ca="1">(Autism_Child_Data3[[#This Row],[relation]]-2.5)/1.5</f>
        <v>-0.33333333333333331</v>
      </c>
      <c r="T104" s="1" t="s">
        <v>104</v>
      </c>
      <c r="U104" s="4">
        <v>6.9800000000000001E-2</v>
      </c>
      <c r="V104" s="4">
        <v>6.0299999999999999E-2</v>
      </c>
      <c r="W104" s="4"/>
    </row>
    <row r="105" spans="1:23" x14ac:dyDescent="0.25">
      <c r="A105" s="4">
        <v>-1</v>
      </c>
      <c r="B105" s="4">
        <v>1</v>
      </c>
      <c r="C105" s="4">
        <v>-1</v>
      </c>
      <c r="D105" s="4">
        <v>1</v>
      </c>
      <c r="E105" s="4">
        <v>-1</v>
      </c>
      <c r="F105" s="4">
        <v>1</v>
      </c>
      <c r="G105" s="4">
        <v>-1</v>
      </c>
      <c r="H105" s="4">
        <v>-1</v>
      </c>
      <c r="I105" s="4">
        <v>1</v>
      </c>
      <c r="J105" s="4">
        <v>1</v>
      </c>
      <c r="K105" s="4">
        <f ca="1">(Autism_Child_Data3[[#This Row],[age]]-7.5)/3.5</f>
        <v>0.7142857142857143</v>
      </c>
      <c r="L105" s="4">
        <v>1</v>
      </c>
      <c r="M105" s="4">
        <f ca="1">(Autism_Child_Data3[[#This Row],[ethnicity]]-5.5)/4.5</f>
        <v>0.1111111111111111</v>
      </c>
      <c r="N105" s="4">
        <v>-1</v>
      </c>
      <c r="O105" s="4">
        <v>-1</v>
      </c>
      <c r="P105" s="4">
        <f ca="1">(Autism_Child_Data3[[#This Row],[contry of res]]-26.5)/25.5</f>
        <v>1</v>
      </c>
      <c r="Q105" s="4">
        <v>-1</v>
      </c>
      <c r="R105" s="4">
        <f ca="1">(Autism_Child_Data3[[#This Row],[result]]-5.5)/4.5</f>
        <v>-0.1111111111111111</v>
      </c>
      <c r="S105" s="4">
        <f ca="1">(Autism_Child_Data3[[#This Row],[relation]]-2.5)/1.5</f>
        <v>0.33333333333333331</v>
      </c>
      <c r="T105" s="1" t="s">
        <v>104</v>
      </c>
      <c r="U105" s="4">
        <v>0.1148</v>
      </c>
      <c r="V105" s="4">
        <v>9.1499999999999998E-2</v>
      </c>
      <c r="W105" s="4"/>
    </row>
    <row r="106" spans="1:23" x14ac:dyDescent="0.25">
      <c r="A106" s="4">
        <v>-1</v>
      </c>
      <c r="B106" s="4">
        <v>-1</v>
      </c>
      <c r="C106" s="4">
        <v>-1</v>
      </c>
      <c r="D106" s="4">
        <v>-1</v>
      </c>
      <c r="E106" s="4">
        <v>1</v>
      </c>
      <c r="F106" s="4">
        <v>1</v>
      </c>
      <c r="G106" s="4">
        <v>1</v>
      </c>
      <c r="H106" s="4">
        <v>-1</v>
      </c>
      <c r="I106" s="4">
        <v>-1</v>
      </c>
      <c r="J106" s="4">
        <v>1</v>
      </c>
      <c r="K106" s="4">
        <f ca="1">(Autism_Child_Data3[[#This Row],[age]]-7.5)/3.5</f>
        <v>-1</v>
      </c>
      <c r="L106" s="4">
        <v>1</v>
      </c>
      <c r="M106" s="4">
        <f ca="1">(Autism_Child_Data3[[#This Row],[ethnicity]]-5.5)/4.5</f>
        <v>-1</v>
      </c>
      <c r="N106" s="4">
        <v>-1</v>
      </c>
      <c r="O106" s="4">
        <v>1</v>
      </c>
      <c r="P106" s="4">
        <f ca="1">(Autism_Child_Data3[[#This Row],[contry of res]]-26.5)/25.5</f>
        <v>0.13725490196078433</v>
      </c>
      <c r="Q106" s="4">
        <v>-1</v>
      </c>
      <c r="R106" s="4">
        <f ca="1">(Autism_Child_Data3[[#This Row],[result]]-5.5)/4.5</f>
        <v>-0.33333333333333331</v>
      </c>
      <c r="S106" s="4">
        <f ca="1">(Autism_Child_Data3[[#This Row],[relation]]-2.5)/1.5</f>
        <v>-0.33333333333333331</v>
      </c>
      <c r="T106" s="1" t="s">
        <v>104</v>
      </c>
      <c r="U106" s="4">
        <v>5.7599999999999998E-2</v>
      </c>
      <c r="V106" s="4">
        <v>5.7099999999999998E-2</v>
      </c>
      <c r="W106" s="4"/>
    </row>
    <row r="107" spans="1:23" x14ac:dyDescent="0.25">
      <c r="A107" s="4">
        <v>1</v>
      </c>
      <c r="B107" s="4">
        <v>1</v>
      </c>
      <c r="C107" s="4">
        <v>1</v>
      </c>
      <c r="D107" s="4">
        <v>1</v>
      </c>
      <c r="E107" s="4">
        <v>1</v>
      </c>
      <c r="F107" s="4">
        <v>1</v>
      </c>
      <c r="G107" s="4">
        <v>-1</v>
      </c>
      <c r="H107" s="4">
        <v>1</v>
      </c>
      <c r="I107" s="4">
        <v>-1</v>
      </c>
      <c r="J107" s="4">
        <v>1</v>
      </c>
      <c r="K107" s="4">
        <f ca="1">(Autism_Child_Data3[[#This Row],[age]]-7.5)/3.5</f>
        <v>-1</v>
      </c>
      <c r="L107" s="4">
        <v>1</v>
      </c>
      <c r="M107" s="4">
        <f ca="1">(Autism_Child_Data3[[#This Row],[ethnicity]]-5.5)/4.5</f>
        <v>-1</v>
      </c>
      <c r="N107" s="4">
        <v>1</v>
      </c>
      <c r="O107" s="4">
        <v>-1</v>
      </c>
      <c r="P107" s="4">
        <f ca="1">(Autism_Child_Data3[[#This Row],[contry of res]]-26.5)/25.5</f>
        <v>0.49019607843137253</v>
      </c>
      <c r="Q107" s="4">
        <v>-1</v>
      </c>
      <c r="R107" s="4">
        <f ca="1">(Autism_Child_Data3[[#This Row],[result]]-5.5)/4.5</f>
        <v>0.55555555555555558</v>
      </c>
      <c r="S107" s="4">
        <f ca="1">(Autism_Child_Data3[[#This Row],[relation]]-2.5)/1.5</f>
        <v>-0.33333333333333331</v>
      </c>
      <c r="T107" s="1" t="s">
        <v>105</v>
      </c>
      <c r="U107" s="4">
        <v>0.90480000000000005</v>
      </c>
      <c r="V107" s="4">
        <v>0.90949999999999998</v>
      </c>
      <c r="W107" s="4"/>
    </row>
    <row r="108" spans="1:23" x14ac:dyDescent="0.25">
      <c r="A108" s="4">
        <v>1</v>
      </c>
      <c r="B108" s="4">
        <v>1</v>
      </c>
      <c r="C108" s="4">
        <v>1</v>
      </c>
      <c r="D108" s="4">
        <v>1</v>
      </c>
      <c r="E108" s="4">
        <v>1</v>
      </c>
      <c r="F108" s="4">
        <v>1</v>
      </c>
      <c r="G108" s="4">
        <v>-1</v>
      </c>
      <c r="H108" s="4">
        <v>-1</v>
      </c>
      <c r="I108" s="4">
        <v>1</v>
      </c>
      <c r="J108" s="4">
        <v>1</v>
      </c>
      <c r="K108" s="4">
        <f ca="1">(Autism_Child_Data3[[#This Row],[age]]-7.5)/3.5</f>
        <v>0.7142857142857143</v>
      </c>
      <c r="L108" s="4">
        <v>1</v>
      </c>
      <c r="M108" s="4">
        <f ca="1">(Autism_Child_Data3[[#This Row],[ethnicity]]-5.5)/4.5</f>
        <v>1</v>
      </c>
      <c r="N108" s="4">
        <v>1</v>
      </c>
      <c r="O108" s="4">
        <v>-1</v>
      </c>
      <c r="P108" s="4">
        <f ca="1">(Autism_Child_Data3[[#This Row],[contry of res]]-26.5)/25.5</f>
        <v>0.96078431372549022</v>
      </c>
      <c r="Q108" s="4">
        <v>-1</v>
      </c>
      <c r="R108" s="4">
        <f ca="1">(Autism_Child_Data3[[#This Row],[result]]-5.5)/4.5</f>
        <v>0.55555555555555558</v>
      </c>
      <c r="S108" s="4">
        <f ca="1">(Autism_Child_Data3[[#This Row],[relation]]-2.5)/1.5</f>
        <v>-0.33333333333333331</v>
      </c>
      <c r="T108" s="1" t="s">
        <v>105</v>
      </c>
      <c r="U108" s="4">
        <v>0.88619999999999999</v>
      </c>
      <c r="V108" s="4">
        <v>0.88590000000000002</v>
      </c>
      <c r="W108" s="4"/>
    </row>
    <row r="109" spans="1:23" x14ac:dyDescent="0.25">
      <c r="A109" s="4">
        <v>1</v>
      </c>
      <c r="B109" s="4">
        <v>-1</v>
      </c>
      <c r="C109" s="4">
        <v>-1</v>
      </c>
      <c r="D109" s="4">
        <v>-1</v>
      </c>
      <c r="E109" s="4">
        <v>1</v>
      </c>
      <c r="F109" s="4">
        <v>-1</v>
      </c>
      <c r="G109" s="4">
        <v>-1</v>
      </c>
      <c r="H109" s="4">
        <v>-1</v>
      </c>
      <c r="I109" s="4">
        <v>-1</v>
      </c>
      <c r="J109" s="4">
        <v>1</v>
      </c>
      <c r="K109" s="4">
        <f ca="1">(Autism_Child_Data3[[#This Row],[age]]-7.5)/3.5</f>
        <v>-1</v>
      </c>
      <c r="L109" s="4">
        <v>-1</v>
      </c>
      <c r="M109" s="4">
        <f ca="1">(Autism_Child_Data3[[#This Row],[ethnicity]]-5.5)/4.5</f>
        <v>1</v>
      </c>
      <c r="N109" s="4">
        <v>1</v>
      </c>
      <c r="O109" s="4">
        <v>1</v>
      </c>
      <c r="P109" s="4">
        <f ca="1">(Autism_Child_Data3[[#This Row],[contry of res]]-26.5)/25.5</f>
        <v>0.96078431372549022</v>
      </c>
      <c r="Q109" s="4">
        <v>-1</v>
      </c>
      <c r="R109" s="4">
        <f ca="1">(Autism_Child_Data3[[#This Row],[result]]-5.5)/4.5</f>
        <v>-0.55555555555555558</v>
      </c>
      <c r="S109" s="4">
        <f ca="1">(Autism_Child_Data3[[#This Row],[relation]]-2.5)/1.5</f>
        <v>-0.33333333333333331</v>
      </c>
      <c r="T109" s="1" t="s">
        <v>104</v>
      </c>
      <c r="U109" s="4">
        <v>5.2499999999999998E-2</v>
      </c>
      <c r="V109" s="4">
        <v>4.8800000000000003E-2</v>
      </c>
      <c r="W109" s="4"/>
    </row>
    <row r="110" spans="1:23" x14ac:dyDescent="0.25">
      <c r="A110" s="4">
        <v>-1</v>
      </c>
      <c r="B110" s="4">
        <v>1</v>
      </c>
      <c r="C110" s="4">
        <v>-1</v>
      </c>
      <c r="D110" s="4">
        <v>-1</v>
      </c>
      <c r="E110" s="4">
        <v>-1</v>
      </c>
      <c r="F110" s="4">
        <v>1</v>
      </c>
      <c r="G110" s="4">
        <v>1</v>
      </c>
      <c r="H110" s="4">
        <v>1</v>
      </c>
      <c r="I110" s="4">
        <v>-1</v>
      </c>
      <c r="J110" s="4">
        <v>-1</v>
      </c>
      <c r="K110" s="4">
        <f ca="1">(Autism_Child_Data3[[#This Row],[age]]-7.5)/3.5</f>
        <v>1</v>
      </c>
      <c r="L110" s="4">
        <v>1</v>
      </c>
      <c r="M110" s="4">
        <f ca="1">(Autism_Child_Data3[[#This Row],[ethnicity]]-5.5)/4.5</f>
        <v>-1</v>
      </c>
      <c r="N110" s="4">
        <v>-1</v>
      </c>
      <c r="O110" s="4">
        <v>-1</v>
      </c>
      <c r="P110" s="4">
        <f ca="1">(Autism_Child_Data3[[#This Row],[contry of res]]-26.5)/25.5</f>
        <v>-0.96078431372549022</v>
      </c>
      <c r="Q110" s="4">
        <v>-1</v>
      </c>
      <c r="R110" s="4">
        <f ca="1">(Autism_Child_Data3[[#This Row],[result]]-5.5)/4.5</f>
        <v>-0.33333333333333331</v>
      </c>
      <c r="S110" s="4">
        <f ca="1">(Autism_Child_Data3[[#This Row],[relation]]-2.5)/1.5</f>
        <v>-0.33333333333333331</v>
      </c>
      <c r="T110" s="1" t="s">
        <v>104</v>
      </c>
      <c r="U110" s="4">
        <v>7.2599999999999998E-2</v>
      </c>
      <c r="V110" s="4">
        <v>6.2100000000000002E-2</v>
      </c>
      <c r="W110" s="4"/>
    </row>
    <row r="111" spans="1:23" x14ac:dyDescent="0.25">
      <c r="A111" s="4">
        <v>-1</v>
      </c>
      <c r="B111" s="4">
        <v>-1</v>
      </c>
      <c r="C111" s="4">
        <v>1</v>
      </c>
      <c r="D111" s="4">
        <v>-1</v>
      </c>
      <c r="E111" s="4">
        <v>1</v>
      </c>
      <c r="F111" s="4">
        <v>-1</v>
      </c>
      <c r="G111" s="4">
        <v>-1</v>
      </c>
      <c r="H111" s="4">
        <v>-1</v>
      </c>
      <c r="I111" s="4">
        <v>-1</v>
      </c>
      <c r="J111" s="4">
        <v>1</v>
      </c>
      <c r="K111" s="4">
        <f ca="1">(Autism_Child_Data3[[#This Row],[age]]-7.5)/3.5</f>
        <v>-0.14285714285714285</v>
      </c>
      <c r="L111" s="4">
        <v>1</v>
      </c>
      <c r="M111" s="4">
        <f ca="1">(Autism_Child_Data3[[#This Row],[ethnicity]]-5.5)/4.5</f>
        <v>-1</v>
      </c>
      <c r="N111" s="4">
        <v>-1</v>
      </c>
      <c r="O111" s="4">
        <v>-1</v>
      </c>
      <c r="P111" s="4">
        <f ca="1">(Autism_Child_Data3[[#This Row],[contry of res]]-26.5)/25.5</f>
        <v>-9.8039215686274508E-2</v>
      </c>
      <c r="Q111" s="4">
        <v>-1</v>
      </c>
      <c r="R111" s="4">
        <f ca="1">(Autism_Child_Data3[[#This Row],[result]]-5.5)/4.5</f>
        <v>-0.55555555555555558</v>
      </c>
      <c r="S111" s="4">
        <f ca="1">(Autism_Child_Data3[[#This Row],[relation]]-2.5)/1.5</f>
        <v>-0.33333333333333331</v>
      </c>
      <c r="T111" s="1" t="s">
        <v>104</v>
      </c>
      <c r="U111" s="4">
        <v>5.7799999999999997E-2</v>
      </c>
      <c r="V111" s="4">
        <v>4.9000000000000002E-2</v>
      </c>
      <c r="W111" s="4"/>
    </row>
    <row r="112" spans="1:23" x14ac:dyDescent="0.25">
      <c r="A112" s="4">
        <v>-1</v>
      </c>
      <c r="B112" s="4">
        <v>1</v>
      </c>
      <c r="C112" s="4">
        <v>1</v>
      </c>
      <c r="D112" s="4">
        <v>1</v>
      </c>
      <c r="E112" s="4">
        <v>1</v>
      </c>
      <c r="F112" s="4">
        <v>-1</v>
      </c>
      <c r="G112" s="4">
        <v>1</v>
      </c>
      <c r="H112" s="4">
        <v>1</v>
      </c>
      <c r="I112" s="4">
        <v>-1</v>
      </c>
      <c r="J112" s="4">
        <v>1</v>
      </c>
      <c r="K112" s="4">
        <f ca="1">(Autism_Child_Data3[[#This Row],[age]]-7.5)/3.5</f>
        <v>-0.7142857142857143</v>
      </c>
      <c r="L112" s="4">
        <v>1</v>
      </c>
      <c r="M112" s="4">
        <f ca="1">(Autism_Child_Data3[[#This Row],[ethnicity]]-5.5)/4.5</f>
        <v>1</v>
      </c>
      <c r="N112" s="4">
        <v>-1</v>
      </c>
      <c r="O112" s="4">
        <v>-1</v>
      </c>
      <c r="P112" s="4">
        <f ca="1">(Autism_Child_Data3[[#This Row],[contry of res]]-26.5)/25.5</f>
        <v>0.80392156862745101</v>
      </c>
      <c r="Q112" s="4">
        <v>-1</v>
      </c>
      <c r="R112" s="4">
        <f ca="1">(Autism_Child_Data3[[#This Row],[result]]-5.5)/4.5</f>
        <v>0.33333333333333331</v>
      </c>
      <c r="S112" s="4">
        <f ca="1">(Autism_Child_Data3[[#This Row],[relation]]-2.5)/1.5</f>
        <v>-0.33333333333333331</v>
      </c>
      <c r="T112" s="1" t="s">
        <v>105</v>
      </c>
      <c r="U112" s="4">
        <v>0.65890000000000004</v>
      </c>
      <c r="V112" s="4">
        <v>0.68679999999999997</v>
      </c>
      <c r="W112" s="4"/>
    </row>
    <row r="113" spans="1:23" x14ac:dyDescent="0.25">
      <c r="A113" s="4">
        <v>1</v>
      </c>
      <c r="B113" s="4">
        <v>1</v>
      </c>
      <c r="C113" s="4">
        <v>-1</v>
      </c>
      <c r="D113" s="4">
        <v>-1</v>
      </c>
      <c r="E113" s="4">
        <v>-1</v>
      </c>
      <c r="F113" s="4">
        <v>-1</v>
      </c>
      <c r="G113" s="4">
        <v>-1</v>
      </c>
      <c r="H113" s="4">
        <v>-1</v>
      </c>
      <c r="I113" s="4">
        <v>-1</v>
      </c>
      <c r="J113" s="4">
        <v>1</v>
      </c>
      <c r="K113" s="4">
        <f ca="1">(Autism_Child_Data3[[#This Row],[age]]-7.5)/3.5</f>
        <v>-1</v>
      </c>
      <c r="L113" s="4">
        <v>-1</v>
      </c>
      <c r="M113" s="4">
        <f ca="1">(Autism_Child_Data3[[#This Row],[ethnicity]]-5.5)/4.5</f>
        <v>1</v>
      </c>
      <c r="N113" s="4">
        <v>-1</v>
      </c>
      <c r="O113" s="4">
        <v>-1</v>
      </c>
      <c r="P113" s="4">
        <f ca="1">(Autism_Child_Data3[[#This Row],[contry of res]]-26.5)/25.5</f>
        <v>1</v>
      </c>
      <c r="Q113" s="4">
        <v>-1</v>
      </c>
      <c r="R113" s="4">
        <f ca="1">(Autism_Child_Data3[[#This Row],[result]]-5.5)/4.5</f>
        <v>-0.55555555555555558</v>
      </c>
      <c r="S113" s="4">
        <f ca="1">(Autism_Child_Data3[[#This Row],[relation]]-2.5)/1.5</f>
        <v>-0.33333333333333331</v>
      </c>
      <c r="T113" s="1" t="s">
        <v>104</v>
      </c>
      <c r="U113" s="4">
        <v>6.3299999999999995E-2</v>
      </c>
      <c r="V113" s="4">
        <v>5.45E-2</v>
      </c>
      <c r="W113" s="4"/>
    </row>
    <row r="114" spans="1:23" x14ac:dyDescent="0.25">
      <c r="A114" s="4">
        <v>-1</v>
      </c>
      <c r="B114" s="4">
        <v>-1</v>
      </c>
      <c r="C114" s="4">
        <v>1</v>
      </c>
      <c r="D114" s="4">
        <v>1</v>
      </c>
      <c r="E114" s="4">
        <v>1</v>
      </c>
      <c r="F114" s="4">
        <v>1</v>
      </c>
      <c r="G114" s="4">
        <v>-1</v>
      </c>
      <c r="H114" s="4">
        <v>1</v>
      </c>
      <c r="I114" s="4">
        <v>1</v>
      </c>
      <c r="J114" s="4">
        <v>1</v>
      </c>
      <c r="K114" s="4">
        <f ca="1">(Autism_Child_Data3[[#This Row],[age]]-7.5)/3.5</f>
        <v>0.14285714285714285</v>
      </c>
      <c r="L114" s="4">
        <v>1</v>
      </c>
      <c r="M114" s="4">
        <f ca="1">(Autism_Child_Data3[[#This Row],[ethnicity]]-5.5)/4.5</f>
        <v>1</v>
      </c>
      <c r="N114" s="4">
        <v>-1</v>
      </c>
      <c r="O114" s="4">
        <v>-1</v>
      </c>
      <c r="P114" s="4">
        <f ca="1">(Autism_Child_Data3[[#This Row],[contry of res]]-26.5)/25.5</f>
        <v>1</v>
      </c>
      <c r="Q114" s="4">
        <v>-1</v>
      </c>
      <c r="R114" s="4">
        <f ca="1">(Autism_Child_Data3[[#This Row],[result]]-5.5)/4.5</f>
        <v>0.33333333333333331</v>
      </c>
      <c r="S114" s="4">
        <f ca="1">(Autism_Child_Data3[[#This Row],[relation]]-2.5)/1.5</f>
        <v>-0.33333333333333331</v>
      </c>
      <c r="T114" s="1" t="s">
        <v>105</v>
      </c>
      <c r="U114" s="4">
        <v>0.64890000000000003</v>
      </c>
      <c r="V114" s="4">
        <v>0.64490000000000003</v>
      </c>
      <c r="W114" s="4"/>
    </row>
    <row r="115" spans="1:23" x14ac:dyDescent="0.25">
      <c r="A115" s="4">
        <v>1</v>
      </c>
      <c r="B115" s="4">
        <v>1</v>
      </c>
      <c r="C115" s="4">
        <v>1</v>
      </c>
      <c r="D115" s="4">
        <v>1</v>
      </c>
      <c r="E115" s="4">
        <v>1</v>
      </c>
      <c r="F115" s="4">
        <v>1</v>
      </c>
      <c r="G115" s="4">
        <v>1</v>
      </c>
      <c r="H115" s="4">
        <v>1</v>
      </c>
      <c r="I115" s="4">
        <v>1</v>
      </c>
      <c r="J115" s="4">
        <v>-1</v>
      </c>
      <c r="K115" s="4">
        <f ca="1">(Autism_Child_Data3[[#This Row],[age]]-7.5)/3.5</f>
        <v>-1</v>
      </c>
      <c r="L115" s="4">
        <v>1</v>
      </c>
      <c r="M115" s="4">
        <f ca="1">(Autism_Child_Data3[[#This Row],[ethnicity]]-5.5)/4.5</f>
        <v>1</v>
      </c>
      <c r="N115" s="4">
        <v>-1</v>
      </c>
      <c r="O115" s="4">
        <v>-1</v>
      </c>
      <c r="P115" s="4">
        <f ca="1">(Autism_Child_Data3[[#This Row],[contry of res]]-26.5)/25.5</f>
        <v>-0.88235294117647056</v>
      </c>
      <c r="Q115" s="4">
        <v>-1</v>
      </c>
      <c r="R115" s="4">
        <f ca="1">(Autism_Child_Data3[[#This Row],[result]]-5.5)/4.5</f>
        <v>0.77777777777777779</v>
      </c>
      <c r="S115" s="4">
        <f ca="1">(Autism_Child_Data3[[#This Row],[relation]]-2.5)/1.5</f>
        <v>-0.33333333333333331</v>
      </c>
      <c r="T115" s="1" t="s">
        <v>105</v>
      </c>
      <c r="U115" s="4">
        <v>0.91100000000000003</v>
      </c>
      <c r="V115" s="4">
        <v>0.91549999999999998</v>
      </c>
      <c r="W115" s="4"/>
    </row>
    <row r="116" spans="1:23" x14ac:dyDescent="0.25">
      <c r="A116" s="4">
        <v>1</v>
      </c>
      <c r="B116" s="4">
        <v>-1</v>
      </c>
      <c r="C116" s="4">
        <v>1</v>
      </c>
      <c r="D116" s="4">
        <v>-1</v>
      </c>
      <c r="E116" s="4">
        <v>1</v>
      </c>
      <c r="F116" s="4">
        <v>1</v>
      </c>
      <c r="G116" s="4">
        <v>-1</v>
      </c>
      <c r="H116" s="4">
        <v>1</v>
      </c>
      <c r="I116" s="4">
        <v>-1</v>
      </c>
      <c r="J116" s="4">
        <v>1</v>
      </c>
      <c r="K116" s="4">
        <f ca="1">(Autism_Child_Data3[[#This Row],[age]]-7.5)/3.5</f>
        <v>-1</v>
      </c>
      <c r="L116" s="4">
        <v>1</v>
      </c>
      <c r="M116" s="4">
        <f ca="1">(Autism_Child_Data3[[#This Row],[ethnicity]]-5.5)/4.5</f>
        <v>0.55555555555555558</v>
      </c>
      <c r="N116" s="4">
        <v>-1</v>
      </c>
      <c r="O116" s="4">
        <v>-1</v>
      </c>
      <c r="P116" s="4">
        <f ca="1">(Autism_Child_Data3[[#This Row],[contry of res]]-26.5)/25.5</f>
        <v>-0.29411764705882354</v>
      </c>
      <c r="Q116" s="4">
        <v>-1</v>
      </c>
      <c r="R116" s="4">
        <f ca="1">(Autism_Child_Data3[[#This Row],[result]]-5.5)/4.5</f>
        <v>0.1111111111111111</v>
      </c>
      <c r="S116" s="4">
        <f ca="1">(Autism_Child_Data3[[#This Row],[relation]]-2.5)/1.5</f>
        <v>-0.33333333333333331</v>
      </c>
      <c r="T116" s="1" t="s">
        <v>104</v>
      </c>
      <c r="U116" s="4">
        <v>0.17449999999999999</v>
      </c>
      <c r="V116" s="4">
        <v>0.17480000000000001</v>
      </c>
      <c r="W116" s="4"/>
    </row>
    <row r="117" spans="1:23" x14ac:dyDescent="0.25">
      <c r="A117" s="4">
        <v>1</v>
      </c>
      <c r="B117" s="4">
        <v>1</v>
      </c>
      <c r="C117" s="4">
        <v>1</v>
      </c>
      <c r="D117" s="4">
        <v>1</v>
      </c>
      <c r="E117" s="4">
        <v>1</v>
      </c>
      <c r="F117" s="4">
        <v>1</v>
      </c>
      <c r="G117" s="4">
        <v>1</v>
      </c>
      <c r="H117" s="4">
        <v>1</v>
      </c>
      <c r="I117" s="4">
        <v>1</v>
      </c>
      <c r="J117" s="4">
        <v>1</v>
      </c>
      <c r="K117" s="4">
        <f ca="1">(Autism_Child_Data3[[#This Row],[age]]-7.5)/3.5</f>
        <v>1</v>
      </c>
      <c r="L117" s="4">
        <v>1</v>
      </c>
      <c r="M117" s="4">
        <f ca="1">(Autism_Child_Data3[[#This Row],[ethnicity]]-5.5)/4.5</f>
        <v>-1</v>
      </c>
      <c r="N117" s="4">
        <v>1</v>
      </c>
      <c r="O117" s="4">
        <v>-1</v>
      </c>
      <c r="P117" s="4">
        <f ca="1">(Autism_Child_Data3[[#This Row],[contry of res]]-26.5)/25.5</f>
        <v>-0.29411764705882354</v>
      </c>
      <c r="Q117" s="4">
        <v>-1</v>
      </c>
      <c r="R117" s="4">
        <f ca="1">(Autism_Child_Data3[[#This Row],[result]]-5.5)/4.5</f>
        <v>1</v>
      </c>
      <c r="S117" s="4">
        <f ca="1">(Autism_Child_Data3[[#This Row],[relation]]-2.5)/1.5</f>
        <v>0.33333333333333331</v>
      </c>
      <c r="T117" s="1" t="s">
        <v>105</v>
      </c>
      <c r="U117" s="4">
        <v>0.92500000000000004</v>
      </c>
      <c r="V117" s="4">
        <v>0.92949999999999999</v>
      </c>
      <c r="W117" s="4"/>
    </row>
    <row r="118" spans="1:23" x14ac:dyDescent="0.25">
      <c r="A118" s="4">
        <v>1</v>
      </c>
      <c r="B118" s="4">
        <v>1</v>
      </c>
      <c r="C118" s="4">
        <v>1</v>
      </c>
      <c r="D118" s="4">
        <v>1</v>
      </c>
      <c r="E118" s="4">
        <v>1</v>
      </c>
      <c r="F118" s="4">
        <v>1</v>
      </c>
      <c r="G118" s="4">
        <v>1</v>
      </c>
      <c r="H118" s="4">
        <v>-1</v>
      </c>
      <c r="I118" s="4">
        <v>1</v>
      </c>
      <c r="J118" s="4">
        <v>1</v>
      </c>
      <c r="K118" s="4">
        <f ca="1">(Autism_Child_Data3[[#This Row],[age]]-7.5)/3.5</f>
        <v>0.7142857142857143</v>
      </c>
      <c r="L118" s="4">
        <v>-1</v>
      </c>
      <c r="M118" s="4">
        <f ca="1">(Autism_Child_Data3[[#This Row],[ethnicity]]-5.5)/4.5</f>
        <v>-1</v>
      </c>
      <c r="N118" s="4">
        <v>-1</v>
      </c>
      <c r="O118" s="4">
        <v>-1</v>
      </c>
      <c r="P118" s="4">
        <f ca="1">(Autism_Child_Data3[[#This Row],[contry of res]]-26.5)/25.5</f>
        <v>1</v>
      </c>
      <c r="Q118" s="4">
        <v>-1</v>
      </c>
      <c r="R118" s="4">
        <f ca="1">(Autism_Child_Data3[[#This Row],[result]]-5.5)/4.5</f>
        <v>0.77777777777777779</v>
      </c>
      <c r="S118" s="4">
        <f ca="1">(Autism_Child_Data3[[#This Row],[relation]]-2.5)/1.5</f>
        <v>-0.33333333333333331</v>
      </c>
      <c r="T118" s="1" t="s">
        <v>105</v>
      </c>
      <c r="U118" s="4">
        <v>0.92379999999999995</v>
      </c>
      <c r="V118" s="4">
        <v>0.9254</v>
      </c>
      <c r="W118" s="4"/>
    </row>
    <row r="119" spans="1:23" x14ac:dyDescent="0.25">
      <c r="A119" s="4">
        <v>1</v>
      </c>
      <c r="B119" s="4">
        <v>1</v>
      </c>
      <c r="C119" s="4">
        <v>-1</v>
      </c>
      <c r="D119" s="4">
        <v>1</v>
      </c>
      <c r="E119" s="4">
        <v>-1</v>
      </c>
      <c r="F119" s="4">
        <v>1</v>
      </c>
      <c r="G119" s="4">
        <v>-1</v>
      </c>
      <c r="H119" s="4">
        <v>-1</v>
      </c>
      <c r="I119" s="4">
        <v>1</v>
      </c>
      <c r="J119" s="4">
        <v>1</v>
      </c>
      <c r="K119" s="4">
        <f ca="1">(Autism_Child_Data3[[#This Row],[age]]-7.5)/3.5</f>
        <v>-0.42857142857142855</v>
      </c>
      <c r="L119" s="4">
        <v>-1</v>
      </c>
      <c r="M119" s="4">
        <f ca="1">(Autism_Child_Data3[[#This Row],[ethnicity]]-5.5)/4.5</f>
        <v>1</v>
      </c>
      <c r="N119" s="4">
        <v>-1</v>
      </c>
      <c r="O119" s="4">
        <v>-1</v>
      </c>
      <c r="P119" s="4">
        <f ca="1">(Autism_Child_Data3[[#This Row],[contry of res]]-26.5)/25.5</f>
        <v>1</v>
      </c>
      <c r="Q119" s="4">
        <v>-1</v>
      </c>
      <c r="R119" s="4">
        <f ca="1">(Autism_Child_Data3[[#This Row],[result]]-5.5)/4.5</f>
        <v>0.1111111111111111</v>
      </c>
      <c r="S119" s="4">
        <f ca="1">(Autism_Child_Data3[[#This Row],[relation]]-2.5)/1.5</f>
        <v>-0.33333333333333331</v>
      </c>
      <c r="T119" s="1" t="s">
        <v>104</v>
      </c>
      <c r="U119" s="4">
        <v>0.19409999999999999</v>
      </c>
      <c r="V119" s="4">
        <v>0.19600000000000001</v>
      </c>
      <c r="W119" s="4"/>
    </row>
    <row r="120" spans="1:23" x14ac:dyDescent="0.25">
      <c r="A120" s="4">
        <v>-1</v>
      </c>
      <c r="B120" s="4">
        <v>-1</v>
      </c>
      <c r="C120" s="4">
        <v>-1</v>
      </c>
      <c r="D120" s="4">
        <v>1</v>
      </c>
      <c r="E120" s="4">
        <v>1</v>
      </c>
      <c r="F120" s="4">
        <v>1</v>
      </c>
      <c r="G120" s="4">
        <v>1</v>
      </c>
      <c r="H120" s="4">
        <v>1</v>
      </c>
      <c r="I120" s="4">
        <v>1</v>
      </c>
      <c r="J120" s="4">
        <v>-1</v>
      </c>
      <c r="K120" s="4">
        <f ca="1">(Autism_Child_Data3[[#This Row],[age]]-7.5)/3.5</f>
        <v>-1</v>
      </c>
      <c r="L120" s="4">
        <v>1</v>
      </c>
      <c r="M120" s="4">
        <f ca="1">(Autism_Child_Data3[[#This Row],[ethnicity]]-5.5)/4.5</f>
        <v>-1</v>
      </c>
      <c r="N120" s="4">
        <v>-1</v>
      </c>
      <c r="O120" s="4">
        <v>-1</v>
      </c>
      <c r="P120" s="4">
        <f ca="1">(Autism_Child_Data3[[#This Row],[contry of res]]-26.5)/25.5</f>
        <v>-0.76470588235294112</v>
      </c>
      <c r="Q120" s="4">
        <v>-1</v>
      </c>
      <c r="R120" s="4">
        <f ca="1">(Autism_Child_Data3[[#This Row],[result]]-5.5)/4.5</f>
        <v>0.1111111111111111</v>
      </c>
      <c r="S120" s="4">
        <f ca="1">(Autism_Child_Data3[[#This Row],[relation]]-2.5)/1.5</f>
        <v>0.33333333333333331</v>
      </c>
      <c r="T120" s="1" t="s">
        <v>104</v>
      </c>
      <c r="U120" s="4">
        <v>0.31190000000000001</v>
      </c>
      <c r="V120" s="4">
        <v>0.27200000000000002</v>
      </c>
      <c r="W120" s="4"/>
    </row>
    <row r="121" spans="1:23" x14ac:dyDescent="0.25">
      <c r="A121" s="4">
        <v>-1</v>
      </c>
      <c r="B121" s="4">
        <v>1</v>
      </c>
      <c r="C121" s="4">
        <v>1</v>
      </c>
      <c r="D121" s="4">
        <v>-1</v>
      </c>
      <c r="E121" s="4">
        <v>1</v>
      </c>
      <c r="F121" s="4">
        <v>-1</v>
      </c>
      <c r="G121" s="4">
        <v>-1</v>
      </c>
      <c r="H121" s="4">
        <v>-1</v>
      </c>
      <c r="I121" s="4">
        <v>-1</v>
      </c>
      <c r="J121" s="4">
        <v>1</v>
      </c>
      <c r="K121" s="4">
        <f ca="1">(Autism_Child_Data3[[#This Row],[age]]-7.5)/3.5</f>
        <v>-1</v>
      </c>
      <c r="L121" s="4">
        <v>1</v>
      </c>
      <c r="M121" s="4">
        <f ca="1">(Autism_Child_Data3[[#This Row],[ethnicity]]-5.5)/4.5</f>
        <v>-1</v>
      </c>
      <c r="N121" s="4">
        <v>-1</v>
      </c>
      <c r="O121" s="4">
        <v>1</v>
      </c>
      <c r="P121" s="4">
        <f ca="1">(Autism_Child_Data3[[#This Row],[contry of res]]-26.5)/25.5</f>
        <v>-0.76470588235294112</v>
      </c>
      <c r="Q121" s="4">
        <v>-1</v>
      </c>
      <c r="R121" s="4">
        <f ca="1">(Autism_Child_Data3[[#This Row],[result]]-5.5)/4.5</f>
        <v>-0.33333333333333331</v>
      </c>
      <c r="S121" s="4">
        <f ca="1">(Autism_Child_Data3[[#This Row],[relation]]-2.5)/1.5</f>
        <v>-0.33333333333333331</v>
      </c>
      <c r="T121" s="1" t="s">
        <v>104</v>
      </c>
      <c r="U121" s="4">
        <v>7.85E-2</v>
      </c>
      <c r="V121" s="4">
        <v>7.8E-2</v>
      </c>
      <c r="W121" s="4"/>
    </row>
    <row r="122" spans="1:23" x14ac:dyDescent="0.25">
      <c r="A122" s="4">
        <v>-1</v>
      </c>
      <c r="B122" s="4">
        <v>1</v>
      </c>
      <c r="C122" s="4">
        <v>1</v>
      </c>
      <c r="D122" s="4">
        <v>1</v>
      </c>
      <c r="E122" s="4">
        <v>-1</v>
      </c>
      <c r="F122" s="4">
        <v>1</v>
      </c>
      <c r="G122" s="4">
        <v>-1</v>
      </c>
      <c r="H122" s="4">
        <v>1</v>
      </c>
      <c r="I122" s="4">
        <v>1</v>
      </c>
      <c r="J122" s="4">
        <v>1</v>
      </c>
      <c r="K122" s="4">
        <f ca="1">(Autism_Child_Data3[[#This Row],[age]]-7.5)/3.5</f>
        <v>-1</v>
      </c>
      <c r="L122" s="4">
        <v>1</v>
      </c>
      <c r="M122" s="4">
        <f ca="1">(Autism_Child_Data3[[#This Row],[ethnicity]]-5.5)/4.5</f>
        <v>-1</v>
      </c>
      <c r="N122" s="4">
        <v>-1</v>
      </c>
      <c r="O122" s="4">
        <v>-1</v>
      </c>
      <c r="P122" s="4">
        <f ca="1">(Autism_Child_Data3[[#This Row],[contry of res]]-26.5)/25.5</f>
        <v>-0.76470588235294112</v>
      </c>
      <c r="Q122" s="4">
        <v>-1</v>
      </c>
      <c r="R122" s="4">
        <f ca="1">(Autism_Child_Data3[[#This Row],[result]]-5.5)/4.5</f>
        <v>0.33333333333333331</v>
      </c>
      <c r="S122" s="4">
        <f ca="1">(Autism_Child_Data3[[#This Row],[relation]]-2.5)/1.5</f>
        <v>0.33333333333333331</v>
      </c>
      <c r="T122" s="1" t="s">
        <v>105</v>
      </c>
      <c r="U122" s="4">
        <v>0.83179999999999998</v>
      </c>
      <c r="V122" s="4">
        <v>0.83660000000000001</v>
      </c>
      <c r="W122" s="4"/>
    </row>
    <row r="123" spans="1:23" x14ac:dyDescent="0.25">
      <c r="A123" s="4">
        <v>-1</v>
      </c>
      <c r="B123" s="4">
        <v>-1</v>
      </c>
      <c r="C123" s="4">
        <v>1</v>
      </c>
      <c r="D123" s="4">
        <v>1</v>
      </c>
      <c r="E123" s="4">
        <v>-1</v>
      </c>
      <c r="F123" s="4">
        <v>-1</v>
      </c>
      <c r="G123" s="4">
        <v>1</v>
      </c>
      <c r="H123" s="4">
        <v>1</v>
      </c>
      <c r="I123" s="4">
        <v>1</v>
      </c>
      <c r="J123" s="4">
        <v>-1</v>
      </c>
      <c r="K123" s="4">
        <f ca="1">(Autism_Child_Data3[[#This Row],[age]]-7.5)/3.5</f>
        <v>0.7142857142857143</v>
      </c>
      <c r="L123" s="4">
        <v>1</v>
      </c>
      <c r="M123" s="4">
        <f ca="1">(Autism_Child_Data3[[#This Row],[ethnicity]]-5.5)/4.5</f>
        <v>1</v>
      </c>
      <c r="N123" s="4">
        <v>-1</v>
      </c>
      <c r="O123" s="4">
        <v>-1</v>
      </c>
      <c r="P123" s="4">
        <f ca="1">(Autism_Child_Data3[[#This Row],[contry of res]]-26.5)/25.5</f>
        <v>1</v>
      </c>
      <c r="Q123" s="4">
        <v>-1</v>
      </c>
      <c r="R123" s="4">
        <f ca="1">(Autism_Child_Data3[[#This Row],[result]]-5.5)/4.5</f>
        <v>-0.1111111111111111</v>
      </c>
      <c r="S123" s="4">
        <f ca="1">(Autism_Child_Data3[[#This Row],[relation]]-2.5)/1.5</f>
        <v>-0.33333333333333331</v>
      </c>
      <c r="T123" s="1" t="s">
        <v>104</v>
      </c>
      <c r="U123" s="4">
        <v>8.1799999999999998E-2</v>
      </c>
      <c r="V123" s="4">
        <v>6.6000000000000003E-2</v>
      </c>
      <c r="W123" s="4"/>
    </row>
    <row r="124" spans="1:23" x14ac:dyDescent="0.25">
      <c r="A124" s="4">
        <v>1</v>
      </c>
      <c r="B124" s="4">
        <v>1</v>
      </c>
      <c r="C124" s="4">
        <v>1</v>
      </c>
      <c r="D124" s="4">
        <v>1</v>
      </c>
      <c r="E124" s="4">
        <v>1</v>
      </c>
      <c r="F124" s="4">
        <v>1</v>
      </c>
      <c r="G124" s="4">
        <v>1</v>
      </c>
      <c r="H124" s="4">
        <v>1</v>
      </c>
      <c r="I124" s="4">
        <v>1</v>
      </c>
      <c r="J124" s="4">
        <v>1</v>
      </c>
      <c r="K124" s="4">
        <f ca="1">(Autism_Child_Data3[[#This Row],[age]]-7.5)/3.5</f>
        <v>-0.14285714285714285</v>
      </c>
      <c r="L124" s="4">
        <v>1</v>
      </c>
      <c r="M124" s="4">
        <f ca="1">(Autism_Child_Data3[[#This Row],[ethnicity]]-5.5)/4.5</f>
        <v>1</v>
      </c>
      <c r="N124" s="4">
        <v>-1</v>
      </c>
      <c r="O124" s="4">
        <v>-1</v>
      </c>
      <c r="P124" s="4">
        <f ca="1">(Autism_Child_Data3[[#This Row],[contry of res]]-26.5)/25.5</f>
        <v>0.96078431372549022</v>
      </c>
      <c r="Q124" s="4">
        <v>-1</v>
      </c>
      <c r="R124" s="4">
        <f ca="1">(Autism_Child_Data3[[#This Row],[result]]-5.5)/4.5</f>
        <v>1</v>
      </c>
      <c r="S124" s="4">
        <f ca="1">(Autism_Child_Data3[[#This Row],[relation]]-2.5)/1.5</f>
        <v>0.33333333333333331</v>
      </c>
      <c r="T124" s="1" t="s">
        <v>105</v>
      </c>
      <c r="U124" s="4">
        <v>0.92349999999999999</v>
      </c>
      <c r="V124" s="4">
        <v>0.92810000000000004</v>
      </c>
      <c r="W124" s="4"/>
    </row>
    <row r="125" spans="1:23" x14ac:dyDescent="0.25">
      <c r="A125" s="4">
        <v>-1</v>
      </c>
      <c r="B125" s="4">
        <v>1</v>
      </c>
      <c r="C125" s="4">
        <v>1</v>
      </c>
      <c r="D125" s="4">
        <v>-1</v>
      </c>
      <c r="E125" s="4">
        <v>-1</v>
      </c>
      <c r="F125" s="4">
        <v>1</v>
      </c>
      <c r="G125" s="4">
        <v>1</v>
      </c>
      <c r="H125" s="4">
        <v>1</v>
      </c>
      <c r="I125" s="4">
        <v>-1</v>
      </c>
      <c r="J125" s="4">
        <v>-1</v>
      </c>
      <c r="K125" s="4">
        <f ca="1">(Autism_Child_Data3[[#This Row],[age]]-7.5)/3.5</f>
        <v>-1</v>
      </c>
      <c r="L125" s="4">
        <v>1</v>
      </c>
      <c r="M125" s="4">
        <f ca="1">(Autism_Child_Data3[[#This Row],[ethnicity]]-5.5)/4.5</f>
        <v>1</v>
      </c>
      <c r="N125" s="4">
        <v>1</v>
      </c>
      <c r="O125" s="4">
        <v>-1</v>
      </c>
      <c r="P125" s="4">
        <f ca="1">(Autism_Child_Data3[[#This Row],[contry of res]]-26.5)/25.5</f>
        <v>0.56862745098039214</v>
      </c>
      <c r="Q125" s="4">
        <v>-1</v>
      </c>
      <c r="R125" s="4">
        <f ca="1">(Autism_Child_Data3[[#This Row],[result]]-5.5)/4.5</f>
        <v>-0.1111111111111111</v>
      </c>
      <c r="S125" s="4">
        <f ca="1">(Autism_Child_Data3[[#This Row],[relation]]-2.5)/1.5</f>
        <v>-0.33333333333333331</v>
      </c>
      <c r="T125" s="1" t="s">
        <v>104</v>
      </c>
      <c r="U125" s="4">
        <v>5.3100000000000001E-2</v>
      </c>
      <c r="V125" s="4">
        <v>6.13E-2</v>
      </c>
      <c r="W125" s="4"/>
    </row>
    <row r="126" spans="1:23" x14ac:dyDescent="0.25">
      <c r="A126" s="4">
        <v>1</v>
      </c>
      <c r="B126" s="4">
        <v>1</v>
      </c>
      <c r="C126" s="4">
        <v>1</v>
      </c>
      <c r="D126" s="4">
        <v>-1</v>
      </c>
      <c r="E126" s="4">
        <v>-1</v>
      </c>
      <c r="F126" s="4">
        <v>1</v>
      </c>
      <c r="G126" s="4">
        <v>1</v>
      </c>
      <c r="H126" s="4">
        <v>1</v>
      </c>
      <c r="I126" s="4">
        <v>1</v>
      </c>
      <c r="J126" s="4">
        <v>1</v>
      </c>
      <c r="K126" s="4">
        <f ca="1">(Autism_Child_Data3[[#This Row],[age]]-7.5)/3.5</f>
        <v>-0.42857142857142855</v>
      </c>
      <c r="L126" s="4">
        <v>-1</v>
      </c>
      <c r="M126" s="4">
        <f ca="1">(Autism_Child_Data3[[#This Row],[ethnicity]]-5.5)/4.5</f>
        <v>1</v>
      </c>
      <c r="N126" s="4">
        <v>1</v>
      </c>
      <c r="O126" s="4">
        <v>-1</v>
      </c>
      <c r="P126" s="4">
        <f ca="1">(Autism_Child_Data3[[#This Row],[contry of res]]-26.5)/25.5</f>
        <v>-0.21568627450980393</v>
      </c>
      <c r="Q126" s="4">
        <v>-1</v>
      </c>
      <c r="R126" s="4">
        <f ca="1">(Autism_Child_Data3[[#This Row],[result]]-5.5)/4.5</f>
        <v>0.55555555555555558</v>
      </c>
      <c r="S126" s="4">
        <f ca="1">(Autism_Child_Data3[[#This Row],[relation]]-2.5)/1.5</f>
        <v>-0.33333333333333331</v>
      </c>
      <c r="T126" s="1" t="s">
        <v>105</v>
      </c>
      <c r="U126" s="4">
        <v>0.88739999999999997</v>
      </c>
      <c r="V126" s="4">
        <v>0.90190000000000003</v>
      </c>
      <c r="W126" s="4"/>
    </row>
    <row r="127" spans="1:23" x14ac:dyDescent="0.25">
      <c r="A127" s="4">
        <v>-1</v>
      </c>
      <c r="B127" s="4">
        <v>1</v>
      </c>
      <c r="C127" s="4">
        <v>1</v>
      </c>
      <c r="D127" s="4">
        <v>-1</v>
      </c>
      <c r="E127" s="4">
        <v>1</v>
      </c>
      <c r="F127" s="4">
        <v>1</v>
      </c>
      <c r="G127" s="4">
        <v>1</v>
      </c>
      <c r="H127" s="4">
        <v>1</v>
      </c>
      <c r="I127" s="4">
        <v>1</v>
      </c>
      <c r="J127" s="4">
        <v>1</v>
      </c>
      <c r="K127" s="4">
        <f ca="1">(Autism_Child_Data3[[#This Row],[age]]-7.5)/3.5</f>
        <v>-0.7142857142857143</v>
      </c>
      <c r="L127" s="4">
        <v>1</v>
      </c>
      <c r="M127" s="4">
        <f ca="1">(Autism_Child_Data3[[#This Row],[ethnicity]]-5.5)/4.5</f>
        <v>-1</v>
      </c>
      <c r="N127" s="4">
        <v>-1</v>
      </c>
      <c r="O127" s="4">
        <v>-1</v>
      </c>
      <c r="P127" s="4">
        <f ca="1">(Autism_Child_Data3[[#This Row],[contry of res]]-26.5)/25.5</f>
        <v>-0.29411764705882354</v>
      </c>
      <c r="Q127" s="4">
        <v>-1</v>
      </c>
      <c r="R127" s="4">
        <f ca="1">(Autism_Child_Data3[[#This Row],[result]]-5.5)/4.5</f>
        <v>0.55555555555555558</v>
      </c>
      <c r="S127" s="4">
        <f ca="1">(Autism_Child_Data3[[#This Row],[relation]]-2.5)/1.5</f>
        <v>-0.33333333333333331</v>
      </c>
      <c r="T127" s="1" t="s">
        <v>105</v>
      </c>
      <c r="U127" s="4">
        <v>0.86980000000000002</v>
      </c>
      <c r="V127" s="4">
        <v>0.87990000000000002</v>
      </c>
      <c r="W127" s="4"/>
    </row>
    <row r="128" spans="1:23" x14ac:dyDescent="0.25">
      <c r="A128" s="4">
        <v>1</v>
      </c>
      <c r="B128" s="4">
        <v>1</v>
      </c>
      <c r="C128" s="4">
        <v>1</v>
      </c>
      <c r="D128" s="4">
        <v>1</v>
      </c>
      <c r="E128" s="4">
        <v>-1</v>
      </c>
      <c r="F128" s="4">
        <v>1</v>
      </c>
      <c r="G128" s="4">
        <v>-1</v>
      </c>
      <c r="H128" s="4">
        <v>1</v>
      </c>
      <c r="I128" s="4">
        <v>-1</v>
      </c>
      <c r="J128" s="4">
        <v>1</v>
      </c>
      <c r="K128" s="4">
        <f ca="1">(Autism_Child_Data3[[#This Row],[age]]-7.5)/3.5</f>
        <v>-1</v>
      </c>
      <c r="L128" s="4">
        <v>1</v>
      </c>
      <c r="M128" s="4">
        <f ca="1">(Autism_Child_Data3[[#This Row],[ethnicity]]-5.5)/4.5</f>
        <v>1</v>
      </c>
      <c r="N128" s="4">
        <v>1</v>
      </c>
      <c r="O128" s="4">
        <v>-1</v>
      </c>
      <c r="P128" s="4">
        <f ca="1">(Autism_Child_Data3[[#This Row],[contry of res]]-26.5)/25.5</f>
        <v>-5.8823529411764705E-2</v>
      </c>
      <c r="Q128" s="4">
        <v>-1</v>
      </c>
      <c r="R128" s="4">
        <f ca="1">(Autism_Child_Data3[[#This Row],[result]]-5.5)/4.5</f>
        <v>0.33333333333333331</v>
      </c>
      <c r="S128" s="4">
        <f ca="1">(Autism_Child_Data3[[#This Row],[relation]]-2.5)/1.5</f>
        <v>-0.33333333333333331</v>
      </c>
      <c r="T128" s="1" t="s">
        <v>105</v>
      </c>
      <c r="U128" s="4">
        <v>0.72960000000000003</v>
      </c>
      <c r="V128" s="4">
        <v>0.72850000000000004</v>
      </c>
      <c r="W128" s="4"/>
    </row>
    <row r="129" spans="1:23" x14ac:dyDescent="0.25">
      <c r="A129" s="4">
        <v>-1</v>
      </c>
      <c r="B129" s="4">
        <v>-1</v>
      </c>
      <c r="C129" s="4">
        <v>1</v>
      </c>
      <c r="D129" s="4">
        <v>-1</v>
      </c>
      <c r="E129" s="4">
        <v>1</v>
      </c>
      <c r="F129" s="4">
        <v>1</v>
      </c>
      <c r="G129" s="4">
        <v>1</v>
      </c>
      <c r="H129" s="4">
        <v>1</v>
      </c>
      <c r="I129" s="4">
        <v>1</v>
      </c>
      <c r="J129" s="4">
        <v>1</v>
      </c>
      <c r="K129" s="4">
        <f ca="1">(Autism_Child_Data3[[#This Row],[age]]-7.5)/3.5</f>
        <v>-1</v>
      </c>
      <c r="L129" s="4">
        <v>-1</v>
      </c>
      <c r="M129" s="4">
        <f ca="1">(Autism_Child_Data3[[#This Row],[ethnicity]]-5.5)/4.5</f>
        <v>-1</v>
      </c>
      <c r="N129" s="4">
        <v>1</v>
      </c>
      <c r="O129" s="4">
        <v>-1</v>
      </c>
      <c r="P129" s="4">
        <f ca="1">(Autism_Child_Data3[[#This Row],[contry of res]]-26.5)/25.5</f>
        <v>0.96078431372549022</v>
      </c>
      <c r="Q129" s="4">
        <v>-1</v>
      </c>
      <c r="R129" s="4">
        <f ca="1">(Autism_Child_Data3[[#This Row],[result]]-5.5)/4.5</f>
        <v>0.33333333333333331</v>
      </c>
      <c r="S129" s="4">
        <f ca="1">(Autism_Child_Data3[[#This Row],[relation]]-2.5)/1.5</f>
        <v>-0.33333333333333331</v>
      </c>
      <c r="T129" s="1" t="s">
        <v>105</v>
      </c>
      <c r="U129" s="4">
        <v>0.67059999999999997</v>
      </c>
      <c r="V129" s="4">
        <v>0.72270000000000001</v>
      </c>
      <c r="W129" s="4"/>
    </row>
    <row r="130" spans="1:23" x14ac:dyDescent="0.25">
      <c r="A130" s="4">
        <v>1</v>
      </c>
      <c r="B130" s="4">
        <v>-1</v>
      </c>
      <c r="C130" s="4">
        <v>1</v>
      </c>
      <c r="D130" s="4">
        <v>-1</v>
      </c>
      <c r="E130" s="4">
        <v>1</v>
      </c>
      <c r="F130" s="4">
        <v>1</v>
      </c>
      <c r="G130" s="4">
        <v>1</v>
      </c>
      <c r="H130" s="4">
        <v>1</v>
      </c>
      <c r="I130" s="4">
        <v>-1</v>
      </c>
      <c r="J130" s="4">
        <v>-1</v>
      </c>
      <c r="K130" s="4">
        <f ca="1">(Autism_Child_Data3[[#This Row],[age]]-7.5)/3.5</f>
        <v>0.42857142857142855</v>
      </c>
      <c r="L130" s="4">
        <v>1</v>
      </c>
      <c r="M130" s="4">
        <f ca="1">(Autism_Child_Data3[[#This Row],[ethnicity]]-5.5)/4.5</f>
        <v>-1</v>
      </c>
      <c r="N130" s="4">
        <v>-1</v>
      </c>
      <c r="O130" s="4">
        <v>-1</v>
      </c>
      <c r="P130" s="4">
        <f ca="1">(Autism_Child_Data3[[#This Row],[contry of res]]-26.5)/25.5</f>
        <v>-0.29411764705882354</v>
      </c>
      <c r="Q130" s="4">
        <v>1</v>
      </c>
      <c r="R130" s="4">
        <f ca="1">(Autism_Child_Data3[[#This Row],[result]]-5.5)/4.5</f>
        <v>0.1111111111111111</v>
      </c>
      <c r="S130" s="4">
        <f ca="1">(Autism_Child_Data3[[#This Row],[relation]]-2.5)/1.5</f>
        <v>-0.33333333333333331</v>
      </c>
      <c r="T130" s="1" t="s">
        <v>104</v>
      </c>
      <c r="U130" s="4">
        <v>0.82020000000000004</v>
      </c>
      <c r="V130" s="4">
        <v>0.81569999999999998</v>
      </c>
      <c r="W130" s="4"/>
    </row>
    <row r="131" spans="1:23" x14ac:dyDescent="0.25">
      <c r="A131" s="4">
        <v>1</v>
      </c>
      <c r="B131" s="4">
        <v>-1</v>
      </c>
      <c r="C131" s="4">
        <v>1</v>
      </c>
      <c r="D131" s="4">
        <v>1</v>
      </c>
      <c r="E131" s="4">
        <v>-1</v>
      </c>
      <c r="F131" s="4">
        <v>1</v>
      </c>
      <c r="G131" s="4">
        <v>1</v>
      </c>
      <c r="H131" s="4">
        <v>1</v>
      </c>
      <c r="I131" s="4">
        <v>-1</v>
      </c>
      <c r="J131" s="4">
        <v>1</v>
      </c>
      <c r="K131" s="4">
        <f ca="1">(Autism_Child_Data3[[#This Row],[age]]-7.5)/3.5</f>
        <v>-1</v>
      </c>
      <c r="L131" s="4">
        <v>-1</v>
      </c>
      <c r="M131" s="4">
        <f ca="1">(Autism_Child_Data3[[#This Row],[ethnicity]]-5.5)/4.5</f>
        <v>1</v>
      </c>
      <c r="N131" s="4">
        <v>1</v>
      </c>
      <c r="O131" s="4">
        <v>-1</v>
      </c>
      <c r="P131" s="4">
        <f ca="1">(Autism_Child_Data3[[#This Row],[contry of res]]-26.5)/25.5</f>
        <v>1</v>
      </c>
      <c r="Q131" s="4">
        <v>-1</v>
      </c>
      <c r="R131" s="4">
        <f ca="1">(Autism_Child_Data3[[#This Row],[result]]-5.5)/4.5</f>
        <v>0.33333333333333331</v>
      </c>
      <c r="S131" s="4">
        <f ca="1">(Autism_Child_Data3[[#This Row],[relation]]-2.5)/1.5</f>
        <v>-0.33333333333333331</v>
      </c>
      <c r="T131" s="1" t="s">
        <v>105</v>
      </c>
      <c r="U131" s="4">
        <v>0.69210000000000005</v>
      </c>
      <c r="V131" s="4">
        <v>0.75360000000000005</v>
      </c>
      <c r="W131" s="4"/>
    </row>
    <row r="132" spans="1:23" x14ac:dyDescent="0.25">
      <c r="A132" s="4">
        <v>1</v>
      </c>
      <c r="B132" s="4">
        <v>1</v>
      </c>
      <c r="C132" s="4">
        <v>1</v>
      </c>
      <c r="D132" s="4">
        <v>1</v>
      </c>
      <c r="E132" s="4">
        <v>1</v>
      </c>
      <c r="F132" s="4">
        <v>1</v>
      </c>
      <c r="G132" s="4">
        <v>1</v>
      </c>
      <c r="H132" s="4">
        <v>-1</v>
      </c>
      <c r="I132" s="4">
        <v>1</v>
      </c>
      <c r="J132" s="4">
        <v>1</v>
      </c>
      <c r="K132" s="4">
        <f ca="1">(Autism_Child_Data3[[#This Row],[age]]-7.5)/3.5</f>
        <v>0.7142857142857143</v>
      </c>
      <c r="L132" s="4">
        <v>1</v>
      </c>
      <c r="M132" s="4">
        <f ca="1">(Autism_Child_Data3[[#This Row],[ethnicity]]-5.5)/4.5</f>
        <v>1</v>
      </c>
      <c r="N132" s="4">
        <v>-1</v>
      </c>
      <c r="O132" s="4">
        <v>-1</v>
      </c>
      <c r="P132" s="4">
        <f ca="1">(Autism_Child_Data3[[#This Row],[contry of res]]-26.5)/25.5</f>
        <v>0.33333333333333331</v>
      </c>
      <c r="Q132" s="4">
        <v>1</v>
      </c>
      <c r="R132" s="4">
        <f ca="1">(Autism_Child_Data3[[#This Row],[result]]-5.5)/4.5</f>
        <v>0.77777777777777779</v>
      </c>
      <c r="S132" s="4">
        <f ca="1">(Autism_Child_Data3[[#This Row],[relation]]-2.5)/1.5</f>
        <v>-0.33333333333333331</v>
      </c>
      <c r="T132" s="1" t="s">
        <v>105</v>
      </c>
      <c r="U132" s="4">
        <v>0.92379999999999995</v>
      </c>
      <c r="V132" s="4">
        <v>0.92820000000000003</v>
      </c>
      <c r="W132" s="4"/>
    </row>
    <row r="133" spans="1:23" x14ac:dyDescent="0.25">
      <c r="A133" s="4">
        <v>1</v>
      </c>
      <c r="B133" s="4">
        <v>1</v>
      </c>
      <c r="C133" s="4">
        <v>-1</v>
      </c>
      <c r="D133" s="4">
        <v>-1</v>
      </c>
      <c r="E133" s="4">
        <v>-1</v>
      </c>
      <c r="F133" s="4">
        <v>-1</v>
      </c>
      <c r="G133" s="4">
        <v>1</v>
      </c>
      <c r="H133" s="4">
        <v>-1</v>
      </c>
      <c r="I133" s="4">
        <v>-1</v>
      </c>
      <c r="J133" s="4">
        <v>1</v>
      </c>
      <c r="K133" s="4">
        <f ca="1">(Autism_Child_Data3[[#This Row],[age]]-7.5)/3.5</f>
        <v>0.42857142857142855</v>
      </c>
      <c r="L133" s="4">
        <v>1</v>
      </c>
      <c r="M133" s="4">
        <f ca="1">(Autism_Child_Data3[[#This Row],[ethnicity]]-5.5)/4.5</f>
        <v>1</v>
      </c>
      <c r="N133" s="4">
        <v>-1</v>
      </c>
      <c r="O133" s="4">
        <v>-1</v>
      </c>
      <c r="P133" s="4">
        <f ca="1">(Autism_Child_Data3[[#This Row],[contry of res]]-26.5)/25.5</f>
        <v>0.33333333333333331</v>
      </c>
      <c r="Q133" s="4">
        <v>-1</v>
      </c>
      <c r="R133" s="4">
        <f ca="1">(Autism_Child_Data3[[#This Row],[result]]-5.5)/4.5</f>
        <v>-0.33333333333333331</v>
      </c>
      <c r="S133" s="4">
        <f ca="1">(Autism_Child_Data3[[#This Row],[relation]]-2.5)/1.5</f>
        <v>-0.33333333333333331</v>
      </c>
      <c r="T133" s="1" t="s">
        <v>104</v>
      </c>
      <c r="U133" s="4">
        <v>4.9799999999999997E-2</v>
      </c>
      <c r="V133" s="4">
        <v>4.2099999999999999E-2</v>
      </c>
      <c r="W133" s="4"/>
    </row>
    <row r="134" spans="1:23" x14ac:dyDescent="0.25">
      <c r="A134" s="4">
        <v>-1</v>
      </c>
      <c r="B134" s="4">
        <v>1</v>
      </c>
      <c r="C134" s="4">
        <v>1</v>
      </c>
      <c r="D134" s="4">
        <v>1</v>
      </c>
      <c r="E134" s="4">
        <v>1</v>
      </c>
      <c r="F134" s="4">
        <v>1</v>
      </c>
      <c r="G134" s="4">
        <v>-1</v>
      </c>
      <c r="H134" s="4">
        <v>-1</v>
      </c>
      <c r="I134" s="4">
        <v>-1</v>
      </c>
      <c r="J134" s="4">
        <v>1</v>
      </c>
      <c r="K134" s="4">
        <f ca="1">(Autism_Child_Data3[[#This Row],[age]]-7.5)/3.5</f>
        <v>-0.7142857142857143</v>
      </c>
      <c r="L134" s="4">
        <v>1</v>
      </c>
      <c r="M134" s="4">
        <f ca="1">(Autism_Child_Data3[[#This Row],[ethnicity]]-5.5)/4.5</f>
        <v>1</v>
      </c>
      <c r="N134" s="4">
        <v>1</v>
      </c>
      <c r="O134" s="4">
        <v>1</v>
      </c>
      <c r="P134" s="4">
        <f ca="1">(Autism_Child_Data3[[#This Row],[contry of res]]-26.5)/25.5</f>
        <v>0.96078431372549022</v>
      </c>
      <c r="Q134" s="4">
        <v>-1</v>
      </c>
      <c r="R134" s="4">
        <f ca="1">(Autism_Child_Data3[[#This Row],[result]]-5.5)/4.5</f>
        <v>0.1111111111111111</v>
      </c>
      <c r="S134" s="4">
        <f ca="1">(Autism_Child_Data3[[#This Row],[relation]]-2.5)/1.5</f>
        <v>-0.33333333333333331</v>
      </c>
      <c r="T134" s="1" t="s">
        <v>104</v>
      </c>
      <c r="U134" s="4">
        <v>0.39610000000000001</v>
      </c>
      <c r="V134" s="4">
        <v>0.36249999999999999</v>
      </c>
      <c r="W134" s="4"/>
    </row>
    <row r="135" spans="1:23" x14ac:dyDescent="0.25">
      <c r="A135" s="4">
        <v>1</v>
      </c>
      <c r="B135" s="4">
        <v>1</v>
      </c>
      <c r="C135" s="4">
        <v>1</v>
      </c>
      <c r="D135" s="4">
        <v>-1</v>
      </c>
      <c r="E135" s="4">
        <v>-1</v>
      </c>
      <c r="F135" s="4">
        <v>-1</v>
      </c>
      <c r="G135" s="4">
        <v>-1</v>
      </c>
      <c r="H135" s="4">
        <v>-1</v>
      </c>
      <c r="I135" s="4">
        <v>1</v>
      </c>
      <c r="J135" s="4">
        <v>1</v>
      </c>
      <c r="K135" s="4">
        <f ca="1">(Autism_Child_Data3[[#This Row],[age]]-7.5)/3.5</f>
        <v>-1</v>
      </c>
      <c r="L135" s="4">
        <v>-1</v>
      </c>
      <c r="M135" s="4">
        <f ca="1">(Autism_Child_Data3[[#This Row],[ethnicity]]-5.5)/4.5</f>
        <v>-0.77777777777777779</v>
      </c>
      <c r="N135" s="4">
        <v>-1</v>
      </c>
      <c r="O135" s="4">
        <v>-1</v>
      </c>
      <c r="P135" s="4">
        <f ca="1">(Autism_Child_Data3[[#This Row],[contry of res]]-26.5)/25.5</f>
        <v>-0.60784313725490191</v>
      </c>
      <c r="Q135" s="4">
        <v>-1</v>
      </c>
      <c r="R135" s="4">
        <f ca="1">(Autism_Child_Data3[[#This Row],[result]]-5.5)/4.5</f>
        <v>-0.1111111111111111</v>
      </c>
      <c r="S135" s="4">
        <f ca="1">(Autism_Child_Data3[[#This Row],[relation]]-2.5)/1.5</f>
        <v>-0.33333333333333331</v>
      </c>
      <c r="T135" s="1" t="s">
        <v>104</v>
      </c>
      <c r="U135" s="4">
        <v>0.14729999999999999</v>
      </c>
      <c r="V135" s="4">
        <v>0.13589999999999999</v>
      </c>
      <c r="W135" s="4"/>
    </row>
    <row r="136" spans="1:23" x14ac:dyDescent="0.25">
      <c r="A136" s="4">
        <v>1</v>
      </c>
      <c r="B136" s="4">
        <v>1</v>
      </c>
      <c r="C136" s="4">
        <v>1</v>
      </c>
      <c r="D136" s="4">
        <v>1</v>
      </c>
      <c r="E136" s="4">
        <v>1</v>
      </c>
      <c r="F136" s="4">
        <v>1</v>
      </c>
      <c r="G136" s="4">
        <v>-1</v>
      </c>
      <c r="H136" s="4">
        <v>1</v>
      </c>
      <c r="I136" s="4">
        <v>1</v>
      </c>
      <c r="J136" s="4">
        <v>1</v>
      </c>
      <c r="K136" s="4">
        <f ca="1">(Autism_Child_Data3[[#This Row],[age]]-7.5)/3.5</f>
        <v>-1</v>
      </c>
      <c r="L136" s="4">
        <v>1</v>
      </c>
      <c r="M136" s="4">
        <f ca="1">(Autism_Child_Data3[[#This Row],[ethnicity]]-5.5)/4.5</f>
        <v>1</v>
      </c>
      <c r="N136" s="4">
        <v>-1</v>
      </c>
      <c r="O136" s="4">
        <v>1</v>
      </c>
      <c r="P136" s="4">
        <f ca="1">(Autism_Child_Data3[[#This Row],[contry of res]]-26.5)/25.5</f>
        <v>0.96078431372549022</v>
      </c>
      <c r="Q136" s="4">
        <v>-1</v>
      </c>
      <c r="R136" s="4">
        <f ca="1">(Autism_Child_Data3[[#This Row],[result]]-5.5)/4.5</f>
        <v>0.77777777777777779</v>
      </c>
      <c r="S136" s="4">
        <f ca="1">(Autism_Child_Data3[[#This Row],[relation]]-2.5)/1.5</f>
        <v>-0.33333333333333331</v>
      </c>
      <c r="T136" s="1" t="s">
        <v>105</v>
      </c>
      <c r="U136" s="4">
        <v>0.91969999999999996</v>
      </c>
      <c r="V136" s="4">
        <v>0.92630000000000001</v>
      </c>
      <c r="W136" s="4"/>
    </row>
    <row r="137" spans="1:23" x14ac:dyDescent="0.25">
      <c r="A137" s="4">
        <v>-1</v>
      </c>
      <c r="B137" s="4">
        <v>1</v>
      </c>
      <c r="C137" s="4">
        <v>1</v>
      </c>
      <c r="D137" s="4">
        <v>1</v>
      </c>
      <c r="E137" s="4">
        <v>1</v>
      </c>
      <c r="F137" s="4">
        <v>-1</v>
      </c>
      <c r="G137" s="4">
        <v>-1</v>
      </c>
      <c r="H137" s="4">
        <v>-1</v>
      </c>
      <c r="I137" s="4">
        <v>1</v>
      </c>
      <c r="J137" s="4">
        <v>-1</v>
      </c>
      <c r="K137" s="4">
        <f ca="1">(Autism_Child_Data3[[#This Row],[age]]-7.5)/3.5</f>
        <v>-0.42857142857142855</v>
      </c>
      <c r="L137" s="4">
        <v>1</v>
      </c>
      <c r="M137" s="4">
        <f ca="1">(Autism_Child_Data3[[#This Row],[ethnicity]]-5.5)/4.5</f>
        <v>1</v>
      </c>
      <c r="N137" s="4">
        <v>-1</v>
      </c>
      <c r="O137" s="4">
        <v>-1</v>
      </c>
      <c r="P137" s="4">
        <f ca="1">(Autism_Child_Data3[[#This Row],[contry of res]]-26.5)/25.5</f>
        <v>0.56862745098039214</v>
      </c>
      <c r="Q137" s="4">
        <v>-1</v>
      </c>
      <c r="R137" s="4">
        <f ca="1">(Autism_Child_Data3[[#This Row],[result]]-5.5)/4.5</f>
        <v>-0.1111111111111111</v>
      </c>
      <c r="S137" s="4">
        <f ca="1">(Autism_Child_Data3[[#This Row],[relation]]-2.5)/1.5</f>
        <v>-0.33333333333333331</v>
      </c>
      <c r="T137" s="1" t="s">
        <v>104</v>
      </c>
      <c r="U137" s="4">
        <v>5.8400000000000001E-2</v>
      </c>
      <c r="V137" s="4">
        <v>5.1799999999999999E-2</v>
      </c>
      <c r="W137" s="4"/>
    </row>
    <row r="138" spans="1:23" x14ac:dyDescent="0.25">
      <c r="A138" s="4">
        <v>1</v>
      </c>
      <c r="B138" s="4">
        <v>1</v>
      </c>
      <c r="C138" s="4">
        <v>1</v>
      </c>
      <c r="D138" s="4">
        <v>-1</v>
      </c>
      <c r="E138" s="4">
        <v>1</v>
      </c>
      <c r="F138" s="4">
        <v>-1</v>
      </c>
      <c r="G138" s="4">
        <v>1</v>
      </c>
      <c r="H138" s="4">
        <v>-1</v>
      </c>
      <c r="I138" s="4">
        <v>1</v>
      </c>
      <c r="J138" s="4">
        <v>1</v>
      </c>
      <c r="K138" s="4">
        <f ca="1">(Autism_Child_Data3[[#This Row],[age]]-7.5)/3.5</f>
        <v>-1</v>
      </c>
      <c r="L138" s="4">
        <v>-1</v>
      </c>
      <c r="M138" s="4">
        <f ca="1">(Autism_Child_Data3[[#This Row],[ethnicity]]-5.5)/4.5</f>
        <v>1</v>
      </c>
      <c r="N138" s="4">
        <v>1</v>
      </c>
      <c r="O138" s="4">
        <v>-1</v>
      </c>
      <c r="P138" s="4">
        <f ca="1">(Autism_Child_Data3[[#This Row],[contry of res]]-26.5)/25.5</f>
        <v>0.96078431372549022</v>
      </c>
      <c r="Q138" s="4">
        <v>-1</v>
      </c>
      <c r="R138" s="4">
        <f ca="1">(Autism_Child_Data3[[#This Row],[result]]-5.5)/4.5</f>
        <v>0.33333333333333331</v>
      </c>
      <c r="S138" s="4">
        <f ca="1">(Autism_Child_Data3[[#This Row],[relation]]-2.5)/1.5</f>
        <v>-0.33333333333333331</v>
      </c>
      <c r="T138" s="1" t="s">
        <v>105</v>
      </c>
      <c r="U138" s="4">
        <v>0.57399999999999995</v>
      </c>
      <c r="V138" s="4">
        <v>0.62690000000000001</v>
      </c>
      <c r="W138" s="4"/>
    </row>
    <row r="139" spans="1:23" x14ac:dyDescent="0.25">
      <c r="A139" s="4">
        <v>-1</v>
      </c>
      <c r="B139" s="4">
        <v>-1</v>
      </c>
      <c r="C139" s="4">
        <v>-1</v>
      </c>
      <c r="D139" s="4">
        <v>-1</v>
      </c>
      <c r="E139" s="4">
        <v>-1</v>
      </c>
      <c r="F139" s="4">
        <v>-1</v>
      </c>
      <c r="G139" s="4">
        <v>-1</v>
      </c>
      <c r="H139" s="4">
        <v>-1</v>
      </c>
      <c r="I139" s="4">
        <v>-1</v>
      </c>
      <c r="J139" s="4">
        <v>-1</v>
      </c>
      <c r="K139" s="4">
        <f ca="1">(Autism_Child_Data3[[#This Row],[age]]-7.5)/3.5</f>
        <v>-0.7142857142857143</v>
      </c>
      <c r="L139" s="4">
        <v>-1</v>
      </c>
      <c r="M139" s="4">
        <f ca="1">(Autism_Child_Data3[[#This Row],[ethnicity]]-5.5)/4.5</f>
        <v>-0.55555555555555558</v>
      </c>
      <c r="N139" s="4">
        <v>-1</v>
      </c>
      <c r="O139" s="4">
        <v>-1</v>
      </c>
      <c r="P139" s="4">
        <f ca="1">(Autism_Child_Data3[[#This Row],[contry of res]]-26.5)/25.5</f>
        <v>1</v>
      </c>
      <c r="Q139" s="4">
        <v>-1</v>
      </c>
      <c r="R139" s="4">
        <f ca="1">(Autism_Child_Data3[[#This Row],[result]]-5.5)/4.5</f>
        <v>-1.2222222222222223</v>
      </c>
      <c r="S139" s="4">
        <f ca="1">(Autism_Child_Data3[[#This Row],[relation]]-2.5)/1.5</f>
        <v>-0.33333333333333331</v>
      </c>
      <c r="T139" s="1" t="s">
        <v>104</v>
      </c>
      <c r="U139" s="4">
        <v>7.8399999999999997E-2</v>
      </c>
      <c r="V139" s="4">
        <v>6.7699999999999996E-2</v>
      </c>
      <c r="W139" s="4"/>
    </row>
    <row r="140" spans="1:23" x14ac:dyDescent="0.25">
      <c r="A140" s="4">
        <v>-1</v>
      </c>
      <c r="B140" s="4">
        <v>1</v>
      </c>
      <c r="C140" s="4">
        <v>1</v>
      </c>
      <c r="D140" s="4">
        <v>-1</v>
      </c>
      <c r="E140" s="4">
        <v>1</v>
      </c>
      <c r="F140" s="4">
        <v>1</v>
      </c>
      <c r="G140" s="4">
        <v>1</v>
      </c>
      <c r="H140" s="4">
        <v>1</v>
      </c>
      <c r="I140" s="4">
        <v>-1</v>
      </c>
      <c r="J140" s="4">
        <v>-1</v>
      </c>
      <c r="K140" s="4">
        <f ca="1">(Autism_Child_Data3[[#This Row],[age]]-7.5)/3.5</f>
        <v>-1</v>
      </c>
      <c r="L140" s="4">
        <v>1</v>
      </c>
      <c r="M140" s="4">
        <f ca="1">(Autism_Child_Data3[[#This Row],[ethnicity]]-5.5)/4.5</f>
        <v>1</v>
      </c>
      <c r="N140" s="4">
        <v>1</v>
      </c>
      <c r="O140" s="4">
        <v>-1</v>
      </c>
      <c r="P140" s="4">
        <f ca="1">(Autism_Child_Data3[[#This Row],[contry of res]]-26.5)/25.5</f>
        <v>0.52941176470588236</v>
      </c>
      <c r="Q140" s="4">
        <v>1</v>
      </c>
      <c r="R140" s="4">
        <f ca="1">(Autism_Child_Data3[[#This Row],[result]]-5.5)/4.5</f>
        <v>0.1111111111111111</v>
      </c>
      <c r="S140" s="4">
        <f ca="1">(Autism_Child_Data3[[#This Row],[relation]]-2.5)/1.5</f>
        <v>-0.33333333333333331</v>
      </c>
      <c r="T140" s="1" t="s">
        <v>104</v>
      </c>
      <c r="U140" s="4">
        <v>0.50009999999999999</v>
      </c>
      <c r="V140" s="4">
        <v>0.48909999999999998</v>
      </c>
      <c r="W140" s="4"/>
    </row>
    <row r="141" spans="1:23" x14ac:dyDescent="0.25">
      <c r="A141" s="4">
        <v>1</v>
      </c>
      <c r="B141" s="4">
        <v>1</v>
      </c>
      <c r="C141" s="4">
        <v>1</v>
      </c>
      <c r="D141" s="4">
        <v>1</v>
      </c>
      <c r="E141" s="4">
        <v>1</v>
      </c>
      <c r="F141" s="4">
        <v>1</v>
      </c>
      <c r="G141" s="4">
        <v>1</v>
      </c>
      <c r="H141" s="4">
        <v>1</v>
      </c>
      <c r="I141" s="4">
        <v>1</v>
      </c>
      <c r="J141" s="4">
        <v>1</v>
      </c>
      <c r="K141" s="4">
        <f ca="1">(Autism_Child_Data3[[#This Row],[age]]-7.5)/3.5</f>
        <v>0.42857142857142855</v>
      </c>
      <c r="L141" s="4">
        <v>1</v>
      </c>
      <c r="M141" s="4">
        <f ca="1">(Autism_Child_Data3[[#This Row],[ethnicity]]-5.5)/4.5</f>
        <v>1</v>
      </c>
      <c r="N141" s="4">
        <v>1</v>
      </c>
      <c r="O141" s="4">
        <v>1</v>
      </c>
      <c r="P141" s="4">
        <f ca="1">(Autism_Child_Data3[[#This Row],[contry of res]]-26.5)/25.5</f>
        <v>0.96078431372549022</v>
      </c>
      <c r="Q141" s="4">
        <v>-1</v>
      </c>
      <c r="R141" s="4">
        <f ca="1">(Autism_Child_Data3[[#This Row],[result]]-5.5)/4.5</f>
        <v>1</v>
      </c>
      <c r="S141" s="4">
        <f ca="1">(Autism_Child_Data3[[#This Row],[relation]]-2.5)/1.5</f>
        <v>-0.33333333333333331</v>
      </c>
      <c r="T141" s="1" t="s">
        <v>105</v>
      </c>
      <c r="U141" s="4">
        <v>0.92420000000000002</v>
      </c>
      <c r="V141" s="4">
        <v>0.92889999999999995</v>
      </c>
      <c r="W141" s="4"/>
    </row>
    <row r="142" spans="1:23" x14ac:dyDescent="0.25">
      <c r="A142" s="4">
        <v>1</v>
      </c>
      <c r="B142" s="4">
        <v>-1</v>
      </c>
      <c r="C142" s="4">
        <v>1</v>
      </c>
      <c r="D142" s="4">
        <v>1</v>
      </c>
      <c r="E142" s="4">
        <v>1</v>
      </c>
      <c r="F142" s="4">
        <v>-1</v>
      </c>
      <c r="G142" s="4">
        <v>1</v>
      </c>
      <c r="H142" s="4">
        <v>1</v>
      </c>
      <c r="I142" s="4">
        <v>1</v>
      </c>
      <c r="J142" s="4">
        <v>1</v>
      </c>
      <c r="K142" s="4">
        <f ca="1">(Autism_Child_Data3[[#This Row],[age]]-7.5)/3.5</f>
        <v>-0.14285714285714285</v>
      </c>
      <c r="L142" s="4">
        <v>-1</v>
      </c>
      <c r="M142" s="4">
        <f ca="1">(Autism_Child_Data3[[#This Row],[ethnicity]]-5.5)/4.5</f>
        <v>1</v>
      </c>
      <c r="N142" s="4">
        <v>-1</v>
      </c>
      <c r="O142" s="4">
        <v>-1</v>
      </c>
      <c r="P142" s="4">
        <f ca="1">(Autism_Child_Data3[[#This Row],[contry of res]]-26.5)/25.5</f>
        <v>-0.88235294117647056</v>
      </c>
      <c r="Q142" s="4">
        <v>-1</v>
      </c>
      <c r="R142" s="4">
        <f ca="1">(Autism_Child_Data3[[#This Row],[result]]-5.5)/4.5</f>
        <v>0.55555555555555558</v>
      </c>
      <c r="S142" s="4">
        <f ca="1">(Autism_Child_Data3[[#This Row],[relation]]-2.5)/1.5</f>
        <v>-0.33333333333333331</v>
      </c>
      <c r="T142" s="1" t="s">
        <v>105</v>
      </c>
      <c r="U142" s="4">
        <v>0.88390000000000002</v>
      </c>
      <c r="V142" s="4">
        <v>0.89059999999999995</v>
      </c>
      <c r="W142" s="4"/>
    </row>
    <row r="143" spans="1:23" x14ac:dyDescent="0.25">
      <c r="A143" s="4">
        <v>-1</v>
      </c>
      <c r="B143" s="4">
        <v>1</v>
      </c>
      <c r="C143" s="4">
        <v>1</v>
      </c>
      <c r="D143" s="4">
        <v>-1</v>
      </c>
      <c r="E143" s="4">
        <v>-1</v>
      </c>
      <c r="F143" s="4">
        <v>1</v>
      </c>
      <c r="G143" s="4">
        <v>1</v>
      </c>
      <c r="H143" s="4">
        <v>1</v>
      </c>
      <c r="I143" s="4">
        <v>-1</v>
      </c>
      <c r="J143" s="4">
        <v>1</v>
      </c>
      <c r="K143" s="4">
        <f ca="1">(Autism_Child_Data3[[#This Row],[age]]-7.5)/3.5</f>
        <v>0.7142857142857143</v>
      </c>
      <c r="L143" s="4">
        <v>-1</v>
      </c>
      <c r="M143" s="4">
        <f ca="1">(Autism_Child_Data3[[#This Row],[ethnicity]]-5.5)/4.5</f>
        <v>1</v>
      </c>
      <c r="N143" s="4">
        <v>-1</v>
      </c>
      <c r="O143" s="4">
        <v>-1</v>
      </c>
      <c r="P143" s="4">
        <f ca="1">(Autism_Child_Data3[[#This Row],[contry of res]]-26.5)/25.5</f>
        <v>0.29411764705882354</v>
      </c>
      <c r="Q143" s="4">
        <v>-1</v>
      </c>
      <c r="R143" s="4">
        <f ca="1">(Autism_Child_Data3[[#This Row],[result]]-5.5)/4.5</f>
        <v>0.1111111111111111</v>
      </c>
      <c r="S143" s="4">
        <f ca="1">(Autism_Child_Data3[[#This Row],[relation]]-2.5)/1.5</f>
        <v>-0.33333333333333331</v>
      </c>
      <c r="T143" s="1" t="s">
        <v>104</v>
      </c>
      <c r="U143" s="4">
        <v>0.15290000000000001</v>
      </c>
      <c r="V143" s="4">
        <v>0.21290000000000001</v>
      </c>
      <c r="W143" s="4"/>
    </row>
    <row r="144" spans="1:23" x14ac:dyDescent="0.25">
      <c r="A144" s="4">
        <v>1</v>
      </c>
      <c r="B144" s="4">
        <v>-1</v>
      </c>
      <c r="C144" s="4">
        <v>1</v>
      </c>
      <c r="D144" s="4">
        <v>1</v>
      </c>
      <c r="E144" s="4">
        <v>1</v>
      </c>
      <c r="F144" s="4">
        <v>1</v>
      </c>
      <c r="G144" s="4">
        <v>-1</v>
      </c>
      <c r="H144" s="4">
        <v>1</v>
      </c>
      <c r="I144" s="4">
        <v>-1</v>
      </c>
      <c r="J144" s="4">
        <v>1</v>
      </c>
      <c r="K144" s="4">
        <f ca="1">(Autism_Child_Data3[[#This Row],[age]]-7.5)/3.5</f>
        <v>-1</v>
      </c>
      <c r="L144" s="4">
        <v>1</v>
      </c>
      <c r="M144" s="4">
        <f ca="1">(Autism_Child_Data3[[#This Row],[ethnicity]]-5.5)/4.5</f>
        <v>0.55555555555555558</v>
      </c>
      <c r="N144" s="4">
        <v>-1</v>
      </c>
      <c r="O144" s="4">
        <v>-1</v>
      </c>
      <c r="P144" s="4">
        <f ca="1">(Autism_Child_Data3[[#This Row],[contry of res]]-26.5)/25.5</f>
        <v>-0.29411764705882354</v>
      </c>
      <c r="Q144" s="4">
        <v>-1</v>
      </c>
      <c r="R144" s="4">
        <f ca="1">(Autism_Child_Data3[[#This Row],[result]]-5.5)/4.5</f>
        <v>0.33333333333333331</v>
      </c>
      <c r="S144" s="4">
        <f ca="1">(Autism_Child_Data3[[#This Row],[relation]]-2.5)/1.5</f>
        <v>-0.33333333333333331</v>
      </c>
      <c r="T144" s="1" t="s">
        <v>105</v>
      </c>
      <c r="U144" s="4">
        <v>0.71919999999999995</v>
      </c>
      <c r="V144" s="4">
        <v>0.71689999999999998</v>
      </c>
      <c r="W144" s="4"/>
    </row>
    <row r="145" spans="1:23" x14ac:dyDescent="0.25">
      <c r="A145" s="4">
        <v>1</v>
      </c>
      <c r="B145" s="4">
        <v>-1</v>
      </c>
      <c r="C145" s="4">
        <v>1</v>
      </c>
      <c r="D145" s="4">
        <v>1</v>
      </c>
      <c r="E145" s="4">
        <v>-1</v>
      </c>
      <c r="F145" s="4">
        <v>1</v>
      </c>
      <c r="G145" s="4">
        <v>1</v>
      </c>
      <c r="H145" s="4">
        <v>1</v>
      </c>
      <c r="I145" s="4">
        <v>-1</v>
      </c>
      <c r="J145" s="4">
        <v>1</v>
      </c>
      <c r="K145" s="4">
        <f ca="1">(Autism_Child_Data3[[#This Row],[age]]-7.5)/3.5</f>
        <v>-1</v>
      </c>
      <c r="L145" s="4">
        <v>1</v>
      </c>
      <c r="M145" s="4">
        <f ca="1">(Autism_Child_Data3[[#This Row],[ethnicity]]-5.5)/4.5</f>
        <v>-1</v>
      </c>
      <c r="N145" s="4">
        <v>-1</v>
      </c>
      <c r="O145" s="4">
        <v>-1</v>
      </c>
      <c r="P145" s="4">
        <f ca="1">(Autism_Child_Data3[[#This Row],[contry of res]]-26.5)/25.5</f>
        <v>-0.29411764705882354</v>
      </c>
      <c r="Q145" s="4">
        <v>-1</v>
      </c>
      <c r="R145" s="4">
        <f ca="1">(Autism_Child_Data3[[#This Row],[result]]-5.5)/4.5</f>
        <v>0.33333333333333331</v>
      </c>
      <c r="S145" s="4">
        <f ca="1">(Autism_Child_Data3[[#This Row],[relation]]-2.5)/1.5</f>
        <v>0.33333333333333331</v>
      </c>
      <c r="T145" s="1" t="s">
        <v>105</v>
      </c>
      <c r="U145" s="4">
        <v>0.84099999999999997</v>
      </c>
      <c r="V145" s="4">
        <v>0.84970000000000001</v>
      </c>
      <c r="W145" s="4"/>
    </row>
    <row r="146" spans="1:23" x14ac:dyDescent="0.25">
      <c r="A146" s="4">
        <v>1</v>
      </c>
      <c r="B146" s="4">
        <v>1</v>
      </c>
      <c r="C146" s="4">
        <v>-1</v>
      </c>
      <c r="D146" s="4">
        <v>1</v>
      </c>
      <c r="E146" s="4">
        <v>1</v>
      </c>
      <c r="F146" s="4">
        <v>1</v>
      </c>
      <c r="G146" s="4">
        <v>1</v>
      </c>
      <c r="H146" s="4">
        <v>-1</v>
      </c>
      <c r="I146" s="4">
        <v>-1</v>
      </c>
      <c r="J146" s="4">
        <v>-1</v>
      </c>
      <c r="K146" s="4">
        <f ca="1">(Autism_Child_Data3[[#This Row],[age]]-7.5)/3.5</f>
        <v>-0.14285714285714285</v>
      </c>
      <c r="L146" s="4">
        <v>-1</v>
      </c>
      <c r="M146" s="4">
        <f ca="1">(Autism_Child_Data3[[#This Row],[ethnicity]]-5.5)/4.5</f>
        <v>1</v>
      </c>
      <c r="N146" s="4">
        <v>-1</v>
      </c>
      <c r="O146" s="4">
        <v>-1</v>
      </c>
      <c r="P146" s="4">
        <f ca="1">(Autism_Child_Data3[[#This Row],[contry of res]]-26.5)/25.5</f>
        <v>0.96078431372549022</v>
      </c>
      <c r="Q146" s="4">
        <v>-1</v>
      </c>
      <c r="R146" s="4">
        <f ca="1">(Autism_Child_Data3[[#This Row],[result]]-5.5)/4.5</f>
        <v>0.1111111111111111</v>
      </c>
      <c r="S146" s="4">
        <f ca="1">(Autism_Child_Data3[[#This Row],[relation]]-2.5)/1.5</f>
        <v>-0.33333333333333331</v>
      </c>
      <c r="T146" s="1" t="s">
        <v>104</v>
      </c>
      <c r="U146" s="4">
        <v>0.10340000000000001</v>
      </c>
      <c r="V146" s="4">
        <v>0.10929999999999999</v>
      </c>
      <c r="W146" s="4"/>
    </row>
    <row r="147" spans="1:23" x14ac:dyDescent="0.25">
      <c r="A147" s="4">
        <v>1</v>
      </c>
      <c r="B147" s="4">
        <v>1</v>
      </c>
      <c r="C147" s="4">
        <v>1</v>
      </c>
      <c r="D147" s="4">
        <v>1</v>
      </c>
      <c r="E147" s="4">
        <v>1</v>
      </c>
      <c r="F147" s="4">
        <v>1</v>
      </c>
      <c r="G147" s="4">
        <v>1</v>
      </c>
      <c r="H147" s="4">
        <v>-1</v>
      </c>
      <c r="I147" s="4">
        <v>1</v>
      </c>
      <c r="J147" s="4">
        <v>1</v>
      </c>
      <c r="K147" s="4">
        <f ca="1">(Autism_Child_Data3[[#This Row],[age]]-7.5)/3.5</f>
        <v>-1</v>
      </c>
      <c r="L147" s="4">
        <v>1</v>
      </c>
      <c r="M147" s="4">
        <f ca="1">(Autism_Child_Data3[[#This Row],[ethnicity]]-5.5)/4.5</f>
        <v>-0.77777777777777779</v>
      </c>
      <c r="N147" s="4">
        <v>1</v>
      </c>
      <c r="O147" s="4">
        <v>-1</v>
      </c>
      <c r="P147" s="4">
        <f ca="1">(Autism_Child_Data3[[#This Row],[contry of res]]-26.5)/25.5</f>
        <v>1</v>
      </c>
      <c r="Q147" s="4">
        <v>-1</v>
      </c>
      <c r="R147" s="4">
        <f ca="1">(Autism_Child_Data3[[#This Row],[result]]-5.5)/4.5</f>
        <v>0.77777777777777779</v>
      </c>
      <c r="S147" s="4">
        <f ca="1">(Autism_Child_Data3[[#This Row],[relation]]-2.5)/1.5</f>
        <v>-0.33333333333333331</v>
      </c>
      <c r="T147" s="1" t="s">
        <v>105</v>
      </c>
      <c r="U147" s="4">
        <v>0.91830000000000001</v>
      </c>
      <c r="V147" s="4">
        <v>0.92279999999999995</v>
      </c>
      <c r="W147" s="4"/>
    </row>
    <row r="148" spans="1:23" x14ac:dyDescent="0.25">
      <c r="A148" s="4">
        <v>-1</v>
      </c>
      <c r="B148" s="4">
        <v>1</v>
      </c>
      <c r="C148" s="4">
        <v>1</v>
      </c>
      <c r="D148" s="4">
        <v>-1</v>
      </c>
      <c r="E148" s="4">
        <v>1</v>
      </c>
      <c r="F148" s="4">
        <v>-1</v>
      </c>
      <c r="G148" s="4">
        <v>1</v>
      </c>
      <c r="H148" s="4">
        <v>-1</v>
      </c>
      <c r="I148" s="4">
        <v>-1</v>
      </c>
      <c r="J148" s="4">
        <v>1</v>
      </c>
      <c r="K148" s="4">
        <f ca="1">(Autism_Child_Data3[[#This Row],[age]]-7.5)/3.5</f>
        <v>-1</v>
      </c>
      <c r="L148" s="4">
        <v>1</v>
      </c>
      <c r="M148" s="4">
        <f ca="1">(Autism_Child_Data3[[#This Row],[ethnicity]]-5.5)/4.5</f>
        <v>1</v>
      </c>
      <c r="N148" s="4">
        <v>1</v>
      </c>
      <c r="O148" s="4">
        <v>-1</v>
      </c>
      <c r="P148" s="4">
        <f ca="1">(Autism_Child_Data3[[#This Row],[contry of res]]-26.5)/25.5</f>
        <v>5.8823529411764705E-2</v>
      </c>
      <c r="Q148" s="4">
        <v>-1</v>
      </c>
      <c r="R148" s="4">
        <f ca="1">(Autism_Child_Data3[[#This Row],[result]]-5.5)/4.5</f>
        <v>-0.1111111111111111</v>
      </c>
      <c r="S148" s="4">
        <f ca="1">(Autism_Child_Data3[[#This Row],[relation]]-2.5)/1.5</f>
        <v>-0.33333333333333331</v>
      </c>
      <c r="T148" s="1" t="s">
        <v>104</v>
      </c>
      <c r="U148" s="4">
        <v>5.1700000000000003E-2</v>
      </c>
      <c r="V148" s="4">
        <v>5.8900000000000001E-2</v>
      </c>
      <c r="W148" s="4"/>
    </row>
    <row r="149" spans="1:23" x14ac:dyDescent="0.25">
      <c r="A149" s="4">
        <v>1</v>
      </c>
      <c r="B149" s="4">
        <v>1</v>
      </c>
      <c r="C149" s="4">
        <v>1</v>
      </c>
      <c r="D149" s="4">
        <v>1</v>
      </c>
      <c r="E149" s="4">
        <v>1</v>
      </c>
      <c r="F149" s="4">
        <v>1</v>
      </c>
      <c r="G149" s="4">
        <v>1</v>
      </c>
      <c r="H149" s="4">
        <v>-1</v>
      </c>
      <c r="I149" s="4">
        <v>1</v>
      </c>
      <c r="J149" s="4">
        <v>1</v>
      </c>
      <c r="K149" s="4">
        <f ca="1">(Autism_Child_Data3[[#This Row],[age]]-7.5)/3.5</f>
        <v>0.7142857142857143</v>
      </c>
      <c r="L149" s="4">
        <v>1</v>
      </c>
      <c r="M149" s="4">
        <f ca="1">(Autism_Child_Data3[[#This Row],[ethnicity]]-5.5)/4.5</f>
        <v>1</v>
      </c>
      <c r="N149" s="4">
        <v>-1</v>
      </c>
      <c r="O149" s="4">
        <v>-1</v>
      </c>
      <c r="P149" s="4">
        <f ca="1">(Autism_Child_Data3[[#This Row],[contry of res]]-26.5)/25.5</f>
        <v>-0.37254901960784315</v>
      </c>
      <c r="Q149" s="4">
        <v>-1</v>
      </c>
      <c r="R149" s="4">
        <f ca="1">(Autism_Child_Data3[[#This Row],[result]]-5.5)/4.5</f>
        <v>0.77777777777777779</v>
      </c>
      <c r="S149" s="4">
        <f ca="1">(Autism_Child_Data3[[#This Row],[relation]]-2.5)/1.5</f>
        <v>-1</v>
      </c>
      <c r="T149" s="1" t="s">
        <v>105</v>
      </c>
      <c r="U149" s="4">
        <v>0.91459999999999997</v>
      </c>
      <c r="V149" s="4">
        <v>0.91820000000000002</v>
      </c>
      <c r="W149" s="4"/>
    </row>
    <row r="150" spans="1:23" x14ac:dyDescent="0.25">
      <c r="A150" s="4">
        <v>-1</v>
      </c>
      <c r="B150" s="4">
        <v>-1</v>
      </c>
      <c r="C150" s="4">
        <v>1</v>
      </c>
      <c r="D150" s="4">
        <v>-1</v>
      </c>
      <c r="E150" s="4">
        <v>1</v>
      </c>
      <c r="F150" s="4">
        <v>1</v>
      </c>
      <c r="G150" s="4">
        <v>-1</v>
      </c>
      <c r="H150" s="4">
        <v>1</v>
      </c>
      <c r="I150" s="4">
        <v>1</v>
      </c>
      <c r="J150" s="4">
        <v>1</v>
      </c>
      <c r="K150" s="4">
        <f ca="1">(Autism_Child_Data3[[#This Row],[age]]-7.5)/3.5</f>
        <v>-1</v>
      </c>
      <c r="L150" s="4">
        <v>1</v>
      </c>
      <c r="M150" s="4">
        <f ca="1">(Autism_Child_Data3[[#This Row],[ethnicity]]-5.5)/4.5</f>
        <v>-1</v>
      </c>
      <c r="N150" s="4">
        <v>-1</v>
      </c>
      <c r="O150" s="4">
        <v>-1</v>
      </c>
      <c r="P150" s="4">
        <f ca="1">(Autism_Child_Data3[[#This Row],[contry of res]]-26.5)/25.5</f>
        <v>-0.29411764705882354</v>
      </c>
      <c r="Q150" s="4">
        <v>-1</v>
      </c>
      <c r="R150" s="4">
        <f ca="1">(Autism_Child_Data3[[#This Row],[result]]-5.5)/4.5</f>
        <v>0.1111111111111111</v>
      </c>
      <c r="S150" s="4">
        <f ca="1">(Autism_Child_Data3[[#This Row],[relation]]-2.5)/1.5</f>
        <v>-0.33333333333333331</v>
      </c>
      <c r="T150" s="1" t="s">
        <v>104</v>
      </c>
      <c r="U150" s="4">
        <v>0.2606</v>
      </c>
      <c r="V150" s="4">
        <v>0.2286</v>
      </c>
      <c r="W150" s="4"/>
    </row>
    <row r="151" spans="1:23" x14ac:dyDescent="0.25">
      <c r="A151" s="4">
        <v>-1</v>
      </c>
      <c r="B151" s="4">
        <v>-1</v>
      </c>
      <c r="C151" s="4">
        <v>-1</v>
      </c>
      <c r="D151" s="4">
        <v>-1</v>
      </c>
      <c r="E151" s="4">
        <v>1</v>
      </c>
      <c r="F151" s="4">
        <v>1</v>
      </c>
      <c r="G151" s="4">
        <v>1</v>
      </c>
      <c r="H151" s="4">
        <v>-1</v>
      </c>
      <c r="I151" s="4">
        <v>-1</v>
      </c>
      <c r="J151" s="4">
        <v>-1</v>
      </c>
      <c r="K151" s="4">
        <f ca="1">(Autism_Child_Data3[[#This Row],[age]]-7.5)/3.5</f>
        <v>-1</v>
      </c>
      <c r="L151" s="4">
        <v>1</v>
      </c>
      <c r="M151" s="4">
        <f ca="1">(Autism_Child_Data3[[#This Row],[ethnicity]]-5.5)/4.5</f>
        <v>1</v>
      </c>
      <c r="N151" s="4">
        <v>-1</v>
      </c>
      <c r="O151" s="4">
        <v>-1</v>
      </c>
      <c r="P151" s="4">
        <f ca="1">(Autism_Child_Data3[[#This Row],[contry of res]]-26.5)/25.5</f>
        <v>1.9607843137254902E-2</v>
      </c>
      <c r="Q151" s="4">
        <v>1</v>
      </c>
      <c r="R151" s="4">
        <f ca="1">(Autism_Child_Data3[[#This Row],[result]]-5.5)/4.5</f>
        <v>-0.55555555555555558</v>
      </c>
      <c r="S151" s="4">
        <f ca="1">(Autism_Child_Data3[[#This Row],[relation]]-2.5)/1.5</f>
        <v>-0.33333333333333331</v>
      </c>
      <c r="T151" s="1" t="s">
        <v>104</v>
      </c>
      <c r="U151" s="4">
        <v>3.8899999999999997E-2</v>
      </c>
      <c r="V151" s="4">
        <v>3.5700000000000003E-2</v>
      </c>
      <c r="W151" s="4"/>
    </row>
    <row r="152" spans="1:23" x14ac:dyDescent="0.25">
      <c r="A152" s="4">
        <v>1</v>
      </c>
      <c r="B152" s="4">
        <v>1</v>
      </c>
      <c r="C152" s="4">
        <v>1</v>
      </c>
      <c r="D152" s="4">
        <v>1</v>
      </c>
      <c r="E152" s="4">
        <v>1</v>
      </c>
      <c r="F152" s="4">
        <v>1</v>
      </c>
      <c r="G152" s="4">
        <v>-1</v>
      </c>
      <c r="H152" s="4">
        <v>-1</v>
      </c>
      <c r="I152" s="4">
        <v>-1</v>
      </c>
      <c r="J152" s="4">
        <v>1</v>
      </c>
      <c r="K152" s="4">
        <f ca="1">(Autism_Child_Data3[[#This Row],[age]]-7.5)/3.5</f>
        <v>-1</v>
      </c>
      <c r="L152" s="4">
        <v>1</v>
      </c>
      <c r="M152" s="4">
        <f ca="1">(Autism_Child_Data3[[#This Row],[ethnicity]]-5.5)/4.5</f>
        <v>0.55555555555555558</v>
      </c>
      <c r="N152" s="4">
        <v>-1</v>
      </c>
      <c r="O152" s="4">
        <v>1</v>
      </c>
      <c r="P152" s="4">
        <f ca="1">(Autism_Child_Data3[[#This Row],[contry of res]]-26.5)/25.5</f>
        <v>0.6470588235294118</v>
      </c>
      <c r="Q152" s="4">
        <v>-1</v>
      </c>
      <c r="R152" s="4">
        <f ca="1">(Autism_Child_Data3[[#This Row],[result]]-5.5)/4.5</f>
        <v>0.33333333333333331</v>
      </c>
      <c r="S152" s="4">
        <f ca="1">(Autism_Child_Data3[[#This Row],[relation]]-2.5)/1.5</f>
        <v>-0.33333333333333331</v>
      </c>
      <c r="T152" s="1" t="s">
        <v>105</v>
      </c>
      <c r="U152" s="4">
        <v>0.80349999999999999</v>
      </c>
      <c r="V152" s="4">
        <v>0.82110000000000005</v>
      </c>
      <c r="W152" s="4"/>
    </row>
    <row r="153" spans="1:23" x14ac:dyDescent="0.25">
      <c r="A153" s="4">
        <v>1</v>
      </c>
      <c r="B153" s="4">
        <v>-1</v>
      </c>
      <c r="C153" s="4">
        <v>1</v>
      </c>
      <c r="D153" s="4">
        <v>-1</v>
      </c>
      <c r="E153" s="4">
        <v>1</v>
      </c>
      <c r="F153" s="4">
        <v>1</v>
      </c>
      <c r="G153" s="4">
        <v>-1</v>
      </c>
      <c r="H153" s="4">
        <v>1</v>
      </c>
      <c r="I153" s="4">
        <v>1</v>
      </c>
      <c r="J153" s="4">
        <v>1</v>
      </c>
      <c r="K153" s="4">
        <f ca="1">(Autism_Child_Data3[[#This Row],[age]]-7.5)/3.5</f>
        <v>-1</v>
      </c>
      <c r="L153" s="4">
        <v>1</v>
      </c>
      <c r="M153" s="4">
        <f ca="1">(Autism_Child_Data3[[#This Row],[ethnicity]]-5.5)/4.5</f>
        <v>-0.77777777777777779</v>
      </c>
      <c r="N153" s="4">
        <v>-1</v>
      </c>
      <c r="O153" s="4">
        <v>1</v>
      </c>
      <c r="P153" s="4">
        <f ca="1">(Autism_Child_Data3[[#This Row],[contry of res]]-26.5)/25.5</f>
        <v>1</v>
      </c>
      <c r="Q153" s="4">
        <v>-1</v>
      </c>
      <c r="R153" s="4">
        <f ca="1">(Autism_Child_Data3[[#This Row],[result]]-5.5)/4.5</f>
        <v>0.33333333333333331</v>
      </c>
      <c r="S153" s="4">
        <f ca="1">(Autism_Child_Data3[[#This Row],[relation]]-2.5)/1.5</f>
        <v>-0.33333333333333331</v>
      </c>
      <c r="T153" s="1" t="s">
        <v>105</v>
      </c>
      <c r="U153" s="4">
        <v>0.8639</v>
      </c>
      <c r="V153" s="4">
        <v>0.88100000000000001</v>
      </c>
      <c r="W153" s="4"/>
    </row>
    <row r="154" spans="1:23" x14ac:dyDescent="0.25">
      <c r="A154" s="4">
        <v>-1</v>
      </c>
      <c r="B154" s="4">
        <v>1</v>
      </c>
      <c r="C154" s="4">
        <v>1</v>
      </c>
      <c r="D154" s="4">
        <v>-1</v>
      </c>
      <c r="E154" s="4">
        <v>-1</v>
      </c>
      <c r="F154" s="4">
        <v>-1</v>
      </c>
      <c r="G154" s="4">
        <v>1</v>
      </c>
      <c r="H154" s="4">
        <v>1</v>
      </c>
      <c r="I154" s="4">
        <v>1</v>
      </c>
      <c r="J154" s="4">
        <v>1</v>
      </c>
      <c r="K154" s="4">
        <f ca="1">(Autism_Child_Data3[[#This Row],[age]]-7.5)/3.5</f>
        <v>-0.14285714285714285</v>
      </c>
      <c r="L154" s="4">
        <v>1</v>
      </c>
      <c r="M154" s="4">
        <f ca="1">(Autism_Child_Data3[[#This Row],[ethnicity]]-5.5)/4.5</f>
        <v>1</v>
      </c>
      <c r="N154" s="4">
        <v>1</v>
      </c>
      <c r="O154" s="4">
        <v>-1</v>
      </c>
      <c r="P154" s="4">
        <f ca="1">(Autism_Child_Data3[[#This Row],[contry of res]]-26.5)/25.5</f>
        <v>1</v>
      </c>
      <c r="Q154" s="4">
        <v>-1</v>
      </c>
      <c r="R154" s="4">
        <f ca="1">(Autism_Child_Data3[[#This Row],[result]]-5.5)/4.5</f>
        <v>0.1111111111111111</v>
      </c>
      <c r="S154" s="4">
        <f ca="1">(Autism_Child_Data3[[#This Row],[relation]]-2.5)/1.5</f>
        <v>-0.33333333333333331</v>
      </c>
      <c r="T154" s="1" t="s">
        <v>104</v>
      </c>
      <c r="U154" s="4">
        <v>0.29389999999999999</v>
      </c>
      <c r="V154" s="4">
        <v>0.28010000000000002</v>
      </c>
      <c r="W154" s="4"/>
    </row>
    <row r="155" spans="1:23" x14ac:dyDescent="0.25">
      <c r="A155" s="4">
        <v>1</v>
      </c>
      <c r="B155" s="4">
        <v>1</v>
      </c>
      <c r="C155" s="4">
        <v>1</v>
      </c>
      <c r="D155" s="4">
        <v>1</v>
      </c>
      <c r="E155" s="4">
        <v>1</v>
      </c>
      <c r="F155" s="4">
        <v>1</v>
      </c>
      <c r="G155" s="4">
        <v>1</v>
      </c>
      <c r="H155" s="4">
        <v>-1</v>
      </c>
      <c r="I155" s="4">
        <v>1</v>
      </c>
      <c r="J155" s="4">
        <v>1</v>
      </c>
      <c r="K155" s="4">
        <f ca="1">(Autism_Child_Data3[[#This Row],[age]]-7.5)/3.5</f>
        <v>-1</v>
      </c>
      <c r="L155" s="4">
        <v>1</v>
      </c>
      <c r="M155" s="4">
        <f ca="1">(Autism_Child_Data3[[#This Row],[ethnicity]]-5.5)/4.5</f>
        <v>1</v>
      </c>
      <c r="N155" s="4">
        <v>-1</v>
      </c>
      <c r="O155" s="4">
        <v>-1</v>
      </c>
      <c r="P155" s="4">
        <f ca="1">(Autism_Child_Data3[[#This Row],[contry of res]]-26.5)/25.5</f>
        <v>1</v>
      </c>
      <c r="Q155" s="4">
        <v>-1</v>
      </c>
      <c r="R155" s="4">
        <f ca="1">(Autism_Child_Data3[[#This Row],[result]]-5.5)/4.5</f>
        <v>0.77777777777777779</v>
      </c>
      <c r="S155" s="4">
        <f ca="1">(Autism_Child_Data3[[#This Row],[relation]]-2.5)/1.5</f>
        <v>-0.33333333333333331</v>
      </c>
      <c r="T155" s="1" t="s">
        <v>105</v>
      </c>
      <c r="U155" s="4">
        <v>0.90980000000000005</v>
      </c>
      <c r="V155" s="4">
        <v>0.91500000000000004</v>
      </c>
      <c r="W155" s="4"/>
    </row>
    <row r="156" spans="1:23" x14ac:dyDescent="0.25">
      <c r="A156" s="4">
        <v>1</v>
      </c>
      <c r="B156" s="4">
        <v>1</v>
      </c>
      <c r="C156" s="4">
        <v>1</v>
      </c>
      <c r="D156" s="4">
        <v>1</v>
      </c>
      <c r="E156" s="4">
        <v>1</v>
      </c>
      <c r="F156" s="4">
        <v>-1</v>
      </c>
      <c r="G156" s="4">
        <v>1</v>
      </c>
      <c r="H156" s="4">
        <v>-1</v>
      </c>
      <c r="I156" s="4">
        <v>1</v>
      </c>
      <c r="J156" s="4">
        <v>1</v>
      </c>
      <c r="K156" s="4">
        <f ca="1">(Autism_Child_Data3[[#This Row],[age]]-7.5)/3.5</f>
        <v>-0.7142857142857143</v>
      </c>
      <c r="L156" s="4">
        <v>-1</v>
      </c>
      <c r="M156" s="4">
        <f ca="1">(Autism_Child_Data3[[#This Row],[ethnicity]]-5.5)/4.5</f>
        <v>1</v>
      </c>
      <c r="N156" s="4">
        <v>-1</v>
      </c>
      <c r="O156" s="4">
        <v>-1</v>
      </c>
      <c r="P156" s="4">
        <f ca="1">(Autism_Child_Data3[[#This Row],[contry of res]]-26.5)/25.5</f>
        <v>0.33333333333333331</v>
      </c>
      <c r="Q156" s="4">
        <v>-1</v>
      </c>
      <c r="R156" s="4">
        <f ca="1">(Autism_Child_Data3[[#This Row],[result]]-5.5)/4.5</f>
        <v>0.55555555555555558</v>
      </c>
      <c r="S156" s="4">
        <f ca="1">(Autism_Child_Data3[[#This Row],[relation]]-2.5)/1.5</f>
        <v>-0.33333333333333331</v>
      </c>
      <c r="T156" s="1" t="s">
        <v>105</v>
      </c>
      <c r="U156" s="4">
        <v>0.84940000000000004</v>
      </c>
      <c r="V156" s="4">
        <v>0.87229999999999996</v>
      </c>
      <c r="W156" s="4"/>
    </row>
    <row r="157" spans="1:23" x14ac:dyDescent="0.25">
      <c r="A157" s="4">
        <v>1</v>
      </c>
      <c r="B157" s="4">
        <v>1</v>
      </c>
      <c r="C157" s="4">
        <v>1</v>
      </c>
      <c r="D157" s="4">
        <v>1</v>
      </c>
      <c r="E157" s="4">
        <v>1</v>
      </c>
      <c r="F157" s="4">
        <v>1</v>
      </c>
      <c r="G157" s="4">
        <v>1</v>
      </c>
      <c r="H157" s="4">
        <v>1</v>
      </c>
      <c r="I157" s="4">
        <v>-1</v>
      </c>
      <c r="J157" s="4">
        <v>1</v>
      </c>
      <c r="K157" s="4">
        <f ca="1">(Autism_Child_Data3[[#This Row],[age]]-7.5)/3.5</f>
        <v>-0.42857142857142855</v>
      </c>
      <c r="L157" s="4">
        <v>1</v>
      </c>
      <c r="M157" s="4">
        <f ca="1">(Autism_Child_Data3[[#This Row],[ethnicity]]-5.5)/4.5</f>
        <v>0.1111111111111111</v>
      </c>
      <c r="N157" s="4">
        <v>1</v>
      </c>
      <c r="O157" s="4">
        <v>-1</v>
      </c>
      <c r="P157" s="4">
        <f ca="1">(Autism_Child_Data3[[#This Row],[contry of res]]-26.5)/25.5</f>
        <v>0.96078431372549022</v>
      </c>
      <c r="Q157" s="4">
        <v>-1</v>
      </c>
      <c r="R157" s="4">
        <f ca="1">(Autism_Child_Data3[[#This Row],[result]]-5.5)/4.5</f>
        <v>0.77777777777777779</v>
      </c>
      <c r="S157" s="4">
        <f ca="1">(Autism_Child_Data3[[#This Row],[relation]]-2.5)/1.5</f>
        <v>-0.33333333333333331</v>
      </c>
      <c r="T157" s="1" t="s">
        <v>105</v>
      </c>
      <c r="U157" s="4">
        <v>0.9194</v>
      </c>
      <c r="V157" s="4">
        <v>0.9244</v>
      </c>
      <c r="W157" s="4"/>
    </row>
    <row r="158" spans="1:23" x14ac:dyDescent="0.25">
      <c r="A158" s="4">
        <v>-1</v>
      </c>
      <c r="B158" s="4">
        <v>1</v>
      </c>
      <c r="C158" s="4">
        <v>-1</v>
      </c>
      <c r="D158" s="4">
        <v>-1</v>
      </c>
      <c r="E158" s="4">
        <v>-1</v>
      </c>
      <c r="F158" s="4">
        <v>1</v>
      </c>
      <c r="G158" s="4">
        <v>1</v>
      </c>
      <c r="H158" s="4">
        <v>1</v>
      </c>
      <c r="I158" s="4">
        <v>1</v>
      </c>
      <c r="J158" s="4">
        <v>1</v>
      </c>
      <c r="K158" s="4">
        <f ca="1">(Autism_Child_Data3[[#This Row],[age]]-7.5)/3.5</f>
        <v>-0.42857142857142855</v>
      </c>
      <c r="L158" s="4">
        <v>-1</v>
      </c>
      <c r="M158" s="4">
        <f ca="1">(Autism_Child_Data3[[#This Row],[ethnicity]]-5.5)/4.5</f>
        <v>-1</v>
      </c>
      <c r="N158" s="4">
        <v>-1</v>
      </c>
      <c r="O158" s="4">
        <v>-1</v>
      </c>
      <c r="P158" s="4">
        <f ca="1">(Autism_Child_Data3[[#This Row],[contry of res]]-26.5)/25.5</f>
        <v>0.96078431372549022</v>
      </c>
      <c r="Q158" s="4">
        <v>-1</v>
      </c>
      <c r="R158" s="4">
        <f ca="1">(Autism_Child_Data3[[#This Row],[result]]-5.5)/4.5</f>
        <v>0.1111111111111111</v>
      </c>
      <c r="S158" s="4">
        <f ca="1">(Autism_Child_Data3[[#This Row],[relation]]-2.5)/1.5</f>
        <v>-0.33333333333333331</v>
      </c>
      <c r="T158" s="1" t="s">
        <v>104</v>
      </c>
      <c r="U158" s="4">
        <v>0.34660000000000002</v>
      </c>
      <c r="V158" s="4">
        <v>0.40589999999999998</v>
      </c>
      <c r="W158" s="4"/>
    </row>
    <row r="159" spans="1:23" x14ac:dyDescent="0.25">
      <c r="A159" s="4">
        <v>1</v>
      </c>
      <c r="B159" s="4">
        <v>1</v>
      </c>
      <c r="C159" s="4">
        <v>-1</v>
      </c>
      <c r="D159" s="4">
        <v>-1</v>
      </c>
      <c r="E159" s="4">
        <v>1</v>
      </c>
      <c r="F159" s="4">
        <v>1</v>
      </c>
      <c r="G159" s="4">
        <v>1</v>
      </c>
      <c r="H159" s="4">
        <v>1</v>
      </c>
      <c r="I159" s="4">
        <v>1</v>
      </c>
      <c r="J159" s="4">
        <v>1</v>
      </c>
      <c r="K159" s="4">
        <f ca="1">(Autism_Child_Data3[[#This Row],[age]]-7.5)/3.5</f>
        <v>-0.42857142857142855</v>
      </c>
      <c r="L159" s="4">
        <v>-1</v>
      </c>
      <c r="M159" s="4">
        <f ca="1">(Autism_Child_Data3[[#This Row],[ethnicity]]-5.5)/4.5</f>
        <v>1</v>
      </c>
      <c r="N159" s="4">
        <v>-1</v>
      </c>
      <c r="O159" s="4">
        <v>1</v>
      </c>
      <c r="P159" s="4">
        <f ca="1">(Autism_Child_Data3[[#This Row],[contry of res]]-26.5)/25.5</f>
        <v>0.96078431372549022</v>
      </c>
      <c r="Q159" s="4">
        <v>-1</v>
      </c>
      <c r="R159" s="4">
        <f ca="1">(Autism_Child_Data3[[#This Row],[result]]-5.5)/4.5</f>
        <v>0.55555555555555558</v>
      </c>
      <c r="S159" s="4">
        <f ca="1">(Autism_Child_Data3[[#This Row],[relation]]-2.5)/1.5</f>
        <v>-0.33333333333333331</v>
      </c>
      <c r="T159" s="1" t="s">
        <v>105</v>
      </c>
      <c r="U159" s="4">
        <v>0.89900000000000002</v>
      </c>
      <c r="V159" s="4">
        <v>0.91779999999999995</v>
      </c>
      <c r="W159" s="4"/>
    </row>
    <row r="160" spans="1:23" x14ac:dyDescent="0.25">
      <c r="A160" s="4">
        <v>-1</v>
      </c>
      <c r="B160" s="4">
        <v>1</v>
      </c>
      <c r="C160" s="4">
        <v>-1</v>
      </c>
      <c r="D160" s="4">
        <v>1</v>
      </c>
      <c r="E160" s="4">
        <v>1</v>
      </c>
      <c r="F160" s="4">
        <v>1</v>
      </c>
      <c r="G160" s="4">
        <v>1</v>
      </c>
      <c r="H160" s="4">
        <v>-1</v>
      </c>
      <c r="I160" s="4">
        <v>1</v>
      </c>
      <c r="J160" s="4">
        <v>1</v>
      </c>
      <c r="K160" s="4">
        <f ca="1">(Autism_Child_Data3[[#This Row],[age]]-7.5)/3.5</f>
        <v>0.42857142857142855</v>
      </c>
      <c r="L160" s="4">
        <v>1</v>
      </c>
      <c r="M160" s="4">
        <f ca="1">(Autism_Child_Data3[[#This Row],[ethnicity]]-5.5)/4.5</f>
        <v>1</v>
      </c>
      <c r="N160" s="4">
        <v>-1</v>
      </c>
      <c r="O160" s="4">
        <v>1</v>
      </c>
      <c r="P160" s="4">
        <f ca="1">(Autism_Child_Data3[[#This Row],[contry of res]]-26.5)/25.5</f>
        <v>0.96078431372549022</v>
      </c>
      <c r="Q160" s="4">
        <v>-1</v>
      </c>
      <c r="R160" s="4">
        <f ca="1">(Autism_Child_Data3[[#This Row],[result]]-5.5)/4.5</f>
        <v>0.33333333333333331</v>
      </c>
      <c r="S160" s="4">
        <f ca="1">(Autism_Child_Data3[[#This Row],[relation]]-2.5)/1.5</f>
        <v>-0.33333333333333331</v>
      </c>
      <c r="T160" s="1" t="s">
        <v>105</v>
      </c>
      <c r="U160" s="4">
        <v>0.82889999999999997</v>
      </c>
      <c r="V160" s="4">
        <v>0.83809999999999996</v>
      </c>
      <c r="W160" s="4"/>
    </row>
    <row r="161" spans="1:23" x14ac:dyDescent="0.25">
      <c r="A161" s="4">
        <v>1</v>
      </c>
      <c r="B161" s="4">
        <v>1</v>
      </c>
      <c r="C161" s="4">
        <v>1</v>
      </c>
      <c r="D161" s="4">
        <v>1</v>
      </c>
      <c r="E161" s="4">
        <v>1</v>
      </c>
      <c r="F161" s="4">
        <v>1</v>
      </c>
      <c r="G161" s="4">
        <v>1</v>
      </c>
      <c r="H161" s="4">
        <v>1</v>
      </c>
      <c r="I161" s="4">
        <v>1</v>
      </c>
      <c r="J161" s="4">
        <v>1</v>
      </c>
      <c r="K161" s="4">
        <f ca="1">(Autism_Child_Data3[[#This Row],[age]]-7.5)/3.5</f>
        <v>0.14285714285714285</v>
      </c>
      <c r="L161" s="4">
        <v>1</v>
      </c>
      <c r="M161" s="4">
        <f ca="1">(Autism_Child_Data3[[#This Row],[ethnicity]]-5.5)/4.5</f>
        <v>1</v>
      </c>
      <c r="N161" s="4">
        <v>-1</v>
      </c>
      <c r="O161" s="4">
        <v>-1</v>
      </c>
      <c r="P161" s="4">
        <f ca="1">(Autism_Child_Data3[[#This Row],[contry of res]]-26.5)/25.5</f>
        <v>0.96078431372549022</v>
      </c>
      <c r="Q161" s="4">
        <v>-1</v>
      </c>
      <c r="R161" s="4">
        <f ca="1">(Autism_Child_Data3[[#This Row],[result]]-5.5)/4.5</f>
        <v>1</v>
      </c>
      <c r="S161" s="4">
        <f ca="1">(Autism_Child_Data3[[#This Row],[relation]]-2.5)/1.5</f>
        <v>-0.33333333333333331</v>
      </c>
      <c r="T161" s="1" t="s">
        <v>105</v>
      </c>
      <c r="U161" s="4">
        <v>0.92330000000000001</v>
      </c>
      <c r="V161" s="4">
        <v>0.92779999999999996</v>
      </c>
      <c r="W161" s="4"/>
    </row>
    <row r="162" spans="1:23" x14ac:dyDescent="0.25">
      <c r="A162" s="4">
        <v>1</v>
      </c>
      <c r="B162" s="4">
        <v>-1</v>
      </c>
      <c r="C162" s="4">
        <v>1</v>
      </c>
      <c r="D162" s="4">
        <v>1</v>
      </c>
      <c r="E162" s="4">
        <v>1</v>
      </c>
      <c r="F162" s="4">
        <v>1</v>
      </c>
      <c r="G162" s="4">
        <v>-1</v>
      </c>
      <c r="H162" s="4">
        <v>1</v>
      </c>
      <c r="I162" s="4">
        <v>-1</v>
      </c>
      <c r="J162" s="4">
        <v>1</v>
      </c>
      <c r="K162" s="4">
        <f ca="1">(Autism_Child_Data3[[#This Row],[age]]-7.5)/3.5</f>
        <v>1</v>
      </c>
      <c r="L162" s="4">
        <v>1</v>
      </c>
      <c r="M162" s="4">
        <f ca="1">(Autism_Child_Data3[[#This Row],[ethnicity]]-5.5)/4.5</f>
        <v>1</v>
      </c>
      <c r="N162" s="4">
        <v>-1</v>
      </c>
      <c r="O162" s="4">
        <v>-1</v>
      </c>
      <c r="P162" s="4">
        <f ca="1">(Autism_Child_Data3[[#This Row],[contry of res]]-26.5)/25.5</f>
        <v>-5.8823529411764705E-2</v>
      </c>
      <c r="Q162" s="4">
        <v>-1</v>
      </c>
      <c r="R162" s="4">
        <f ca="1">(Autism_Child_Data3[[#This Row],[result]]-5.5)/4.5</f>
        <v>0.33333333333333331</v>
      </c>
      <c r="S162" s="4">
        <f ca="1">(Autism_Child_Data3[[#This Row],[relation]]-2.5)/1.5</f>
        <v>-0.33333333333333331</v>
      </c>
      <c r="T162" s="1" t="s">
        <v>105</v>
      </c>
      <c r="U162" s="4">
        <v>0.82620000000000005</v>
      </c>
      <c r="V162" s="4">
        <v>0.8155</v>
      </c>
      <c r="W162" s="4"/>
    </row>
    <row r="163" spans="1:23" x14ac:dyDescent="0.25">
      <c r="A163" s="4">
        <v>1</v>
      </c>
      <c r="B163" s="4">
        <v>-1</v>
      </c>
      <c r="C163" s="4">
        <v>-1</v>
      </c>
      <c r="D163" s="4">
        <v>-1</v>
      </c>
      <c r="E163" s="4">
        <v>1</v>
      </c>
      <c r="F163" s="4">
        <v>1</v>
      </c>
      <c r="G163" s="4">
        <v>1</v>
      </c>
      <c r="H163" s="4">
        <v>1</v>
      </c>
      <c r="I163" s="4">
        <v>1</v>
      </c>
      <c r="J163" s="4">
        <v>1</v>
      </c>
      <c r="K163" s="4">
        <f ca="1">(Autism_Child_Data3[[#This Row],[age]]-7.5)/3.5</f>
        <v>0.42857142857142855</v>
      </c>
      <c r="L163" s="4">
        <v>1</v>
      </c>
      <c r="M163" s="4">
        <f ca="1">(Autism_Child_Data3[[#This Row],[ethnicity]]-5.5)/4.5</f>
        <v>1</v>
      </c>
      <c r="N163" s="4">
        <v>-1</v>
      </c>
      <c r="O163" s="4">
        <v>-1</v>
      </c>
      <c r="P163" s="4">
        <f ca="1">(Autism_Child_Data3[[#This Row],[contry of res]]-26.5)/25.5</f>
        <v>-0.88235294117647056</v>
      </c>
      <c r="Q163" s="4">
        <v>-1</v>
      </c>
      <c r="R163" s="4">
        <f ca="1">(Autism_Child_Data3[[#This Row],[result]]-5.5)/4.5</f>
        <v>0.33333333333333331</v>
      </c>
      <c r="S163" s="4">
        <f ca="1">(Autism_Child_Data3[[#This Row],[relation]]-2.5)/1.5</f>
        <v>-0.33333333333333331</v>
      </c>
      <c r="T163" s="1" t="s">
        <v>105</v>
      </c>
      <c r="U163" s="4">
        <v>0.7873</v>
      </c>
      <c r="V163" s="4">
        <v>0.76949999999999996</v>
      </c>
      <c r="W163" s="4"/>
    </row>
    <row r="164" spans="1:23" x14ac:dyDescent="0.25">
      <c r="A164" s="4">
        <v>-1</v>
      </c>
      <c r="B164" s="4">
        <v>1</v>
      </c>
      <c r="C164" s="4">
        <v>-1</v>
      </c>
      <c r="D164" s="4">
        <v>-1</v>
      </c>
      <c r="E164" s="4">
        <v>-1</v>
      </c>
      <c r="F164" s="4">
        <v>1</v>
      </c>
      <c r="G164" s="4">
        <v>-1</v>
      </c>
      <c r="H164" s="4">
        <v>-1</v>
      </c>
      <c r="I164" s="4">
        <v>-1</v>
      </c>
      <c r="J164" s="4">
        <v>1</v>
      </c>
      <c r="K164" s="4">
        <f ca="1">(Autism_Child_Data3[[#This Row],[age]]-7.5)/3.5</f>
        <v>0.42857142857142855</v>
      </c>
      <c r="L164" s="4">
        <v>-1</v>
      </c>
      <c r="M164" s="4">
        <f ca="1">(Autism_Child_Data3[[#This Row],[ethnicity]]-5.5)/4.5</f>
        <v>1</v>
      </c>
      <c r="N164" s="4">
        <v>-1</v>
      </c>
      <c r="O164" s="4">
        <v>1</v>
      </c>
      <c r="P164" s="4">
        <f ca="1">(Autism_Child_Data3[[#This Row],[contry of res]]-26.5)/25.5</f>
        <v>0.96078431372549022</v>
      </c>
      <c r="Q164" s="4">
        <v>-1</v>
      </c>
      <c r="R164" s="4">
        <f ca="1">(Autism_Child_Data3[[#This Row],[result]]-5.5)/4.5</f>
        <v>-0.55555555555555558</v>
      </c>
      <c r="S164" s="4">
        <f ca="1">(Autism_Child_Data3[[#This Row],[relation]]-2.5)/1.5</f>
        <v>-0.33333333333333331</v>
      </c>
      <c r="T164" s="1" t="s">
        <v>104</v>
      </c>
      <c r="U164" s="4">
        <v>4.8899999999999999E-2</v>
      </c>
      <c r="V164" s="4">
        <v>5.1200000000000002E-2</v>
      </c>
      <c r="W164" s="4"/>
    </row>
    <row r="165" spans="1:23" x14ac:dyDescent="0.25">
      <c r="A165" s="4">
        <v>1</v>
      </c>
      <c r="B165" s="4">
        <v>-1</v>
      </c>
      <c r="C165" s="4">
        <v>-1</v>
      </c>
      <c r="D165" s="4">
        <v>1</v>
      </c>
      <c r="E165" s="4">
        <v>1</v>
      </c>
      <c r="F165" s="4">
        <v>1</v>
      </c>
      <c r="G165" s="4">
        <v>1</v>
      </c>
      <c r="H165" s="4">
        <v>-1</v>
      </c>
      <c r="I165" s="4">
        <v>1</v>
      </c>
      <c r="J165" s="4">
        <v>1</v>
      </c>
      <c r="K165" s="4">
        <f ca="1">(Autism_Child_Data3[[#This Row],[age]]-7.5)/3.5</f>
        <v>-0.14285714285714285</v>
      </c>
      <c r="L165" s="4">
        <v>1</v>
      </c>
      <c r="M165" s="4">
        <f ca="1">(Autism_Child_Data3[[#This Row],[ethnicity]]-5.5)/4.5</f>
        <v>-0.77777777777777779</v>
      </c>
      <c r="N165" s="4">
        <v>-1</v>
      </c>
      <c r="O165" s="4">
        <v>-1</v>
      </c>
      <c r="P165" s="4">
        <f ca="1">(Autism_Child_Data3[[#This Row],[contry of res]]-26.5)/25.5</f>
        <v>1</v>
      </c>
      <c r="Q165" s="4">
        <v>-1</v>
      </c>
      <c r="R165" s="4">
        <f ca="1">(Autism_Child_Data3[[#This Row],[result]]-5.5)/4.5</f>
        <v>0.33333333333333331</v>
      </c>
      <c r="S165" s="4">
        <f ca="1">(Autism_Child_Data3[[#This Row],[relation]]-2.5)/1.5</f>
        <v>-0.33333333333333331</v>
      </c>
      <c r="T165" s="1" t="s">
        <v>105</v>
      </c>
      <c r="U165" s="4">
        <v>0.80759999999999998</v>
      </c>
      <c r="V165" s="4">
        <v>0.7601</v>
      </c>
      <c r="W165" s="4"/>
    </row>
    <row r="166" spans="1:23" x14ac:dyDescent="0.25">
      <c r="A166" s="4">
        <v>-1</v>
      </c>
      <c r="B166" s="4">
        <v>-1</v>
      </c>
      <c r="C166" s="4">
        <v>1</v>
      </c>
      <c r="D166" s="4">
        <v>-1</v>
      </c>
      <c r="E166" s="4">
        <v>-1</v>
      </c>
      <c r="F166" s="4">
        <v>1</v>
      </c>
      <c r="G166" s="4">
        <v>1</v>
      </c>
      <c r="H166" s="4">
        <v>-1</v>
      </c>
      <c r="I166" s="4">
        <v>-1</v>
      </c>
      <c r="J166" s="4">
        <v>1</v>
      </c>
      <c r="K166" s="4">
        <f ca="1">(Autism_Child_Data3[[#This Row],[age]]-7.5)/3.5</f>
        <v>-1</v>
      </c>
      <c r="L166" s="4">
        <v>1</v>
      </c>
      <c r="M166" s="4">
        <f ca="1">(Autism_Child_Data3[[#This Row],[ethnicity]]-5.5)/4.5</f>
        <v>-1</v>
      </c>
      <c r="N166" s="4">
        <v>-1</v>
      </c>
      <c r="O166" s="4">
        <v>-1</v>
      </c>
      <c r="P166" s="4">
        <f ca="1">(Autism_Child_Data3[[#This Row],[contry of res]]-26.5)/25.5</f>
        <v>-0.29411764705882354</v>
      </c>
      <c r="Q166" s="4">
        <v>-1</v>
      </c>
      <c r="R166" s="4">
        <f ca="1">(Autism_Child_Data3[[#This Row],[result]]-5.5)/4.5</f>
        <v>-0.33333333333333331</v>
      </c>
      <c r="S166" s="4">
        <f ca="1">(Autism_Child_Data3[[#This Row],[relation]]-2.5)/1.5</f>
        <v>0.33333333333333331</v>
      </c>
      <c r="T166" s="1" t="s">
        <v>104</v>
      </c>
      <c r="U166" s="4">
        <v>5.8599999999999999E-2</v>
      </c>
      <c r="V166" s="4">
        <v>5.45E-2</v>
      </c>
      <c r="W166" s="4"/>
    </row>
    <row r="167" spans="1:23" x14ac:dyDescent="0.25">
      <c r="A167" s="4">
        <v>1</v>
      </c>
      <c r="B167" s="4">
        <v>-1</v>
      </c>
      <c r="C167" s="4">
        <v>-1</v>
      </c>
      <c r="D167" s="4">
        <v>-1</v>
      </c>
      <c r="E167" s="4">
        <v>1</v>
      </c>
      <c r="F167" s="4">
        <v>1</v>
      </c>
      <c r="G167" s="4">
        <v>1</v>
      </c>
      <c r="H167" s="4">
        <v>-1</v>
      </c>
      <c r="I167" s="4">
        <v>-1</v>
      </c>
      <c r="J167" s="4">
        <v>1</v>
      </c>
      <c r="K167" s="4">
        <f ca="1">(Autism_Child_Data3[[#This Row],[age]]-7.5)/3.5</f>
        <v>0.7142857142857143</v>
      </c>
      <c r="L167" s="4">
        <v>-1</v>
      </c>
      <c r="M167" s="4">
        <f ca="1">(Autism_Child_Data3[[#This Row],[ethnicity]]-5.5)/4.5</f>
        <v>0.1111111111111111</v>
      </c>
      <c r="N167" s="4">
        <v>-1</v>
      </c>
      <c r="O167" s="4">
        <v>-1</v>
      </c>
      <c r="P167" s="4">
        <f ca="1">(Autism_Child_Data3[[#This Row],[contry of res]]-26.5)/25.5</f>
        <v>-0.88235294117647056</v>
      </c>
      <c r="Q167" s="4">
        <v>-1</v>
      </c>
      <c r="R167" s="4">
        <f ca="1">(Autism_Child_Data3[[#This Row],[result]]-5.5)/4.5</f>
        <v>-0.1111111111111111</v>
      </c>
      <c r="S167" s="4">
        <f ca="1">(Autism_Child_Data3[[#This Row],[relation]]-2.5)/1.5</f>
        <v>1</v>
      </c>
      <c r="T167" s="1" t="s">
        <v>104</v>
      </c>
      <c r="U167" s="4">
        <v>0.13689999999999999</v>
      </c>
      <c r="V167" s="4">
        <v>0.14030000000000001</v>
      </c>
      <c r="W167" s="4"/>
    </row>
    <row r="168" spans="1:23" x14ac:dyDescent="0.25">
      <c r="A168" s="4">
        <v>-1</v>
      </c>
      <c r="B168" s="4">
        <v>-1</v>
      </c>
      <c r="C168" s="4">
        <v>-1</v>
      </c>
      <c r="D168" s="4">
        <v>-1</v>
      </c>
      <c r="E168" s="4">
        <v>1</v>
      </c>
      <c r="F168" s="4">
        <v>-1</v>
      </c>
      <c r="G168" s="4">
        <v>1</v>
      </c>
      <c r="H168" s="4">
        <v>1</v>
      </c>
      <c r="I168" s="4">
        <v>-1</v>
      </c>
      <c r="J168" s="4">
        <v>1</v>
      </c>
      <c r="K168" s="4">
        <f ca="1">(Autism_Child_Data3[[#This Row],[age]]-7.5)/3.5</f>
        <v>0.14285714285714285</v>
      </c>
      <c r="L168" s="4">
        <v>1</v>
      </c>
      <c r="M168" s="4">
        <f ca="1">(Autism_Child_Data3[[#This Row],[ethnicity]]-5.5)/4.5</f>
        <v>-0.1111111111111111</v>
      </c>
      <c r="N168" s="4">
        <v>-1</v>
      </c>
      <c r="O168" s="4">
        <v>-1</v>
      </c>
      <c r="P168" s="4">
        <f ca="1">(Autism_Child_Data3[[#This Row],[contry of res]]-26.5)/25.5</f>
        <v>0.92156862745098034</v>
      </c>
      <c r="Q168" s="4">
        <v>-1</v>
      </c>
      <c r="R168" s="4">
        <f ca="1">(Autism_Child_Data3[[#This Row],[result]]-5.5)/4.5</f>
        <v>-0.33333333333333331</v>
      </c>
      <c r="S168" s="4">
        <f ca="1">(Autism_Child_Data3[[#This Row],[relation]]-2.5)/1.5</f>
        <v>-0.33333333333333331</v>
      </c>
      <c r="T168" s="1" t="s">
        <v>104</v>
      </c>
      <c r="U168" s="4">
        <v>5.0200000000000002E-2</v>
      </c>
      <c r="V168" s="4">
        <v>4.3900000000000002E-2</v>
      </c>
      <c r="W168" s="4"/>
    </row>
    <row r="169" spans="1:23" x14ac:dyDescent="0.25">
      <c r="A169" s="4">
        <v>1</v>
      </c>
      <c r="B169" s="4">
        <v>-1</v>
      </c>
      <c r="C169" s="4">
        <v>1</v>
      </c>
      <c r="D169" s="4">
        <v>1</v>
      </c>
      <c r="E169" s="4">
        <v>1</v>
      </c>
      <c r="F169" s="4">
        <v>1</v>
      </c>
      <c r="G169" s="4">
        <v>1</v>
      </c>
      <c r="H169" s="4">
        <v>1</v>
      </c>
      <c r="I169" s="4">
        <v>-1</v>
      </c>
      <c r="J169" s="4">
        <v>1</v>
      </c>
      <c r="K169" s="4">
        <f ca="1">(Autism_Child_Data3[[#This Row],[age]]-7.5)/3.5</f>
        <v>-0.42857142857142855</v>
      </c>
      <c r="L169" s="4">
        <v>1</v>
      </c>
      <c r="M169" s="4">
        <f ca="1">(Autism_Child_Data3[[#This Row],[ethnicity]]-5.5)/4.5</f>
        <v>0.1111111111111111</v>
      </c>
      <c r="N169" s="4">
        <v>-1</v>
      </c>
      <c r="O169" s="4">
        <v>-1</v>
      </c>
      <c r="P169" s="4">
        <f ca="1">(Autism_Child_Data3[[#This Row],[contry of res]]-26.5)/25.5</f>
        <v>-0.88235294117647056</v>
      </c>
      <c r="Q169" s="4">
        <v>-1</v>
      </c>
      <c r="R169" s="4">
        <f ca="1">(Autism_Child_Data3[[#This Row],[result]]-5.5)/4.5</f>
        <v>0.55555555555555558</v>
      </c>
      <c r="S169" s="4">
        <f ca="1">(Autism_Child_Data3[[#This Row],[relation]]-2.5)/1.5</f>
        <v>-0.33333333333333331</v>
      </c>
      <c r="T169" s="1" t="s">
        <v>105</v>
      </c>
      <c r="U169" s="4">
        <v>0.89429999999999998</v>
      </c>
      <c r="V169" s="4">
        <v>0.89700000000000002</v>
      </c>
      <c r="W169" s="4"/>
    </row>
    <row r="170" spans="1:23" x14ac:dyDescent="0.25">
      <c r="A170" s="4">
        <v>-1</v>
      </c>
      <c r="B170" s="4">
        <v>1</v>
      </c>
      <c r="C170" s="4">
        <v>1</v>
      </c>
      <c r="D170" s="4">
        <v>1</v>
      </c>
      <c r="E170" s="4">
        <v>1</v>
      </c>
      <c r="F170" s="4">
        <v>1</v>
      </c>
      <c r="G170" s="4">
        <v>-1</v>
      </c>
      <c r="H170" s="4">
        <v>1</v>
      </c>
      <c r="I170" s="4">
        <v>1</v>
      </c>
      <c r="J170" s="4">
        <v>1</v>
      </c>
      <c r="K170" s="4">
        <f ca="1">(Autism_Child_Data3[[#This Row],[age]]-7.5)/3.5</f>
        <v>0.14285714285714285</v>
      </c>
      <c r="L170" s="4">
        <v>1</v>
      </c>
      <c r="M170" s="4">
        <f ca="1">(Autism_Child_Data3[[#This Row],[ethnicity]]-5.5)/4.5</f>
        <v>1</v>
      </c>
      <c r="N170" s="4">
        <v>1</v>
      </c>
      <c r="O170" s="4">
        <v>-1</v>
      </c>
      <c r="P170" s="4">
        <f ca="1">(Autism_Child_Data3[[#This Row],[contry of res]]-26.5)/25.5</f>
        <v>0.60784313725490191</v>
      </c>
      <c r="Q170" s="4">
        <v>-1</v>
      </c>
      <c r="R170" s="4">
        <f ca="1">(Autism_Child_Data3[[#This Row],[result]]-5.5)/4.5</f>
        <v>0.55555555555555558</v>
      </c>
      <c r="S170" s="4">
        <f ca="1">(Autism_Child_Data3[[#This Row],[relation]]-2.5)/1.5</f>
        <v>-0.33333333333333331</v>
      </c>
      <c r="T170" s="1" t="s">
        <v>105</v>
      </c>
      <c r="U170" s="4">
        <v>0.88329999999999997</v>
      </c>
      <c r="V170" s="4">
        <v>0.88349999999999995</v>
      </c>
      <c r="W170" s="4"/>
    </row>
    <row r="171" spans="1:23" x14ac:dyDescent="0.25">
      <c r="A171" s="4">
        <v>1</v>
      </c>
      <c r="B171" s="4">
        <v>-1</v>
      </c>
      <c r="C171" s="4">
        <v>1</v>
      </c>
      <c r="D171" s="4">
        <v>1</v>
      </c>
      <c r="E171" s="4">
        <v>1</v>
      </c>
      <c r="F171" s="4">
        <v>1</v>
      </c>
      <c r="G171" s="4">
        <v>1</v>
      </c>
      <c r="H171" s="4">
        <v>1</v>
      </c>
      <c r="I171" s="4">
        <v>1</v>
      </c>
      <c r="J171" s="4">
        <v>1</v>
      </c>
      <c r="K171" s="4">
        <f ca="1">(Autism_Child_Data3[[#This Row],[age]]-7.5)/3.5</f>
        <v>1</v>
      </c>
      <c r="L171" s="4">
        <v>-1</v>
      </c>
      <c r="M171" s="4">
        <f ca="1">(Autism_Child_Data3[[#This Row],[ethnicity]]-5.5)/4.5</f>
        <v>1</v>
      </c>
      <c r="N171" s="4">
        <v>-1</v>
      </c>
      <c r="O171" s="4">
        <v>-1</v>
      </c>
      <c r="P171" s="4">
        <f ca="1">(Autism_Child_Data3[[#This Row],[contry of res]]-26.5)/25.5</f>
        <v>-0.84313725490196079</v>
      </c>
      <c r="Q171" s="4">
        <v>-1</v>
      </c>
      <c r="R171" s="4">
        <f ca="1">(Autism_Child_Data3[[#This Row],[result]]-5.5)/4.5</f>
        <v>0.77777777777777779</v>
      </c>
      <c r="S171" s="4">
        <f ca="1">(Autism_Child_Data3[[#This Row],[relation]]-2.5)/1.5</f>
        <v>-0.33333333333333331</v>
      </c>
      <c r="T171" s="1" t="s">
        <v>105</v>
      </c>
      <c r="U171" s="4">
        <v>0.91920000000000002</v>
      </c>
      <c r="V171" s="4">
        <v>0.92300000000000004</v>
      </c>
      <c r="W171" s="4"/>
    </row>
    <row r="172" spans="1:23" x14ac:dyDescent="0.25">
      <c r="A172" s="4">
        <v>1</v>
      </c>
      <c r="B172" s="4">
        <v>1</v>
      </c>
      <c r="C172" s="4">
        <v>1</v>
      </c>
      <c r="D172" s="4">
        <v>-1</v>
      </c>
      <c r="E172" s="4">
        <v>1</v>
      </c>
      <c r="F172" s="4">
        <v>-1</v>
      </c>
      <c r="G172" s="4">
        <v>1</v>
      </c>
      <c r="H172" s="4">
        <v>-1</v>
      </c>
      <c r="I172" s="4">
        <v>-1</v>
      </c>
      <c r="J172" s="4">
        <v>-1</v>
      </c>
      <c r="K172" s="4">
        <f ca="1">(Autism_Child_Data3[[#This Row],[age]]-7.5)/3.5</f>
        <v>-0.7142857142857143</v>
      </c>
      <c r="L172" s="4">
        <v>-1</v>
      </c>
      <c r="M172" s="4">
        <f ca="1">(Autism_Child_Data3[[#This Row],[ethnicity]]-5.5)/4.5</f>
        <v>1</v>
      </c>
      <c r="N172" s="4">
        <v>-1</v>
      </c>
      <c r="O172" s="4">
        <v>-1</v>
      </c>
      <c r="P172" s="4">
        <f ca="1">(Autism_Child_Data3[[#This Row],[contry of res]]-26.5)/25.5</f>
        <v>-0.13725490196078433</v>
      </c>
      <c r="Q172" s="4">
        <v>-1</v>
      </c>
      <c r="R172" s="4">
        <f ca="1">(Autism_Child_Data3[[#This Row],[result]]-5.5)/4.5</f>
        <v>-0.1111111111111111</v>
      </c>
      <c r="S172" s="4">
        <f ca="1">(Autism_Child_Data3[[#This Row],[relation]]-2.5)/1.5</f>
        <v>-0.33333333333333331</v>
      </c>
      <c r="T172" s="1" t="s">
        <v>104</v>
      </c>
      <c r="U172" s="4">
        <v>6.2199999999999998E-2</v>
      </c>
      <c r="V172" s="4">
        <v>6.2100000000000002E-2</v>
      </c>
      <c r="W172" s="4"/>
    </row>
    <row r="173" spans="1:23" x14ac:dyDescent="0.25">
      <c r="A173" s="4">
        <v>-1</v>
      </c>
      <c r="B173" s="4">
        <v>-1</v>
      </c>
      <c r="C173" s="4">
        <v>1</v>
      </c>
      <c r="D173" s="4">
        <v>-1</v>
      </c>
      <c r="E173" s="4">
        <v>1</v>
      </c>
      <c r="F173" s="4">
        <v>-1</v>
      </c>
      <c r="G173" s="4">
        <v>1</v>
      </c>
      <c r="H173" s="4">
        <v>-1</v>
      </c>
      <c r="I173" s="4">
        <v>-1</v>
      </c>
      <c r="J173" s="4">
        <v>1</v>
      </c>
      <c r="K173" s="4">
        <f ca="1">(Autism_Child_Data3[[#This Row],[age]]-7.5)/3.5</f>
        <v>-1</v>
      </c>
      <c r="L173" s="4">
        <v>-1</v>
      </c>
      <c r="M173" s="4">
        <f ca="1">(Autism_Child_Data3[[#This Row],[ethnicity]]-5.5)/4.5</f>
        <v>1</v>
      </c>
      <c r="N173" s="4">
        <v>-1</v>
      </c>
      <c r="O173" s="4">
        <v>1</v>
      </c>
      <c r="P173" s="4">
        <f ca="1">(Autism_Child_Data3[[#This Row],[contry of res]]-26.5)/25.5</f>
        <v>-0.88235294117647056</v>
      </c>
      <c r="Q173" s="4">
        <v>-1</v>
      </c>
      <c r="R173" s="4">
        <f ca="1">(Autism_Child_Data3[[#This Row],[result]]-5.5)/4.5</f>
        <v>-0.33333333333333331</v>
      </c>
      <c r="S173" s="4">
        <f ca="1">(Autism_Child_Data3[[#This Row],[relation]]-2.5)/1.5</f>
        <v>0.33333333333333331</v>
      </c>
      <c r="T173" s="1" t="s">
        <v>104</v>
      </c>
      <c r="U173" s="4">
        <v>5.6599999999999998E-2</v>
      </c>
      <c r="V173" s="4">
        <v>6.54E-2</v>
      </c>
      <c r="W173" s="4"/>
    </row>
    <row r="174" spans="1:23" x14ac:dyDescent="0.25">
      <c r="A174" s="4">
        <v>1</v>
      </c>
      <c r="B174" s="4">
        <v>1</v>
      </c>
      <c r="C174" s="4">
        <v>1</v>
      </c>
      <c r="D174" s="4">
        <v>1</v>
      </c>
      <c r="E174" s="4">
        <v>1</v>
      </c>
      <c r="F174" s="4">
        <v>1</v>
      </c>
      <c r="G174" s="4">
        <v>1</v>
      </c>
      <c r="H174" s="4">
        <v>1</v>
      </c>
      <c r="I174" s="4">
        <v>1</v>
      </c>
      <c r="J174" s="4">
        <v>1</v>
      </c>
      <c r="K174" s="4">
        <f ca="1">(Autism_Child_Data3[[#This Row],[age]]-7.5)/3.5</f>
        <v>1</v>
      </c>
      <c r="L174" s="4">
        <v>1</v>
      </c>
      <c r="M174" s="4">
        <f ca="1">(Autism_Child_Data3[[#This Row],[ethnicity]]-5.5)/4.5</f>
        <v>1</v>
      </c>
      <c r="N174" s="4">
        <v>-1</v>
      </c>
      <c r="O174" s="4">
        <v>-1</v>
      </c>
      <c r="P174" s="4">
        <f ca="1">(Autism_Child_Data3[[#This Row],[contry of res]]-26.5)/25.5</f>
        <v>-0.88235294117647056</v>
      </c>
      <c r="Q174" s="4">
        <v>-1</v>
      </c>
      <c r="R174" s="4">
        <f ca="1">(Autism_Child_Data3[[#This Row],[result]]-5.5)/4.5</f>
        <v>1</v>
      </c>
      <c r="S174" s="4">
        <f ca="1">(Autism_Child_Data3[[#This Row],[relation]]-2.5)/1.5</f>
        <v>-0.33333333333333331</v>
      </c>
      <c r="T174" s="1" t="s">
        <v>105</v>
      </c>
      <c r="U174" s="4">
        <v>0.92390000000000005</v>
      </c>
      <c r="V174" s="4">
        <v>0.92830000000000001</v>
      </c>
      <c r="W174" s="4"/>
    </row>
    <row r="175" spans="1:23" x14ac:dyDescent="0.25">
      <c r="A175" s="4">
        <v>-1</v>
      </c>
      <c r="B175" s="4">
        <v>-1</v>
      </c>
      <c r="C175" s="4">
        <v>1</v>
      </c>
      <c r="D175" s="4">
        <v>1</v>
      </c>
      <c r="E175" s="4">
        <v>1</v>
      </c>
      <c r="F175" s="4">
        <v>1</v>
      </c>
      <c r="G175" s="4">
        <v>-1</v>
      </c>
      <c r="H175" s="4">
        <v>-1</v>
      </c>
      <c r="I175" s="4">
        <v>-1</v>
      </c>
      <c r="J175" s="4">
        <v>1</v>
      </c>
      <c r="K175" s="4">
        <f ca="1">(Autism_Child_Data3[[#This Row],[age]]-7.5)/3.5</f>
        <v>1</v>
      </c>
      <c r="L175" s="4">
        <v>-1</v>
      </c>
      <c r="M175" s="4">
        <f ca="1">(Autism_Child_Data3[[#This Row],[ethnicity]]-5.5)/4.5</f>
        <v>0.1111111111111111</v>
      </c>
      <c r="N175" s="4">
        <v>1</v>
      </c>
      <c r="O175" s="4">
        <v>-1</v>
      </c>
      <c r="P175" s="4">
        <f ca="1">(Autism_Child_Data3[[#This Row],[contry of res]]-26.5)/25.5</f>
        <v>0.96078431372549022</v>
      </c>
      <c r="Q175" s="4">
        <v>-1</v>
      </c>
      <c r="R175" s="4">
        <f ca="1">(Autism_Child_Data3[[#This Row],[result]]-5.5)/4.5</f>
        <v>-0.1111111111111111</v>
      </c>
      <c r="S175" s="4">
        <f ca="1">(Autism_Child_Data3[[#This Row],[relation]]-2.5)/1.5</f>
        <v>1</v>
      </c>
      <c r="T175" s="1" t="s">
        <v>104</v>
      </c>
      <c r="U175" s="4">
        <v>0.1348</v>
      </c>
      <c r="V175" s="4">
        <v>0.1293</v>
      </c>
      <c r="W175" s="4"/>
    </row>
    <row r="176" spans="1:23" x14ac:dyDescent="0.25">
      <c r="A176" s="4">
        <v>-1</v>
      </c>
      <c r="B176" s="4">
        <v>1</v>
      </c>
      <c r="C176" s="4">
        <v>1</v>
      </c>
      <c r="D176" s="4">
        <v>-1</v>
      </c>
      <c r="E176" s="4">
        <v>-1</v>
      </c>
      <c r="F176" s="4">
        <v>1</v>
      </c>
      <c r="G176" s="4">
        <v>1</v>
      </c>
      <c r="H176" s="4">
        <v>1</v>
      </c>
      <c r="I176" s="4">
        <v>-1</v>
      </c>
      <c r="J176" s="4">
        <v>-1</v>
      </c>
      <c r="K176" s="4">
        <f ca="1">(Autism_Child_Data3[[#This Row],[age]]-7.5)/3.5</f>
        <v>-1</v>
      </c>
      <c r="L176" s="4">
        <v>1</v>
      </c>
      <c r="M176" s="4">
        <f ca="1">(Autism_Child_Data3[[#This Row],[ethnicity]]-5.5)/4.5</f>
        <v>1</v>
      </c>
      <c r="N176" s="4">
        <v>1</v>
      </c>
      <c r="O176" s="4">
        <v>-1</v>
      </c>
      <c r="P176" s="4">
        <f ca="1">(Autism_Child_Data3[[#This Row],[contry of res]]-26.5)/25.5</f>
        <v>0.52941176470588236</v>
      </c>
      <c r="Q176" s="4">
        <v>1</v>
      </c>
      <c r="R176" s="4">
        <f ca="1">(Autism_Child_Data3[[#This Row],[result]]-5.5)/4.5</f>
        <v>-0.1111111111111111</v>
      </c>
      <c r="S176" s="4">
        <f ca="1">(Autism_Child_Data3[[#This Row],[relation]]-2.5)/1.5</f>
        <v>-0.33333333333333331</v>
      </c>
      <c r="T176" s="1" t="s">
        <v>104</v>
      </c>
      <c r="U176" s="4">
        <v>0.15770000000000001</v>
      </c>
      <c r="V176" s="4">
        <v>0.1532</v>
      </c>
      <c r="W176" s="4"/>
    </row>
    <row r="177" spans="1:23" x14ac:dyDescent="0.25">
      <c r="A177" s="4">
        <v>1</v>
      </c>
      <c r="B177" s="4">
        <v>-1</v>
      </c>
      <c r="C177" s="4">
        <v>1</v>
      </c>
      <c r="D177" s="4">
        <v>-1</v>
      </c>
      <c r="E177" s="4">
        <v>1</v>
      </c>
      <c r="F177" s="4">
        <v>1</v>
      </c>
      <c r="G177" s="4">
        <v>-1</v>
      </c>
      <c r="H177" s="4">
        <v>-1</v>
      </c>
      <c r="I177" s="4">
        <v>-1</v>
      </c>
      <c r="J177" s="4">
        <v>-1</v>
      </c>
      <c r="K177" s="4">
        <f ca="1">(Autism_Child_Data3[[#This Row],[age]]-7.5)/3.5</f>
        <v>0.14285714285714285</v>
      </c>
      <c r="L177" s="4">
        <v>1</v>
      </c>
      <c r="M177" s="4">
        <f ca="1">(Autism_Child_Data3[[#This Row],[ethnicity]]-5.5)/4.5</f>
        <v>1</v>
      </c>
      <c r="N177" s="4">
        <v>-1</v>
      </c>
      <c r="O177" s="4">
        <v>-1</v>
      </c>
      <c r="P177" s="4">
        <f ca="1">(Autism_Child_Data3[[#This Row],[contry of res]]-26.5)/25.5</f>
        <v>0.96078431372549022</v>
      </c>
      <c r="Q177" s="4">
        <v>-1</v>
      </c>
      <c r="R177" s="4">
        <f ca="1">(Autism_Child_Data3[[#This Row],[result]]-5.5)/4.5</f>
        <v>-0.33333333333333331</v>
      </c>
      <c r="S177" s="4">
        <f ca="1">(Autism_Child_Data3[[#This Row],[relation]]-2.5)/1.5</f>
        <v>-0.33333333333333331</v>
      </c>
      <c r="T177" s="1" t="s">
        <v>104</v>
      </c>
      <c r="U177" s="4">
        <v>3.5200000000000002E-2</v>
      </c>
      <c r="V177" s="4">
        <v>3.1399999999999997E-2</v>
      </c>
      <c r="W177" s="4"/>
    </row>
    <row r="178" spans="1:23" x14ac:dyDescent="0.25">
      <c r="A178" s="4">
        <v>1</v>
      </c>
      <c r="B178" s="4">
        <v>-1</v>
      </c>
      <c r="C178" s="4">
        <v>1</v>
      </c>
      <c r="D178" s="4">
        <v>1</v>
      </c>
      <c r="E178" s="4">
        <v>1</v>
      </c>
      <c r="F178" s="4">
        <v>-1</v>
      </c>
      <c r="G178" s="4">
        <v>-1</v>
      </c>
      <c r="H178" s="4">
        <v>-1</v>
      </c>
      <c r="I178" s="4">
        <v>-1</v>
      </c>
      <c r="J178" s="4">
        <v>-1</v>
      </c>
      <c r="K178" s="4">
        <f ca="1">(Autism_Child_Data3[[#This Row],[age]]-7.5)/3.5</f>
        <v>0.14285714285714285</v>
      </c>
      <c r="L178" s="4">
        <v>1</v>
      </c>
      <c r="M178" s="4">
        <f ca="1">(Autism_Child_Data3[[#This Row],[ethnicity]]-5.5)/4.5</f>
        <v>1</v>
      </c>
      <c r="N178" s="4">
        <v>-1</v>
      </c>
      <c r="O178" s="4">
        <v>-1</v>
      </c>
      <c r="P178" s="4">
        <f ca="1">(Autism_Child_Data3[[#This Row],[contry of res]]-26.5)/25.5</f>
        <v>0.96078431372549022</v>
      </c>
      <c r="Q178" s="4">
        <v>1</v>
      </c>
      <c r="R178" s="4">
        <f ca="1">(Autism_Child_Data3[[#This Row],[result]]-5.5)/4.5</f>
        <v>-0.33333333333333331</v>
      </c>
      <c r="S178" s="4">
        <f ca="1">(Autism_Child_Data3[[#This Row],[relation]]-2.5)/1.5</f>
        <v>-0.33333333333333331</v>
      </c>
      <c r="T178" s="1" t="s">
        <v>104</v>
      </c>
      <c r="U178" s="4">
        <v>0.109</v>
      </c>
      <c r="V178" s="4">
        <v>7.6999999999999999E-2</v>
      </c>
      <c r="W178" s="4"/>
    </row>
    <row r="179" spans="1:23" x14ac:dyDescent="0.25">
      <c r="A179" s="4">
        <v>1</v>
      </c>
      <c r="B179" s="4">
        <v>1</v>
      </c>
      <c r="C179" s="4">
        <v>1</v>
      </c>
      <c r="D179" s="4">
        <v>1</v>
      </c>
      <c r="E179" s="4">
        <v>1</v>
      </c>
      <c r="F179" s="4">
        <v>1</v>
      </c>
      <c r="G179" s="4">
        <v>1</v>
      </c>
      <c r="H179" s="4">
        <v>1</v>
      </c>
      <c r="I179" s="4">
        <v>1</v>
      </c>
      <c r="J179" s="4">
        <v>1</v>
      </c>
      <c r="K179" s="4">
        <f ca="1">(Autism_Child_Data3[[#This Row],[age]]-7.5)/3.5</f>
        <v>0.42857142857142855</v>
      </c>
      <c r="L179" s="4">
        <v>1</v>
      </c>
      <c r="M179" s="4">
        <f ca="1">(Autism_Child_Data3[[#This Row],[ethnicity]]-5.5)/4.5</f>
        <v>1</v>
      </c>
      <c r="N179" s="4">
        <v>-1</v>
      </c>
      <c r="O179" s="4">
        <v>-1</v>
      </c>
      <c r="P179" s="4">
        <f ca="1">(Autism_Child_Data3[[#This Row],[contry of res]]-26.5)/25.5</f>
        <v>0.96078431372549022</v>
      </c>
      <c r="Q179" s="4">
        <v>-1</v>
      </c>
      <c r="R179" s="4">
        <f ca="1">(Autism_Child_Data3[[#This Row],[result]]-5.5)/4.5</f>
        <v>1</v>
      </c>
      <c r="S179" s="4">
        <f ca="1">(Autism_Child_Data3[[#This Row],[relation]]-2.5)/1.5</f>
        <v>-0.33333333333333331</v>
      </c>
      <c r="T179" s="1" t="s">
        <v>105</v>
      </c>
      <c r="U179" s="4">
        <v>0.9234</v>
      </c>
      <c r="V179" s="4">
        <v>0.92789999999999995</v>
      </c>
      <c r="W179" s="4"/>
    </row>
    <row r="180" spans="1:23" x14ac:dyDescent="0.25">
      <c r="A180" s="4">
        <v>-1</v>
      </c>
      <c r="B180" s="4">
        <v>-1</v>
      </c>
      <c r="C180" s="4">
        <v>-1</v>
      </c>
      <c r="D180" s="4">
        <v>1</v>
      </c>
      <c r="E180" s="4">
        <v>-1</v>
      </c>
      <c r="F180" s="4">
        <v>1</v>
      </c>
      <c r="G180" s="4">
        <v>-1</v>
      </c>
      <c r="H180" s="4">
        <v>-1</v>
      </c>
      <c r="I180" s="4">
        <v>1</v>
      </c>
      <c r="J180" s="4">
        <v>1</v>
      </c>
      <c r="K180" s="4">
        <f ca="1">(Autism_Child_Data3[[#This Row],[age]]-7.5)/3.5</f>
        <v>-1</v>
      </c>
      <c r="L180" s="4">
        <v>1</v>
      </c>
      <c r="M180" s="4">
        <f ca="1">(Autism_Child_Data3[[#This Row],[ethnicity]]-5.5)/4.5</f>
        <v>-1</v>
      </c>
      <c r="N180" s="4">
        <v>-1</v>
      </c>
      <c r="O180" s="4">
        <v>-1</v>
      </c>
      <c r="P180" s="4">
        <f ca="1">(Autism_Child_Data3[[#This Row],[contry of res]]-26.5)/25.5</f>
        <v>-0.76470588235294112</v>
      </c>
      <c r="Q180" s="4">
        <v>-1</v>
      </c>
      <c r="R180" s="4">
        <f ca="1">(Autism_Child_Data3[[#This Row],[result]]-5.5)/4.5</f>
        <v>-0.33333333333333331</v>
      </c>
      <c r="S180" s="4">
        <f ca="1">(Autism_Child_Data3[[#This Row],[relation]]-2.5)/1.5</f>
        <v>-0.33333333333333331</v>
      </c>
      <c r="T180" s="1" t="s">
        <v>104</v>
      </c>
      <c r="U180" s="4">
        <v>6.9500000000000006E-2</v>
      </c>
      <c r="V180" s="4">
        <v>6.0699999999999997E-2</v>
      </c>
      <c r="W180" s="4"/>
    </row>
    <row r="181" spans="1:23" x14ac:dyDescent="0.25">
      <c r="A181" s="4">
        <v>-1</v>
      </c>
      <c r="B181" s="4">
        <v>-1</v>
      </c>
      <c r="C181" s="4">
        <v>1</v>
      </c>
      <c r="D181" s="4">
        <v>-1</v>
      </c>
      <c r="E181" s="4">
        <v>1</v>
      </c>
      <c r="F181" s="4">
        <v>1</v>
      </c>
      <c r="G181" s="4">
        <v>1</v>
      </c>
      <c r="H181" s="4">
        <v>1</v>
      </c>
      <c r="I181" s="4">
        <v>1</v>
      </c>
      <c r="J181" s="4">
        <v>1</v>
      </c>
      <c r="K181" s="4">
        <f ca="1">(Autism_Child_Data3[[#This Row],[age]]-7.5)/3.5</f>
        <v>-1</v>
      </c>
      <c r="L181" s="4">
        <v>1</v>
      </c>
      <c r="M181" s="4">
        <f ca="1">(Autism_Child_Data3[[#This Row],[ethnicity]]-5.5)/4.5</f>
        <v>-1</v>
      </c>
      <c r="N181" s="4">
        <v>-1</v>
      </c>
      <c r="O181" s="4">
        <v>-1</v>
      </c>
      <c r="P181" s="4">
        <f ca="1">(Autism_Child_Data3[[#This Row],[contry of res]]-26.5)/25.5</f>
        <v>-0.76470588235294112</v>
      </c>
      <c r="Q181" s="4">
        <v>-1</v>
      </c>
      <c r="R181" s="4">
        <f ca="1">(Autism_Child_Data3[[#This Row],[result]]-5.5)/4.5</f>
        <v>0.33333333333333331</v>
      </c>
      <c r="S181" s="4">
        <f ca="1">(Autism_Child_Data3[[#This Row],[relation]]-2.5)/1.5</f>
        <v>-0.33333333333333331</v>
      </c>
      <c r="T181" s="1" t="s">
        <v>105</v>
      </c>
      <c r="U181" s="4">
        <v>0.6552</v>
      </c>
      <c r="V181" s="4">
        <v>0.66659999999999997</v>
      </c>
      <c r="W181" s="4"/>
    </row>
    <row r="182" spans="1:23" x14ac:dyDescent="0.25">
      <c r="A182" s="4">
        <v>1</v>
      </c>
      <c r="B182" s="4">
        <v>1</v>
      </c>
      <c r="C182" s="4">
        <v>1</v>
      </c>
      <c r="D182" s="4">
        <v>1</v>
      </c>
      <c r="E182" s="4">
        <v>1</v>
      </c>
      <c r="F182" s="4">
        <v>1</v>
      </c>
      <c r="G182" s="4">
        <v>-1</v>
      </c>
      <c r="H182" s="4">
        <v>-1</v>
      </c>
      <c r="I182" s="4">
        <v>1</v>
      </c>
      <c r="J182" s="4">
        <v>1</v>
      </c>
      <c r="K182" s="4">
        <f ca="1">(Autism_Child_Data3[[#This Row],[age]]-7.5)/3.5</f>
        <v>-1</v>
      </c>
      <c r="L182" s="4">
        <v>-1</v>
      </c>
      <c r="M182" s="4">
        <f ca="1">(Autism_Child_Data3[[#This Row],[ethnicity]]-5.5)/4.5</f>
        <v>1</v>
      </c>
      <c r="N182" s="4">
        <v>1</v>
      </c>
      <c r="O182" s="4">
        <v>-1</v>
      </c>
      <c r="P182" s="4">
        <f ca="1">(Autism_Child_Data3[[#This Row],[contry of res]]-26.5)/25.5</f>
        <v>-0.56862745098039214</v>
      </c>
      <c r="Q182" s="4">
        <v>-1</v>
      </c>
      <c r="R182" s="4">
        <f ca="1">(Autism_Child_Data3[[#This Row],[result]]-5.5)/4.5</f>
        <v>0.55555555555555558</v>
      </c>
      <c r="S182" s="4">
        <f ca="1">(Autism_Child_Data3[[#This Row],[relation]]-2.5)/1.5</f>
        <v>-0.33333333333333331</v>
      </c>
      <c r="T182" s="1" t="s">
        <v>105</v>
      </c>
      <c r="U182" s="4">
        <v>0.86140000000000005</v>
      </c>
      <c r="V182" s="4">
        <v>0.87260000000000004</v>
      </c>
      <c r="W182" s="4"/>
    </row>
    <row r="183" spans="1:23" x14ac:dyDescent="0.25">
      <c r="A183" s="4">
        <v>-1</v>
      </c>
      <c r="B183" s="4">
        <v>1</v>
      </c>
      <c r="C183" s="4">
        <v>1</v>
      </c>
      <c r="D183" s="4">
        <v>-1</v>
      </c>
      <c r="E183" s="4">
        <v>1</v>
      </c>
      <c r="F183" s="4">
        <v>-1</v>
      </c>
      <c r="G183" s="4">
        <v>1</v>
      </c>
      <c r="H183" s="4">
        <v>-1</v>
      </c>
      <c r="I183" s="4">
        <v>-1</v>
      </c>
      <c r="J183" s="4">
        <v>-1</v>
      </c>
      <c r="K183" s="4">
        <f ca="1">(Autism_Child_Data3[[#This Row],[age]]-7.5)/3.5</f>
        <v>-1</v>
      </c>
      <c r="L183" s="4">
        <v>-1</v>
      </c>
      <c r="M183" s="4">
        <f ca="1">(Autism_Child_Data3[[#This Row],[ethnicity]]-5.5)/4.5</f>
        <v>1</v>
      </c>
      <c r="N183" s="4">
        <v>-1</v>
      </c>
      <c r="O183" s="4">
        <v>-1</v>
      </c>
      <c r="P183" s="4">
        <f ca="1">(Autism_Child_Data3[[#This Row],[contry of res]]-26.5)/25.5</f>
        <v>0.45098039215686275</v>
      </c>
      <c r="Q183" s="4">
        <v>-1</v>
      </c>
      <c r="R183" s="4">
        <f ca="1">(Autism_Child_Data3[[#This Row],[result]]-5.5)/4.5</f>
        <v>-0.33333333333333331</v>
      </c>
      <c r="S183" s="4">
        <f ca="1">(Autism_Child_Data3[[#This Row],[relation]]-2.5)/1.5</f>
        <v>-0.33333333333333331</v>
      </c>
      <c r="T183" s="1" t="s">
        <v>104</v>
      </c>
      <c r="U183" s="4">
        <v>5.7599999999999998E-2</v>
      </c>
      <c r="V183" s="4">
        <v>5.7599999999999998E-2</v>
      </c>
      <c r="W183" s="4"/>
    </row>
    <row r="184" spans="1:23" x14ac:dyDescent="0.25">
      <c r="A184" s="4">
        <v>1</v>
      </c>
      <c r="B184" s="4">
        <v>-1</v>
      </c>
      <c r="C184" s="4">
        <v>-1</v>
      </c>
      <c r="D184" s="4">
        <v>1</v>
      </c>
      <c r="E184" s="4">
        <v>1</v>
      </c>
      <c r="F184" s="4">
        <v>1</v>
      </c>
      <c r="G184" s="4">
        <v>1</v>
      </c>
      <c r="H184" s="4">
        <v>1</v>
      </c>
      <c r="I184" s="4">
        <v>1</v>
      </c>
      <c r="J184" s="4">
        <v>1</v>
      </c>
      <c r="K184" s="4">
        <f ca="1">(Autism_Child_Data3[[#This Row],[age]]-7.5)/3.5</f>
        <v>1</v>
      </c>
      <c r="L184" s="4">
        <v>1</v>
      </c>
      <c r="M184" s="4">
        <f ca="1">(Autism_Child_Data3[[#This Row],[ethnicity]]-5.5)/4.5</f>
        <v>-0.55555555555555558</v>
      </c>
      <c r="N184" s="4">
        <v>-1</v>
      </c>
      <c r="O184" s="4">
        <v>-1</v>
      </c>
      <c r="P184" s="4">
        <f ca="1">(Autism_Child_Data3[[#This Row],[contry of res]]-26.5)/25.5</f>
        <v>1</v>
      </c>
      <c r="Q184" s="4">
        <v>1</v>
      </c>
      <c r="R184" s="4">
        <f ca="1">(Autism_Child_Data3[[#This Row],[result]]-5.5)/4.5</f>
        <v>0.55555555555555558</v>
      </c>
      <c r="S184" s="4">
        <f ca="1">(Autism_Child_Data3[[#This Row],[relation]]-2.5)/1.5</f>
        <v>1</v>
      </c>
      <c r="T184" s="1" t="s">
        <v>105</v>
      </c>
      <c r="U184" s="4">
        <v>0.92500000000000004</v>
      </c>
      <c r="V184" s="4">
        <v>0.92610000000000003</v>
      </c>
      <c r="W184" s="4"/>
    </row>
    <row r="185" spans="1:23" x14ac:dyDescent="0.25">
      <c r="A185" s="4">
        <v>-1</v>
      </c>
      <c r="B185" s="4">
        <v>1</v>
      </c>
      <c r="C185" s="4">
        <v>1</v>
      </c>
      <c r="D185" s="4">
        <v>1</v>
      </c>
      <c r="E185" s="4">
        <v>-1</v>
      </c>
      <c r="F185" s="4">
        <v>1</v>
      </c>
      <c r="G185" s="4">
        <v>-1</v>
      </c>
      <c r="H185" s="4">
        <v>-1</v>
      </c>
      <c r="I185" s="4">
        <v>-1</v>
      </c>
      <c r="J185" s="4">
        <v>1</v>
      </c>
      <c r="K185" s="4">
        <f ca="1">(Autism_Child_Data3[[#This Row],[age]]-7.5)/3.5</f>
        <v>0.7142857142857143</v>
      </c>
      <c r="L185" s="4">
        <v>-1</v>
      </c>
      <c r="M185" s="4">
        <f ca="1">(Autism_Child_Data3[[#This Row],[ethnicity]]-5.5)/4.5</f>
        <v>-1</v>
      </c>
      <c r="N185" s="4">
        <v>-1</v>
      </c>
      <c r="O185" s="4">
        <v>-1</v>
      </c>
      <c r="P185" s="4">
        <f ca="1">(Autism_Child_Data3[[#This Row],[contry of res]]-26.5)/25.5</f>
        <v>-0.88235294117647056</v>
      </c>
      <c r="Q185" s="4">
        <v>-1</v>
      </c>
      <c r="R185" s="4">
        <f ca="1">(Autism_Child_Data3[[#This Row],[result]]-5.5)/4.5</f>
        <v>-0.1111111111111111</v>
      </c>
      <c r="S185" s="4">
        <f ca="1">(Autism_Child_Data3[[#This Row],[relation]]-2.5)/1.5</f>
        <v>-0.33333333333333331</v>
      </c>
      <c r="T185" s="1" t="s">
        <v>104</v>
      </c>
      <c r="U185" s="4">
        <v>0.1221</v>
      </c>
      <c r="V185" s="4">
        <v>0.1211</v>
      </c>
      <c r="W185" s="4"/>
    </row>
    <row r="186" spans="1:23" x14ac:dyDescent="0.25">
      <c r="A186" s="4">
        <v>1</v>
      </c>
      <c r="B186" s="4">
        <v>-1</v>
      </c>
      <c r="C186" s="4">
        <v>1</v>
      </c>
      <c r="D186" s="4">
        <v>1</v>
      </c>
      <c r="E186" s="4">
        <v>1</v>
      </c>
      <c r="F186" s="4">
        <v>1</v>
      </c>
      <c r="G186" s="4">
        <v>-1</v>
      </c>
      <c r="H186" s="4">
        <v>1</v>
      </c>
      <c r="I186" s="4">
        <v>-1</v>
      </c>
      <c r="J186" s="4">
        <v>1</v>
      </c>
      <c r="K186" s="4">
        <f ca="1">(Autism_Child_Data3[[#This Row],[age]]-7.5)/3.5</f>
        <v>1</v>
      </c>
      <c r="L186" s="4">
        <v>1</v>
      </c>
      <c r="M186" s="4">
        <f ca="1">(Autism_Child_Data3[[#This Row],[ethnicity]]-5.5)/4.5</f>
        <v>-1</v>
      </c>
      <c r="N186" s="4">
        <v>-1</v>
      </c>
      <c r="O186" s="4">
        <v>-1</v>
      </c>
      <c r="P186" s="4">
        <f ca="1">(Autism_Child_Data3[[#This Row],[contry of res]]-26.5)/25.5</f>
        <v>-0.29411764705882354</v>
      </c>
      <c r="Q186" s="4">
        <v>-1</v>
      </c>
      <c r="R186" s="4">
        <f ca="1">(Autism_Child_Data3[[#This Row],[result]]-5.5)/4.5</f>
        <v>0.33333333333333331</v>
      </c>
      <c r="S186" s="4">
        <f ca="1">(Autism_Child_Data3[[#This Row],[relation]]-2.5)/1.5</f>
        <v>-0.33333333333333331</v>
      </c>
      <c r="T186" s="1" t="s">
        <v>105</v>
      </c>
      <c r="U186" s="4">
        <v>0.87529999999999997</v>
      </c>
      <c r="V186" s="4">
        <v>0.85</v>
      </c>
      <c r="W186" s="4"/>
    </row>
    <row r="187" spans="1:23" x14ac:dyDescent="0.25">
      <c r="A187" s="4">
        <v>1</v>
      </c>
      <c r="B187" s="4">
        <v>-1</v>
      </c>
      <c r="C187" s="4">
        <v>1</v>
      </c>
      <c r="D187" s="4">
        <v>-1</v>
      </c>
      <c r="E187" s="4">
        <v>1</v>
      </c>
      <c r="F187" s="4">
        <v>-1</v>
      </c>
      <c r="G187" s="4">
        <v>1</v>
      </c>
      <c r="H187" s="4">
        <v>-1</v>
      </c>
      <c r="I187" s="4">
        <v>1</v>
      </c>
      <c r="J187" s="4">
        <v>1</v>
      </c>
      <c r="K187" s="4">
        <f ca="1">(Autism_Child_Data3[[#This Row],[age]]-7.5)/3.5</f>
        <v>-1</v>
      </c>
      <c r="L187" s="4">
        <v>1</v>
      </c>
      <c r="M187" s="4">
        <f ca="1">(Autism_Child_Data3[[#This Row],[ethnicity]]-5.5)/4.5</f>
        <v>-0.77777777777777779</v>
      </c>
      <c r="N187" s="4">
        <v>1</v>
      </c>
      <c r="O187" s="4">
        <v>-1</v>
      </c>
      <c r="P187" s="4">
        <f ca="1">(Autism_Child_Data3[[#This Row],[contry of res]]-26.5)/25.5</f>
        <v>0.96078431372549022</v>
      </c>
      <c r="Q187" s="4">
        <v>-1</v>
      </c>
      <c r="R187" s="4">
        <f ca="1">(Autism_Child_Data3[[#This Row],[result]]-5.5)/4.5</f>
        <v>0.1111111111111111</v>
      </c>
      <c r="S187" s="4">
        <f ca="1">(Autism_Child_Data3[[#This Row],[relation]]-2.5)/1.5</f>
        <v>-0.33333333333333331</v>
      </c>
      <c r="T187" s="1" t="s">
        <v>104</v>
      </c>
      <c r="U187" s="4">
        <v>0.36370000000000002</v>
      </c>
      <c r="V187" s="4">
        <v>0.32219999999999999</v>
      </c>
      <c r="W187" s="4"/>
    </row>
    <row r="188" spans="1:23" x14ac:dyDescent="0.25">
      <c r="A188" s="4">
        <v>1</v>
      </c>
      <c r="B188" s="4">
        <v>1</v>
      </c>
      <c r="C188" s="4">
        <v>1</v>
      </c>
      <c r="D188" s="4">
        <v>-1</v>
      </c>
      <c r="E188" s="4">
        <v>1</v>
      </c>
      <c r="F188" s="4">
        <v>-1</v>
      </c>
      <c r="G188" s="4">
        <v>1</v>
      </c>
      <c r="H188" s="4">
        <v>1</v>
      </c>
      <c r="I188" s="4">
        <v>1</v>
      </c>
      <c r="J188" s="4">
        <v>1</v>
      </c>
      <c r="K188" s="4">
        <f ca="1">(Autism_Child_Data3[[#This Row],[age]]-7.5)/3.5</f>
        <v>-1</v>
      </c>
      <c r="L188" s="4">
        <v>1</v>
      </c>
      <c r="M188" s="4">
        <f ca="1">(Autism_Child_Data3[[#This Row],[ethnicity]]-5.5)/4.5</f>
        <v>1</v>
      </c>
      <c r="N188" s="4">
        <v>1</v>
      </c>
      <c r="O188" s="4">
        <v>-1</v>
      </c>
      <c r="P188" s="4">
        <f ca="1">(Autism_Child_Data3[[#This Row],[contry of res]]-26.5)/25.5</f>
        <v>1</v>
      </c>
      <c r="Q188" s="4">
        <v>-1</v>
      </c>
      <c r="R188" s="4">
        <f ca="1">(Autism_Child_Data3[[#This Row],[result]]-5.5)/4.5</f>
        <v>0.55555555555555558</v>
      </c>
      <c r="S188" s="4">
        <f ca="1">(Autism_Child_Data3[[#This Row],[relation]]-2.5)/1.5</f>
        <v>-0.33333333333333331</v>
      </c>
      <c r="T188" s="1" t="s">
        <v>105</v>
      </c>
      <c r="U188" s="4">
        <v>0.89039999999999997</v>
      </c>
      <c r="V188" s="4">
        <v>0.89470000000000005</v>
      </c>
      <c r="W188" s="4"/>
    </row>
    <row r="189" spans="1:23" x14ac:dyDescent="0.25">
      <c r="A189" s="4">
        <v>1</v>
      </c>
      <c r="B189" s="4">
        <v>1</v>
      </c>
      <c r="C189" s="4">
        <v>1</v>
      </c>
      <c r="D189" s="4">
        <v>1</v>
      </c>
      <c r="E189" s="4">
        <v>1</v>
      </c>
      <c r="F189" s="4">
        <v>1</v>
      </c>
      <c r="G189" s="4">
        <v>1</v>
      </c>
      <c r="H189" s="4">
        <v>1</v>
      </c>
      <c r="I189" s="4">
        <v>1</v>
      </c>
      <c r="J189" s="4">
        <v>1</v>
      </c>
      <c r="K189" s="4">
        <f ca="1">(Autism_Child_Data3[[#This Row],[age]]-7.5)/3.5</f>
        <v>-0.42857142857142855</v>
      </c>
      <c r="L189" s="4">
        <v>-1</v>
      </c>
      <c r="M189" s="4">
        <f ca="1">(Autism_Child_Data3[[#This Row],[ethnicity]]-5.5)/4.5</f>
        <v>-0.77777777777777779</v>
      </c>
      <c r="N189" s="4">
        <v>-1</v>
      </c>
      <c r="O189" s="4">
        <v>-1</v>
      </c>
      <c r="P189" s="4">
        <f ca="1">(Autism_Child_Data3[[#This Row],[contry of res]]-26.5)/25.5</f>
        <v>0.37254901960784315</v>
      </c>
      <c r="Q189" s="4">
        <v>-1</v>
      </c>
      <c r="R189" s="4">
        <f ca="1">(Autism_Child_Data3[[#This Row],[result]]-5.5)/4.5</f>
        <v>1</v>
      </c>
      <c r="S189" s="4">
        <f ca="1">(Autism_Child_Data3[[#This Row],[relation]]-2.5)/1.5</f>
        <v>-0.33333333333333331</v>
      </c>
      <c r="T189" s="1" t="s">
        <v>105</v>
      </c>
      <c r="U189" s="4">
        <v>0.92830000000000001</v>
      </c>
      <c r="V189" s="4">
        <v>0.93259999999999998</v>
      </c>
      <c r="W189" s="4"/>
    </row>
    <row r="190" spans="1:23" x14ac:dyDescent="0.25">
      <c r="A190" s="4">
        <v>-1</v>
      </c>
      <c r="B190" s="4">
        <v>-1</v>
      </c>
      <c r="C190" s="4">
        <v>1</v>
      </c>
      <c r="D190" s="4">
        <v>1</v>
      </c>
      <c r="E190" s="4">
        <v>1</v>
      </c>
      <c r="F190" s="4">
        <v>1</v>
      </c>
      <c r="G190" s="4">
        <v>1</v>
      </c>
      <c r="H190" s="4">
        <v>1</v>
      </c>
      <c r="I190" s="4">
        <v>-1</v>
      </c>
      <c r="J190" s="4">
        <v>-1</v>
      </c>
      <c r="K190" s="4">
        <f ca="1">(Autism_Child_Data3[[#This Row],[age]]-7.5)/3.5</f>
        <v>0.14285714285714285</v>
      </c>
      <c r="L190" s="4">
        <v>1</v>
      </c>
      <c r="M190" s="4">
        <f ca="1">(Autism_Child_Data3[[#This Row],[ethnicity]]-5.5)/4.5</f>
        <v>1</v>
      </c>
      <c r="N190" s="4">
        <v>-1</v>
      </c>
      <c r="O190" s="4">
        <v>-1</v>
      </c>
      <c r="P190" s="4">
        <f ca="1">(Autism_Child_Data3[[#This Row],[contry of res]]-26.5)/25.5</f>
        <v>0.96078431372549022</v>
      </c>
      <c r="Q190" s="4">
        <v>-1</v>
      </c>
      <c r="R190" s="4">
        <f ca="1">(Autism_Child_Data3[[#This Row],[result]]-5.5)/4.5</f>
        <v>0.1111111111111111</v>
      </c>
      <c r="S190" s="4">
        <f ca="1">(Autism_Child_Data3[[#This Row],[relation]]-2.5)/1.5</f>
        <v>-0.33333333333333331</v>
      </c>
      <c r="T190" s="1" t="s">
        <v>104</v>
      </c>
      <c r="U190" s="4">
        <v>0.1416</v>
      </c>
      <c r="V190" s="4">
        <v>0.12670000000000001</v>
      </c>
      <c r="W190" s="4"/>
    </row>
    <row r="191" spans="1:23" x14ac:dyDescent="0.25">
      <c r="A191" s="4">
        <v>1</v>
      </c>
      <c r="B191" s="4">
        <v>1</v>
      </c>
      <c r="C191" s="4">
        <v>1</v>
      </c>
      <c r="D191" s="4">
        <v>1</v>
      </c>
      <c r="E191" s="4">
        <v>1</v>
      </c>
      <c r="F191" s="4">
        <v>-1</v>
      </c>
      <c r="G191" s="4">
        <v>1</v>
      </c>
      <c r="H191" s="4">
        <v>1</v>
      </c>
      <c r="I191" s="4">
        <v>1</v>
      </c>
      <c r="J191" s="4">
        <v>1</v>
      </c>
      <c r="K191" s="4">
        <f ca="1">(Autism_Child_Data3[[#This Row],[age]]-7.5)/3.5</f>
        <v>-1</v>
      </c>
      <c r="L191" s="4">
        <v>-1</v>
      </c>
      <c r="M191" s="4">
        <f ca="1">(Autism_Child_Data3[[#This Row],[ethnicity]]-5.5)/4.5</f>
        <v>1</v>
      </c>
      <c r="N191" s="4">
        <v>-1</v>
      </c>
      <c r="O191" s="4">
        <v>1</v>
      </c>
      <c r="P191" s="4">
        <f ca="1">(Autism_Child_Data3[[#This Row],[contry of res]]-26.5)/25.5</f>
        <v>-0.88235294117647056</v>
      </c>
      <c r="Q191" s="4">
        <v>-1</v>
      </c>
      <c r="R191" s="4">
        <f ca="1">(Autism_Child_Data3[[#This Row],[result]]-5.5)/4.5</f>
        <v>0.77777777777777779</v>
      </c>
      <c r="S191" s="4">
        <f ca="1">(Autism_Child_Data3[[#This Row],[relation]]-2.5)/1.5</f>
        <v>-0.33333333333333331</v>
      </c>
      <c r="T191" s="1" t="s">
        <v>105</v>
      </c>
      <c r="U191" s="4">
        <v>0.91759999999999997</v>
      </c>
      <c r="V191" s="4">
        <v>0.9294</v>
      </c>
      <c r="W191" s="4"/>
    </row>
    <row r="192" spans="1:23" x14ac:dyDescent="0.25">
      <c r="A192" s="4">
        <v>1</v>
      </c>
      <c r="B192" s="4">
        <v>1</v>
      </c>
      <c r="C192" s="4">
        <v>1</v>
      </c>
      <c r="D192" s="4">
        <v>-1</v>
      </c>
      <c r="E192" s="4">
        <v>1</v>
      </c>
      <c r="F192" s="4">
        <v>1</v>
      </c>
      <c r="G192" s="4">
        <v>-1</v>
      </c>
      <c r="H192" s="4">
        <v>1</v>
      </c>
      <c r="I192" s="4">
        <v>-1</v>
      </c>
      <c r="J192" s="4">
        <v>1</v>
      </c>
      <c r="K192" s="4">
        <f ca="1">(Autism_Child_Data3[[#This Row],[age]]-7.5)/3.5</f>
        <v>-1</v>
      </c>
      <c r="L192" s="4">
        <v>1</v>
      </c>
      <c r="M192" s="4">
        <f ca="1">(Autism_Child_Data3[[#This Row],[ethnicity]]-5.5)/4.5</f>
        <v>1</v>
      </c>
      <c r="N192" s="4">
        <v>-1</v>
      </c>
      <c r="O192" s="4">
        <v>-1</v>
      </c>
      <c r="P192" s="4">
        <f ca="1">(Autism_Child_Data3[[#This Row],[contry of res]]-26.5)/25.5</f>
        <v>5.8823529411764705E-2</v>
      </c>
      <c r="Q192" s="4">
        <v>-1</v>
      </c>
      <c r="R192" s="4">
        <f ca="1">(Autism_Child_Data3[[#This Row],[result]]-5.5)/4.5</f>
        <v>0.33333333333333331</v>
      </c>
      <c r="S192" s="4">
        <f ca="1">(Autism_Child_Data3[[#This Row],[relation]]-2.5)/1.5</f>
        <v>-0.33333333333333331</v>
      </c>
      <c r="T192" s="1" t="s">
        <v>105</v>
      </c>
      <c r="U192" s="4">
        <v>0.58389999999999997</v>
      </c>
      <c r="V192" s="4">
        <v>0.60870000000000002</v>
      </c>
      <c r="W192" s="4"/>
    </row>
    <row r="193" spans="1:23" x14ac:dyDescent="0.25">
      <c r="A193" s="4">
        <v>1</v>
      </c>
      <c r="B193" s="4">
        <v>1</v>
      </c>
      <c r="C193" s="4">
        <v>-1</v>
      </c>
      <c r="D193" s="4">
        <v>1</v>
      </c>
      <c r="E193" s="4">
        <v>1</v>
      </c>
      <c r="F193" s="4">
        <v>1</v>
      </c>
      <c r="G193" s="4">
        <v>1</v>
      </c>
      <c r="H193" s="4">
        <v>-1</v>
      </c>
      <c r="I193" s="4">
        <v>-1</v>
      </c>
      <c r="J193" s="4">
        <v>1</v>
      </c>
      <c r="K193" s="4">
        <f ca="1">(Autism_Child_Data3[[#This Row],[age]]-7.5)/3.5</f>
        <v>0.14285714285714285</v>
      </c>
      <c r="L193" s="4">
        <v>1</v>
      </c>
      <c r="M193" s="4">
        <f ca="1">(Autism_Child_Data3[[#This Row],[ethnicity]]-5.5)/4.5</f>
        <v>1</v>
      </c>
      <c r="N193" s="4">
        <v>-1</v>
      </c>
      <c r="O193" s="4">
        <v>-1</v>
      </c>
      <c r="P193" s="4">
        <f ca="1">(Autism_Child_Data3[[#This Row],[contry of res]]-26.5)/25.5</f>
        <v>-0.92156862745098034</v>
      </c>
      <c r="Q193" s="4">
        <v>-1</v>
      </c>
      <c r="R193" s="4">
        <f ca="1">(Autism_Child_Data3[[#This Row],[result]]-5.5)/4.5</f>
        <v>0.33333333333333331</v>
      </c>
      <c r="S193" s="4">
        <f ca="1">(Autism_Child_Data3[[#This Row],[relation]]-2.5)/1.5</f>
        <v>-0.33333333333333331</v>
      </c>
      <c r="T193" s="1" t="s">
        <v>105</v>
      </c>
      <c r="U193" s="4">
        <v>0.67230000000000001</v>
      </c>
      <c r="V193" s="4">
        <v>0.6925</v>
      </c>
      <c r="W193" s="4"/>
    </row>
    <row r="194" spans="1:23" x14ac:dyDescent="0.25">
      <c r="A194" s="4">
        <v>1</v>
      </c>
      <c r="B194" s="4">
        <v>1</v>
      </c>
      <c r="C194" s="4">
        <v>1</v>
      </c>
      <c r="D194" s="4">
        <v>-1</v>
      </c>
      <c r="E194" s="4">
        <v>1</v>
      </c>
      <c r="F194" s="4">
        <v>1</v>
      </c>
      <c r="G194" s="4">
        <v>-1</v>
      </c>
      <c r="H194" s="4">
        <v>-1</v>
      </c>
      <c r="I194" s="4">
        <v>1</v>
      </c>
      <c r="J194" s="4">
        <v>1</v>
      </c>
      <c r="K194" s="4">
        <f ca="1">(Autism_Child_Data3[[#This Row],[age]]-7.5)/3.5</f>
        <v>1</v>
      </c>
      <c r="L194" s="4">
        <v>1</v>
      </c>
      <c r="M194" s="4">
        <f ca="1">(Autism_Child_Data3[[#This Row],[ethnicity]]-5.5)/4.5</f>
        <v>-0.55555555555555558</v>
      </c>
      <c r="N194" s="4">
        <v>-1</v>
      </c>
      <c r="O194" s="4">
        <v>-1</v>
      </c>
      <c r="P194" s="4">
        <f ca="1">(Autism_Child_Data3[[#This Row],[contry of res]]-26.5)/25.5</f>
        <v>1</v>
      </c>
      <c r="Q194" s="4">
        <v>-1</v>
      </c>
      <c r="R194" s="4">
        <f ca="1">(Autism_Child_Data3[[#This Row],[result]]-5.5)/4.5</f>
        <v>0.33333333333333331</v>
      </c>
      <c r="S194" s="4">
        <f ca="1">(Autism_Child_Data3[[#This Row],[relation]]-2.5)/1.5</f>
        <v>0.33333333333333331</v>
      </c>
      <c r="T194" s="1" t="s">
        <v>105</v>
      </c>
      <c r="U194" s="4">
        <v>0.82589999999999997</v>
      </c>
      <c r="V194" s="4">
        <v>0.8115</v>
      </c>
      <c r="W194" s="4"/>
    </row>
    <row r="195" spans="1:23" x14ac:dyDescent="0.25">
      <c r="A195" s="4">
        <v>1</v>
      </c>
      <c r="B195" s="4">
        <v>-1</v>
      </c>
      <c r="C195" s="4">
        <v>1</v>
      </c>
      <c r="D195" s="4">
        <v>-1</v>
      </c>
      <c r="E195" s="4">
        <v>1</v>
      </c>
      <c r="F195" s="4">
        <v>1</v>
      </c>
      <c r="G195" s="4">
        <v>1</v>
      </c>
      <c r="H195" s="4">
        <v>-1</v>
      </c>
      <c r="I195" s="4">
        <v>1</v>
      </c>
      <c r="J195" s="4">
        <v>-1</v>
      </c>
      <c r="K195" s="4">
        <f ca="1">(Autism_Child_Data3[[#This Row],[age]]-7.5)/3.5</f>
        <v>-1</v>
      </c>
      <c r="L195" s="4">
        <v>-1</v>
      </c>
      <c r="M195" s="4">
        <f ca="1">(Autism_Child_Data3[[#This Row],[ethnicity]]-5.5)/4.5</f>
        <v>1</v>
      </c>
      <c r="N195" s="4">
        <v>1</v>
      </c>
      <c r="O195" s="4">
        <v>1</v>
      </c>
      <c r="P195" s="4">
        <f ca="1">(Autism_Child_Data3[[#This Row],[contry of res]]-26.5)/25.5</f>
        <v>0.96078431372549022</v>
      </c>
      <c r="Q195" s="4">
        <v>-1</v>
      </c>
      <c r="R195" s="4">
        <f ca="1">(Autism_Child_Data3[[#This Row],[result]]-5.5)/4.5</f>
        <v>0.1111111111111111</v>
      </c>
      <c r="S195" s="4">
        <f ca="1">(Autism_Child_Data3[[#This Row],[relation]]-2.5)/1.5</f>
        <v>-0.33333333333333331</v>
      </c>
      <c r="T195" s="1" t="s">
        <v>104</v>
      </c>
      <c r="U195" s="4">
        <v>0.20530000000000001</v>
      </c>
      <c r="V195" s="4">
        <v>0.23230000000000001</v>
      </c>
      <c r="W195" s="4"/>
    </row>
    <row r="196" spans="1:23" x14ac:dyDescent="0.25">
      <c r="A196" s="4">
        <v>1</v>
      </c>
      <c r="B196" s="4">
        <v>1</v>
      </c>
      <c r="C196" s="4">
        <v>-1</v>
      </c>
      <c r="D196" s="4">
        <v>-1</v>
      </c>
      <c r="E196" s="4">
        <v>1</v>
      </c>
      <c r="F196" s="4">
        <v>1</v>
      </c>
      <c r="G196" s="4">
        <v>1</v>
      </c>
      <c r="H196" s="4">
        <v>-1</v>
      </c>
      <c r="I196" s="4">
        <v>-1</v>
      </c>
      <c r="J196" s="4">
        <v>-1</v>
      </c>
      <c r="K196" s="4">
        <f ca="1">(Autism_Child_Data3[[#This Row],[age]]-7.5)/3.5</f>
        <v>-0.7142857142857143</v>
      </c>
      <c r="L196" s="4">
        <v>1</v>
      </c>
      <c r="M196" s="4">
        <f ca="1">(Autism_Child_Data3[[#This Row],[ethnicity]]-5.5)/4.5</f>
        <v>1</v>
      </c>
      <c r="N196" s="4">
        <v>-1</v>
      </c>
      <c r="O196" s="4">
        <v>-1</v>
      </c>
      <c r="P196" s="4">
        <f ca="1">(Autism_Child_Data3[[#This Row],[contry of res]]-26.5)/25.5</f>
        <v>-0.25490196078431371</v>
      </c>
      <c r="Q196" s="4">
        <v>-1</v>
      </c>
      <c r="R196" s="4">
        <f ca="1">(Autism_Child_Data3[[#This Row],[result]]-5.5)/4.5</f>
        <v>-0.1111111111111111</v>
      </c>
      <c r="S196" s="4">
        <f ca="1">(Autism_Child_Data3[[#This Row],[relation]]-2.5)/1.5</f>
        <v>-0.33333333333333331</v>
      </c>
      <c r="T196" s="1" t="s">
        <v>104</v>
      </c>
      <c r="U196" s="4">
        <v>4.9200000000000001E-2</v>
      </c>
      <c r="V196" s="4">
        <v>4.41E-2</v>
      </c>
      <c r="W196" s="4"/>
    </row>
    <row r="197" spans="1:23" x14ac:dyDescent="0.25">
      <c r="A197" s="4">
        <v>1</v>
      </c>
      <c r="B197" s="4">
        <v>1</v>
      </c>
      <c r="C197" s="4">
        <v>1</v>
      </c>
      <c r="D197" s="4">
        <v>-1</v>
      </c>
      <c r="E197" s="4">
        <v>-1</v>
      </c>
      <c r="F197" s="4">
        <v>-1</v>
      </c>
      <c r="G197" s="4">
        <v>-1</v>
      </c>
      <c r="H197" s="4">
        <v>-1</v>
      </c>
      <c r="I197" s="4">
        <v>-1</v>
      </c>
      <c r="J197" s="4">
        <v>-1</v>
      </c>
      <c r="K197" s="4">
        <f ca="1">(Autism_Child_Data3[[#This Row],[age]]-7.5)/3.5</f>
        <v>-1</v>
      </c>
      <c r="L197" s="4">
        <v>1</v>
      </c>
      <c r="M197" s="4">
        <f ca="1">(Autism_Child_Data3[[#This Row],[ethnicity]]-5.5)/4.5</f>
        <v>1</v>
      </c>
      <c r="N197" s="4">
        <v>-1</v>
      </c>
      <c r="O197" s="4">
        <v>-1</v>
      </c>
      <c r="P197" s="4">
        <f ca="1">(Autism_Child_Data3[[#This Row],[contry of res]]-26.5)/25.5</f>
        <v>0.88235294117647056</v>
      </c>
      <c r="Q197" s="4">
        <v>-1</v>
      </c>
      <c r="R197" s="4">
        <f ca="1">(Autism_Child_Data3[[#This Row],[result]]-5.5)/4.5</f>
        <v>-0.55555555555555558</v>
      </c>
      <c r="S197" s="4">
        <f ca="1">(Autism_Child_Data3[[#This Row],[relation]]-2.5)/1.5</f>
        <v>-0.33333333333333331</v>
      </c>
      <c r="T197" s="1" t="s">
        <v>104</v>
      </c>
      <c r="U197" s="4">
        <v>5.04E-2</v>
      </c>
      <c r="V197" s="4">
        <v>4.4400000000000002E-2</v>
      </c>
      <c r="W197" s="4"/>
    </row>
    <row r="198" spans="1:23" x14ac:dyDescent="0.25">
      <c r="A198" s="4">
        <v>1</v>
      </c>
      <c r="B198" s="4">
        <v>1</v>
      </c>
      <c r="C198" s="4">
        <v>1</v>
      </c>
      <c r="D198" s="4">
        <v>1</v>
      </c>
      <c r="E198" s="4">
        <v>1</v>
      </c>
      <c r="F198" s="4">
        <v>1</v>
      </c>
      <c r="G198" s="4">
        <v>-1</v>
      </c>
      <c r="H198" s="4">
        <v>-1</v>
      </c>
      <c r="I198" s="4">
        <v>1</v>
      </c>
      <c r="J198" s="4">
        <v>1</v>
      </c>
      <c r="K198" s="4">
        <f ca="1">(Autism_Child_Data3[[#This Row],[age]]-7.5)/3.5</f>
        <v>0.14285714285714285</v>
      </c>
      <c r="L198" s="4">
        <v>1</v>
      </c>
      <c r="M198" s="4">
        <f ca="1">(Autism_Child_Data3[[#This Row],[ethnicity]]-5.5)/4.5</f>
        <v>-0.77777777777777779</v>
      </c>
      <c r="N198" s="4">
        <v>-1</v>
      </c>
      <c r="O198" s="4">
        <v>-1</v>
      </c>
      <c r="P198" s="4">
        <f ca="1">(Autism_Child_Data3[[#This Row],[contry of res]]-26.5)/25.5</f>
        <v>-0.88235294117647056</v>
      </c>
      <c r="Q198" s="4">
        <v>-1</v>
      </c>
      <c r="R198" s="4">
        <f ca="1">(Autism_Child_Data3[[#This Row],[result]]-5.5)/4.5</f>
        <v>0.55555555555555558</v>
      </c>
      <c r="S198" s="4">
        <f ca="1">(Autism_Child_Data3[[#This Row],[relation]]-2.5)/1.5</f>
        <v>-0.33333333333333331</v>
      </c>
      <c r="T198" s="1" t="s">
        <v>105</v>
      </c>
      <c r="U198" s="4">
        <v>0.90900000000000003</v>
      </c>
      <c r="V198" s="4">
        <v>0.90029999999999999</v>
      </c>
      <c r="W198" s="4"/>
    </row>
    <row r="199" spans="1:23" x14ac:dyDescent="0.25">
      <c r="A199" s="4">
        <v>-1</v>
      </c>
      <c r="B199" s="4">
        <v>-1</v>
      </c>
      <c r="C199" s="4">
        <v>1</v>
      </c>
      <c r="D199" s="4">
        <v>-1</v>
      </c>
      <c r="E199" s="4">
        <v>1</v>
      </c>
      <c r="F199" s="4">
        <v>1</v>
      </c>
      <c r="G199" s="4">
        <v>1</v>
      </c>
      <c r="H199" s="4">
        <v>1</v>
      </c>
      <c r="I199" s="4">
        <v>1</v>
      </c>
      <c r="J199" s="4">
        <v>1</v>
      </c>
      <c r="K199" s="4">
        <f ca="1">(Autism_Child_Data3[[#This Row],[age]]-7.5)/3.5</f>
        <v>-1</v>
      </c>
      <c r="L199" s="4">
        <v>1</v>
      </c>
      <c r="M199" s="4">
        <f ca="1">(Autism_Child_Data3[[#This Row],[ethnicity]]-5.5)/4.5</f>
        <v>0.33333333333333331</v>
      </c>
      <c r="N199" s="4">
        <v>-1</v>
      </c>
      <c r="O199" s="4">
        <v>-1</v>
      </c>
      <c r="P199" s="4">
        <f ca="1">(Autism_Child_Data3[[#This Row],[contry of res]]-26.5)/25.5</f>
        <v>0.33333333333333331</v>
      </c>
      <c r="Q199" s="4">
        <v>-1</v>
      </c>
      <c r="R199" s="4">
        <f ca="1">(Autism_Child_Data3[[#This Row],[result]]-5.5)/4.5</f>
        <v>0.33333333333333331</v>
      </c>
      <c r="S199" s="4">
        <f ca="1">(Autism_Child_Data3[[#This Row],[relation]]-2.5)/1.5</f>
        <v>-1</v>
      </c>
      <c r="T199" s="1" t="s">
        <v>105</v>
      </c>
      <c r="U199" s="4">
        <v>0.39810000000000001</v>
      </c>
      <c r="V199" s="4">
        <v>0.41699999999999998</v>
      </c>
      <c r="W199" s="4"/>
    </row>
    <row r="200" spans="1:23" x14ac:dyDescent="0.25">
      <c r="A200" s="4">
        <v>-1</v>
      </c>
      <c r="B200" s="4">
        <v>1</v>
      </c>
      <c r="C200" s="4">
        <v>1</v>
      </c>
      <c r="D200" s="4">
        <v>1</v>
      </c>
      <c r="E200" s="4">
        <v>1</v>
      </c>
      <c r="F200" s="4">
        <v>1</v>
      </c>
      <c r="G200" s="4">
        <v>1</v>
      </c>
      <c r="H200" s="4">
        <v>1</v>
      </c>
      <c r="I200" s="4">
        <v>1</v>
      </c>
      <c r="J200" s="4">
        <v>1</v>
      </c>
      <c r="K200" s="4">
        <f ca="1">(Autism_Child_Data3[[#This Row],[age]]-7.5)/3.5</f>
        <v>-1</v>
      </c>
      <c r="L200" s="4">
        <v>1</v>
      </c>
      <c r="M200" s="4">
        <f ca="1">(Autism_Child_Data3[[#This Row],[ethnicity]]-5.5)/4.5</f>
        <v>0.55555555555555558</v>
      </c>
      <c r="N200" s="4">
        <v>-1</v>
      </c>
      <c r="O200" s="4">
        <v>-1</v>
      </c>
      <c r="P200" s="4">
        <f ca="1">(Autism_Child_Data3[[#This Row],[contry of res]]-26.5)/25.5</f>
        <v>-0.29411764705882354</v>
      </c>
      <c r="Q200" s="4">
        <v>-1</v>
      </c>
      <c r="R200" s="4">
        <f ca="1">(Autism_Child_Data3[[#This Row],[result]]-5.5)/4.5</f>
        <v>0.77777777777777779</v>
      </c>
      <c r="S200" s="4">
        <f ca="1">(Autism_Child_Data3[[#This Row],[relation]]-2.5)/1.5</f>
        <v>-0.33333333333333331</v>
      </c>
      <c r="T200" s="1" t="s">
        <v>105</v>
      </c>
      <c r="U200" s="4">
        <v>0.91080000000000005</v>
      </c>
      <c r="V200" s="4">
        <v>0.91710000000000003</v>
      </c>
      <c r="W200" s="4"/>
    </row>
    <row r="201" spans="1:23" x14ac:dyDescent="0.25">
      <c r="A201" s="4">
        <v>1</v>
      </c>
      <c r="B201" s="4">
        <v>-1</v>
      </c>
      <c r="C201" s="4">
        <v>-1</v>
      </c>
      <c r="D201" s="4">
        <v>-1</v>
      </c>
      <c r="E201" s="4">
        <v>1</v>
      </c>
      <c r="F201" s="4">
        <v>-1</v>
      </c>
      <c r="G201" s="4">
        <v>1</v>
      </c>
      <c r="H201" s="4">
        <v>-1</v>
      </c>
      <c r="I201" s="4">
        <v>-1</v>
      </c>
      <c r="J201" s="4">
        <v>1</v>
      </c>
      <c r="K201" s="4">
        <f ca="1">(Autism_Child_Data3[[#This Row],[age]]-7.5)/3.5</f>
        <v>0.42857142857142855</v>
      </c>
      <c r="L201" s="4">
        <v>1</v>
      </c>
      <c r="M201" s="4">
        <f ca="1">(Autism_Child_Data3[[#This Row],[ethnicity]]-5.5)/4.5</f>
        <v>1</v>
      </c>
      <c r="N201" s="4">
        <v>-1</v>
      </c>
      <c r="O201" s="4">
        <v>1</v>
      </c>
      <c r="P201" s="4">
        <f ca="1">(Autism_Child_Data3[[#This Row],[contry of res]]-26.5)/25.5</f>
        <v>-0.88235294117647056</v>
      </c>
      <c r="Q201" s="4">
        <v>-1</v>
      </c>
      <c r="R201" s="4">
        <f ca="1">(Autism_Child_Data3[[#This Row],[result]]-5.5)/4.5</f>
        <v>-0.33333333333333331</v>
      </c>
      <c r="S201" s="4">
        <f ca="1">(Autism_Child_Data3[[#This Row],[relation]]-2.5)/1.5</f>
        <v>-0.33333333333333331</v>
      </c>
      <c r="T201" s="1" t="s">
        <v>104</v>
      </c>
      <c r="U201" s="4">
        <v>6.3500000000000001E-2</v>
      </c>
      <c r="V201" s="4">
        <v>5.8700000000000002E-2</v>
      </c>
      <c r="W201" s="4"/>
    </row>
    <row r="202" spans="1:23" x14ac:dyDescent="0.25">
      <c r="A202" s="4">
        <v>1</v>
      </c>
      <c r="B202" s="4">
        <v>-1</v>
      </c>
      <c r="C202" s="4">
        <v>-1</v>
      </c>
      <c r="D202" s="4">
        <v>-1</v>
      </c>
      <c r="E202" s="4">
        <v>1</v>
      </c>
      <c r="F202" s="4">
        <v>-1</v>
      </c>
      <c r="G202" s="4">
        <v>1</v>
      </c>
      <c r="H202" s="4">
        <v>-1</v>
      </c>
      <c r="I202" s="4">
        <v>-1</v>
      </c>
      <c r="J202" s="4">
        <v>1</v>
      </c>
      <c r="K202" s="4">
        <f ca="1">(Autism_Child_Data3[[#This Row],[age]]-7.5)/3.5</f>
        <v>0.42857142857142855</v>
      </c>
      <c r="L202" s="4">
        <v>1</v>
      </c>
      <c r="M202" s="4">
        <f ca="1">(Autism_Child_Data3[[#This Row],[ethnicity]]-5.5)/4.5</f>
        <v>1</v>
      </c>
      <c r="N202" s="4">
        <v>1</v>
      </c>
      <c r="O202" s="4">
        <v>1</v>
      </c>
      <c r="P202" s="4">
        <f ca="1">(Autism_Child_Data3[[#This Row],[contry of res]]-26.5)/25.5</f>
        <v>-0.88235294117647056</v>
      </c>
      <c r="Q202" s="4">
        <v>-1</v>
      </c>
      <c r="R202" s="4">
        <f ca="1">(Autism_Child_Data3[[#This Row],[result]]-5.5)/4.5</f>
        <v>-0.33333333333333331</v>
      </c>
      <c r="S202" s="4">
        <f ca="1">(Autism_Child_Data3[[#This Row],[relation]]-2.5)/1.5</f>
        <v>-0.33333333333333331</v>
      </c>
      <c r="T202" s="1" t="s">
        <v>104</v>
      </c>
      <c r="U202" s="4">
        <v>7.4999999999999997E-2</v>
      </c>
      <c r="V202" s="4">
        <v>7.4800000000000005E-2</v>
      </c>
      <c r="W202" s="4"/>
    </row>
    <row r="203" spans="1:23" x14ac:dyDescent="0.25">
      <c r="A203" s="4">
        <v>1</v>
      </c>
      <c r="B203" s="4">
        <v>1</v>
      </c>
      <c r="C203" s="4">
        <v>1</v>
      </c>
      <c r="D203" s="4">
        <v>1</v>
      </c>
      <c r="E203" s="4">
        <v>1</v>
      </c>
      <c r="F203" s="4">
        <v>1</v>
      </c>
      <c r="G203" s="4">
        <v>1</v>
      </c>
      <c r="H203" s="4">
        <v>-1</v>
      </c>
      <c r="I203" s="4">
        <v>1</v>
      </c>
      <c r="J203" s="4">
        <v>-1</v>
      </c>
      <c r="K203" s="4">
        <f ca="1">(Autism_Child_Data3[[#This Row],[age]]-7.5)/3.5</f>
        <v>-1</v>
      </c>
      <c r="L203" s="4">
        <v>-1</v>
      </c>
      <c r="M203" s="4">
        <f ca="1">(Autism_Child_Data3[[#This Row],[ethnicity]]-5.5)/4.5</f>
        <v>1</v>
      </c>
      <c r="N203" s="4">
        <v>-1</v>
      </c>
      <c r="O203" s="4">
        <v>1</v>
      </c>
      <c r="P203" s="4">
        <f ca="1">(Autism_Child_Data3[[#This Row],[contry of res]]-26.5)/25.5</f>
        <v>0.96078431372549022</v>
      </c>
      <c r="Q203" s="4">
        <v>-1</v>
      </c>
      <c r="R203" s="4">
        <f ca="1">(Autism_Child_Data3[[#This Row],[result]]-5.5)/4.5</f>
        <v>0.55555555555555558</v>
      </c>
      <c r="S203" s="4">
        <f ca="1">(Autism_Child_Data3[[#This Row],[relation]]-2.5)/1.5</f>
        <v>-0.33333333333333331</v>
      </c>
      <c r="T203" s="1" t="s">
        <v>105</v>
      </c>
      <c r="U203" s="4">
        <v>0.86529999999999996</v>
      </c>
      <c r="V203" s="4">
        <v>0.88490000000000002</v>
      </c>
      <c r="W203" s="4"/>
    </row>
    <row r="204" spans="1:23" x14ac:dyDescent="0.25">
      <c r="A204" s="4">
        <v>-1</v>
      </c>
      <c r="B204" s="4">
        <v>-1</v>
      </c>
      <c r="C204" s="4">
        <v>1</v>
      </c>
      <c r="D204" s="4">
        <v>-1</v>
      </c>
      <c r="E204" s="4">
        <v>1</v>
      </c>
      <c r="F204" s="4">
        <v>-1</v>
      </c>
      <c r="G204" s="4">
        <v>1</v>
      </c>
      <c r="H204" s="4">
        <v>-1</v>
      </c>
      <c r="I204" s="4">
        <v>-1</v>
      </c>
      <c r="J204" s="4">
        <v>1</v>
      </c>
      <c r="K204" s="4">
        <f ca="1">(Autism_Child_Data3[[#This Row],[age]]-7.5)/3.5</f>
        <v>-0.7142857142857143</v>
      </c>
      <c r="L204" s="4">
        <v>1</v>
      </c>
      <c r="M204" s="4">
        <f ca="1">(Autism_Child_Data3[[#This Row],[ethnicity]]-5.5)/4.5</f>
        <v>0.55555555555555558</v>
      </c>
      <c r="N204" s="4">
        <v>-1</v>
      </c>
      <c r="O204" s="4">
        <v>-1</v>
      </c>
      <c r="P204" s="4">
        <f ca="1">(Autism_Child_Data3[[#This Row],[contry of res]]-26.5)/25.5</f>
        <v>-0.29411764705882354</v>
      </c>
      <c r="Q204" s="4">
        <v>-1</v>
      </c>
      <c r="R204" s="4">
        <f ca="1">(Autism_Child_Data3[[#This Row],[result]]-5.5)/4.5</f>
        <v>-0.33333333333333331</v>
      </c>
      <c r="S204" s="4">
        <f ca="1">(Autism_Child_Data3[[#This Row],[relation]]-2.5)/1.5</f>
        <v>0.33333333333333331</v>
      </c>
      <c r="T204" s="1" t="s">
        <v>104</v>
      </c>
      <c r="U204" s="4">
        <v>4.0599999999999997E-2</v>
      </c>
      <c r="V204" s="4">
        <v>3.78E-2</v>
      </c>
      <c r="W204" s="4"/>
    </row>
    <row r="205" spans="1:23" x14ac:dyDescent="0.25">
      <c r="A205" s="4">
        <v>1</v>
      </c>
      <c r="B205" s="4">
        <v>1</v>
      </c>
      <c r="C205" s="4">
        <v>1</v>
      </c>
      <c r="D205" s="4">
        <v>1</v>
      </c>
      <c r="E205" s="4">
        <v>1</v>
      </c>
      <c r="F205" s="4">
        <v>1</v>
      </c>
      <c r="G205" s="4">
        <v>-1</v>
      </c>
      <c r="H205" s="4">
        <v>-1</v>
      </c>
      <c r="I205" s="4">
        <v>-1</v>
      </c>
      <c r="J205" s="4">
        <v>1</v>
      </c>
      <c r="K205" s="4">
        <f ca="1">(Autism_Child_Data3[[#This Row],[age]]-7.5)/3.5</f>
        <v>-0.14285714285714285</v>
      </c>
      <c r="L205" s="4">
        <v>-1</v>
      </c>
      <c r="M205" s="4">
        <f ca="1">(Autism_Child_Data3[[#This Row],[ethnicity]]-5.5)/4.5</f>
        <v>-1</v>
      </c>
      <c r="N205" s="4">
        <v>1</v>
      </c>
      <c r="O205" s="4">
        <v>-1</v>
      </c>
      <c r="P205" s="4">
        <f ca="1">(Autism_Child_Data3[[#This Row],[contry of res]]-26.5)/25.5</f>
        <v>-0.29411764705882354</v>
      </c>
      <c r="Q205" s="4">
        <v>-1</v>
      </c>
      <c r="R205" s="4">
        <f ca="1">(Autism_Child_Data3[[#This Row],[result]]-5.5)/4.5</f>
        <v>0.33333333333333331</v>
      </c>
      <c r="S205" s="4">
        <f ca="1">(Autism_Child_Data3[[#This Row],[relation]]-2.5)/1.5</f>
        <v>-0.33333333333333331</v>
      </c>
      <c r="T205" s="1" t="s">
        <v>105</v>
      </c>
      <c r="U205" s="4">
        <v>0.81310000000000004</v>
      </c>
      <c r="V205" s="4">
        <v>0.83</v>
      </c>
      <c r="W205" s="4"/>
    </row>
    <row r="206" spans="1:23" x14ac:dyDescent="0.25">
      <c r="A206" s="4">
        <v>1</v>
      </c>
      <c r="B206" s="4">
        <v>-1</v>
      </c>
      <c r="C206" s="4">
        <v>1</v>
      </c>
      <c r="D206" s="4">
        <v>1</v>
      </c>
      <c r="E206" s="4">
        <v>1</v>
      </c>
      <c r="F206" s="4">
        <v>-1</v>
      </c>
      <c r="G206" s="4">
        <v>1</v>
      </c>
      <c r="H206" s="4">
        <v>1</v>
      </c>
      <c r="I206" s="4">
        <v>1</v>
      </c>
      <c r="J206" s="4">
        <v>1</v>
      </c>
      <c r="K206" s="4">
        <f ca="1">(Autism_Child_Data3[[#This Row],[age]]-7.5)/3.5</f>
        <v>-1</v>
      </c>
      <c r="L206" s="4">
        <v>-1</v>
      </c>
      <c r="M206" s="4">
        <f ca="1">(Autism_Child_Data3[[#This Row],[ethnicity]]-5.5)/4.5</f>
        <v>1</v>
      </c>
      <c r="N206" s="4">
        <v>1</v>
      </c>
      <c r="O206" s="4">
        <v>-1</v>
      </c>
      <c r="P206" s="4">
        <f ca="1">(Autism_Child_Data3[[#This Row],[contry of res]]-26.5)/25.5</f>
        <v>0.96078431372549022</v>
      </c>
      <c r="Q206" s="4">
        <v>-1</v>
      </c>
      <c r="R206" s="4">
        <f ca="1">(Autism_Child_Data3[[#This Row],[result]]-5.5)/4.5</f>
        <v>0.55555555555555558</v>
      </c>
      <c r="S206" s="4">
        <f ca="1">(Autism_Child_Data3[[#This Row],[relation]]-2.5)/1.5</f>
        <v>-0.33333333333333331</v>
      </c>
      <c r="T206" s="1" t="s">
        <v>105</v>
      </c>
      <c r="U206" s="4">
        <v>0.88200000000000001</v>
      </c>
      <c r="V206" s="4">
        <v>0.89790000000000003</v>
      </c>
      <c r="W206" s="4"/>
    </row>
    <row r="207" spans="1:23" x14ac:dyDescent="0.25">
      <c r="A207" s="4">
        <v>1</v>
      </c>
      <c r="B207" s="4">
        <v>1</v>
      </c>
      <c r="C207" s="4">
        <v>1</v>
      </c>
      <c r="D207" s="4">
        <v>1</v>
      </c>
      <c r="E207" s="4">
        <v>-1</v>
      </c>
      <c r="F207" s="4">
        <v>1</v>
      </c>
      <c r="G207" s="4">
        <v>-1</v>
      </c>
      <c r="H207" s="4">
        <v>-1</v>
      </c>
      <c r="I207" s="4">
        <v>-1</v>
      </c>
      <c r="J207" s="4">
        <v>-1</v>
      </c>
      <c r="K207" s="4">
        <f ca="1">(Autism_Child_Data3[[#This Row],[age]]-7.5)/3.5</f>
        <v>-0.7142857142857143</v>
      </c>
      <c r="L207" s="4">
        <v>-1</v>
      </c>
      <c r="M207" s="4">
        <f ca="1">(Autism_Child_Data3[[#This Row],[ethnicity]]-5.5)/4.5</f>
        <v>1</v>
      </c>
      <c r="N207" s="4">
        <v>-1</v>
      </c>
      <c r="O207" s="4">
        <v>-1</v>
      </c>
      <c r="P207" s="4">
        <f ca="1">(Autism_Child_Data3[[#This Row],[contry of res]]-26.5)/25.5</f>
        <v>0.96078431372549022</v>
      </c>
      <c r="Q207" s="4">
        <v>-1</v>
      </c>
      <c r="R207" s="4">
        <f ca="1">(Autism_Child_Data3[[#This Row],[result]]-5.5)/4.5</f>
        <v>-0.1111111111111111</v>
      </c>
      <c r="S207" s="4">
        <f ca="1">(Autism_Child_Data3[[#This Row],[relation]]-2.5)/1.5</f>
        <v>-0.33333333333333331</v>
      </c>
      <c r="T207" s="1" t="s">
        <v>104</v>
      </c>
      <c r="U207" s="4">
        <v>5.4899999999999997E-2</v>
      </c>
      <c r="V207" s="4">
        <v>5.79E-2</v>
      </c>
      <c r="W207" s="4"/>
    </row>
    <row r="208" spans="1:23" x14ac:dyDescent="0.25">
      <c r="A208" s="4">
        <v>1</v>
      </c>
      <c r="B208" s="4">
        <v>1</v>
      </c>
      <c r="C208" s="4">
        <v>1</v>
      </c>
      <c r="D208" s="4">
        <v>1</v>
      </c>
      <c r="E208" s="4">
        <v>1</v>
      </c>
      <c r="F208" s="4">
        <v>1</v>
      </c>
      <c r="G208" s="4">
        <v>-1</v>
      </c>
      <c r="H208" s="4">
        <v>1</v>
      </c>
      <c r="I208" s="4">
        <v>1</v>
      </c>
      <c r="J208" s="4">
        <v>-1</v>
      </c>
      <c r="K208" s="4">
        <f ca="1">(Autism_Child_Data3[[#This Row],[age]]-7.5)/3.5</f>
        <v>-0.42857142857142855</v>
      </c>
      <c r="L208" s="4">
        <v>1</v>
      </c>
      <c r="M208" s="4">
        <f ca="1">(Autism_Child_Data3[[#This Row],[ethnicity]]-5.5)/4.5</f>
        <v>-1</v>
      </c>
      <c r="N208" s="4">
        <v>-1</v>
      </c>
      <c r="O208" s="4">
        <v>-1</v>
      </c>
      <c r="P208" s="4">
        <f ca="1">(Autism_Child_Data3[[#This Row],[contry of res]]-26.5)/25.5</f>
        <v>0.25490196078431371</v>
      </c>
      <c r="Q208" s="4">
        <v>-1</v>
      </c>
      <c r="R208" s="4">
        <f ca="1">(Autism_Child_Data3[[#This Row],[result]]-5.5)/4.5</f>
        <v>0.55555555555555558</v>
      </c>
      <c r="S208" s="4">
        <f ca="1">(Autism_Child_Data3[[#This Row],[relation]]-2.5)/1.5</f>
        <v>-1</v>
      </c>
      <c r="T208" s="1" t="s">
        <v>105</v>
      </c>
      <c r="U208" s="4">
        <v>0.8891</v>
      </c>
      <c r="V208" s="4">
        <v>0.87690000000000001</v>
      </c>
      <c r="W208" s="4"/>
    </row>
    <row r="209" spans="1:23" x14ac:dyDescent="0.25">
      <c r="A209" s="4">
        <v>1</v>
      </c>
      <c r="B209" s="4">
        <v>1</v>
      </c>
      <c r="C209" s="4">
        <v>1</v>
      </c>
      <c r="D209" s="4">
        <v>1</v>
      </c>
      <c r="E209" s="4">
        <v>-1</v>
      </c>
      <c r="F209" s="4">
        <v>1</v>
      </c>
      <c r="G209" s="4">
        <v>1</v>
      </c>
      <c r="H209" s="4">
        <v>1</v>
      </c>
      <c r="I209" s="4">
        <v>1</v>
      </c>
      <c r="J209" s="4">
        <v>1</v>
      </c>
      <c r="K209" s="4">
        <f ca="1">(Autism_Child_Data3[[#This Row],[age]]-7.5)/3.5</f>
        <v>0.14285714285714285</v>
      </c>
      <c r="L209" s="4">
        <v>1</v>
      </c>
      <c r="M209" s="4">
        <f ca="1">(Autism_Child_Data3[[#This Row],[ethnicity]]-5.5)/4.5</f>
        <v>1</v>
      </c>
      <c r="N209" s="4">
        <v>-1</v>
      </c>
      <c r="O209" s="4">
        <v>-1</v>
      </c>
      <c r="P209" s="4">
        <f ca="1">(Autism_Child_Data3[[#This Row],[contry of res]]-26.5)/25.5</f>
        <v>0.96078431372549022</v>
      </c>
      <c r="Q209" s="4">
        <v>-1</v>
      </c>
      <c r="R209" s="4">
        <f ca="1">(Autism_Child_Data3[[#This Row],[result]]-5.5)/4.5</f>
        <v>0.77777777777777779</v>
      </c>
      <c r="S209" s="4">
        <f ca="1">(Autism_Child_Data3[[#This Row],[relation]]-2.5)/1.5</f>
        <v>-0.33333333333333331</v>
      </c>
      <c r="T209" s="1" t="s">
        <v>105</v>
      </c>
      <c r="U209" s="4">
        <v>0.9194</v>
      </c>
      <c r="V209" s="4">
        <v>0.92410000000000003</v>
      </c>
      <c r="W209" s="4"/>
    </row>
    <row r="210" spans="1:23" x14ac:dyDescent="0.25">
      <c r="A210" s="4">
        <v>1</v>
      </c>
      <c r="B210" s="4">
        <v>-1</v>
      </c>
      <c r="C210" s="4">
        <v>-1</v>
      </c>
      <c r="D210" s="4">
        <v>-1</v>
      </c>
      <c r="E210" s="4">
        <v>1</v>
      </c>
      <c r="F210" s="4">
        <v>-1</v>
      </c>
      <c r="G210" s="4">
        <v>-1</v>
      </c>
      <c r="H210" s="4">
        <v>-1</v>
      </c>
      <c r="I210" s="4">
        <v>-1</v>
      </c>
      <c r="J210" s="4">
        <v>1</v>
      </c>
      <c r="K210" s="4">
        <f ca="1">(Autism_Child_Data3[[#This Row],[age]]-7.5)/3.5</f>
        <v>-1</v>
      </c>
      <c r="L210" s="4">
        <v>1</v>
      </c>
      <c r="M210" s="4">
        <f ca="1">(Autism_Child_Data3[[#This Row],[ethnicity]]-5.5)/4.5</f>
        <v>-1</v>
      </c>
      <c r="N210" s="4">
        <v>-1</v>
      </c>
      <c r="O210" s="4">
        <v>-1</v>
      </c>
      <c r="P210" s="4">
        <f ca="1">(Autism_Child_Data3[[#This Row],[contry of res]]-26.5)/25.5</f>
        <v>-0.76470588235294112</v>
      </c>
      <c r="Q210" s="4">
        <v>-1</v>
      </c>
      <c r="R210" s="4">
        <f ca="1">(Autism_Child_Data3[[#This Row],[result]]-5.5)/4.5</f>
        <v>-0.55555555555555558</v>
      </c>
      <c r="S210" s="4">
        <f ca="1">(Autism_Child_Data3[[#This Row],[relation]]-2.5)/1.5</f>
        <v>-0.33333333333333331</v>
      </c>
      <c r="T210" s="1" t="s">
        <v>104</v>
      </c>
      <c r="U210" s="4">
        <v>7.17E-2</v>
      </c>
      <c r="V210" s="4">
        <v>6.1499999999999999E-2</v>
      </c>
      <c r="W210" s="4"/>
    </row>
    <row r="211" spans="1:23" x14ac:dyDescent="0.25">
      <c r="A211" s="4">
        <v>1</v>
      </c>
      <c r="B211" s="4">
        <v>-1</v>
      </c>
      <c r="C211" s="4">
        <v>1</v>
      </c>
      <c r="D211" s="4">
        <v>1</v>
      </c>
      <c r="E211" s="4">
        <v>1</v>
      </c>
      <c r="F211" s="4">
        <v>1</v>
      </c>
      <c r="G211" s="4">
        <v>-1</v>
      </c>
      <c r="H211" s="4">
        <v>1</v>
      </c>
      <c r="I211" s="4">
        <v>-1</v>
      </c>
      <c r="J211" s="4">
        <v>-1</v>
      </c>
      <c r="K211" s="4">
        <f ca="1">(Autism_Child_Data3[[#This Row],[age]]-7.5)/3.5</f>
        <v>-0.7142857142857143</v>
      </c>
      <c r="L211" s="4">
        <v>1</v>
      </c>
      <c r="M211" s="4">
        <f ca="1">(Autism_Child_Data3[[#This Row],[ethnicity]]-5.5)/4.5</f>
        <v>-0.33333333333333331</v>
      </c>
      <c r="N211" s="4">
        <v>-1</v>
      </c>
      <c r="O211" s="4">
        <v>1</v>
      </c>
      <c r="P211" s="4">
        <f ca="1">(Autism_Child_Data3[[#This Row],[contry of res]]-26.5)/25.5</f>
        <v>0.21568627450980393</v>
      </c>
      <c r="Q211" s="4">
        <v>-1</v>
      </c>
      <c r="R211" s="4">
        <f ca="1">(Autism_Child_Data3[[#This Row],[result]]-5.5)/4.5</f>
        <v>0.1111111111111111</v>
      </c>
      <c r="S211" s="4">
        <f ca="1">(Autism_Child_Data3[[#This Row],[relation]]-2.5)/1.5</f>
        <v>-0.33333333333333331</v>
      </c>
      <c r="T211" s="1" t="s">
        <v>104</v>
      </c>
      <c r="U211" s="4">
        <v>0.54179999999999995</v>
      </c>
      <c r="V211" s="4">
        <v>0.53890000000000005</v>
      </c>
      <c r="W211" s="4"/>
    </row>
    <row r="212" spans="1:23" x14ac:dyDescent="0.25">
      <c r="A212" s="4">
        <v>1</v>
      </c>
      <c r="B212" s="4">
        <v>-1</v>
      </c>
      <c r="C212" s="4">
        <v>1</v>
      </c>
      <c r="D212" s="4">
        <v>1</v>
      </c>
      <c r="E212" s="4">
        <v>1</v>
      </c>
      <c r="F212" s="4">
        <v>1</v>
      </c>
      <c r="G212" s="4">
        <v>-1</v>
      </c>
      <c r="H212" s="4">
        <v>1</v>
      </c>
      <c r="I212" s="4">
        <v>-1</v>
      </c>
      <c r="J212" s="4">
        <v>1</v>
      </c>
      <c r="K212" s="4">
        <f ca="1">(Autism_Child_Data3[[#This Row],[age]]-7.5)/3.5</f>
        <v>-0.7142857142857143</v>
      </c>
      <c r="L212" s="4">
        <v>1</v>
      </c>
      <c r="M212" s="4">
        <f ca="1">(Autism_Child_Data3[[#This Row],[ethnicity]]-5.5)/4.5</f>
        <v>-0.33333333333333331</v>
      </c>
      <c r="N212" s="4">
        <v>-1</v>
      </c>
      <c r="O212" s="4">
        <v>1</v>
      </c>
      <c r="P212" s="4">
        <f ca="1">(Autism_Child_Data3[[#This Row],[contry of res]]-26.5)/25.5</f>
        <v>0.21568627450980393</v>
      </c>
      <c r="Q212" s="4">
        <v>-1</v>
      </c>
      <c r="R212" s="4">
        <f ca="1">(Autism_Child_Data3[[#This Row],[result]]-5.5)/4.5</f>
        <v>0.33333333333333331</v>
      </c>
      <c r="S212" s="4">
        <f ca="1">(Autism_Child_Data3[[#This Row],[relation]]-2.5)/1.5</f>
        <v>-0.33333333333333331</v>
      </c>
      <c r="T212" s="1" t="s">
        <v>105</v>
      </c>
      <c r="U212" s="4">
        <v>0.87409999999999999</v>
      </c>
      <c r="V212" s="4">
        <v>0.8891</v>
      </c>
      <c r="W212" s="4"/>
    </row>
    <row r="213" spans="1:23" x14ac:dyDescent="0.25">
      <c r="A213" s="4">
        <v>1</v>
      </c>
      <c r="B213" s="4">
        <v>-1</v>
      </c>
      <c r="C213" s="4">
        <v>1</v>
      </c>
      <c r="D213" s="4">
        <v>-1</v>
      </c>
      <c r="E213" s="4">
        <v>1</v>
      </c>
      <c r="F213" s="4">
        <v>-1</v>
      </c>
      <c r="G213" s="4">
        <v>1</v>
      </c>
      <c r="H213" s="4">
        <v>-1</v>
      </c>
      <c r="I213" s="4">
        <v>1</v>
      </c>
      <c r="J213" s="4">
        <v>1</v>
      </c>
      <c r="K213" s="4">
        <f ca="1">(Autism_Child_Data3[[#This Row],[age]]-7.5)/3.5</f>
        <v>-0.42857142857142855</v>
      </c>
      <c r="L213" s="4">
        <v>1</v>
      </c>
      <c r="M213" s="4">
        <f ca="1">(Autism_Child_Data3[[#This Row],[ethnicity]]-5.5)/4.5</f>
        <v>1</v>
      </c>
      <c r="N213" s="4">
        <v>1</v>
      </c>
      <c r="O213" s="4">
        <v>-1</v>
      </c>
      <c r="P213" s="4">
        <f ca="1">(Autism_Child_Data3[[#This Row],[contry of res]]-26.5)/25.5</f>
        <v>1</v>
      </c>
      <c r="Q213" s="4">
        <v>-1</v>
      </c>
      <c r="R213" s="4">
        <f ca="1">(Autism_Child_Data3[[#This Row],[result]]-5.5)/4.5</f>
        <v>0.1111111111111111</v>
      </c>
      <c r="S213" s="4">
        <f ca="1">(Autism_Child_Data3[[#This Row],[relation]]-2.5)/1.5</f>
        <v>-0.33333333333333331</v>
      </c>
      <c r="T213" s="1" t="s">
        <v>104</v>
      </c>
      <c r="U213" s="4">
        <v>0.25090000000000001</v>
      </c>
      <c r="V213" s="4">
        <v>0.22509999999999999</v>
      </c>
      <c r="W213" s="4"/>
    </row>
    <row r="214" spans="1:23" x14ac:dyDescent="0.25">
      <c r="A214" s="4">
        <v>-1</v>
      </c>
      <c r="B214" s="4">
        <v>1</v>
      </c>
      <c r="C214" s="4">
        <v>1</v>
      </c>
      <c r="D214" s="4">
        <v>-1</v>
      </c>
      <c r="E214" s="4">
        <v>1</v>
      </c>
      <c r="F214" s="4">
        <v>1</v>
      </c>
      <c r="G214" s="4">
        <v>-1</v>
      </c>
      <c r="H214" s="4">
        <v>-1</v>
      </c>
      <c r="I214" s="4">
        <v>-1</v>
      </c>
      <c r="J214" s="4">
        <v>1</v>
      </c>
      <c r="K214" s="4">
        <f ca="1">(Autism_Child_Data3[[#This Row],[age]]-7.5)/3.5</f>
        <v>-1</v>
      </c>
      <c r="L214" s="4">
        <v>1</v>
      </c>
      <c r="M214" s="4">
        <f ca="1">(Autism_Child_Data3[[#This Row],[ethnicity]]-5.5)/4.5</f>
        <v>1</v>
      </c>
      <c r="N214" s="4">
        <v>1</v>
      </c>
      <c r="O214" s="4">
        <v>-1</v>
      </c>
      <c r="P214" s="4">
        <f ca="1">(Autism_Child_Data3[[#This Row],[contry of res]]-26.5)/25.5</f>
        <v>0.13725490196078433</v>
      </c>
      <c r="Q214" s="4">
        <v>-1</v>
      </c>
      <c r="R214" s="4">
        <f ca="1">(Autism_Child_Data3[[#This Row],[result]]-5.5)/4.5</f>
        <v>-0.1111111111111111</v>
      </c>
      <c r="S214" s="4">
        <f ca="1">(Autism_Child_Data3[[#This Row],[relation]]-2.5)/1.5</f>
        <v>-0.33333333333333331</v>
      </c>
      <c r="T214" s="1" t="s">
        <v>104</v>
      </c>
      <c r="U214" s="4">
        <v>4.4900000000000002E-2</v>
      </c>
      <c r="V214" s="4">
        <v>5.2400000000000002E-2</v>
      </c>
      <c r="W214" s="4"/>
    </row>
    <row r="215" spans="1:23" x14ac:dyDescent="0.25">
      <c r="A215" s="4">
        <v>-1</v>
      </c>
      <c r="B215" s="4">
        <v>-1</v>
      </c>
      <c r="C215" s="4">
        <v>1</v>
      </c>
      <c r="D215" s="4">
        <v>-1</v>
      </c>
      <c r="E215" s="4">
        <v>1</v>
      </c>
      <c r="F215" s="4">
        <v>1</v>
      </c>
      <c r="G215" s="4">
        <v>1</v>
      </c>
      <c r="H215" s="4">
        <v>-1</v>
      </c>
      <c r="I215" s="4">
        <v>1</v>
      </c>
      <c r="J215" s="4">
        <v>1</v>
      </c>
      <c r="K215" s="4">
        <f ca="1">(Autism_Child_Data3[[#This Row],[age]]-7.5)/3.5</f>
        <v>0.14285714285714285</v>
      </c>
      <c r="L215" s="4">
        <v>1</v>
      </c>
      <c r="M215" s="4">
        <f ca="1">(Autism_Child_Data3[[#This Row],[ethnicity]]-5.5)/4.5</f>
        <v>1</v>
      </c>
      <c r="N215" s="4">
        <v>-1</v>
      </c>
      <c r="O215" s="4">
        <v>-1</v>
      </c>
      <c r="P215" s="4">
        <f ca="1">(Autism_Child_Data3[[#This Row],[contry of res]]-26.5)/25.5</f>
        <v>0.96078431372549022</v>
      </c>
      <c r="Q215" s="4">
        <v>-1</v>
      </c>
      <c r="R215" s="4">
        <f ca="1">(Autism_Child_Data3[[#This Row],[result]]-5.5)/4.5</f>
        <v>0.1111111111111111</v>
      </c>
      <c r="S215" s="4">
        <f ca="1">(Autism_Child_Data3[[#This Row],[relation]]-2.5)/1.5</f>
        <v>-0.33333333333333331</v>
      </c>
      <c r="T215" s="1" t="s">
        <v>104</v>
      </c>
      <c r="U215" s="4">
        <v>0.125</v>
      </c>
      <c r="V215" s="4">
        <v>0.11459999999999999</v>
      </c>
      <c r="W215" s="4"/>
    </row>
    <row r="216" spans="1:23" x14ac:dyDescent="0.25">
      <c r="A216" s="4">
        <v>1</v>
      </c>
      <c r="B216" s="4">
        <v>-1</v>
      </c>
      <c r="C216" s="4">
        <v>1</v>
      </c>
      <c r="D216" s="4">
        <v>1</v>
      </c>
      <c r="E216" s="4">
        <v>-1</v>
      </c>
      <c r="F216" s="4">
        <v>1</v>
      </c>
      <c r="G216" s="4">
        <v>-1</v>
      </c>
      <c r="H216" s="4">
        <v>1</v>
      </c>
      <c r="I216" s="4">
        <v>1</v>
      </c>
      <c r="J216" s="4">
        <v>-1</v>
      </c>
      <c r="K216" s="4">
        <f ca="1">(Autism_Child_Data3[[#This Row],[age]]-7.5)/3.5</f>
        <v>-0.7142857142857143</v>
      </c>
      <c r="L216" s="4">
        <v>1</v>
      </c>
      <c r="M216" s="4">
        <f ca="1">(Autism_Child_Data3[[#This Row],[ethnicity]]-5.5)/4.5</f>
        <v>0.55555555555555558</v>
      </c>
      <c r="N216" s="4">
        <v>-1</v>
      </c>
      <c r="O216" s="4">
        <v>-1</v>
      </c>
      <c r="P216" s="4">
        <f ca="1">(Autism_Child_Data3[[#This Row],[contry of res]]-26.5)/25.5</f>
        <v>-0.29411764705882354</v>
      </c>
      <c r="Q216" s="4">
        <v>-1</v>
      </c>
      <c r="R216" s="4">
        <f ca="1">(Autism_Child_Data3[[#This Row],[result]]-5.5)/4.5</f>
        <v>0.1111111111111111</v>
      </c>
      <c r="S216" s="4">
        <f ca="1">(Autism_Child_Data3[[#This Row],[relation]]-2.5)/1.5</f>
        <v>-0.33333333333333331</v>
      </c>
      <c r="T216" s="1" t="s">
        <v>104</v>
      </c>
      <c r="U216" s="4">
        <v>0.21579999999999999</v>
      </c>
      <c r="V216" s="4">
        <v>0.17469999999999999</v>
      </c>
      <c r="W216" s="4"/>
    </row>
    <row r="217" spans="1:23" x14ac:dyDescent="0.25">
      <c r="A217" s="4">
        <v>1</v>
      </c>
      <c r="B217" s="4">
        <v>1</v>
      </c>
      <c r="C217" s="4">
        <v>1</v>
      </c>
      <c r="D217" s="4">
        <v>1</v>
      </c>
      <c r="E217" s="4">
        <v>1</v>
      </c>
      <c r="F217" s="4">
        <v>1</v>
      </c>
      <c r="G217" s="4">
        <v>1</v>
      </c>
      <c r="H217" s="4">
        <v>1</v>
      </c>
      <c r="I217" s="4">
        <v>1</v>
      </c>
      <c r="J217" s="4">
        <v>1</v>
      </c>
      <c r="K217" s="4">
        <f ca="1">(Autism_Child_Data3[[#This Row],[age]]-7.5)/3.5</f>
        <v>-1</v>
      </c>
      <c r="L217" s="4">
        <v>-1</v>
      </c>
      <c r="M217" s="4">
        <f ca="1">(Autism_Child_Data3[[#This Row],[ethnicity]]-5.5)/4.5</f>
        <v>-1</v>
      </c>
      <c r="N217" s="4">
        <v>-1</v>
      </c>
      <c r="O217" s="4">
        <v>1</v>
      </c>
      <c r="P217" s="4">
        <f ca="1">(Autism_Child_Data3[[#This Row],[contry of res]]-26.5)/25.5</f>
        <v>1</v>
      </c>
      <c r="Q217" s="4">
        <v>-1</v>
      </c>
      <c r="R217" s="4">
        <f ca="1">(Autism_Child_Data3[[#This Row],[result]]-5.5)/4.5</f>
        <v>1</v>
      </c>
      <c r="S217" s="4">
        <f ca="1">(Autism_Child_Data3[[#This Row],[relation]]-2.5)/1.5</f>
        <v>-0.33333333333333331</v>
      </c>
      <c r="T217" s="1" t="s">
        <v>105</v>
      </c>
      <c r="U217" s="4">
        <v>0.92769999999999997</v>
      </c>
      <c r="V217" s="4">
        <v>0.93379999999999996</v>
      </c>
      <c r="W217" s="4"/>
    </row>
    <row r="218" spans="1:23" x14ac:dyDescent="0.25">
      <c r="A218" s="4">
        <v>1</v>
      </c>
      <c r="B218" s="4">
        <v>-1</v>
      </c>
      <c r="C218" s="4">
        <v>1</v>
      </c>
      <c r="D218" s="4">
        <v>1</v>
      </c>
      <c r="E218" s="4">
        <v>1</v>
      </c>
      <c r="F218" s="4">
        <v>1</v>
      </c>
      <c r="G218" s="4">
        <v>1</v>
      </c>
      <c r="H218" s="4">
        <v>1</v>
      </c>
      <c r="I218" s="4">
        <v>1</v>
      </c>
      <c r="J218" s="4">
        <v>-1</v>
      </c>
      <c r="K218" s="4">
        <f ca="1">(Autism_Child_Data3[[#This Row],[age]]-7.5)/3.5</f>
        <v>-0.42857142857142855</v>
      </c>
      <c r="L218" s="4">
        <v>1</v>
      </c>
      <c r="M218" s="4">
        <f ca="1">(Autism_Child_Data3[[#This Row],[ethnicity]]-5.5)/4.5</f>
        <v>1</v>
      </c>
      <c r="N218" s="4">
        <v>-1</v>
      </c>
      <c r="O218" s="4">
        <v>-1</v>
      </c>
      <c r="P218" s="4">
        <f ca="1">(Autism_Child_Data3[[#This Row],[contry of res]]-26.5)/25.5</f>
        <v>-0.88235294117647056</v>
      </c>
      <c r="Q218" s="4">
        <v>-1</v>
      </c>
      <c r="R218" s="4">
        <f ca="1">(Autism_Child_Data3[[#This Row],[result]]-5.5)/4.5</f>
        <v>0.55555555555555558</v>
      </c>
      <c r="S218" s="4">
        <f ca="1">(Autism_Child_Data3[[#This Row],[relation]]-2.5)/1.5</f>
        <v>-0.33333333333333331</v>
      </c>
      <c r="T218" s="1" t="s">
        <v>105</v>
      </c>
      <c r="U218" s="4">
        <v>0.87039999999999995</v>
      </c>
      <c r="V218" s="4">
        <v>0.86680000000000001</v>
      </c>
      <c r="W218" s="4"/>
    </row>
    <row r="219" spans="1:23" x14ac:dyDescent="0.25">
      <c r="A219" s="4">
        <v>-1</v>
      </c>
      <c r="B219" s="4">
        <v>-1</v>
      </c>
      <c r="C219" s="4">
        <v>-1</v>
      </c>
      <c r="D219" s="4">
        <v>-1</v>
      </c>
      <c r="E219" s="4">
        <v>-1</v>
      </c>
      <c r="F219" s="4">
        <v>-1</v>
      </c>
      <c r="G219" s="4">
        <v>-1</v>
      </c>
      <c r="H219" s="4">
        <v>-1</v>
      </c>
      <c r="I219" s="4">
        <v>-1</v>
      </c>
      <c r="J219" s="4">
        <v>1</v>
      </c>
      <c r="K219" s="4">
        <f ca="1">(Autism_Child_Data3[[#This Row],[age]]-7.5)/3.5</f>
        <v>1</v>
      </c>
      <c r="L219" s="4">
        <v>1</v>
      </c>
      <c r="M219" s="4">
        <f ca="1">(Autism_Child_Data3[[#This Row],[ethnicity]]-5.5)/4.5</f>
        <v>0.77777777777777779</v>
      </c>
      <c r="N219" s="4">
        <v>-1</v>
      </c>
      <c r="O219" s="4">
        <v>1</v>
      </c>
      <c r="P219" s="4">
        <f ca="1">(Autism_Child_Data3[[#This Row],[contry of res]]-26.5)/25.5</f>
        <v>0.84313725490196079</v>
      </c>
      <c r="Q219" s="4">
        <v>-1</v>
      </c>
      <c r="R219" s="4">
        <f ca="1">(Autism_Child_Data3[[#This Row],[result]]-5.5)/4.5</f>
        <v>-1</v>
      </c>
      <c r="S219" s="4">
        <f ca="1">(Autism_Child_Data3[[#This Row],[relation]]-2.5)/1.5</f>
        <v>-0.33333333333333331</v>
      </c>
      <c r="T219" s="1" t="s">
        <v>104</v>
      </c>
      <c r="U219" s="4">
        <v>4.6800000000000001E-2</v>
      </c>
      <c r="V219" s="4">
        <v>4.0099999999999997E-2</v>
      </c>
      <c r="W219" s="4"/>
    </row>
    <row r="220" spans="1:23" x14ac:dyDescent="0.25">
      <c r="A220" s="4">
        <v>-1</v>
      </c>
      <c r="B220" s="4">
        <v>-1</v>
      </c>
      <c r="C220" s="4">
        <v>1</v>
      </c>
      <c r="D220" s="4">
        <v>-1</v>
      </c>
      <c r="E220" s="4">
        <v>-1</v>
      </c>
      <c r="F220" s="4">
        <v>-1</v>
      </c>
      <c r="G220" s="4">
        <v>1</v>
      </c>
      <c r="H220" s="4">
        <v>-1</v>
      </c>
      <c r="I220" s="4">
        <v>1</v>
      </c>
      <c r="J220" s="4">
        <v>-1</v>
      </c>
      <c r="K220" s="4">
        <f ca="1">(Autism_Child_Data3[[#This Row],[age]]-7.5)/3.5</f>
        <v>-0.42857142857142855</v>
      </c>
      <c r="L220" s="4">
        <v>1</v>
      </c>
      <c r="M220" s="4">
        <f ca="1">(Autism_Child_Data3[[#This Row],[ethnicity]]-5.5)/4.5</f>
        <v>0.1111111111111111</v>
      </c>
      <c r="N220" s="4">
        <v>-1</v>
      </c>
      <c r="O220" s="4">
        <v>-1</v>
      </c>
      <c r="P220" s="4">
        <f ca="1">(Autism_Child_Data3[[#This Row],[contry of res]]-26.5)/25.5</f>
        <v>0.96078431372549022</v>
      </c>
      <c r="Q220" s="4">
        <v>-1</v>
      </c>
      <c r="R220" s="4">
        <f ca="1">(Autism_Child_Data3[[#This Row],[result]]-5.5)/4.5</f>
        <v>-0.55555555555555558</v>
      </c>
      <c r="S220" s="4">
        <f ca="1">(Autism_Child_Data3[[#This Row],[relation]]-2.5)/1.5</f>
        <v>-0.33333333333333331</v>
      </c>
      <c r="T220" s="1" t="s">
        <v>104</v>
      </c>
      <c r="U220" s="4">
        <v>5.79E-2</v>
      </c>
      <c r="V220" s="4">
        <v>5.0299999999999997E-2</v>
      </c>
      <c r="W220" s="4"/>
    </row>
    <row r="221" spans="1:23" x14ac:dyDescent="0.25">
      <c r="A221" s="4">
        <v>1</v>
      </c>
      <c r="B221" s="4">
        <v>-1</v>
      </c>
      <c r="C221" s="4">
        <v>1</v>
      </c>
      <c r="D221" s="4">
        <v>1</v>
      </c>
      <c r="E221" s="4">
        <v>1</v>
      </c>
      <c r="F221" s="4">
        <v>1</v>
      </c>
      <c r="G221" s="4">
        <v>1</v>
      </c>
      <c r="H221" s="4">
        <v>1</v>
      </c>
      <c r="I221" s="4">
        <v>1</v>
      </c>
      <c r="J221" s="4">
        <v>1</v>
      </c>
      <c r="K221" s="4">
        <f ca="1">(Autism_Child_Data3[[#This Row],[age]]-7.5)/3.5</f>
        <v>-1</v>
      </c>
      <c r="L221" s="4">
        <v>-1</v>
      </c>
      <c r="M221" s="4">
        <f ca="1">(Autism_Child_Data3[[#This Row],[ethnicity]]-5.5)/4.5</f>
        <v>-0.55555555555555558</v>
      </c>
      <c r="N221" s="4">
        <v>-1</v>
      </c>
      <c r="O221" s="4">
        <v>-1</v>
      </c>
      <c r="P221" s="4">
        <f ca="1">(Autism_Child_Data3[[#This Row],[contry of res]]-26.5)/25.5</f>
        <v>1</v>
      </c>
      <c r="Q221" s="4">
        <v>-1</v>
      </c>
      <c r="R221" s="4">
        <f ca="1">(Autism_Child_Data3[[#This Row],[result]]-5.5)/4.5</f>
        <v>0.77777777777777779</v>
      </c>
      <c r="S221" s="4">
        <f ca="1">(Autism_Child_Data3[[#This Row],[relation]]-2.5)/1.5</f>
        <v>-0.33333333333333331</v>
      </c>
      <c r="T221" s="1" t="s">
        <v>105</v>
      </c>
      <c r="U221" s="4">
        <v>0.91290000000000004</v>
      </c>
      <c r="V221" s="4">
        <v>0.91869999999999996</v>
      </c>
      <c r="W221" s="4"/>
    </row>
    <row r="222" spans="1:23" x14ac:dyDescent="0.25">
      <c r="A222" s="4">
        <v>1</v>
      </c>
      <c r="B222" s="4">
        <v>1</v>
      </c>
      <c r="C222" s="4">
        <v>1</v>
      </c>
      <c r="D222" s="4">
        <v>1</v>
      </c>
      <c r="E222" s="4">
        <v>1</v>
      </c>
      <c r="F222" s="4">
        <v>1</v>
      </c>
      <c r="G222" s="4">
        <v>1</v>
      </c>
      <c r="H222" s="4">
        <v>1</v>
      </c>
      <c r="I222" s="4">
        <v>1</v>
      </c>
      <c r="J222" s="4">
        <v>1</v>
      </c>
      <c r="K222" s="4">
        <f ca="1">(Autism_Child_Data3[[#This Row],[age]]-7.5)/3.5</f>
        <v>0.14285714285714285</v>
      </c>
      <c r="L222" s="4">
        <v>1</v>
      </c>
      <c r="M222" s="4">
        <f ca="1">(Autism_Child_Data3[[#This Row],[ethnicity]]-5.5)/4.5</f>
        <v>1</v>
      </c>
      <c r="N222" s="4">
        <v>-1</v>
      </c>
      <c r="O222" s="4">
        <v>-1</v>
      </c>
      <c r="P222" s="4">
        <f ca="1">(Autism_Child_Data3[[#This Row],[contry of res]]-26.5)/25.5</f>
        <v>1</v>
      </c>
      <c r="Q222" s="4">
        <v>-1</v>
      </c>
      <c r="R222" s="4">
        <f ca="1">(Autism_Child_Data3[[#This Row],[result]]-5.5)/4.5</f>
        <v>1</v>
      </c>
      <c r="S222" s="4">
        <f ca="1">(Autism_Child_Data3[[#This Row],[relation]]-2.5)/1.5</f>
        <v>-0.33333333333333331</v>
      </c>
      <c r="T222" s="1" t="s">
        <v>105</v>
      </c>
      <c r="U222" s="4">
        <v>0.92320000000000002</v>
      </c>
      <c r="V222" s="4">
        <v>0.92779999999999996</v>
      </c>
      <c r="W222" s="4"/>
    </row>
    <row r="223" spans="1:23" x14ac:dyDescent="0.25">
      <c r="A223" s="4">
        <v>1</v>
      </c>
      <c r="B223" s="4">
        <v>1</v>
      </c>
      <c r="C223" s="4">
        <v>1</v>
      </c>
      <c r="D223" s="4">
        <v>1</v>
      </c>
      <c r="E223" s="4">
        <v>1</v>
      </c>
      <c r="F223" s="4">
        <v>1</v>
      </c>
      <c r="G223" s="4">
        <v>1</v>
      </c>
      <c r="H223" s="4">
        <v>-1</v>
      </c>
      <c r="I223" s="4">
        <v>-1</v>
      </c>
      <c r="J223" s="4">
        <v>1</v>
      </c>
      <c r="K223" s="4">
        <f ca="1">(Autism_Child_Data3[[#This Row],[age]]-7.5)/3.5</f>
        <v>-1</v>
      </c>
      <c r="L223" s="4">
        <v>1</v>
      </c>
      <c r="M223" s="4">
        <f ca="1">(Autism_Child_Data3[[#This Row],[ethnicity]]-5.5)/4.5</f>
        <v>1</v>
      </c>
      <c r="N223" s="4">
        <v>-1</v>
      </c>
      <c r="O223" s="4">
        <v>1</v>
      </c>
      <c r="P223" s="4">
        <f ca="1">(Autism_Child_Data3[[#This Row],[contry of res]]-26.5)/25.5</f>
        <v>1</v>
      </c>
      <c r="Q223" s="4">
        <v>-1</v>
      </c>
      <c r="R223" s="4">
        <f ca="1">(Autism_Child_Data3[[#This Row],[result]]-5.5)/4.5</f>
        <v>0.55555555555555558</v>
      </c>
      <c r="S223" s="4">
        <f ca="1">(Autism_Child_Data3[[#This Row],[relation]]-2.5)/1.5</f>
        <v>-0.33333333333333331</v>
      </c>
      <c r="T223" s="1" t="s">
        <v>105</v>
      </c>
      <c r="U223" s="4">
        <v>0.89770000000000005</v>
      </c>
      <c r="V223" s="4">
        <v>0.90680000000000005</v>
      </c>
      <c r="W223" s="4"/>
    </row>
    <row r="224" spans="1:23" x14ac:dyDescent="0.25">
      <c r="A224" s="4">
        <v>1</v>
      </c>
      <c r="B224" s="4">
        <v>1</v>
      </c>
      <c r="C224" s="4">
        <v>1</v>
      </c>
      <c r="D224" s="4">
        <v>1</v>
      </c>
      <c r="E224" s="4">
        <v>1</v>
      </c>
      <c r="F224" s="4">
        <v>-1</v>
      </c>
      <c r="G224" s="4">
        <v>1</v>
      </c>
      <c r="H224" s="4">
        <v>1</v>
      </c>
      <c r="I224" s="4">
        <v>-1</v>
      </c>
      <c r="J224" s="4">
        <v>-1</v>
      </c>
      <c r="K224" s="4">
        <f ca="1">(Autism_Child_Data3[[#This Row],[age]]-7.5)/3.5</f>
        <v>-1</v>
      </c>
      <c r="L224" s="4">
        <v>1</v>
      </c>
      <c r="M224" s="4">
        <f ca="1">(Autism_Child_Data3[[#This Row],[ethnicity]]-5.5)/4.5</f>
        <v>1</v>
      </c>
      <c r="N224" s="4">
        <v>-1</v>
      </c>
      <c r="O224" s="4">
        <v>-1</v>
      </c>
      <c r="P224" s="4">
        <f ca="1">(Autism_Child_Data3[[#This Row],[contry of res]]-26.5)/25.5</f>
        <v>1</v>
      </c>
      <c r="Q224" s="4">
        <v>-1</v>
      </c>
      <c r="R224" s="4">
        <f ca="1">(Autism_Child_Data3[[#This Row],[result]]-5.5)/4.5</f>
        <v>0.33333333333333331</v>
      </c>
      <c r="S224" s="4">
        <f ca="1">(Autism_Child_Data3[[#This Row],[relation]]-2.5)/1.5</f>
        <v>-0.33333333333333331</v>
      </c>
      <c r="T224" s="1" t="s">
        <v>105</v>
      </c>
      <c r="U224" s="4">
        <v>0.58309999999999995</v>
      </c>
      <c r="V224" s="4">
        <v>0.58909999999999996</v>
      </c>
      <c r="W224" s="4"/>
    </row>
    <row r="225" spans="1:23" x14ac:dyDescent="0.25">
      <c r="A225" s="4">
        <v>1</v>
      </c>
      <c r="B225" s="4">
        <v>1</v>
      </c>
      <c r="C225" s="4">
        <v>1</v>
      </c>
      <c r="D225" s="4">
        <v>1</v>
      </c>
      <c r="E225" s="4">
        <v>1</v>
      </c>
      <c r="F225" s="4">
        <v>1</v>
      </c>
      <c r="G225" s="4">
        <v>-1</v>
      </c>
      <c r="H225" s="4">
        <v>-1</v>
      </c>
      <c r="I225" s="4">
        <v>1</v>
      </c>
      <c r="J225" s="4">
        <v>1</v>
      </c>
      <c r="K225" s="4">
        <f ca="1">(Autism_Child_Data3[[#This Row],[age]]-7.5)/3.5</f>
        <v>-0.42857142857142855</v>
      </c>
      <c r="L225" s="4">
        <v>1</v>
      </c>
      <c r="M225" s="4">
        <f ca="1">(Autism_Child_Data3[[#This Row],[ethnicity]]-5.5)/4.5</f>
        <v>1</v>
      </c>
      <c r="N225" s="4">
        <v>-1</v>
      </c>
      <c r="O225" s="4">
        <v>-1</v>
      </c>
      <c r="P225" s="4">
        <f ca="1">(Autism_Child_Data3[[#This Row],[contry of res]]-26.5)/25.5</f>
        <v>1</v>
      </c>
      <c r="Q225" s="4">
        <v>-1</v>
      </c>
      <c r="R225" s="4">
        <f ca="1">(Autism_Child_Data3[[#This Row],[result]]-5.5)/4.5</f>
        <v>0.55555555555555558</v>
      </c>
      <c r="S225" s="4">
        <f ca="1">(Autism_Child_Data3[[#This Row],[relation]]-2.5)/1.5</f>
        <v>-0.33333333333333331</v>
      </c>
      <c r="T225" s="1" t="s">
        <v>105</v>
      </c>
      <c r="U225" s="4">
        <v>0.8649</v>
      </c>
      <c r="V225" s="4">
        <v>0.8639</v>
      </c>
      <c r="W225" s="4"/>
    </row>
    <row r="226" spans="1:23" x14ac:dyDescent="0.25">
      <c r="A226" s="4">
        <v>1</v>
      </c>
      <c r="B226" s="4">
        <v>-1</v>
      </c>
      <c r="C226" s="4">
        <v>1</v>
      </c>
      <c r="D226" s="4">
        <v>1</v>
      </c>
      <c r="E226" s="4">
        <v>1</v>
      </c>
      <c r="F226" s="4">
        <v>-1</v>
      </c>
      <c r="G226" s="4">
        <v>-1</v>
      </c>
      <c r="H226" s="4">
        <v>-1</v>
      </c>
      <c r="I226" s="4">
        <v>-1</v>
      </c>
      <c r="J226" s="4">
        <v>-1</v>
      </c>
      <c r="K226" s="4">
        <f ca="1">(Autism_Child_Data3[[#This Row],[age]]-7.5)/3.5</f>
        <v>0.14285714285714285</v>
      </c>
      <c r="L226" s="4">
        <v>1</v>
      </c>
      <c r="M226" s="4">
        <f ca="1">(Autism_Child_Data3[[#This Row],[ethnicity]]-5.5)/4.5</f>
        <v>1</v>
      </c>
      <c r="N226" s="4">
        <v>1</v>
      </c>
      <c r="O226" s="4">
        <v>-1</v>
      </c>
      <c r="P226" s="4">
        <f ca="1">(Autism_Child_Data3[[#This Row],[contry of res]]-26.5)/25.5</f>
        <v>-0.60784313725490191</v>
      </c>
      <c r="Q226" s="4">
        <v>-1</v>
      </c>
      <c r="R226" s="4">
        <f ca="1">(Autism_Child_Data3[[#This Row],[result]]-5.5)/4.5</f>
        <v>-0.33333333333333331</v>
      </c>
      <c r="S226" s="4">
        <f ca="1">(Autism_Child_Data3[[#This Row],[relation]]-2.5)/1.5</f>
        <v>-1</v>
      </c>
      <c r="T226" s="1" t="s">
        <v>104</v>
      </c>
      <c r="U226" s="4">
        <v>4.3200000000000002E-2</v>
      </c>
      <c r="V226" s="4">
        <v>3.6499999999999998E-2</v>
      </c>
      <c r="W226" s="4"/>
    </row>
    <row r="227" spans="1:23" x14ac:dyDescent="0.25">
      <c r="A227" s="4">
        <v>1</v>
      </c>
      <c r="B227" s="4">
        <v>1</v>
      </c>
      <c r="C227" s="4">
        <v>1</v>
      </c>
      <c r="D227" s="4">
        <v>1</v>
      </c>
      <c r="E227" s="4">
        <v>1</v>
      </c>
      <c r="F227" s="4">
        <v>1</v>
      </c>
      <c r="G227" s="4">
        <v>1</v>
      </c>
      <c r="H227" s="4">
        <v>1</v>
      </c>
      <c r="I227" s="4">
        <v>1</v>
      </c>
      <c r="J227" s="4">
        <v>1</v>
      </c>
      <c r="K227" s="4">
        <f ca="1">(Autism_Child_Data3[[#This Row],[age]]-7.5)/3.5</f>
        <v>0.42857142857142855</v>
      </c>
      <c r="L227" s="4">
        <v>1</v>
      </c>
      <c r="M227" s="4">
        <f ca="1">(Autism_Child_Data3[[#This Row],[ethnicity]]-5.5)/4.5</f>
        <v>-0.77777777777777779</v>
      </c>
      <c r="N227" s="4">
        <v>1</v>
      </c>
      <c r="O227" s="4">
        <v>-1</v>
      </c>
      <c r="P227" s="4">
        <f ca="1">(Autism_Child_Data3[[#This Row],[contry of res]]-26.5)/25.5</f>
        <v>0.96078431372549022</v>
      </c>
      <c r="Q227" s="4">
        <v>-1</v>
      </c>
      <c r="R227" s="4">
        <f ca="1">(Autism_Child_Data3[[#This Row],[result]]-5.5)/4.5</f>
        <v>1</v>
      </c>
      <c r="S227" s="4">
        <f ca="1">(Autism_Child_Data3[[#This Row],[relation]]-2.5)/1.5</f>
        <v>-0.33333333333333331</v>
      </c>
      <c r="T227" s="1" t="s">
        <v>105</v>
      </c>
      <c r="U227" s="4">
        <v>0.92430000000000001</v>
      </c>
      <c r="V227" s="4">
        <v>0.92879999999999996</v>
      </c>
      <c r="W227" s="4"/>
    </row>
    <row r="228" spans="1:23" x14ac:dyDescent="0.25">
      <c r="A228" s="4">
        <v>-1</v>
      </c>
      <c r="B228" s="4">
        <v>-1</v>
      </c>
      <c r="C228" s="4">
        <v>-1</v>
      </c>
      <c r="D228" s="4">
        <v>-1</v>
      </c>
      <c r="E228" s="4">
        <v>1</v>
      </c>
      <c r="F228" s="4">
        <v>1</v>
      </c>
      <c r="G228" s="4">
        <v>-1</v>
      </c>
      <c r="H228" s="4">
        <v>1</v>
      </c>
      <c r="I228" s="4">
        <v>-1</v>
      </c>
      <c r="J228" s="4">
        <v>1</v>
      </c>
      <c r="K228" s="4">
        <f ca="1">(Autism_Child_Data3[[#This Row],[age]]-7.5)/3.5</f>
        <v>0.14285714285714285</v>
      </c>
      <c r="L228" s="4">
        <v>-1</v>
      </c>
      <c r="M228" s="4">
        <f ca="1">(Autism_Child_Data3[[#This Row],[ethnicity]]-5.5)/4.5</f>
        <v>0.55555555555555558</v>
      </c>
      <c r="N228" s="4">
        <v>-1</v>
      </c>
      <c r="O228" s="4">
        <v>-1</v>
      </c>
      <c r="P228" s="4">
        <f ca="1">(Autism_Child_Data3[[#This Row],[contry of res]]-26.5)/25.5</f>
        <v>-0.29411764705882354</v>
      </c>
      <c r="Q228" s="4">
        <v>-1</v>
      </c>
      <c r="R228" s="4">
        <f ca="1">(Autism_Child_Data3[[#This Row],[result]]-5.5)/4.5</f>
        <v>-0.33333333333333331</v>
      </c>
      <c r="S228" s="4">
        <f ca="1">(Autism_Child_Data3[[#This Row],[relation]]-2.5)/1.5</f>
        <v>-0.33333333333333331</v>
      </c>
      <c r="T228" s="1" t="s">
        <v>104</v>
      </c>
      <c r="U228" s="4">
        <v>5.4399999999999997E-2</v>
      </c>
      <c r="V228" s="4">
        <v>4.9000000000000002E-2</v>
      </c>
      <c r="W228" s="4"/>
    </row>
    <row r="229" spans="1:23" x14ac:dyDescent="0.25">
      <c r="A229" s="4">
        <v>-1</v>
      </c>
      <c r="B229" s="4">
        <v>-1</v>
      </c>
      <c r="C229" s="4">
        <v>1</v>
      </c>
      <c r="D229" s="4">
        <v>-1</v>
      </c>
      <c r="E229" s="4">
        <v>1</v>
      </c>
      <c r="F229" s="4">
        <v>1</v>
      </c>
      <c r="G229" s="4">
        <v>1</v>
      </c>
      <c r="H229" s="4">
        <v>1</v>
      </c>
      <c r="I229" s="4">
        <v>1</v>
      </c>
      <c r="J229" s="4">
        <v>1</v>
      </c>
      <c r="K229" s="4">
        <f ca="1">(Autism_Child_Data3[[#This Row],[age]]-7.5)/3.5</f>
        <v>-0.7142857142857143</v>
      </c>
      <c r="L229" s="4">
        <v>1</v>
      </c>
      <c r="M229" s="4">
        <f ca="1">(Autism_Child_Data3[[#This Row],[ethnicity]]-5.5)/4.5</f>
        <v>0.55555555555555558</v>
      </c>
      <c r="N229" s="4">
        <v>-1</v>
      </c>
      <c r="O229" s="4">
        <v>-1</v>
      </c>
      <c r="P229" s="4">
        <f ca="1">(Autism_Child_Data3[[#This Row],[contry of res]]-26.5)/25.5</f>
        <v>-0.29411764705882354</v>
      </c>
      <c r="Q229" s="4">
        <v>-1</v>
      </c>
      <c r="R229" s="4">
        <f ca="1">(Autism_Child_Data3[[#This Row],[result]]-5.5)/4.5</f>
        <v>0.33333333333333331</v>
      </c>
      <c r="S229" s="4">
        <f ca="1">(Autism_Child_Data3[[#This Row],[relation]]-2.5)/1.5</f>
        <v>-0.33333333333333331</v>
      </c>
      <c r="T229" s="1" t="s">
        <v>105</v>
      </c>
      <c r="U229" s="4">
        <v>0.5343</v>
      </c>
      <c r="V229" s="4">
        <v>0.55120000000000002</v>
      </c>
      <c r="W229" s="4"/>
    </row>
    <row r="230" spans="1:23" x14ac:dyDescent="0.25">
      <c r="A230" s="4">
        <v>1</v>
      </c>
      <c r="B230" s="4">
        <v>-1</v>
      </c>
      <c r="C230" s="4">
        <v>-1</v>
      </c>
      <c r="D230" s="4">
        <v>-1</v>
      </c>
      <c r="E230" s="4">
        <v>1</v>
      </c>
      <c r="F230" s="4">
        <v>-1</v>
      </c>
      <c r="G230" s="4">
        <v>1</v>
      </c>
      <c r="H230" s="4">
        <v>1</v>
      </c>
      <c r="I230" s="4">
        <v>-1</v>
      </c>
      <c r="J230" s="4">
        <v>-1</v>
      </c>
      <c r="K230" s="4">
        <f ca="1">(Autism_Child_Data3[[#This Row],[age]]-7.5)/3.5</f>
        <v>-0.7142857142857143</v>
      </c>
      <c r="L230" s="4">
        <v>1</v>
      </c>
      <c r="M230" s="4">
        <f ca="1">(Autism_Child_Data3[[#This Row],[ethnicity]]-5.5)/4.5</f>
        <v>-0.1111111111111111</v>
      </c>
      <c r="N230" s="4">
        <v>-1</v>
      </c>
      <c r="O230" s="4">
        <v>-1</v>
      </c>
      <c r="P230" s="4">
        <f ca="1">(Autism_Child_Data3[[#This Row],[contry of res]]-26.5)/25.5</f>
        <v>-5.8823529411764705E-2</v>
      </c>
      <c r="Q230" s="4">
        <v>-1</v>
      </c>
      <c r="R230" s="4">
        <f ca="1">(Autism_Child_Data3[[#This Row],[result]]-5.5)/4.5</f>
        <v>-0.33333333333333331</v>
      </c>
      <c r="S230" s="4">
        <f ca="1">(Autism_Child_Data3[[#This Row],[relation]]-2.5)/1.5</f>
        <v>-1</v>
      </c>
      <c r="T230" s="1" t="s">
        <v>104</v>
      </c>
      <c r="U230" s="4">
        <v>5.96E-2</v>
      </c>
      <c r="V230" s="4">
        <v>5.1700000000000003E-2</v>
      </c>
      <c r="W230" s="4"/>
    </row>
    <row r="231" spans="1:23" x14ac:dyDescent="0.25">
      <c r="A231" s="4">
        <v>1</v>
      </c>
      <c r="B231" s="4">
        <v>1</v>
      </c>
      <c r="C231" s="4">
        <v>1</v>
      </c>
      <c r="D231" s="4">
        <v>1</v>
      </c>
      <c r="E231" s="4">
        <v>-1</v>
      </c>
      <c r="F231" s="4">
        <v>1</v>
      </c>
      <c r="G231" s="4">
        <v>-1</v>
      </c>
      <c r="H231" s="4">
        <v>1</v>
      </c>
      <c r="I231" s="4">
        <v>1</v>
      </c>
      <c r="J231" s="4">
        <v>1</v>
      </c>
      <c r="K231" s="4">
        <f ca="1">(Autism_Child_Data3[[#This Row],[age]]-7.5)/3.5</f>
        <v>-1</v>
      </c>
      <c r="L231" s="4">
        <v>1</v>
      </c>
      <c r="M231" s="4">
        <f ca="1">(Autism_Child_Data3[[#This Row],[ethnicity]]-5.5)/4.5</f>
        <v>-1</v>
      </c>
      <c r="N231" s="4">
        <v>1</v>
      </c>
      <c r="O231" s="4">
        <v>-1</v>
      </c>
      <c r="P231" s="4">
        <f ca="1">(Autism_Child_Data3[[#This Row],[contry of res]]-26.5)/25.5</f>
        <v>-0.17647058823529413</v>
      </c>
      <c r="Q231" s="4">
        <v>-1</v>
      </c>
      <c r="R231" s="4">
        <f ca="1">(Autism_Child_Data3[[#This Row],[result]]-5.5)/4.5</f>
        <v>0.55555555555555558</v>
      </c>
      <c r="S231" s="4">
        <f ca="1">(Autism_Child_Data3[[#This Row],[relation]]-2.5)/1.5</f>
        <v>-1</v>
      </c>
      <c r="T231" s="1" t="s">
        <v>105</v>
      </c>
      <c r="U231" s="4">
        <v>0.91659999999999997</v>
      </c>
      <c r="V231" s="4">
        <v>0.91879999999999995</v>
      </c>
      <c r="W231" s="4"/>
    </row>
    <row r="232" spans="1:23" x14ac:dyDescent="0.25">
      <c r="A232" s="4">
        <v>1</v>
      </c>
      <c r="B232" s="4">
        <v>-1</v>
      </c>
      <c r="C232" s="4">
        <v>-1</v>
      </c>
      <c r="D232" s="4">
        <v>1</v>
      </c>
      <c r="E232" s="4">
        <v>1</v>
      </c>
      <c r="F232" s="4">
        <v>1</v>
      </c>
      <c r="G232" s="4">
        <v>1</v>
      </c>
      <c r="H232" s="4">
        <v>1</v>
      </c>
      <c r="I232" s="4">
        <v>1</v>
      </c>
      <c r="J232" s="4">
        <v>1</v>
      </c>
      <c r="K232" s="4">
        <f ca="1">(Autism_Child_Data3[[#This Row],[age]]-7.5)/3.5</f>
        <v>0.7142857142857143</v>
      </c>
      <c r="L232" s="4">
        <v>1</v>
      </c>
      <c r="M232" s="4">
        <f ca="1">(Autism_Child_Data3[[#This Row],[ethnicity]]-5.5)/4.5</f>
        <v>1</v>
      </c>
      <c r="N232" s="4">
        <v>-1</v>
      </c>
      <c r="O232" s="4">
        <v>-1</v>
      </c>
      <c r="P232" s="4">
        <f ca="1">(Autism_Child_Data3[[#This Row],[contry of res]]-26.5)/25.5</f>
        <v>1</v>
      </c>
      <c r="Q232" s="4">
        <v>-1</v>
      </c>
      <c r="R232" s="4">
        <f ca="1">(Autism_Child_Data3[[#This Row],[result]]-5.5)/4.5</f>
        <v>0.55555555555555558</v>
      </c>
      <c r="S232" s="4">
        <f ca="1">(Autism_Child_Data3[[#This Row],[relation]]-2.5)/1.5</f>
        <v>-0.33333333333333331</v>
      </c>
      <c r="T232" s="1" t="s">
        <v>105</v>
      </c>
      <c r="U232" s="4">
        <v>0.90910000000000002</v>
      </c>
      <c r="V232" s="4">
        <v>0.90400000000000003</v>
      </c>
      <c r="W232" s="4"/>
    </row>
    <row r="233" spans="1:23" x14ac:dyDescent="0.25">
      <c r="A233" s="4">
        <v>-1</v>
      </c>
      <c r="B233" s="4">
        <v>1</v>
      </c>
      <c r="C233" s="4">
        <v>1</v>
      </c>
      <c r="D233" s="4">
        <v>-1</v>
      </c>
      <c r="E233" s="4">
        <v>-1</v>
      </c>
      <c r="F233" s="4">
        <v>1</v>
      </c>
      <c r="G233" s="4">
        <v>1</v>
      </c>
      <c r="H233" s="4">
        <v>-1</v>
      </c>
      <c r="I233" s="4">
        <v>-1</v>
      </c>
      <c r="J233" s="4">
        <v>1</v>
      </c>
      <c r="K233" s="4">
        <f ca="1">(Autism_Child_Data3[[#This Row],[age]]-7.5)/3.5</f>
        <v>-1</v>
      </c>
      <c r="L233" s="4">
        <v>1</v>
      </c>
      <c r="M233" s="4">
        <f ca="1">(Autism_Child_Data3[[#This Row],[ethnicity]]-5.5)/4.5</f>
        <v>1</v>
      </c>
      <c r="N233" s="4">
        <v>1</v>
      </c>
      <c r="O233" s="4">
        <v>-1</v>
      </c>
      <c r="P233" s="4">
        <f ca="1">(Autism_Child_Data3[[#This Row],[contry of res]]-26.5)/25.5</f>
        <v>9.8039215686274508E-2</v>
      </c>
      <c r="Q233" s="4">
        <v>-1</v>
      </c>
      <c r="R233" s="4">
        <f ca="1">(Autism_Child_Data3[[#This Row],[result]]-5.5)/4.5</f>
        <v>-0.1111111111111111</v>
      </c>
      <c r="S233" s="4">
        <f ca="1">(Autism_Child_Data3[[#This Row],[relation]]-2.5)/1.5</f>
        <v>-0.33333333333333331</v>
      </c>
      <c r="T233" s="1" t="s">
        <v>104</v>
      </c>
      <c r="U233" s="4">
        <v>4.82E-2</v>
      </c>
      <c r="V233" s="4">
        <v>5.5599999999999997E-2</v>
      </c>
      <c r="W233" s="4"/>
    </row>
    <row r="234" spans="1:23" x14ac:dyDescent="0.25">
      <c r="A234" s="4">
        <v>-1</v>
      </c>
      <c r="B234" s="4">
        <v>1</v>
      </c>
      <c r="C234" s="4">
        <v>1</v>
      </c>
      <c r="D234" s="4">
        <v>1</v>
      </c>
      <c r="E234" s="4">
        <v>1</v>
      </c>
      <c r="F234" s="4">
        <v>1</v>
      </c>
      <c r="G234" s="4">
        <v>1</v>
      </c>
      <c r="H234" s="4">
        <v>-1</v>
      </c>
      <c r="I234" s="4">
        <v>-1</v>
      </c>
      <c r="J234" s="4">
        <v>1</v>
      </c>
      <c r="K234" s="4">
        <f ca="1">(Autism_Child_Data3[[#This Row],[age]]-7.5)/3.5</f>
        <v>-1</v>
      </c>
      <c r="L234" s="4">
        <v>1</v>
      </c>
      <c r="M234" s="4">
        <f ca="1">(Autism_Child_Data3[[#This Row],[ethnicity]]-5.5)/4.5</f>
        <v>1</v>
      </c>
      <c r="N234" s="4">
        <v>1</v>
      </c>
      <c r="O234" s="4">
        <v>-1</v>
      </c>
      <c r="P234" s="4">
        <f ca="1">(Autism_Child_Data3[[#This Row],[contry of res]]-26.5)/25.5</f>
        <v>9.8039215686274508E-2</v>
      </c>
      <c r="Q234" s="4">
        <v>1</v>
      </c>
      <c r="R234" s="4">
        <f ca="1">(Autism_Child_Data3[[#This Row],[result]]-5.5)/4.5</f>
        <v>0.33333333333333331</v>
      </c>
      <c r="S234" s="4">
        <f ca="1">(Autism_Child_Data3[[#This Row],[relation]]-2.5)/1.5</f>
        <v>-0.33333333333333331</v>
      </c>
      <c r="T234" s="1" t="s">
        <v>105</v>
      </c>
      <c r="U234" s="4">
        <v>0.87160000000000004</v>
      </c>
      <c r="V234" s="4">
        <v>0.87939999999999996</v>
      </c>
      <c r="W234" s="4"/>
    </row>
    <row r="235" spans="1:23" x14ac:dyDescent="0.25">
      <c r="A235" s="4">
        <v>-1</v>
      </c>
      <c r="B235" s="4">
        <v>1</v>
      </c>
      <c r="C235" s="4">
        <v>1</v>
      </c>
      <c r="D235" s="4">
        <v>1</v>
      </c>
      <c r="E235" s="4">
        <v>1</v>
      </c>
      <c r="F235" s="4">
        <v>1</v>
      </c>
      <c r="G235" s="4">
        <v>-1</v>
      </c>
      <c r="H235" s="4">
        <v>1</v>
      </c>
      <c r="I235" s="4">
        <v>1</v>
      </c>
      <c r="J235" s="4">
        <v>1</v>
      </c>
      <c r="K235" s="4">
        <f ca="1">(Autism_Child_Data3[[#This Row],[age]]-7.5)/3.5</f>
        <v>-0.7142857142857143</v>
      </c>
      <c r="L235" s="4">
        <v>1</v>
      </c>
      <c r="M235" s="4">
        <f ca="1">(Autism_Child_Data3[[#This Row],[ethnicity]]-5.5)/4.5</f>
        <v>1</v>
      </c>
      <c r="N235" s="4">
        <v>-1</v>
      </c>
      <c r="O235" s="4">
        <v>-1</v>
      </c>
      <c r="P235" s="4">
        <f ca="1">(Autism_Child_Data3[[#This Row],[contry of res]]-26.5)/25.5</f>
        <v>0.60784313725490191</v>
      </c>
      <c r="Q235" s="4">
        <v>-1</v>
      </c>
      <c r="R235" s="4">
        <f ca="1">(Autism_Child_Data3[[#This Row],[result]]-5.5)/4.5</f>
        <v>0.55555555555555558</v>
      </c>
      <c r="S235" s="4">
        <f ca="1">(Autism_Child_Data3[[#This Row],[relation]]-2.5)/1.5</f>
        <v>-0.33333333333333331</v>
      </c>
      <c r="T235" s="1" t="s">
        <v>105</v>
      </c>
      <c r="U235" s="4">
        <v>0.85460000000000003</v>
      </c>
      <c r="V235" s="4">
        <v>0.86209999999999998</v>
      </c>
      <c r="W235" s="4"/>
    </row>
    <row r="236" spans="1:23" x14ac:dyDescent="0.25">
      <c r="A236" s="4">
        <v>-1</v>
      </c>
      <c r="B236" s="4">
        <v>1</v>
      </c>
      <c r="C236" s="4">
        <v>1</v>
      </c>
      <c r="D236" s="4">
        <v>-1</v>
      </c>
      <c r="E236" s="4">
        <v>1</v>
      </c>
      <c r="F236" s="4">
        <v>1</v>
      </c>
      <c r="G236" s="4">
        <v>1</v>
      </c>
      <c r="H236" s="4">
        <v>-1</v>
      </c>
      <c r="I236" s="4">
        <v>-1</v>
      </c>
      <c r="J236" s="4">
        <v>-1</v>
      </c>
      <c r="K236" s="4">
        <f ca="1">(Autism_Child_Data3[[#This Row],[age]]-7.5)/3.5</f>
        <v>-1</v>
      </c>
      <c r="L236" s="4">
        <v>1</v>
      </c>
      <c r="M236" s="4">
        <f ca="1">(Autism_Child_Data3[[#This Row],[ethnicity]]-5.5)/4.5</f>
        <v>0.1111111111111111</v>
      </c>
      <c r="N236" s="4">
        <v>1</v>
      </c>
      <c r="O236" s="4">
        <v>-1</v>
      </c>
      <c r="P236" s="4">
        <f ca="1">(Autism_Child_Data3[[#This Row],[contry of res]]-26.5)/25.5</f>
        <v>9.8039215686274508E-2</v>
      </c>
      <c r="Q236" s="4">
        <v>-1</v>
      </c>
      <c r="R236" s="4">
        <f ca="1">(Autism_Child_Data3[[#This Row],[result]]-5.5)/4.5</f>
        <v>-0.1111111111111111</v>
      </c>
      <c r="S236" s="4">
        <f ca="1">(Autism_Child_Data3[[#This Row],[relation]]-2.5)/1.5</f>
        <v>-0.33333333333333331</v>
      </c>
      <c r="T236" s="1" t="s">
        <v>104</v>
      </c>
      <c r="U236" s="4">
        <v>5.3900000000000003E-2</v>
      </c>
      <c r="V236" s="4">
        <v>5.8999999999999997E-2</v>
      </c>
      <c r="W236" s="4"/>
    </row>
    <row r="237" spans="1:23" x14ac:dyDescent="0.25">
      <c r="A237" s="4">
        <v>-1</v>
      </c>
      <c r="B237" s="4">
        <v>-1</v>
      </c>
      <c r="C237" s="4">
        <v>1</v>
      </c>
      <c r="D237" s="4">
        <v>1</v>
      </c>
      <c r="E237" s="4">
        <v>1</v>
      </c>
      <c r="F237" s="4">
        <v>1</v>
      </c>
      <c r="G237" s="4">
        <v>-1</v>
      </c>
      <c r="H237" s="4">
        <v>1</v>
      </c>
      <c r="I237" s="4">
        <v>-1</v>
      </c>
      <c r="J237" s="4">
        <v>1</v>
      </c>
      <c r="K237" s="4">
        <f ca="1">(Autism_Child_Data3[[#This Row],[age]]-7.5)/3.5</f>
        <v>-0.7142857142857143</v>
      </c>
      <c r="L237" s="4">
        <v>1</v>
      </c>
      <c r="M237" s="4">
        <f ca="1">(Autism_Child_Data3[[#This Row],[ethnicity]]-5.5)/4.5</f>
        <v>1</v>
      </c>
      <c r="N237" s="4">
        <v>-1</v>
      </c>
      <c r="O237" s="4">
        <v>-1</v>
      </c>
      <c r="P237" s="4">
        <f ca="1">(Autism_Child_Data3[[#This Row],[contry of res]]-26.5)/25.5</f>
        <v>0.60784313725490191</v>
      </c>
      <c r="Q237" s="4">
        <v>-1</v>
      </c>
      <c r="R237" s="4">
        <f ca="1">(Autism_Child_Data3[[#This Row],[result]]-5.5)/4.5</f>
        <v>0.1111111111111111</v>
      </c>
      <c r="S237" s="4">
        <f ca="1">(Autism_Child_Data3[[#This Row],[relation]]-2.5)/1.5</f>
        <v>-0.33333333333333331</v>
      </c>
      <c r="T237" s="1" t="s">
        <v>104</v>
      </c>
      <c r="U237" s="4">
        <v>0.15720000000000001</v>
      </c>
      <c r="V237" s="4">
        <v>0.15160000000000001</v>
      </c>
      <c r="W237" s="4"/>
    </row>
    <row r="238" spans="1:23" x14ac:dyDescent="0.25">
      <c r="A238" s="4">
        <v>1</v>
      </c>
      <c r="B238" s="4">
        <v>1</v>
      </c>
      <c r="C238" s="4">
        <v>1</v>
      </c>
      <c r="D238" s="4">
        <v>1</v>
      </c>
      <c r="E238" s="4">
        <v>1</v>
      </c>
      <c r="F238" s="4">
        <v>1</v>
      </c>
      <c r="G238" s="4">
        <v>1</v>
      </c>
      <c r="H238" s="4">
        <v>-1</v>
      </c>
      <c r="I238" s="4">
        <v>1</v>
      </c>
      <c r="J238" s="4">
        <v>1</v>
      </c>
      <c r="K238" s="4">
        <f ca="1">(Autism_Child_Data3[[#This Row],[age]]-7.5)/3.5</f>
        <v>-0.14285714285714285</v>
      </c>
      <c r="L238" s="4">
        <v>-1</v>
      </c>
      <c r="M238" s="4">
        <f ca="1">(Autism_Child_Data3[[#This Row],[ethnicity]]-5.5)/4.5</f>
        <v>-1</v>
      </c>
      <c r="N238" s="4">
        <v>-1</v>
      </c>
      <c r="O238" s="4">
        <v>-1</v>
      </c>
      <c r="P238" s="4">
        <f ca="1">(Autism_Child_Data3[[#This Row],[contry of res]]-26.5)/25.5</f>
        <v>0.49019607843137253</v>
      </c>
      <c r="Q238" s="4">
        <v>-1</v>
      </c>
      <c r="R238" s="4">
        <f ca="1">(Autism_Child_Data3[[#This Row],[result]]-5.5)/4.5</f>
        <v>0.77777777777777779</v>
      </c>
      <c r="S238" s="4">
        <f ca="1">(Autism_Child_Data3[[#This Row],[relation]]-2.5)/1.5</f>
        <v>-0.33333333333333331</v>
      </c>
      <c r="T238" s="1" t="s">
        <v>105</v>
      </c>
      <c r="U238" s="4">
        <v>0.92520000000000002</v>
      </c>
      <c r="V238" s="4">
        <v>0.92749999999999999</v>
      </c>
      <c r="W238" s="4"/>
    </row>
    <row r="239" spans="1:23" x14ac:dyDescent="0.25">
      <c r="A239" s="4">
        <v>-1</v>
      </c>
      <c r="B239" s="4">
        <v>1</v>
      </c>
      <c r="C239" s="4">
        <v>1</v>
      </c>
      <c r="D239" s="4">
        <v>-1</v>
      </c>
      <c r="E239" s="4">
        <v>-1</v>
      </c>
      <c r="F239" s="4">
        <v>1</v>
      </c>
      <c r="G239" s="4">
        <v>-1</v>
      </c>
      <c r="H239" s="4">
        <v>-1</v>
      </c>
      <c r="I239" s="4">
        <v>1</v>
      </c>
      <c r="J239" s="4">
        <v>1</v>
      </c>
      <c r="K239" s="4">
        <f ca="1">(Autism_Child_Data3[[#This Row],[age]]-7.5)/3.5</f>
        <v>1</v>
      </c>
      <c r="L239" s="4">
        <v>-1</v>
      </c>
      <c r="M239" s="4">
        <f ca="1">(Autism_Child_Data3[[#This Row],[ethnicity]]-5.5)/4.5</f>
        <v>-0.33333333333333331</v>
      </c>
      <c r="N239" s="4">
        <v>1</v>
      </c>
      <c r="O239" s="4">
        <v>-1</v>
      </c>
      <c r="P239" s="4">
        <f ca="1">(Autism_Child_Data3[[#This Row],[contry of res]]-26.5)/25.5</f>
        <v>0.49019607843137253</v>
      </c>
      <c r="Q239" s="4">
        <v>-1</v>
      </c>
      <c r="R239" s="4">
        <f ca="1">(Autism_Child_Data3[[#This Row],[result]]-5.5)/4.5</f>
        <v>-0.1111111111111111</v>
      </c>
      <c r="S239" s="4">
        <f ca="1">(Autism_Child_Data3[[#This Row],[relation]]-2.5)/1.5</f>
        <v>-1</v>
      </c>
      <c r="T239" s="1" t="s">
        <v>104</v>
      </c>
      <c r="U239" s="4">
        <v>9.4E-2</v>
      </c>
      <c r="V239" s="4">
        <v>9.8299999999999998E-2</v>
      </c>
      <c r="W239" s="4"/>
    </row>
    <row r="240" spans="1:23" x14ac:dyDescent="0.25">
      <c r="A240" s="4">
        <v>1</v>
      </c>
      <c r="B240" s="4">
        <v>-1</v>
      </c>
      <c r="C240" s="4">
        <v>-1</v>
      </c>
      <c r="D240" s="4">
        <v>1</v>
      </c>
      <c r="E240" s="4">
        <v>-1</v>
      </c>
      <c r="F240" s="4">
        <v>1</v>
      </c>
      <c r="G240" s="4">
        <v>-1</v>
      </c>
      <c r="H240" s="4">
        <v>1</v>
      </c>
      <c r="I240" s="4">
        <v>1</v>
      </c>
      <c r="J240" s="4">
        <v>-1</v>
      </c>
      <c r="K240" s="4">
        <f ca="1">(Autism_Child_Data3[[#This Row],[age]]-7.5)/3.5</f>
        <v>1</v>
      </c>
      <c r="L240" s="4">
        <v>1</v>
      </c>
      <c r="M240" s="4">
        <f ca="1">(Autism_Child_Data3[[#This Row],[ethnicity]]-5.5)/4.5</f>
        <v>-1</v>
      </c>
      <c r="N240" s="4">
        <v>-1</v>
      </c>
      <c r="O240" s="4">
        <v>-1</v>
      </c>
      <c r="P240" s="4">
        <f ca="1">(Autism_Child_Data3[[#This Row],[contry of res]]-26.5)/25.5</f>
        <v>-0.29411764705882354</v>
      </c>
      <c r="Q240" s="4">
        <v>-1</v>
      </c>
      <c r="R240" s="4">
        <f ca="1">(Autism_Child_Data3[[#This Row],[result]]-5.5)/4.5</f>
        <v>-0.1111111111111111</v>
      </c>
      <c r="S240" s="4">
        <f ca="1">(Autism_Child_Data3[[#This Row],[relation]]-2.5)/1.5</f>
        <v>-0.33333333333333331</v>
      </c>
      <c r="T240" s="1" t="s">
        <v>104</v>
      </c>
      <c r="U240" s="4">
        <v>0.20799999999999999</v>
      </c>
      <c r="V240" s="4">
        <v>0.15509999999999999</v>
      </c>
      <c r="W240" s="4"/>
    </row>
    <row r="241" spans="1:23" x14ac:dyDescent="0.25">
      <c r="A241" s="4">
        <v>1</v>
      </c>
      <c r="B241" s="4">
        <v>-1</v>
      </c>
      <c r="C241" s="4">
        <v>-1</v>
      </c>
      <c r="D241" s="4">
        <v>1</v>
      </c>
      <c r="E241" s="4">
        <v>1</v>
      </c>
      <c r="F241" s="4">
        <v>1</v>
      </c>
      <c r="G241" s="4">
        <v>-1</v>
      </c>
      <c r="H241" s="4">
        <v>-1</v>
      </c>
      <c r="I241" s="4">
        <v>-1</v>
      </c>
      <c r="J241" s="4">
        <v>1</v>
      </c>
      <c r="K241" s="4">
        <f ca="1">(Autism_Child_Data3[[#This Row],[age]]-7.5)/3.5</f>
        <v>1</v>
      </c>
      <c r="L241" s="4">
        <v>-1</v>
      </c>
      <c r="M241" s="4">
        <f ca="1">(Autism_Child_Data3[[#This Row],[ethnicity]]-5.5)/4.5</f>
        <v>1</v>
      </c>
      <c r="N241" s="4">
        <v>-1</v>
      </c>
      <c r="O241" s="4">
        <v>1</v>
      </c>
      <c r="P241" s="4">
        <f ca="1">(Autism_Child_Data3[[#This Row],[contry of res]]-26.5)/25.5</f>
        <v>-0.88235294117647056</v>
      </c>
      <c r="Q241" s="4">
        <v>-1</v>
      </c>
      <c r="R241" s="4">
        <f ca="1">(Autism_Child_Data3[[#This Row],[result]]-5.5)/4.5</f>
        <v>-0.1111111111111111</v>
      </c>
      <c r="S241" s="4">
        <f ca="1">(Autism_Child_Data3[[#This Row],[relation]]-2.5)/1.5</f>
        <v>-0.33333333333333331</v>
      </c>
      <c r="T241" s="1" t="s">
        <v>104</v>
      </c>
      <c r="U241" s="4">
        <v>0.22439999999999999</v>
      </c>
      <c r="V241" s="4">
        <v>0.23280000000000001</v>
      </c>
      <c r="W241" s="4"/>
    </row>
    <row r="242" spans="1:23" x14ac:dyDescent="0.25">
      <c r="A242" s="4">
        <v>1</v>
      </c>
      <c r="B242" s="4">
        <v>1</v>
      </c>
      <c r="C242" s="4">
        <v>1</v>
      </c>
      <c r="D242" s="4">
        <v>1</v>
      </c>
      <c r="E242" s="4">
        <v>-1</v>
      </c>
      <c r="F242" s="4">
        <v>-1</v>
      </c>
      <c r="G242" s="4">
        <v>1</v>
      </c>
      <c r="H242" s="4">
        <v>-1</v>
      </c>
      <c r="I242" s="4">
        <v>1</v>
      </c>
      <c r="J242" s="4">
        <v>-1</v>
      </c>
      <c r="K242" s="4">
        <f ca="1">(Autism_Child_Data3[[#This Row],[age]]-7.5)/3.5</f>
        <v>0.42857142857142855</v>
      </c>
      <c r="L242" s="4">
        <v>1</v>
      </c>
      <c r="M242" s="4">
        <f ca="1">(Autism_Child_Data3[[#This Row],[ethnicity]]-5.5)/4.5</f>
        <v>0.55555555555555558</v>
      </c>
      <c r="N242" s="4">
        <v>-1</v>
      </c>
      <c r="O242" s="4">
        <v>-1</v>
      </c>
      <c r="P242" s="4">
        <f ca="1">(Autism_Child_Data3[[#This Row],[contry of res]]-26.5)/25.5</f>
        <v>0.33333333333333331</v>
      </c>
      <c r="Q242" s="4">
        <v>-1</v>
      </c>
      <c r="R242" s="4">
        <f ca="1">(Autism_Child_Data3[[#This Row],[result]]-5.5)/4.5</f>
        <v>0.1111111111111111</v>
      </c>
      <c r="S242" s="4">
        <f ca="1">(Autism_Child_Data3[[#This Row],[relation]]-2.5)/1.5</f>
        <v>-0.33333333333333331</v>
      </c>
      <c r="T242" s="1" t="s">
        <v>104</v>
      </c>
      <c r="U242" s="4">
        <v>0.2581</v>
      </c>
      <c r="V242" s="4">
        <v>0.2122</v>
      </c>
      <c r="W242" s="4"/>
    </row>
    <row r="243" spans="1:23" x14ac:dyDescent="0.25">
      <c r="A243" s="4">
        <v>1</v>
      </c>
      <c r="B243" s="4">
        <v>-1</v>
      </c>
      <c r="C243" s="4">
        <v>1</v>
      </c>
      <c r="D243" s="4">
        <v>-1</v>
      </c>
      <c r="E243" s="4">
        <v>1</v>
      </c>
      <c r="F243" s="4">
        <v>1</v>
      </c>
      <c r="G243" s="4">
        <v>1</v>
      </c>
      <c r="H243" s="4">
        <v>-1</v>
      </c>
      <c r="I243" s="4">
        <v>-1</v>
      </c>
      <c r="J243" s="4">
        <v>1</v>
      </c>
      <c r="K243" s="4">
        <f ca="1">(Autism_Child_Data3[[#This Row],[age]]-7.5)/3.5</f>
        <v>-0.42857142857142855</v>
      </c>
      <c r="L243" s="4">
        <v>1</v>
      </c>
      <c r="M243" s="4">
        <f ca="1">(Autism_Child_Data3[[#This Row],[ethnicity]]-5.5)/4.5</f>
        <v>0.55555555555555558</v>
      </c>
      <c r="N243" s="4">
        <v>1</v>
      </c>
      <c r="O243" s="4">
        <v>-1</v>
      </c>
      <c r="P243" s="4">
        <f ca="1">(Autism_Child_Data3[[#This Row],[contry of res]]-26.5)/25.5</f>
        <v>-0.29411764705882354</v>
      </c>
      <c r="Q243" s="4">
        <v>-1</v>
      </c>
      <c r="R243" s="4">
        <f ca="1">(Autism_Child_Data3[[#This Row],[result]]-5.5)/4.5</f>
        <v>0.1111111111111111</v>
      </c>
      <c r="S243" s="4">
        <f ca="1">(Autism_Child_Data3[[#This Row],[relation]]-2.5)/1.5</f>
        <v>-0.33333333333333331</v>
      </c>
      <c r="T243" s="1" t="s">
        <v>104</v>
      </c>
      <c r="U243" s="4">
        <v>0.16289999999999999</v>
      </c>
      <c r="V243" s="4">
        <v>0.16739999999999999</v>
      </c>
      <c r="W243" s="4"/>
    </row>
    <row r="244" spans="1:23" x14ac:dyDescent="0.25">
      <c r="A244" s="4">
        <v>-1</v>
      </c>
      <c r="B244" s="4">
        <v>1</v>
      </c>
      <c r="C244" s="4">
        <v>-1</v>
      </c>
      <c r="D244" s="4">
        <v>-1</v>
      </c>
      <c r="E244" s="4">
        <v>-1</v>
      </c>
      <c r="F244" s="4">
        <v>-1</v>
      </c>
      <c r="G244" s="4">
        <v>1</v>
      </c>
      <c r="H244" s="4">
        <v>-1</v>
      </c>
      <c r="I244" s="4">
        <v>-1</v>
      </c>
      <c r="J244" s="4">
        <v>1</v>
      </c>
      <c r="K244" s="4">
        <f ca="1">(Autism_Child_Data3[[#This Row],[age]]-7.5)/3.5</f>
        <v>-0.42857142857142855</v>
      </c>
      <c r="L244" s="4">
        <v>1</v>
      </c>
      <c r="M244" s="4">
        <f ca="1">(Autism_Child_Data3[[#This Row],[ethnicity]]-5.5)/4.5</f>
        <v>1</v>
      </c>
      <c r="N244" s="4">
        <v>1</v>
      </c>
      <c r="O244" s="4">
        <v>-1</v>
      </c>
      <c r="P244" s="4">
        <f ca="1">(Autism_Child_Data3[[#This Row],[contry of res]]-26.5)/25.5</f>
        <v>0.6470588235294118</v>
      </c>
      <c r="Q244" s="4">
        <v>-1</v>
      </c>
      <c r="R244" s="4">
        <f ca="1">(Autism_Child_Data3[[#This Row],[result]]-5.5)/4.5</f>
        <v>-0.55555555555555558</v>
      </c>
      <c r="S244" s="4">
        <f ca="1">(Autism_Child_Data3[[#This Row],[relation]]-2.5)/1.5</f>
        <v>-0.33333333333333331</v>
      </c>
      <c r="T244" s="1" t="s">
        <v>104</v>
      </c>
      <c r="U244" s="4">
        <v>4.5199999999999997E-2</v>
      </c>
      <c r="V244" s="4">
        <v>4.48E-2</v>
      </c>
      <c r="W244" s="4"/>
    </row>
    <row r="245" spans="1:23" x14ac:dyDescent="0.25">
      <c r="A245" s="4">
        <v>1</v>
      </c>
      <c r="B245" s="4">
        <v>1</v>
      </c>
      <c r="C245" s="4">
        <v>-1</v>
      </c>
      <c r="D245" s="4">
        <v>-1</v>
      </c>
      <c r="E245" s="4">
        <v>-1</v>
      </c>
      <c r="F245" s="4">
        <v>-1</v>
      </c>
      <c r="G245" s="4">
        <v>1</v>
      </c>
      <c r="H245" s="4">
        <v>-1</v>
      </c>
      <c r="I245" s="4">
        <v>-1</v>
      </c>
      <c r="J245" s="4">
        <v>-1</v>
      </c>
      <c r="K245" s="4">
        <f ca="1">(Autism_Child_Data3[[#This Row],[age]]-7.5)/3.5</f>
        <v>0.42857142857142855</v>
      </c>
      <c r="L245" s="4">
        <v>-1</v>
      </c>
      <c r="M245" s="4">
        <f ca="1">(Autism_Child_Data3[[#This Row],[ethnicity]]-5.5)/4.5</f>
        <v>1</v>
      </c>
      <c r="N245" s="4">
        <v>1</v>
      </c>
      <c r="O245" s="4">
        <v>-1</v>
      </c>
      <c r="P245" s="4">
        <f ca="1">(Autism_Child_Data3[[#This Row],[contry of res]]-26.5)/25.5</f>
        <v>0.6470588235294118</v>
      </c>
      <c r="Q245" s="4">
        <v>-1</v>
      </c>
      <c r="R245" s="4">
        <f ca="1">(Autism_Child_Data3[[#This Row],[result]]-5.5)/4.5</f>
        <v>-0.55555555555555558</v>
      </c>
      <c r="S245" s="4">
        <f ca="1">(Autism_Child_Data3[[#This Row],[relation]]-2.5)/1.5</f>
        <v>-0.33333333333333331</v>
      </c>
      <c r="T245" s="1" t="s">
        <v>104</v>
      </c>
      <c r="U245" s="4">
        <v>6.5600000000000006E-2</v>
      </c>
      <c r="V245" s="4">
        <v>0.06</v>
      </c>
      <c r="W245" s="4"/>
    </row>
    <row r="246" spans="1:23" x14ac:dyDescent="0.25">
      <c r="A246" s="4">
        <v>-1</v>
      </c>
      <c r="B246" s="4">
        <v>1</v>
      </c>
      <c r="C246" s="4">
        <v>1</v>
      </c>
      <c r="D246" s="4">
        <v>-1</v>
      </c>
      <c r="E246" s="4">
        <v>1</v>
      </c>
      <c r="F246" s="4">
        <v>1</v>
      </c>
      <c r="G246" s="4">
        <v>-1</v>
      </c>
      <c r="H246" s="4">
        <v>1</v>
      </c>
      <c r="I246" s="4">
        <v>-1</v>
      </c>
      <c r="J246" s="4">
        <v>1</v>
      </c>
      <c r="K246" s="4">
        <f ca="1">(Autism_Child_Data3[[#This Row],[age]]-7.5)/3.5</f>
        <v>-0.14285714285714285</v>
      </c>
      <c r="L246" s="4">
        <v>1</v>
      </c>
      <c r="M246" s="4">
        <f ca="1">(Autism_Child_Data3[[#This Row],[ethnicity]]-5.5)/4.5</f>
        <v>1</v>
      </c>
      <c r="N246" s="4">
        <v>1</v>
      </c>
      <c r="O246" s="4">
        <v>-1</v>
      </c>
      <c r="P246" s="4">
        <f ca="1">(Autism_Child_Data3[[#This Row],[contry of res]]-26.5)/25.5</f>
        <v>-5.8823529411764705E-2</v>
      </c>
      <c r="Q246" s="4">
        <v>-1</v>
      </c>
      <c r="R246" s="4">
        <f ca="1">(Autism_Child_Data3[[#This Row],[result]]-5.5)/4.5</f>
        <v>0.1111111111111111</v>
      </c>
      <c r="S246" s="4">
        <f ca="1">(Autism_Child_Data3[[#This Row],[relation]]-2.5)/1.5</f>
        <v>-0.33333333333333331</v>
      </c>
      <c r="T246" s="1" t="s">
        <v>104</v>
      </c>
      <c r="U246" s="4">
        <v>0.20430000000000001</v>
      </c>
      <c r="V246" s="4">
        <v>0.1845</v>
      </c>
      <c r="W246" s="4"/>
    </row>
    <row r="247" spans="1:23" x14ac:dyDescent="0.25">
      <c r="A247" s="4">
        <v>1</v>
      </c>
      <c r="B247" s="4">
        <v>1</v>
      </c>
      <c r="C247" s="4">
        <v>1</v>
      </c>
      <c r="D247" s="4">
        <v>-1</v>
      </c>
      <c r="E247" s="4">
        <v>-1</v>
      </c>
      <c r="F247" s="4">
        <v>1</v>
      </c>
      <c r="G247" s="4">
        <v>-1</v>
      </c>
      <c r="H247" s="4">
        <v>1</v>
      </c>
      <c r="I247" s="4">
        <v>-1</v>
      </c>
      <c r="J247" s="4">
        <v>1</v>
      </c>
      <c r="K247" s="4">
        <f ca="1">(Autism_Child_Data3[[#This Row],[age]]-7.5)/3.5</f>
        <v>-0.7142857142857143</v>
      </c>
      <c r="L247" s="4">
        <v>1</v>
      </c>
      <c r="M247" s="4">
        <f ca="1">(Autism_Child_Data3[[#This Row],[ethnicity]]-5.5)/4.5</f>
        <v>-0.1111111111111111</v>
      </c>
      <c r="N247" s="4">
        <v>-1</v>
      </c>
      <c r="O247" s="4">
        <v>-1</v>
      </c>
      <c r="P247" s="4">
        <f ca="1">(Autism_Child_Data3[[#This Row],[contry of res]]-26.5)/25.5</f>
        <v>-5.8823529411764705E-2</v>
      </c>
      <c r="Q247" s="4">
        <v>-1</v>
      </c>
      <c r="R247" s="4">
        <f ca="1">(Autism_Child_Data3[[#This Row],[result]]-5.5)/4.5</f>
        <v>0.1111111111111111</v>
      </c>
      <c r="S247" s="4">
        <f ca="1">(Autism_Child_Data3[[#This Row],[relation]]-2.5)/1.5</f>
        <v>-0.33333333333333331</v>
      </c>
      <c r="T247" s="1" t="s">
        <v>104</v>
      </c>
      <c r="U247" s="4">
        <v>0.25969999999999999</v>
      </c>
      <c r="V247" s="4">
        <v>0.28039999999999998</v>
      </c>
      <c r="W247" s="4"/>
    </row>
    <row r="248" spans="1:23" x14ac:dyDescent="0.25">
      <c r="A248" s="4">
        <v>1</v>
      </c>
      <c r="B248" s="4">
        <v>1</v>
      </c>
      <c r="C248" s="4">
        <v>1</v>
      </c>
      <c r="D248" s="4">
        <v>-1</v>
      </c>
      <c r="E248" s="4">
        <v>1</v>
      </c>
      <c r="F248" s="4">
        <v>-1</v>
      </c>
      <c r="G248" s="4">
        <v>-1</v>
      </c>
      <c r="H248" s="4">
        <v>-1</v>
      </c>
      <c r="I248" s="4">
        <v>-1</v>
      </c>
      <c r="J248" s="4">
        <v>-1</v>
      </c>
      <c r="K248" s="4">
        <f ca="1">(Autism_Child_Data3[[#This Row],[age]]-7.5)/3.5</f>
        <v>-0.7142857142857143</v>
      </c>
      <c r="L248" s="4">
        <v>1</v>
      </c>
      <c r="M248" s="4">
        <f ca="1">(Autism_Child_Data3[[#This Row],[ethnicity]]-5.5)/4.5</f>
        <v>-0.1111111111111111</v>
      </c>
      <c r="N248" s="4">
        <v>1</v>
      </c>
      <c r="O248" s="4">
        <v>-1</v>
      </c>
      <c r="P248" s="4">
        <f ca="1">(Autism_Child_Data3[[#This Row],[contry of res]]-26.5)/25.5</f>
        <v>0.92156862745098034</v>
      </c>
      <c r="Q248" s="4">
        <v>-1</v>
      </c>
      <c r="R248" s="4">
        <f ca="1">(Autism_Child_Data3[[#This Row],[result]]-5.5)/4.5</f>
        <v>-0.33333333333333331</v>
      </c>
      <c r="S248" s="4">
        <f ca="1">(Autism_Child_Data3[[#This Row],[relation]]-2.5)/1.5</f>
        <v>-0.33333333333333331</v>
      </c>
      <c r="T248" s="1" t="s">
        <v>104</v>
      </c>
      <c r="U248" s="4">
        <v>5.7099999999999998E-2</v>
      </c>
      <c r="V248" s="4">
        <v>5.2600000000000001E-2</v>
      </c>
      <c r="W248" s="4"/>
    </row>
    <row r="249" spans="1:23" x14ac:dyDescent="0.25">
      <c r="A249" s="4">
        <v>-1</v>
      </c>
      <c r="B249" s="4">
        <v>-1</v>
      </c>
      <c r="C249" s="4">
        <v>-1</v>
      </c>
      <c r="D249" s="4">
        <v>-1</v>
      </c>
      <c r="E249" s="4">
        <v>-1</v>
      </c>
      <c r="F249" s="4">
        <v>-1</v>
      </c>
      <c r="G249" s="4">
        <v>1</v>
      </c>
      <c r="H249" s="4">
        <v>-1</v>
      </c>
      <c r="I249" s="4">
        <v>-1</v>
      </c>
      <c r="J249" s="4">
        <v>-1</v>
      </c>
      <c r="K249" s="4">
        <f ca="1">(Autism_Child_Data3[[#This Row],[age]]-7.5)/3.5</f>
        <v>0.7142857142857143</v>
      </c>
      <c r="L249" s="4">
        <v>1</v>
      </c>
      <c r="M249" s="4">
        <f ca="1">(Autism_Child_Data3[[#This Row],[ethnicity]]-5.5)/4.5</f>
        <v>-0.1111111111111111</v>
      </c>
      <c r="N249" s="4">
        <v>-1</v>
      </c>
      <c r="O249" s="4">
        <v>1</v>
      </c>
      <c r="P249" s="4">
        <f ca="1">(Autism_Child_Data3[[#This Row],[contry of res]]-26.5)/25.5</f>
        <v>0.92156862745098034</v>
      </c>
      <c r="Q249" s="4">
        <v>-1</v>
      </c>
      <c r="R249" s="4">
        <f ca="1">(Autism_Child_Data3[[#This Row],[result]]-5.5)/4.5</f>
        <v>-1</v>
      </c>
      <c r="S249" s="4">
        <f ca="1">(Autism_Child_Data3[[#This Row],[relation]]-2.5)/1.5</f>
        <v>-0.33333333333333331</v>
      </c>
      <c r="T249" s="1" t="s">
        <v>104</v>
      </c>
      <c r="U249" s="4">
        <v>6.3399999999999998E-2</v>
      </c>
      <c r="V249" s="4">
        <v>5.5300000000000002E-2</v>
      </c>
      <c r="W249" s="4"/>
    </row>
    <row r="250" spans="1:23" x14ac:dyDescent="0.25">
      <c r="A250" s="4">
        <v>-1</v>
      </c>
      <c r="B250" s="4">
        <v>-1</v>
      </c>
      <c r="C250" s="4">
        <v>1</v>
      </c>
      <c r="D250" s="4">
        <v>-1</v>
      </c>
      <c r="E250" s="4">
        <v>-1</v>
      </c>
      <c r="F250" s="4">
        <v>-1</v>
      </c>
      <c r="G250" s="4">
        <v>1</v>
      </c>
      <c r="H250" s="4">
        <v>-1</v>
      </c>
      <c r="I250" s="4">
        <v>-1</v>
      </c>
      <c r="J250" s="4">
        <v>1</v>
      </c>
      <c r="K250" s="4">
        <f ca="1">(Autism_Child_Data3[[#This Row],[age]]-7.5)/3.5</f>
        <v>-0.14285714285714285</v>
      </c>
      <c r="L250" s="4">
        <v>1</v>
      </c>
      <c r="M250" s="4">
        <f ca="1">(Autism_Child_Data3[[#This Row],[ethnicity]]-5.5)/4.5</f>
        <v>-0.1111111111111111</v>
      </c>
      <c r="N250" s="4">
        <v>-1</v>
      </c>
      <c r="O250" s="4">
        <v>-1</v>
      </c>
      <c r="P250" s="4">
        <f ca="1">(Autism_Child_Data3[[#This Row],[contry of res]]-26.5)/25.5</f>
        <v>-5.8823529411764705E-2</v>
      </c>
      <c r="Q250" s="4">
        <v>-1</v>
      </c>
      <c r="R250" s="4">
        <f ca="1">(Autism_Child_Data3[[#This Row],[result]]-5.5)/4.5</f>
        <v>-0.55555555555555558</v>
      </c>
      <c r="S250" s="4">
        <f ca="1">(Autism_Child_Data3[[#This Row],[relation]]-2.5)/1.5</f>
        <v>-0.33333333333333331</v>
      </c>
      <c r="T250" s="1" t="s">
        <v>104</v>
      </c>
      <c r="U250" s="4">
        <v>5.5E-2</v>
      </c>
      <c r="V250" s="4">
        <v>4.8000000000000001E-2</v>
      </c>
      <c r="W250" s="4"/>
    </row>
    <row r="251" spans="1:23" x14ac:dyDescent="0.25">
      <c r="A251" s="4">
        <v>-1</v>
      </c>
      <c r="B251" s="4">
        <v>1</v>
      </c>
      <c r="C251" s="4">
        <v>-1</v>
      </c>
      <c r="D251" s="4">
        <v>1</v>
      </c>
      <c r="E251" s="4">
        <v>1</v>
      </c>
      <c r="F251" s="4">
        <v>-1</v>
      </c>
      <c r="G251" s="4">
        <v>1</v>
      </c>
      <c r="H251" s="4">
        <v>1</v>
      </c>
      <c r="I251" s="4">
        <v>-1</v>
      </c>
      <c r="J251" s="4">
        <v>1</v>
      </c>
      <c r="K251" s="4">
        <f ca="1">(Autism_Child_Data3[[#This Row],[age]]-7.5)/3.5</f>
        <v>0.42857142857142855</v>
      </c>
      <c r="L251" s="4">
        <v>1</v>
      </c>
      <c r="M251" s="4">
        <f ca="1">(Autism_Child_Data3[[#This Row],[ethnicity]]-5.5)/4.5</f>
        <v>1</v>
      </c>
      <c r="N251" s="4">
        <v>1</v>
      </c>
      <c r="O251" s="4">
        <v>-1</v>
      </c>
      <c r="P251" s="4">
        <f ca="1">(Autism_Child_Data3[[#This Row],[contry of res]]-26.5)/25.5</f>
        <v>-0.49019607843137253</v>
      </c>
      <c r="Q251" s="4">
        <v>-1</v>
      </c>
      <c r="R251" s="4">
        <f ca="1">(Autism_Child_Data3[[#This Row],[result]]-5.5)/4.5</f>
        <v>0.1111111111111111</v>
      </c>
      <c r="S251" s="4">
        <f ca="1">(Autism_Child_Data3[[#This Row],[relation]]-2.5)/1.5</f>
        <v>-0.33333333333333331</v>
      </c>
      <c r="T251" s="1" t="s">
        <v>104</v>
      </c>
      <c r="U251" s="4">
        <v>0.4819</v>
      </c>
      <c r="V251" s="4">
        <v>0.47439999999999999</v>
      </c>
      <c r="W251" s="4"/>
    </row>
    <row r="252" spans="1:23" x14ac:dyDescent="0.25">
      <c r="A252" s="4">
        <v>-1</v>
      </c>
      <c r="B252" s="4">
        <v>1</v>
      </c>
      <c r="C252" s="4">
        <v>-1</v>
      </c>
      <c r="D252" s="4">
        <v>1</v>
      </c>
      <c r="E252" s="4">
        <v>1</v>
      </c>
      <c r="F252" s="4">
        <v>1</v>
      </c>
      <c r="G252" s="4">
        <v>1</v>
      </c>
      <c r="H252" s="4">
        <v>1</v>
      </c>
      <c r="I252" s="4">
        <v>-1</v>
      </c>
      <c r="J252" s="4">
        <v>1</v>
      </c>
      <c r="K252" s="4">
        <f ca="1">(Autism_Child_Data3[[#This Row],[age]]-7.5)/3.5</f>
        <v>-0.14285714285714285</v>
      </c>
      <c r="L252" s="4">
        <v>1</v>
      </c>
      <c r="M252" s="4">
        <f ca="1">(Autism_Child_Data3[[#This Row],[ethnicity]]-5.5)/4.5</f>
        <v>-0.1111111111111111</v>
      </c>
      <c r="N252" s="4">
        <v>1</v>
      </c>
      <c r="O252" s="4">
        <v>-1</v>
      </c>
      <c r="P252" s="4">
        <f ca="1">(Autism_Child_Data3[[#This Row],[contry of res]]-26.5)/25.5</f>
        <v>-0.49019607843137253</v>
      </c>
      <c r="Q252" s="4">
        <v>-1</v>
      </c>
      <c r="R252" s="4">
        <f ca="1">(Autism_Child_Data3[[#This Row],[result]]-5.5)/4.5</f>
        <v>0.33333333333333331</v>
      </c>
      <c r="S252" s="4">
        <f ca="1">(Autism_Child_Data3[[#This Row],[relation]]-2.5)/1.5</f>
        <v>-0.33333333333333331</v>
      </c>
      <c r="T252" s="1" t="s">
        <v>105</v>
      </c>
      <c r="U252" s="4">
        <v>0.79630000000000001</v>
      </c>
      <c r="V252" s="4">
        <v>0.80779999999999996</v>
      </c>
      <c r="W252" s="4"/>
    </row>
    <row r="253" spans="1:23" x14ac:dyDescent="0.25">
      <c r="A253" s="4">
        <v>-1</v>
      </c>
      <c r="B253" s="4">
        <v>1</v>
      </c>
      <c r="C253" s="4">
        <v>1</v>
      </c>
      <c r="D253" s="4">
        <v>1</v>
      </c>
      <c r="E253" s="4">
        <v>1</v>
      </c>
      <c r="F253" s="4">
        <v>1</v>
      </c>
      <c r="G253" s="4">
        <v>1</v>
      </c>
      <c r="H253" s="4">
        <v>1</v>
      </c>
      <c r="I253" s="4">
        <v>-1</v>
      </c>
      <c r="J253" s="4">
        <v>1</v>
      </c>
      <c r="K253" s="4">
        <f ca="1">(Autism_Child_Data3[[#This Row],[age]]-7.5)/3.5</f>
        <v>-0.14285714285714285</v>
      </c>
      <c r="L253" s="4">
        <v>1</v>
      </c>
      <c r="M253" s="4">
        <f ca="1">(Autism_Child_Data3[[#This Row],[ethnicity]]-5.5)/4.5</f>
        <v>1</v>
      </c>
      <c r="N253" s="4">
        <v>1</v>
      </c>
      <c r="O253" s="4">
        <v>-1</v>
      </c>
      <c r="P253" s="4">
        <f ca="1">(Autism_Child_Data3[[#This Row],[contry of res]]-26.5)/25.5</f>
        <v>-0.49019607843137253</v>
      </c>
      <c r="Q253" s="4">
        <v>-1</v>
      </c>
      <c r="R253" s="4">
        <f ca="1">(Autism_Child_Data3[[#This Row],[result]]-5.5)/4.5</f>
        <v>0.55555555555555558</v>
      </c>
      <c r="S253" s="4">
        <f ca="1">(Autism_Child_Data3[[#This Row],[relation]]-2.5)/1.5</f>
        <v>-0.33333333333333331</v>
      </c>
      <c r="T253" s="1" t="s">
        <v>105</v>
      </c>
      <c r="U253" s="4">
        <v>0.88239999999999996</v>
      </c>
      <c r="V253" s="4">
        <v>0.88719999999999999</v>
      </c>
      <c r="W253" s="4"/>
    </row>
    <row r="254" spans="1:23" x14ac:dyDescent="0.25">
      <c r="A254" s="4">
        <v>1</v>
      </c>
      <c r="B254" s="4">
        <v>-1</v>
      </c>
      <c r="C254" s="4">
        <v>1</v>
      </c>
      <c r="D254" s="4">
        <v>-1</v>
      </c>
      <c r="E254" s="4">
        <v>1</v>
      </c>
      <c r="F254" s="4">
        <v>1</v>
      </c>
      <c r="G254" s="4">
        <v>1</v>
      </c>
      <c r="H254" s="4">
        <v>1</v>
      </c>
      <c r="I254" s="4">
        <v>-1</v>
      </c>
      <c r="J254" s="4">
        <v>1</v>
      </c>
      <c r="K254" s="4">
        <f ca="1">(Autism_Child_Data3[[#This Row],[age]]-7.5)/3.5</f>
        <v>-0.14285714285714285</v>
      </c>
      <c r="L254" s="4">
        <v>1</v>
      </c>
      <c r="M254" s="4">
        <f ca="1">(Autism_Child_Data3[[#This Row],[ethnicity]]-5.5)/4.5</f>
        <v>-0.1111111111111111</v>
      </c>
      <c r="N254" s="4">
        <v>1</v>
      </c>
      <c r="O254" s="4">
        <v>-1</v>
      </c>
      <c r="P254" s="4">
        <f ca="1">(Autism_Child_Data3[[#This Row],[contry of res]]-26.5)/25.5</f>
        <v>-5.8823529411764705E-2</v>
      </c>
      <c r="Q254" s="4">
        <v>-1</v>
      </c>
      <c r="R254" s="4">
        <f ca="1">(Autism_Child_Data3[[#This Row],[result]]-5.5)/4.5</f>
        <v>0.33333333333333331</v>
      </c>
      <c r="S254" s="4">
        <f ca="1">(Autism_Child_Data3[[#This Row],[relation]]-2.5)/1.5</f>
        <v>-0.33333333333333331</v>
      </c>
      <c r="T254" s="1" t="s">
        <v>105</v>
      </c>
      <c r="U254" s="4">
        <v>0.78690000000000004</v>
      </c>
      <c r="V254" s="4">
        <v>0.79759999999999998</v>
      </c>
      <c r="W254" s="4"/>
    </row>
    <row r="255" spans="1:23" x14ac:dyDescent="0.25">
      <c r="A255" s="4">
        <v>1</v>
      </c>
      <c r="B255" s="4">
        <v>-1</v>
      </c>
      <c r="C255" s="4">
        <v>1</v>
      </c>
      <c r="D255" s="4">
        <v>1</v>
      </c>
      <c r="E255" s="4">
        <v>1</v>
      </c>
      <c r="F255" s="4">
        <v>1</v>
      </c>
      <c r="G255" s="4">
        <v>1</v>
      </c>
      <c r="H255" s="4">
        <v>1</v>
      </c>
      <c r="I255" s="4">
        <v>-1</v>
      </c>
      <c r="J255" s="4">
        <v>1</v>
      </c>
      <c r="K255" s="4">
        <f ca="1">(Autism_Child_Data3[[#This Row],[age]]-7.5)/3.5</f>
        <v>0.42857142857142855</v>
      </c>
      <c r="L255" s="4">
        <v>-1</v>
      </c>
      <c r="M255" s="4">
        <f ca="1">(Autism_Child_Data3[[#This Row],[ethnicity]]-5.5)/4.5</f>
        <v>-0.1111111111111111</v>
      </c>
      <c r="N255" s="4">
        <v>-1</v>
      </c>
      <c r="O255" s="4">
        <v>-1</v>
      </c>
      <c r="P255" s="4">
        <f ca="1">(Autism_Child_Data3[[#This Row],[contry of res]]-26.5)/25.5</f>
        <v>-0.49019607843137253</v>
      </c>
      <c r="Q255" s="4">
        <v>-1</v>
      </c>
      <c r="R255" s="4">
        <f ca="1">(Autism_Child_Data3[[#This Row],[result]]-5.5)/4.5</f>
        <v>0.55555555555555558</v>
      </c>
      <c r="S255" s="4">
        <f ca="1">(Autism_Child_Data3[[#This Row],[relation]]-2.5)/1.5</f>
        <v>-0.33333333333333331</v>
      </c>
      <c r="T255" s="1" t="s">
        <v>105</v>
      </c>
      <c r="U255" s="4">
        <v>0.89659999999999995</v>
      </c>
      <c r="V255" s="4">
        <v>0.90139999999999998</v>
      </c>
      <c r="W255" s="4"/>
    </row>
    <row r="256" spans="1:23" x14ac:dyDescent="0.25">
      <c r="A256" s="4">
        <v>1</v>
      </c>
      <c r="B256" s="4">
        <v>1</v>
      </c>
      <c r="C256" s="4">
        <v>1</v>
      </c>
      <c r="D256" s="4">
        <v>-1</v>
      </c>
      <c r="E256" s="4">
        <v>-1</v>
      </c>
      <c r="F256" s="4">
        <v>1</v>
      </c>
      <c r="G256" s="4">
        <v>-1</v>
      </c>
      <c r="H256" s="4">
        <v>-1</v>
      </c>
      <c r="I256" s="4">
        <v>-1</v>
      </c>
      <c r="J256" s="4">
        <v>1</v>
      </c>
      <c r="K256" s="4">
        <f ca="1">(Autism_Child_Data3[[#This Row],[age]]-7.5)/3.5</f>
        <v>-0.7142857142857143</v>
      </c>
      <c r="L256" s="4">
        <v>1</v>
      </c>
      <c r="M256" s="4">
        <f ca="1">(Autism_Child_Data3[[#This Row],[ethnicity]]-5.5)/4.5</f>
        <v>-0.1111111111111111</v>
      </c>
      <c r="N256" s="4">
        <v>1</v>
      </c>
      <c r="O256" s="4">
        <v>-1</v>
      </c>
      <c r="P256" s="4">
        <f ca="1">(Autism_Child_Data3[[#This Row],[contry of res]]-26.5)/25.5</f>
        <v>0.92156862745098034</v>
      </c>
      <c r="Q256" s="4">
        <v>-1</v>
      </c>
      <c r="R256" s="4">
        <f ca="1">(Autism_Child_Data3[[#This Row],[result]]-5.5)/4.5</f>
        <v>-0.1111111111111111</v>
      </c>
      <c r="S256" s="4">
        <f ca="1">(Autism_Child_Data3[[#This Row],[relation]]-2.5)/1.5</f>
        <v>-0.33333333333333331</v>
      </c>
      <c r="T256" s="1" t="s">
        <v>104</v>
      </c>
      <c r="U256" s="4">
        <v>7.4399999999999994E-2</v>
      </c>
      <c r="V256" s="4">
        <v>7.6899999999999996E-2</v>
      </c>
      <c r="W256" s="4"/>
    </row>
    <row r="257" spans="1:23" x14ac:dyDescent="0.25">
      <c r="A257" s="4">
        <v>1</v>
      </c>
      <c r="B257" s="4">
        <v>1</v>
      </c>
      <c r="C257" s="4">
        <v>1</v>
      </c>
      <c r="D257" s="4">
        <v>-1</v>
      </c>
      <c r="E257" s="4">
        <v>1</v>
      </c>
      <c r="F257" s="4">
        <v>1</v>
      </c>
      <c r="G257" s="4">
        <v>-1</v>
      </c>
      <c r="H257" s="4">
        <v>-1</v>
      </c>
      <c r="I257" s="4">
        <v>-1</v>
      </c>
      <c r="J257" s="4">
        <v>-1</v>
      </c>
      <c r="K257" s="4">
        <f ca="1">(Autism_Child_Data3[[#This Row],[age]]-7.5)/3.5</f>
        <v>-1</v>
      </c>
      <c r="L257" s="4">
        <v>1</v>
      </c>
      <c r="M257" s="4">
        <f ca="1">(Autism_Child_Data3[[#This Row],[ethnicity]]-5.5)/4.5</f>
        <v>0.55555555555555558</v>
      </c>
      <c r="N257" s="4">
        <v>-1</v>
      </c>
      <c r="O257" s="4">
        <v>-1</v>
      </c>
      <c r="P257" s="4">
        <f ca="1">(Autism_Child_Data3[[#This Row],[contry of res]]-26.5)/25.5</f>
        <v>-0.29411764705882354</v>
      </c>
      <c r="Q257" s="4">
        <v>-1</v>
      </c>
      <c r="R257" s="4">
        <f ca="1">(Autism_Child_Data3[[#This Row],[result]]-5.5)/4.5</f>
        <v>-0.1111111111111111</v>
      </c>
      <c r="S257" s="4">
        <f ca="1">(Autism_Child_Data3[[#This Row],[relation]]-2.5)/1.5</f>
        <v>-0.33333333333333331</v>
      </c>
      <c r="T257" s="1" t="s">
        <v>104</v>
      </c>
      <c r="U257" s="4">
        <v>4.7899999999999998E-2</v>
      </c>
      <c r="V257" s="4">
        <v>4.6300000000000001E-2</v>
      </c>
      <c r="W257" s="4"/>
    </row>
    <row r="258" spans="1:23" x14ac:dyDescent="0.25">
      <c r="A258" s="4">
        <v>-1</v>
      </c>
      <c r="B258" s="4">
        <v>-1</v>
      </c>
      <c r="C258" s="4">
        <v>-1</v>
      </c>
      <c r="D258" s="4">
        <v>1</v>
      </c>
      <c r="E258" s="4">
        <v>1</v>
      </c>
      <c r="F258" s="4">
        <v>1</v>
      </c>
      <c r="G258" s="4">
        <v>-1</v>
      </c>
      <c r="H258" s="4">
        <v>-1</v>
      </c>
      <c r="I258" s="4">
        <v>-1</v>
      </c>
      <c r="J258" s="4">
        <v>1</v>
      </c>
      <c r="K258" s="4">
        <f ca="1">(Autism_Child_Data3[[#This Row],[age]]-7.5)/3.5</f>
        <v>-0.7142857142857143</v>
      </c>
      <c r="L258" s="4">
        <v>1</v>
      </c>
      <c r="M258" s="4">
        <f ca="1">(Autism_Child_Data3[[#This Row],[ethnicity]]-5.5)/4.5</f>
        <v>-1</v>
      </c>
      <c r="N258" s="4">
        <v>-1</v>
      </c>
      <c r="O258" s="4">
        <v>1</v>
      </c>
      <c r="P258" s="4">
        <f ca="1">(Autism_Child_Data3[[#This Row],[contry of res]]-26.5)/25.5</f>
        <v>-0.29411764705882354</v>
      </c>
      <c r="Q258" s="4">
        <v>-1</v>
      </c>
      <c r="R258" s="4">
        <f ca="1">(Autism_Child_Data3[[#This Row],[result]]-5.5)/4.5</f>
        <v>-0.33333333333333331</v>
      </c>
      <c r="S258" s="4">
        <f ca="1">(Autism_Child_Data3[[#This Row],[relation]]-2.5)/1.5</f>
        <v>-0.33333333333333331</v>
      </c>
      <c r="T258" s="1" t="s">
        <v>104</v>
      </c>
      <c r="U258" s="4">
        <v>6.8699999999999997E-2</v>
      </c>
      <c r="V258" s="4">
        <v>6.25E-2</v>
      </c>
      <c r="W258" s="4"/>
    </row>
    <row r="259" spans="1:23" x14ac:dyDescent="0.25">
      <c r="A259" s="4">
        <v>1</v>
      </c>
      <c r="B259" s="4">
        <v>1</v>
      </c>
      <c r="C259" s="4">
        <v>1</v>
      </c>
      <c r="D259" s="4">
        <v>1</v>
      </c>
      <c r="E259" s="4">
        <v>1</v>
      </c>
      <c r="F259" s="4">
        <v>1</v>
      </c>
      <c r="G259" s="4">
        <v>1</v>
      </c>
      <c r="H259" s="4">
        <v>1</v>
      </c>
      <c r="I259" s="4">
        <v>1</v>
      </c>
      <c r="J259" s="4">
        <v>1</v>
      </c>
      <c r="K259" s="4">
        <f ca="1">(Autism_Child_Data3[[#This Row],[age]]-7.5)/3.5</f>
        <v>-1</v>
      </c>
      <c r="L259" s="4">
        <v>-1</v>
      </c>
      <c r="M259" s="4">
        <f ca="1">(Autism_Child_Data3[[#This Row],[ethnicity]]-5.5)/4.5</f>
        <v>0.55555555555555558</v>
      </c>
      <c r="N259" s="4">
        <v>-1</v>
      </c>
      <c r="O259" s="4">
        <v>-1</v>
      </c>
      <c r="P259" s="4">
        <f ca="1">(Autism_Child_Data3[[#This Row],[contry of res]]-26.5)/25.5</f>
        <v>-0.92156862745098034</v>
      </c>
      <c r="Q259" s="4">
        <v>-1</v>
      </c>
      <c r="R259" s="4">
        <f ca="1">(Autism_Child_Data3[[#This Row],[result]]-5.5)/4.5</f>
        <v>1</v>
      </c>
      <c r="S259" s="4">
        <f ca="1">(Autism_Child_Data3[[#This Row],[relation]]-2.5)/1.5</f>
        <v>-1</v>
      </c>
      <c r="T259" s="1" t="s">
        <v>105</v>
      </c>
      <c r="U259" s="4">
        <v>0.92530000000000001</v>
      </c>
      <c r="V259" s="4">
        <v>0.93149999999999999</v>
      </c>
      <c r="W259" s="4"/>
    </row>
    <row r="260" spans="1:23" x14ac:dyDescent="0.25">
      <c r="A260" s="4">
        <v>1</v>
      </c>
      <c r="B260" s="4">
        <v>-1</v>
      </c>
      <c r="C260" s="4">
        <v>-1</v>
      </c>
      <c r="D260" s="4">
        <v>-1</v>
      </c>
      <c r="E260" s="4">
        <v>1</v>
      </c>
      <c r="F260" s="4">
        <v>-1</v>
      </c>
      <c r="G260" s="4">
        <v>1</v>
      </c>
      <c r="H260" s="4">
        <v>-1</v>
      </c>
      <c r="I260" s="4">
        <v>-1</v>
      </c>
      <c r="J260" s="4">
        <v>1</v>
      </c>
      <c r="K260" s="4">
        <f ca="1">(Autism_Child_Data3[[#This Row],[age]]-7.5)/3.5</f>
        <v>-0.7142857142857143</v>
      </c>
      <c r="L260" s="4">
        <v>1</v>
      </c>
      <c r="M260" s="4">
        <f ca="1">(Autism_Child_Data3[[#This Row],[ethnicity]]-5.5)/4.5</f>
        <v>0.55555555555555558</v>
      </c>
      <c r="N260" s="4">
        <v>-1</v>
      </c>
      <c r="O260" s="4">
        <v>-1</v>
      </c>
      <c r="P260" s="4">
        <f ca="1">(Autism_Child_Data3[[#This Row],[contry of res]]-26.5)/25.5</f>
        <v>-0.29411764705882354</v>
      </c>
      <c r="Q260" s="4">
        <v>-1</v>
      </c>
      <c r="R260" s="4">
        <f ca="1">(Autism_Child_Data3[[#This Row],[result]]-5.5)/4.5</f>
        <v>-0.33333333333333331</v>
      </c>
      <c r="S260" s="4">
        <f ca="1">(Autism_Child_Data3[[#This Row],[relation]]-2.5)/1.5</f>
        <v>-0.33333333333333331</v>
      </c>
      <c r="T260" s="1" t="s">
        <v>104</v>
      </c>
      <c r="U260" s="4">
        <v>4.6699999999999998E-2</v>
      </c>
      <c r="V260" s="4">
        <v>4.02E-2</v>
      </c>
      <c r="W260" s="4"/>
    </row>
    <row r="261" spans="1:23" x14ac:dyDescent="0.25">
      <c r="A261" s="4">
        <v>1</v>
      </c>
      <c r="B261" s="4">
        <v>-1</v>
      </c>
      <c r="C261" s="4">
        <v>1</v>
      </c>
      <c r="D261" s="4">
        <v>1</v>
      </c>
      <c r="E261" s="4">
        <v>1</v>
      </c>
      <c r="F261" s="4">
        <v>1</v>
      </c>
      <c r="G261" s="4">
        <v>1</v>
      </c>
      <c r="H261" s="4">
        <v>1</v>
      </c>
      <c r="I261" s="4">
        <v>-1</v>
      </c>
      <c r="J261" s="4">
        <v>1</v>
      </c>
      <c r="K261" s="4">
        <f ca="1">(Autism_Child_Data3[[#This Row],[age]]-7.5)/3.5</f>
        <v>-0.7142857142857143</v>
      </c>
      <c r="L261" s="4">
        <v>1</v>
      </c>
      <c r="M261" s="4">
        <f ca="1">(Autism_Child_Data3[[#This Row],[ethnicity]]-5.5)/4.5</f>
        <v>-0.77777777777777779</v>
      </c>
      <c r="N261" s="4">
        <v>-1</v>
      </c>
      <c r="O261" s="4">
        <v>-1</v>
      </c>
      <c r="P261" s="4">
        <f ca="1">(Autism_Child_Data3[[#This Row],[contry of res]]-26.5)/25.5</f>
        <v>1</v>
      </c>
      <c r="Q261" s="4">
        <v>-1</v>
      </c>
      <c r="R261" s="4">
        <f ca="1">(Autism_Child_Data3[[#This Row],[result]]-5.5)/4.5</f>
        <v>0.55555555555555558</v>
      </c>
      <c r="S261" s="4">
        <f ca="1">(Autism_Child_Data3[[#This Row],[relation]]-2.5)/1.5</f>
        <v>-0.33333333333333331</v>
      </c>
      <c r="T261" s="1" t="s">
        <v>105</v>
      </c>
      <c r="U261" s="4">
        <v>0.89480000000000004</v>
      </c>
      <c r="V261" s="4">
        <v>0.89459999999999995</v>
      </c>
      <c r="W261" s="4"/>
    </row>
    <row r="262" spans="1:23" x14ac:dyDescent="0.25">
      <c r="A262" s="4">
        <v>1</v>
      </c>
      <c r="B262" s="4">
        <v>1</v>
      </c>
      <c r="C262" s="4">
        <v>1</v>
      </c>
      <c r="D262" s="4">
        <v>1</v>
      </c>
      <c r="E262" s="4">
        <v>-1</v>
      </c>
      <c r="F262" s="4">
        <v>1</v>
      </c>
      <c r="G262" s="4">
        <v>-1</v>
      </c>
      <c r="H262" s="4">
        <v>-1</v>
      </c>
      <c r="I262" s="4">
        <v>-1</v>
      </c>
      <c r="J262" s="4">
        <v>1</v>
      </c>
      <c r="K262" s="4">
        <f ca="1">(Autism_Child_Data3[[#This Row],[age]]-7.5)/3.5</f>
        <v>-1</v>
      </c>
      <c r="L262" s="4">
        <v>1</v>
      </c>
      <c r="M262" s="4">
        <f ca="1">(Autism_Child_Data3[[#This Row],[ethnicity]]-5.5)/4.5</f>
        <v>1</v>
      </c>
      <c r="N262" s="4">
        <v>-1</v>
      </c>
      <c r="O262" s="4">
        <v>-1</v>
      </c>
      <c r="P262" s="4">
        <f ca="1">(Autism_Child_Data3[[#This Row],[contry of res]]-26.5)/25.5</f>
        <v>-0.13725490196078433</v>
      </c>
      <c r="Q262" s="4">
        <v>-1</v>
      </c>
      <c r="R262" s="4">
        <f ca="1">(Autism_Child_Data3[[#This Row],[result]]-5.5)/4.5</f>
        <v>0.1111111111111111</v>
      </c>
      <c r="S262" s="4">
        <f ca="1">(Autism_Child_Data3[[#This Row],[relation]]-2.5)/1.5</f>
        <v>-0.33333333333333331</v>
      </c>
      <c r="T262" s="1" t="s">
        <v>104</v>
      </c>
      <c r="U262" s="4"/>
      <c r="V262" s="4"/>
      <c r="W262" s="4"/>
    </row>
    <row r="263" spans="1:23" x14ac:dyDescent="0.25">
      <c r="A263" s="4">
        <v>1</v>
      </c>
      <c r="B263" s="4">
        <v>1</v>
      </c>
      <c r="C263" s="4">
        <v>-1</v>
      </c>
      <c r="D263" s="4">
        <v>-1</v>
      </c>
      <c r="E263" s="4">
        <v>1</v>
      </c>
      <c r="F263" s="4">
        <v>-1</v>
      </c>
      <c r="G263" s="4">
        <v>1</v>
      </c>
      <c r="H263" s="4">
        <v>1</v>
      </c>
      <c r="I263" s="4">
        <v>-1</v>
      </c>
      <c r="J263" s="4">
        <v>-1</v>
      </c>
      <c r="K263" s="4">
        <f ca="1">(Autism_Child_Data3[[#This Row],[age]]-7.5)/3.5</f>
        <v>-0.42857142857142855</v>
      </c>
      <c r="L263" s="4">
        <v>1</v>
      </c>
      <c r="M263" s="4">
        <f ca="1">(Autism_Child_Data3[[#This Row],[ethnicity]]-5.5)/4.5</f>
        <v>-1</v>
      </c>
      <c r="N263" s="4">
        <v>-1</v>
      </c>
      <c r="O263" s="4">
        <v>-1</v>
      </c>
      <c r="P263" s="4">
        <f ca="1">(Autism_Child_Data3[[#This Row],[contry of res]]-26.5)/25.5</f>
        <v>-0.29411764705882354</v>
      </c>
      <c r="Q263" s="4">
        <v>-1</v>
      </c>
      <c r="R263" s="4">
        <f ca="1">(Autism_Child_Data3[[#This Row],[result]]-5.5)/4.5</f>
        <v>-0.1111111111111111</v>
      </c>
      <c r="S263" s="4">
        <f ca="1">(Autism_Child_Data3[[#This Row],[relation]]-2.5)/1.5</f>
        <v>-0.33333333333333331</v>
      </c>
      <c r="T263" s="1" t="s">
        <v>104</v>
      </c>
      <c r="U263" s="4"/>
      <c r="V263" s="4"/>
      <c r="W263" s="4"/>
    </row>
    <row r="264" spans="1:23" x14ac:dyDescent="0.25">
      <c r="A264" s="4">
        <v>1</v>
      </c>
      <c r="B264" s="4">
        <v>1</v>
      </c>
      <c r="C264" s="4">
        <v>1</v>
      </c>
      <c r="D264" s="4">
        <v>1</v>
      </c>
      <c r="E264" s="4">
        <v>1</v>
      </c>
      <c r="F264" s="4">
        <v>1</v>
      </c>
      <c r="G264" s="4">
        <v>1</v>
      </c>
      <c r="H264" s="4">
        <v>1</v>
      </c>
      <c r="I264" s="4">
        <v>1</v>
      </c>
      <c r="J264" s="4">
        <v>1</v>
      </c>
      <c r="K264" s="4">
        <f ca="1">(Autism_Child_Data3[[#This Row],[age]]-7.5)/3.5</f>
        <v>-0.42857142857142855</v>
      </c>
      <c r="L264" s="4">
        <v>-1</v>
      </c>
      <c r="M264" s="4">
        <f ca="1">(Autism_Child_Data3[[#This Row],[ethnicity]]-5.5)/4.5</f>
        <v>-0.77777777777777779</v>
      </c>
      <c r="N264" s="4">
        <v>-1</v>
      </c>
      <c r="O264" s="4">
        <v>-1</v>
      </c>
      <c r="P264" s="4">
        <f ca="1">(Autism_Child_Data3[[#This Row],[contry of res]]-26.5)/25.5</f>
        <v>-0.60784313725490191</v>
      </c>
      <c r="Q264" s="4">
        <v>-1</v>
      </c>
      <c r="R264" s="4">
        <f ca="1">(Autism_Child_Data3[[#This Row],[result]]-5.5)/4.5</f>
        <v>1</v>
      </c>
      <c r="S264" s="4">
        <f ca="1">(Autism_Child_Data3[[#This Row],[relation]]-2.5)/1.5</f>
        <v>-0.33333333333333331</v>
      </c>
      <c r="T264" s="1" t="s">
        <v>105</v>
      </c>
      <c r="U264" s="4"/>
      <c r="V264" s="4"/>
      <c r="W264" s="4"/>
    </row>
    <row r="265" spans="1:23" x14ac:dyDescent="0.25">
      <c r="A265" s="4">
        <v>-1</v>
      </c>
      <c r="B265" s="4">
        <v>1</v>
      </c>
      <c r="C265" s="4">
        <v>1</v>
      </c>
      <c r="D265" s="4">
        <v>-1</v>
      </c>
      <c r="E265" s="4">
        <v>-1</v>
      </c>
      <c r="F265" s="4">
        <v>1</v>
      </c>
      <c r="G265" s="4">
        <v>1</v>
      </c>
      <c r="H265" s="4">
        <v>-1</v>
      </c>
      <c r="I265" s="4">
        <v>1</v>
      </c>
      <c r="J265" s="4">
        <v>1</v>
      </c>
      <c r="K265" s="4">
        <f ca="1">(Autism_Child_Data3[[#This Row],[age]]-7.5)/3.5</f>
        <v>-0.7142857142857143</v>
      </c>
      <c r="L265" s="4">
        <v>1</v>
      </c>
      <c r="M265" s="4">
        <f ca="1">(Autism_Child_Data3[[#This Row],[ethnicity]]-5.5)/4.5</f>
        <v>-1</v>
      </c>
      <c r="N265" s="4">
        <v>-1</v>
      </c>
      <c r="O265" s="4">
        <v>-1</v>
      </c>
      <c r="P265" s="4">
        <f ca="1">(Autism_Child_Data3[[#This Row],[contry of res]]-26.5)/25.5</f>
        <v>-0.29411764705882354</v>
      </c>
      <c r="Q265" s="4">
        <v>1</v>
      </c>
      <c r="R265" s="4">
        <f ca="1">(Autism_Child_Data3[[#This Row],[result]]-5.5)/4.5</f>
        <v>0.1111111111111111</v>
      </c>
      <c r="S265" s="4">
        <f ca="1">(Autism_Child_Data3[[#This Row],[relation]]-2.5)/1.5</f>
        <v>0.33333333333333331</v>
      </c>
      <c r="T265" s="1" t="s">
        <v>104</v>
      </c>
      <c r="U265" s="4"/>
      <c r="V265" s="4"/>
      <c r="W265" s="4"/>
    </row>
    <row r="266" spans="1:23" x14ac:dyDescent="0.25">
      <c r="A266" s="4">
        <v>1</v>
      </c>
      <c r="B266" s="4">
        <v>-1</v>
      </c>
      <c r="C266" s="4">
        <v>1</v>
      </c>
      <c r="D266" s="4">
        <v>1</v>
      </c>
      <c r="E266" s="4">
        <v>1</v>
      </c>
      <c r="F266" s="4">
        <v>1</v>
      </c>
      <c r="G266" s="4">
        <v>1</v>
      </c>
      <c r="H266" s="4">
        <v>-1</v>
      </c>
      <c r="I266" s="4">
        <v>1</v>
      </c>
      <c r="J266" s="4">
        <v>1</v>
      </c>
      <c r="K266" s="4">
        <f ca="1">(Autism_Child_Data3[[#This Row],[age]]-7.5)/3.5</f>
        <v>1</v>
      </c>
      <c r="L266" s="4">
        <v>1</v>
      </c>
      <c r="M266" s="4">
        <f ca="1">(Autism_Child_Data3[[#This Row],[ethnicity]]-5.5)/4.5</f>
        <v>1</v>
      </c>
      <c r="N266" s="4">
        <v>-1</v>
      </c>
      <c r="O266" s="4">
        <v>-1</v>
      </c>
      <c r="P266" s="4">
        <f ca="1">(Autism_Child_Data3[[#This Row],[contry of res]]-26.5)/25.5</f>
        <v>0.96078431372549022</v>
      </c>
      <c r="Q266" s="4">
        <v>-1</v>
      </c>
      <c r="R266" s="4">
        <f ca="1">(Autism_Child_Data3[[#This Row],[result]]-5.5)/4.5</f>
        <v>0.55555555555555558</v>
      </c>
      <c r="S266" s="4">
        <f ca="1">(Autism_Child_Data3[[#This Row],[relation]]-2.5)/1.5</f>
        <v>-0.33333333333333331</v>
      </c>
      <c r="T266" s="1" t="s">
        <v>105</v>
      </c>
      <c r="U266" s="4"/>
      <c r="V266" s="4"/>
      <c r="W266" s="4"/>
    </row>
    <row r="267" spans="1:23" x14ac:dyDescent="0.25">
      <c r="A267" s="4">
        <v>1</v>
      </c>
      <c r="B267" s="4">
        <v>1</v>
      </c>
      <c r="C267" s="4">
        <v>1</v>
      </c>
      <c r="D267" s="4">
        <v>1</v>
      </c>
      <c r="E267" s="4">
        <v>-1</v>
      </c>
      <c r="F267" s="4">
        <v>1</v>
      </c>
      <c r="G267" s="4">
        <v>-1</v>
      </c>
      <c r="H267" s="4">
        <v>1</v>
      </c>
      <c r="I267" s="4">
        <v>1</v>
      </c>
      <c r="J267" s="4">
        <v>1</v>
      </c>
      <c r="K267" s="4">
        <f ca="1">(Autism_Child_Data3[[#This Row],[age]]-7.5)/3.5</f>
        <v>0.7142857142857143</v>
      </c>
      <c r="L267" s="4">
        <v>1</v>
      </c>
      <c r="M267" s="4">
        <f ca="1">(Autism_Child_Data3[[#This Row],[ethnicity]]-5.5)/4.5</f>
        <v>-0.77777777777777779</v>
      </c>
      <c r="N267" s="4">
        <v>1</v>
      </c>
      <c r="O267" s="4">
        <v>-1</v>
      </c>
      <c r="P267" s="4">
        <f ca="1">(Autism_Child_Data3[[#This Row],[contry of res]]-26.5)/25.5</f>
        <v>-0.29411764705882354</v>
      </c>
      <c r="Q267" s="4">
        <v>-1</v>
      </c>
      <c r="R267" s="4">
        <f ca="1">(Autism_Child_Data3[[#This Row],[result]]-5.5)/4.5</f>
        <v>0.55555555555555558</v>
      </c>
      <c r="S267" s="4">
        <f ca="1">(Autism_Child_Data3[[#This Row],[relation]]-2.5)/1.5</f>
        <v>-0.33333333333333331</v>
      </c>
      <c r="T267" s="1" t="s">
        <v>105</v>
      </c>
      <c r="U267" s="4"/>
      <c r="V267" s="4"/>
      <c r="W267" s="4"/>
    </row>
    <row r="268" spans="1:23" x14ac:dyDescent="0.25">
      <c r="A268" s="4">
        <v>1</v>
      </c>
      <c r="B268" s="4">
        <v>1</v>
      </c>
      <c r="C268" s="4">
        <v>-1</v>
      </c>
      <c r="D268" s="4">
        <v>-1</v>
      </c>
      <c r="E268" s="4">
        <v>1</v>
      </c>
      <c r="F268" s="4">
        <v>1</v>
      </c>
      <c r="G268" s="4">
        <v>-1</v>
      </c>
      <c r="H268" s="4">
        <v>-1</v>
      </c>
      <c r="I268" s="4">
        <v>-1</v>
      </c>
      <c r="J268" s="4">
        <v>1</v>
      </c>
      <c r="K268" s="4">
        <f ca="1">(Autism_Child_Data3[[#This Row],[age]]-7.5)/3.5</f>
        <v>-1</v>
      </c>
      <c r="L268" s="4">
        <v>1</v>
      </c>
      <c r="M268" s="4">
        <f ca="1">(Autism_Child_Data3[[#This Row],[ethnicity]]-5.5)/4.5</f>
        <v>0.55555555555555558</v>
      </c>
      <c r="N268" s="4">
        <v>-1</v>
      </c>
      <c r="O268" s="4">
        <v>-1</v>
      </c>
      <c r="P268" s="4">
        <f ca="1">(Autism_Child_Data3[[#This Row],[contry of res]]-26.5)/25.5</f>
        <v>-0.29411764705882354</v>
      </c>
      <c r="Q268" s="4">
        <v>-1</v>
      </c>
      <c r="R268" s="4">
        <f ca="1">(Autism_Child_Data3[[#This Row],[result]]-5.5)/4.5</f>
        <v>-0.1111111111111111</v>
      </c>
      <c r="S268" s="4">
        <f ca="1">(Autism_Child_Data3[[#This Row],[relation]]-2.5)/1.5</f>
        <v>-0.33333333333333331</v>
      </c>
      <c r="T268" s="1" t="s">
        <v>104</v>
      </c>
      <c r="U268" s="4"/>
      <c r="V268" s="4"/>
      <c r="W268" s="4"/>
    </row>
    <row r="269" spans="1:23" x14ac:dyDescent="0.25">
      <c r="A269" s="4">
        <v>1</v>
      </c>
      <c r="B269" s="4">
        <v>-1</v>
      </c>
      <c r="C269" s="4">
        <v>1</v>
      </c>
      <c r="D269" s="4">
        <v>1</v>
      </c>
      <c r="E269" s="4">
        <v>1</v>
      </c>
      <c r="F269" s="4">
        <v>1</v>
      </c>
      <c r="G269" s="4">
        <v>1</v>
      </c>
      <c r="H269" s="4">
        <v>1</v>
      </c>
      <c r="I269" s="4">
        <v>1</v>
      </c>
      <c r="J269" s="4">
        <v>1</v>
      </c>
      <c r="K269" s="4">
        <f ca="1">(Autism_Child_Data3[[#This Row],[age]]-7.5)/3.5</f>
        <v>-0.7142857142857143</v>
      </c>
      <c r="L269" s="4">
        <v>1</v>
      </c>
      <c r="M269" s="4">
        <f ca="1">(Autism_Child_Data3[[#This Row],[ethnicity]]-5.5)/4.5</f>
        <v>0.1111111111111111</v>
      </c>
      <c r="N269" s="4">
        <v>-1</v>
      </c>
      <c r="O269" s="4">
        <v>-1</v>
      </c>
      <c r="P269" s="4">
        <f ca="1">(Autism_Child_Data3[[#This Row],[contry of res]]-26.5)/25.5</f>
        <v>0.96078431372549022</v>
      </c>
      <c r="Q269" s="4">
        <v>-1</v>
      </c>
      <c r="R269" s="4">
        <f ca="1">(Autism_Child_Data3[[#This Row],[result]]-5.5)/4.5</f>
        <v>0.77777777777777779</v>
      </c>
      <c r="S269" s="4">
        <f ca="1">(Autism_Child_Data3[[#This Row],[relation]]-2.5)/1.5</f>
        <v>-0.33333333333333331</v>
      </c>
      <c r="T269" s="1" t="s">
        <v>105</v>
      </c>
      <c r="U269" s="4"/>
      <c r="V269" s="4"/>
      <c r="W269" s="4"/>
    </row>
    <row r="270" spans="1:23" x14ac:dyDescent="0.25">
      <c r="A270" s="4">
        <v>1</v>
      </c>
      <c r="B270" s="4">
        <v>-1</v>
      </c>
      <c r="C270" s="4">
        <v>1</v>
      </c>
      <c r="D270" s="4">
        <v>-1</v>
      </c>
      <c r="E270" s="4">
        <v>1</v>
      </c>
      <c r="F270" s="4">
        <v>1</v>
      </c>
      <c r="G270" s="4">
        <v>1</v>
      </c>
      <c r="H270" s="4">
        <v>-1</v>
      </c>
      <c r="I270" s="4">
        <v>1</v>
      </c>
      <c r="J270" s="4">
        <v>1</v>
      </c>
      <c r="K270" s="4">
        <f ca="1">(Autism_Child_Data3[[#This Row],[age]]-7.5)/3.5</f>
        <v>0.7142857142857143</v>
      </c>
      <c r="L270" s="4">
        <v>1</v>
      </c>
      <c r="M270" s="4">
        <f ca="1">(Autism_Child_Data3[[#This Row],[ethnicity]]-5.5)/4.5</f>
        <v>1</v>
      </c>
      <c r="N270" s="4">
        <v>1</v>
      </c>
      <c r="O270" s="4">
        <v>-1</v>
      </c>
      <c r="P270" s="4">
        <f ca="1">(Autism_Child_Data3[[#This Row],[contry of res]]-26.5)/25.5</f>
        <v>0.45098039215686275</v>
      </c>
      <c r="Q270" s="4">
        <v>-1</v>
      </c>
      <c r="R270" s="4">
        <f ca="1">(Autism_Child_Data3[[#This Row],[result]]-5.5)/4.5</f>
        <v>0.33333333333333331</v>
      </c>
      <c r="S270" s="4">
        <f ca="1">(Autism_Child_Data3[[#This Row],[relation]]-2.5)/1.5</f>
        <v>-0.33333333333333331</v>
      </c>
      <c r="T270" s="1" t="s">
        <v>105</v>
      </c>
      <c r="U270" s="4"/>
      <c r="V270" s="4"/>
      <c r="W270" s="4"/>
    </row>
    <row r="271" spans="1:23" x14ac:dyDescent="0.25">
      <c r="A271" s="4">
        <v>1</v>
      </c>
      <c r="B271" s="4">
        <v>-1</v>
      </c>
      <c r="C271" s="4">
        <v>1</v>
      </c>
      <c r="D271" s="4">
        <v>-1</v>
      </c>
      <c r="E271" s="4">
        <v>-1</v>
      </c>
      <c r="F271" s="4">
        <v>-1</v>
      </c>
      <c r="G271" s="4">
        <v>1</v>
      </c>
      <c r="H271" s="4">
        <v>1</v>
      </c>
      <c r="I271" s="4">
        <v>-1</v>
      </c>
      <c r="J271" s="4">
        <v>-1</v>
      </c>
      <c r="K271" s="4">
        <f ca="1">(Autism_Child_Data3[[#This Row],[age]]-7.5)/3.5</f>
        <v>0.42857142857142855</v>
      </c>
      <c r="L271" s="4">
        <v>1</v>
      </c>
      <c r="M271" s="4">
        <f ca="1">(Autism_Child_Data3[[#This Row],[ethnicity]]-5.5)/4.5</f>
        <v>-0.1111111111111111</v>
      </c>
      <c r="N271" s="4">
        <v>1</v>
      </c>
      <c r="O271" s="4">
        <v>-1</v>
      </c>
      <c r="P271" s="4">
        <f ca="1">(Autism_Child_Data3[[#This Row],[contry of res]]-26.5)/25.5</f>
        <v>0.33333333333333331</v>
      </c>
      <c r="Q271" s="4">
        <v>-1</v>
      </c>
      <c r="R271" s="4">
        <f ca="1">(Autism_Child_Data3[[#This Row],[result]]-5.5)/4.5</f>
        <v>-0.33333333333333331</v>
      </c>
      <c r="S271" s="4">
        <f ca="1">(Autism_Child_Data3[[#This Row],[relation]]-2.5)/1.5</f>
        <v>-0.33333333333333331</v>
      </c>
      <c r="T271" s="1" t="s">
        <v>104</v>
      </c>
      <c r="U271" s="4"/>
      <c r="V271" s="4"/>
      <c r="W271" s="4"/>
    </row>
    <row r="272" spans="1:23" x14ac:dyDescent="0.25">
      <c r="A272" s="4">
        <v>-1</v>
      </c>
      <c r="B272" s="4">
        <v>1</v>
      </c>
      <c r="C272" s="4">
        <v>1</v>
      </c>
      <c r="D272" s="4">
        <v>1</v>
      </c>
      <c r="E272" s="4">
        <v>1</v>
      </c>
      <c r="F272" s="4">
        <v>1</v>
      </c>
      <c r="G272" s="4">
        <v>-1</v>
      </c>
      <c r="H272" s="4">
        <v>1</v>
      </c>
      <c r="I272" s="4">
        <v>-1</v>
      </c>
      <c r="J272" s="4">
        <v>1</v>
      </c>
      <c r="K272" s="4">
        <f ca="1">(Autism_Child_Data3[[#This Row],[age]]-7.5)/3.5</f>
        <v>-1</v>
      </c>
      <c r="L272" s="4">
        <v>1</v>
      </c>
      <c r="M272" s="4">
        <f ca="1">(Autism_Child_Data3[[#This Row],[ethnicity]]-5.5)/4.5</f>
        <v>-1</v>
      </c>
      <c r="N272" s="4">
        <v>-1</v>
      </c>
      <c r="O272" s="4">
        <v>-1</v>
      </c>
      <c r="P272" s="4">
        <f ca="1">(Autism_Child_Data3[[#This Row],[contry of res]]-26.5)/25.5</f>
        <v>-0.29411764705882354</v>
      </c>
      <c r="Q272" s="4">
        <v>-1</v>
      </c>
      <c r="R272" s="4">
        <f ca="1">(Autism_Child_Data3[[#This Row],[result]]-5.5)/4.5</f>
        <v>0.33333333333333331</v>
      </c>
      <c r="S272" s="4">
        <f ca="1">(Autism_Child_Data3[[#This Row],[relation]]-2.5)/1.5</f>
        <v>-0.33333333333333331</v>
      </c>
      <c r="T272" s="1" t="s">
        <v>105</v>
      </c>
      <c r="U272" s="4"/>
      <c r="V272" s="4"/>
      <c r="W272" s="4"/>
    </row>
    <row r="273" spans="1:23" x14ac:dyDescent="0.25">
      <c r="A273" s="4">
        <v>1</v>
      </c>
      <c r="B273" s="4">
        <v>-1</v>
      </c>
      <c r="C273" s="4">
        <v>1</v>
      </c>
      <c r="D273" s="4">
        <v>-1</v>
      </c>
      <c r="E273" s="4">
        <v>-1</v>
      </c>
      <c r="F273" s="4">
        <v>-1</v>
      </c>
      <c r="G273" s="4">
        <v>-1</v>
      </c>
      <c r="H273" s="4">
        <v>-1</v>
      </c>
      <c r="I273" s="4">
        <v>1</v>
      </c>
      <c r="J273" s="4">
        <v>-1</v>
      </c>
      <c r="K273" s="4">
        <f ca="1">(Autism_Child_Data3[[#This Row],[age]]-7.5)/3.5</f>
        <v>-1</v>
      </c>
      <c r="L273" s="4">
        <v>-1</v>
      </c>
      <c r="M273" s="4">
        <f ca="1">(Autism_Child_Data3[[#This Row],[ethnicity]]-5.5)/4.5</f>
        <v>1</v>
      </c>
      <c r="N273" s="4">
        <v>-1</v>
      </c>
      <c r="O273" s="4">
        <v>1</v>
      </c>
      <c r="P273" s="4">
        <f ca="1">(Autism_Child_Data3[[#This Row],[contry of res]]-26.5)/25.5</f>
        <v>0.96078431372549022</v>
      </c>
      <c r="Q273" s="4">
        <v>-1</v>
      </c>
      <c r="R273" s="4">
        <f ca="1">(Autism_Child_Data3[[#This Row],[result]]-5.5)/4.5</f>
        <v>-0.55555555555555558</v>
      </c>
      <c r="S273" s="4">
        <f ca="1">(Autism_Child_Data3[[#This Row],[relation]]-2.5)/1.5</f>
        <v>-0.33333333333333331</v>
      </c>
      <c r="T273" s="1" t="s">
        <v>104</v>
      </c>
      <c r="U273" s="4"/>
      <c r="V273" s="4"/>
      <c r="W273" s="4"/>
    </row>
    <row r="274" spans="1:23" x14ac:dyDescent="0.25">
      <c r="A274" s="4">
        <v>-1</v>
      </c>
      <c r="B274" s="4">
        <v>-1</v>
      </c>
      <c r="C274" s="4">
        <v>1</v>
      </c>
      <c r="D274" s="4">
        <v>-1</v>
      </c>
      <c r="E274" s="4">
        <v>-1</v>
      </c>
      <c r="F274" s="4">
        <v>-1</v>
      </c>
      <c r="G274" s="4">
        <v>1</v>
      </c>
      <c r="H274" s="4">
        <v>-1</v>
      </c>
      <c r="I274" s="4">
        <v>1</v>
      </c>
      <c r="J274" s="4">
        <v>-1</v>
      </c>
      <c r="K274" s="4">
        <f ca="1">(Autism_Child_Data3[[#This Row],[age]]-7.5)/3.5</f>
        <v>-0.7142857142857143</v>
      </c>
      <c r="L274" s="4">
        <v>1</v>
      </c>
      <c r="M274" s="4">
        <f ca="1">(Autism_Child_Data3[[#This Row],[ethnicity]]-5.5)/4.5</f>
        <v>-0.77777777777777779</v>
      </c>
      <c r="N274" s="4">
        <v>-1</v>
      </c>
      <c r="O274" s="4">
        <v>-1</v>
      </c>
      <c r="P274" s="4">
        <f ca="1">(Autism_Child_Data3[[#This Row],[contry of res]]-26.5)/25.5</f>
        <v>-0.33333333333333331</v>
      </c>
      <c r="Q274" s="4">
        <v>-1</v>
      </c>
      <c r="R274" s="4">
        <f ca="1">(Autism_Child_Data3[[#This Row],[result]]-5.5)/4.5</f>
        <v>-0.55555555555555558</v>
      </c>
      <c r="S274" s="4">
        <f ca="1">(Autism_Child_Data3[[#This Row],[relation]]-2.5)/1.5</f>
        <v>-0.33333333333333331</v>
      </c>
      <c r="T274" s="1" t="s">
        <v>104</v>
      </c>
      <c r="U274" s="4"/>
      <c r="V274" s="4"/>
      <c r="W274" s="4"/>
    </row>
    <row r="275" spans="1:23" x14ac:dyDescent="0.25">
      <c r="A275" s="4">
        <v>1</v>
      </c>
      <c r="B275" s="4">
        <v>1</v>
      </c>
      <c r="C275" s="4">
        <v>1</v>
      </c>
      <c r="D275" s="4">
        <v>1</v>
      </c>
      <c r="E275" s="4">
        <v>1</v>
      </c>
      <c r="F275" s="4">
        <v>-1</v>
      </c>
      <c r="G275" s="4">
        <v>1</v>
      </c>
      <c r="H275" s="4">
        <v>1</v>
      </c>
      <c r="I275" s="4">
        <v>1</v>
      </c>
      <c r="J275" s="4">
        <v>1</v>
      </c>
      <c r="K275" s="4">
        <f ca="1">(Autism_Child_Data3[[#This Row],[age]]-7.5)/3.5</f>
        <v>0.14285714285714285</v>
      </c>
      <c r="L275" s="4">
        <v>1</v>
      </c>
      <c r="M275" s="4">
        <f ca="1">(Autism_Child_Data3[[#This Row],[ethnicity]]-5.5)/4.5</f>
        <v>1</v>
      </c>
      <c r="N275" s="4">
        <v>-1</v>
      </c>
      <c r="O275" s="4">
        <v>1</v>
      </c>
      <c r="P275" s="4">
        <f ca="1">(Autism_Child_Data3[[#This Row],[contry of res]]-26.5)/25.5</f>
        <v>-0.88235294117647056</v>
      </c>
      <c r="Q275" s="4">
        <v>-1</v>
      </c>
      <c r="R275" s="4">
        <f ca="1">(Autism_Child_Data3[[#This Row],[result]]-5.5)/4.5</f>
        <v>0.77777777777777779</v>
      </c>
      <c r="S275" s="4">
        <f ca="1">(Autism_Child_Data3[[#This Row],[relation]]-2.5)/1.5</f>
        <v>-0.33333333333333331</v>
      </c>
      <c r="T275" s="1" t="s">
        <v>105</v>
      </c>
      <c r="U275" s="4"/>
      <c r="V275" s="4"/>
      <c r="W275" s="4"/>
    </row>
    <row r="276" spans="1:23" x14ac:dyDescent="0.25">
      <c r="A276" s="4">
        <v>1</v>
      </c>
      <c r="B276" s="4">
        <v>1</v>
      </c>
      <c r="C276" s="4">
        <v>1</v>
      </c>
      <c r="D276" s="4">
        <v>1</v>
      </c>
      <c r="E276" s="4">
        <v>1</v>
      </c>
      <c r="F276" s="4">
        <v>1</v>
      </c>
      <c r="G276" s="4">
        <v>1</v>
      </c>
      <c r="H276" s="4">
        <v>-1</v>
      </c>
      <c r="I276" s="4">
        <v>1</v>
      </c>
      <c r="J276" s="4">
        <v>1</v>
      </c>
      <c r="K276" s="4">
        <f ca="1">(Autism_Child_Data3[[#This Row],[age]]-7.5)/3.5</f>
        <v>0.14285714285714285</v>
      </c>
      <c r="L276" s="4">
        <v>1</v>
      </c>
      <c r="M276" s="4">
        <f ca="1">(Autism_Child_Data3[[#This Row],[ethnicity]]-5.5)/4.5</f>
        <v>1</v>
      </c>
      <c r="N276" s="4">
        <v>1</v>
      </c>
      <c r="O276" s="4">
        <v>-1</v>
      </c>
      <c r="P276" s="4">
        <f ca="1">(Autism_Child_Data3[[#This Row],[contry of res]]-26.5)/25.5</f>
        <v>1</v>
      </c>
      <c r="Q276" s="4">
        <v>-1</v>
      </c>
      <c r="R276" s="4">
        <f ca="1">(Autism_Child_Data3[[#This Row],[result]]-5.5)/4.5</f>
        <v>0.77777777777777779</v>
      </c>
      <c r="S276" s="4">
        <f ca="1">(Autism_Child_Data3[[#This Row],[relation]]-2.5)/1.5</f>
        <v>-0.33333333333333331</v>
      </c>
      <c r="T276" s="1" t="s">
        <v>105</v>
      </c>
      <c r="U276" s="4"/>
      <c r="V276" s="4"/>
      <c r="W276" s="4"/>
    </row>
    <row r="277" spans="1:23" x14ac:dyDescent="0.25">
      <c r="A277" s="4">
        <v>1</v>
      </c>
      <c r="B277" s="4">
        <v>-1</v>
      </c>
      <c r="C277" s="4">
        <v>1</v>
      </c>
      <c r="D277" s="4">
        <v>1</v>
      </c>
      <c r="E277" s="4">
        <v>-1</v>
      </c>
      <c r="F277" s="4">
        <v>-1</v>
      </c>
      <c r="G277" s="4">
        <v>-1</v>
      </c>
      <c r="H277" s="4">
        <v>-1</v>
      </c>
      <c r="I277" s="4">
        <v>1</v>
      </c>
      <c r="J277" s="4">
        <v>-1</v>
      </c>
      <c r="K277" s="4">
        <f ca="1">(Autism_Child_Data3[[#This Row],[age]]-7.5)/3.5</f>
        <v>-0.42857142857142855</v>
      </c>
      <c r="L277" s="4">
        <v>1</v>
      </c>
      <c r="M277" s="4">
        <f ca="1">(Autism_Child_Data3[[#This Row],[ethnicity]]-5.5)/4.5</f>
        <v>-1</v>
      </c>
      <c r="N277" s="4">
        <v>-1</v>
      </c>
      <c r="O277" s="4">
        <v>-1</v>
      </c>
      <c r="P277" s="4">
        <f ca="1">(Autism_Child_Data3[[#This Row],[contry of res]]-26.5)/25.5</f>
        <v>-0.29411764705882354</v>
      </c>
      <c r="Q277" s="4">
        <v>-1</v>
      </c>
      <c r="R277" s="4">
        <f ca="1">(Autism_Child_Data3[[#This Row],[result]]-5.5)/4.5</f>
        <v>-0.33333333333333331</v>
      </c>
      <c r="S277" s="4">
        <f ca="1">(Autism_Child_Data3[[#This Row],[relation]]-2.5)/1.5</f>
        <v>-1</v>
      </c>
      <c r="T277" s="1" t="s">
        <v>104</v>
      </c>
      <c r="U277" s="4"/>
      <c r="V277" s="4"/>
      <c r="W277" s="4"/>
    </row>
    <row r="278" spans="1:23" x14ac:dyDescent="0.25">
      <c r="A278" s="4">
        <v>-1</v>
      </c>
      <c r="B278" s="4">
        <v>-1</v>
      </c>
      <c r="C278" s="4">
        <v>1</v>
      </c>
      <c r="D278" s="4">
        <v>-1</v>
      </c>
      <c r="E278" s="4">
        <v>1</v>
      </c>
      <c r="F278" s="4">
        <v>1</v>
      </c>
      <c r="G278" s="4">
        <v>1</v>
      </c>
      <c r="H278" s="4">
        <v>1</v>
      </c>
      <c r="I278" s="4">
        <v>-1</v>
      </c>
      <c r="J278" s="4">
        <v>1</v>
      </c>
      <c r="K278" s="4">
        <f ca="1">(Autism_Child_Data3[[#This Row],[age]]-7.5)/3.5</f>
        <v>1</v>
      </c>
      <c r="L278" s="4">
        <v>1</v>
      </c>
      <c r="M278" s="4">
        <f ca="1">(Autism_Child_Data3[[#This Row],[ethnicity]]-5.5)/4.5</f>
        <v>-1</v>
      </c>
      <c r="N278" s="4">
        <v>-1</v>
      </c>
      <c r="O278" s="4">
        <v>-1</v>
      </c>
      <c r="P278" s="4">
        <f ca="1">(Autism_Child_Data3[[#This Row],[contry of res]]-26.5)/25.5</f>
        <v>-0.29411764705882354</v>
      </c>
      <c r="Q278" s="4">
        <v>-1</v>
      </c>
      <c r="R278" s="4">
        <f ca="1">(Autism_Child_Data3[[#This Row],[result]]-5.5)/4.5</f>
        <v>0.1111111111111111</v>
      </c>
      <c r="S278" s="4">
        <f ca="1">(Autism_Child_Data3[[#This Row],[relation]]-2.5)/1.5</f>
        <v>-0.33333333333333331</v>
      </c>
      <c r="T278" s="1" t="s">
        <v>104</v>
      </c>
      <c r="U278" s="4"/>
      <c r="V278" s="4"/>
      <c r="W278" s="4"/>
    </row>
    <row r="279" spans="1:23" x14ac:dyDescent="0.25">
      <c r="A279" s="4">
        <v>1</v>
      </c>
      <c r="B279" s="4">
        <v>1</v>
      </c>
      <c r="C279" s="4">
        <v>1</v>
      </c>
      <c r="D279" s="4">
        <v>-1</v>
      </c>
      <c r="E279" s="4">
        <v>1</v>
      </c>
      <c r="F279" s="4">
        <v>1</v>
      </c>
      <c r="G279" s="4">
        <v>-1</v>
      </c>
      <c r="H279" s="4">
        <v>-1</v>
      </c>
      <c r="I279" s="4">
        <v>1</v>
      </c>
      <c r="J279" s="4">
        <v>1</v>
      </c>
      <c r="K279" s="4">
        <f ca="1">(Autism_Child_Data3[[#This Row],[age]]-7.5)/3.5</f>
        <v>0.7142857142857143</v>
      </c>
      <c r="L279" s="4">
        <v>-1</v>
      </c>
      <c r="M279" s="4">
        <f ca="1">(Autism_Child_Data3[[#This Row],[ethnicity]]-5.5)/4.5</f>
        <v>-1</v>
      </c>
      <c r="N279" s="4">
        <v>-1</v>
      </c>
      <c r="O279" s="4">
        <v>-1</v>
      </c>
      <c r="P279" s="4">
        <f ca="1">(Autism_Child_Data3[[#This Row],[contry of res]]-26.5)/25.5</f>
        <v>-0.29411764705882354</v>
      </c>
      <c r="Q279" s="4">
        <v>-1</v>
      </c>
      <c r="R279" s="4">
        <f ca="1">(Autism_Child_Data3[[#This Row],[result]]-5.5)/4.5</f>
        <v>0.33333333333333331</v>
      </c>
      <c r="S279" s="4">
        <f ca="1">(Autism_Child_Data3[[#This Row],[relation]]-2.5)/1.5</f>
        <v>-0.33333333333333331</v>
      </c>
      <c r="T279" s="1" t="s">
        <v>105</v>
      </c>
      <c r="U279" s="4"/>
      <c r="V279" s="4"/>
      <c r="W279" s="4"/>
    </row>
    <row r="280" spans="1:23" x14ac:dyDescent="0.25">
      <c r="A280" s="4">
        <v>1</v>
      </c>
      <c r="B280" s="4">
        <v>-1</v>
      </c>
      <c r="C280" s="4">
        <v>-1</v>
      </c>
      <c r="D280" s="4">
        <v>-1</v>
      </c>
      <c r="E280" s="4">
        <v>1</v>
      </c>
      <c r="F280" s="4">
        <v>-1</v>
      </c>
      <c r="G280" s="4">
        <v>-1</v>
      </c>
      <c r="H280" s="4">
        <v>1</v>
      </c>
      <c r="I280" s="4">
        <v>-1</v>
      </c>
      <c r="J280" s="4">
        <v>1</v>
      </c>
      <c r="K280" s="4">
        <f ca="1">(Autism_Child_Data3[[#This Row],[age]]-7.5)/3.5</f>
        <v>-0.42857142857142855</v>
      </c>
      <c r="L280" s="4">
        <v>-1</v>
      </c>
      <c r="M280" s="4">
        <f ca="1">(Autism_Child_Data3[[#This Row],[ethnicity]]-5.5)/4.5</f>
        <v>1</v>
      </c>
      <c r="N280" s="4">
        <v>-1</v>
      </c>
      <c r="O280" s="4">
        <v>-1</v>
      </c>
      <c r="P280" s="4">
        <f ca="1">(Autism_Child_Data3[[#This Row],[contry of res]]-26.5)/25.5</f>
        <v>0.96078431372549022</v>
      </c>
      <c r="Q280" s="4">
        <v>-1</v>
      </c>
      <c r="R280" s="4">
        <f ca="1">(Autism_Child_Data3[[#This Row],[result]]-5.5)/4.5</f>
        <v>-0.33333333333333331</v>
      </c>
      <c r="S280" s="4">
        <f ca="1">(Autism_Child_Data3[[#This Row],[relation]]-2.5)/1.5</f>
        <v>-0.33333333333333331</v>
      </c>
      <c r="T280" s="1" t="s">
        <v>104</v>
      </c>
      <c r="U280" s="4"/>
      <c r="V280" s="4"/>
      <c r="W280" s="4"/>
    </row>
    <row r="281" spans="1:23" x14ac:dyDescent="0.25">
      <c r="A281" s="4">
        <v>1</v>
      </c>
      <c r="B281" s="4">
        <v>1</v>
      </c>
      <c r="C281" s="4">
        <v>1</v>
      </c>
      <c r="D281" s="4">
        <v>1</v>
      </c>
      <c r="E281" s="4">
        <v>1</v>
      </c>
      <c r="F281" s="4">
        <v>1</v>
      </c>
      <c r="G281" s="4">
        <v>1</v>
      </c>
      <c r="H281" s="4">
        <v>1</v>
      </c>
      <c r="I281" s="4">
        <v>1</v>
      </c>
      <c r="J281" s="4">
        <v>-1</v>
      </c>
      <c r="K281" s="4">
        <f ca="1">(Autism_Child_Data3[[#This Row],[age]]-7.5)/3.5</f>
        <v>-0.42857142857142855</v>
      </c>
      <c r="L281" s="4">
        <v>1</v>
      </c>
      <c r="M281" s="4">
        <f ca="1">(Autism_Child_Data3[[#This Row],[ethnicity]]-5.5)/4.5</f>
        <v>-1</v>
      </c>
      <c r="N281" s="4">
        <v>-1</v>
      </c>
      <c r="O281" s="4">
        <v>1</v>
      </c>
      <c r="P281" s="4">
        <f ca="1">(Autism_Child_Data3[[#This Row],[contry of res]]-26.5)/25.5</f>
        <v>-0.29411764705882354</v>
      </c>
      <c r="Q281" s="4">
        <v>-1</v>
      </c>
      <c r="R281" s="4">
        <f ca="1">(Autism_Child_Data3[[#This Row],[result]]-5.5)/4.5</f>
        <v>0.77777777777777779</v>
      </c>
      <c r="S281" s="4">
        <f ca="1">(Autism_Child_Data3[[#This Row],[relation]]-2.5)/1.5</f>
        <v>-0.33333333333333331</v>
      </c>
      <c r="T281" s="1" t="s">
        <v>105</v>
      </c>
      <c r="U281" s="4"/>
      <c r="V281" s="4"/>
      <c r="W281" s="4"/>
    </row>
    <row r="282" spans="1:23" x14ac:dyDescent="0.25">
      <c r="A282" s="4">
        <v>-1</v>
      </c>
      <c r="B282" s="4">
        <v>-1</v>
      </c>
      <c r="C282" s="4">
        <v>1</v>
      </c>
      <c r="D282" s="4">
        <v>-1</v>
      </c>
      <c r="E282" s="4">
        <v>-1</v>
      </c>
      <c r="F282" s="4">
        <v>-1</v>
      </c>
      <c r="G282" s="4">
        <v>-1</v>
      </c>
      <c r="H282" s="4">
        <v>-1</v>
      </c>
      <c r="I282" s="4">
        <v>-1</v>
      </c>
      <c r="J282" s="4">
        <v>1</v>
      </c>
      <c r="K282" s="4">
        <f ca="1">(Autism_Child_Data3[[#This Row],[age]]-7.5)/3.5</f>
        <v>-1</v>
      </c>
      <c r="L282" s="4">
        <v>1</v>
      </c>
      <c r="M282" s="4">
        <f ca="1">(Autism_Child_Data3[[#This Row],[ethnicity]]-5.5)/4.5</f>
        <v>-0.77777777777777779</v>
      </c>
      <c r="N282" s="4">
        <v>-1</v>
      </c>
      <c r="O282" s="4">
        <v>1</v>
      </c>
      <c r="P282" s="4">
        <f ca="1">(Autism_Child_Data3[[#This Row],[contry of res]]-26.5)/25.5</f>
        <v>-0.29411764705882354</v>
      </c>
      <c r="Q282" s="4">
        <v>-1</v>
      </c>
      <c r="R282" s="4">
        <f ca="1">(Autism_Child_Data3[[#This Row],[result]]-5.5)/4.5</f>
        <v>-0.77777777777777779</v>
      </c>
      <c r="S282" s="4">
        <f ca="1">(Autism_Child_Data3[[#This Row],[relation]]-2.5)/1.5</f>
        <v>-0.33333333333333331</v>
      </c>
      <c r="T282" s="1" t="s">
        <v>104</v>
      </c>
      <c r="U282" s="4"/>
      <c r="V282" s="4"/>
      <c r="W282" s="4"/>
    </row>
    <row r="283" spans="1:23" x14ac:dyDescent="0.25">
      <c r="A283" s="4">
        <v>-1</v>
      </c>
      <c r="B283" s="4">
        <v>1</v>
      </c>
      <c r="C283" s="4">
        <v>1</v>
      </c>
      <c r="D283" s="4">
        <v>1</v>
      </c>
      <c r="E283" s="4">
        <v>1</v>
      </c>
      <c r="F283" s="4">
        <v>1</v>
      </c>
      <c r="G283" s="4">
        <v>-1</v>
      </c>
      <c r="H283" s="4">
        <v>-1</v>
      </c>
      <c r="I283" s="4">
        <v>-1</v>
      </c>
      <c r="J283" s="4">
        <v>1</v>
      </c>
      <c r="K283" s="4">
        <f ca="1">(Autism_Child_Data3[[#This Row],[age]]-7.5)/3.5</f>
        <v>-1</v>
      </c>
      <c r="L283" s="4">
        <v>1</v>
      </c>
      <c r="M283" s="4">
        <f ca="1">(Autism_Child_Data3[[#This Row],[ethnicity]]-5.5)/4.5</f>
        <v>1</v>
      </c>
      <c r="N283" s="4">
        <v>-1</v>
      </c>
      <c r="O283" s="4">
        <v>-1</v>
      </c>
      <c r="P283" s="4">
        <f ca="1">(Autism_Child_Data3[[#This Row],[contry of res]]-26.5)/25.5</f>
        <v>-0.88235294117647056</v>
      </c>
      <c r="Q283" s="4">
        <v>-1</v>
      </c>
      <c r="R283" s="4">
        <f ca="1">(Autism_Child_Data3[[#This Row],[result]]-5.5)/4.5</f>
        <v>0.1111111111111111</v>
      </c>
      <c r="S283" s="4">
        <f ca="1">(Autism_Child_Data3[[#This Row],[relation]]-2.5)/1.5</f>
        <v>-0.33333333333333331</v>
      </c>
      <c r="T283" s="1" t="s">
        <v>104</v>
      </c>
      <c r="U283" s="4"/>
      <c r="V283" s="4"/>
      <c r="W283" s="4"/>
    </row>
    <row r="284" spans="1:23" x14ac:dyDescent="0.25">
      <c r="A284" s="4">
        <v>-1</v>
      </c>
      <c r="B284" s="4">
        <v>1</v>
      </c>
      <c r="C284" s="4">
        <v>1</v>
      </c>
      <c r="D284" s="4">
        <v>-1</v>
      </c>
      <c r="E284" s="4">
        <v>-1</v>
      </c>
      <c r="F284" s="4">
        <v>1</v>
      </c>
      <c r="G284" s="4">
        <v>-1</v>
      </c>
      <c r="H284" s="4">
        <v>1</v>
      </c>
      <c r="I284" s="4">
        <v>1</v>
      </c>
      <c r="J284" s="4">
        <v>1</v>
      </c>
      <c r="K284" s="4">
        <f ca="1">(Autism_Child_Data3[[#This Row],[age]]-7.5)/3.5</f>
        <v>-1</v>
      </c>
      <c r="L284" s="4">
        <v>-1</v>
      </c>
      <c r="M284" s="4">
        <f ca="1">(Autism_Child_Data3[[#This Row],[ethnicity]]-5.5)/4.5</f>
        <v>1</v>
      </c>
      <c r="N284" s="4">
        <v>1</v>
      </c>
      <c r="O284" s="4">
        <v>-1</v>
      </c>
      <c r="P284" s="4">
        <f ca="1">(Autism_Child_Data3[[#This Row],[contry of res]]-26.5)/25.5</f>
        <v>0.96078431372549022</v>
      </c>
      <c r="Q284" s="4">
        <v>-1</v>
      </c>
      <c r="R284" s="4">
        <f ca="1">(Autism_Child_Data3[[#This Row],[result]]-5.5)/4.5</f>
        <v>0.1111111111111111</v>
      </c>
      <c r="S284" s="4">
        <f ca="1">(Autism_Child_Data3[[#This Row],[relation]]-2.5)/1.5</f>
        <v>-0.33333333333333331</v>
      </c>
      <c r="T284" s="1" t="s">
        <v>104</v>
      </c>
      <c r="U284" s="4"/>
      <c r="V284" s="4"/>
      <c r="W284" s="4"/>
    </row>
    <row r="285" spans="1:23" x14ac:dyDescent="0.25">
      <c r="A285" s="4">
        <v>-1</v>
      </c>
      <c r="B285" s="4">
        <v>-1</v>
      </c>
      <c r="C285" s="4">
        <v>-1</v>
      </c>
      <c r="D285" s="4">
        <v>-1</v>
      </c>
      <c r="E285" s="4">
        <v>1</v>
      </c>
      <c r="F285" s="4">
        <v>1</v>
      </c>
      <c r="G285" s="4">
        <v>1</v>
      </c>
      <c r="H285" s="4">
        <v>-1</v>
      </c>
      <c r="I285" s="4">
        <v>1</v>
      </c>
      <c r="J285" s="4">
        <v>-1</v>
      </c>
      <c r="K285" s="4">
        <f ca="1">(Autism_Child_Data3[[#This Row],[age]]-7.5)/3.5</f>
        <v>-0.7142857142857143</v>
      </c>
      <c r="L285" s="4">
        <v>1</v>
      </c>
      <c r="M285" s="4">
        <f ca="1">(Autism_Child_Data3[[#This Row],[ethnicity]]-5.5)/4.5</f>
        <v>0.1111111111111111</v>
      </c>
      <c r="N285" s="4">
        <v>-1</v>
      </c>
      <c r="O285" s="4">
        <v>-1</v>
      </c>
      <c r="P285" s="4">
        <f ca="1">(Autism_Child_Data3[[#This Row],[contry of res]]-26.5)/25.5</f>
        <v>1</v>
      </c>
      <c r="Q285" s="4">
        <v>-1</v>
      </c>
      <c r="R285" s="4">
        <f ca="1">(Autism_Child_Data3[[#This Row],[result]]-5.5)/4.5</f>
        <v>-0.33333333333333331</v>
      </c>
      <c r="S285" s="4">
        <f ca="1">(Autism_Child_Data3[[#This Row],[relation]]-2.5)/1.5</f>
        <v>-0.33333333333333331</v>
      </c>
      <c r="T285" s="1" t="s">
        <v>104</v>
      </c>
      <c r="U285" s="4"/>
      <c r="V285" s="4"/>
      <c r="W285" s="4"/>
    </row>
    <row r="286" spans="1:23" x14ac:dyDescent="0.25">
      <c r="A286" s="4">
        <v>1</v>
      </c>
      <c r="B286" s="4">
        <v>-1</v>
      </c>
      <c r="C286" s="4">
        <v>1</v>
      </c>
      <c r="D286" s="4">
        <v>-1</v>
      </c>
      <c r="E286" s="4">
        <v>1</v>
      </c>
      <c r="F286" s="4">
        <v>1</v>
      </c>
      <c r="G286" s="4">
        <v>1</v>
      </c>
      <c r="H286" s="4">
        <v>-1</v>
      </c>
      <c r="I286" s="4">
        <v>-1</v>
      </c>
      <c r="J286" s="4">
        <v>1</v>
      </c>
      <c r="K286" s="4">
        <f ca="1">(Autism_Child_Data3[[#This Row],[age]]-7.5)/3.5</f>
        <v>0.7142857142857143</v>
      </c>
      <c r="L286" s="4">
        <v>-1</v>
      </c>
      <c r="M286" s="4">
        <f ca="1">(Autism_Child_Data3[[#This Row],[ethnicity]]-5.5)/4.5</f>
        <v>1</v>
      </c>
      <c r="N286" s="4">
        <v>-1</v>
      </c>
      <c r="O286" s="4">
        <v>-1</v>
      </c>
      <c r="P286" s="4">
        <f ca="1">(Autism_Child_Data3[[#This Row],[contry of res]]-26.5)/25.5</f>
        <v>-0.88235294117647056</v>
      </c>
      <c r="Q286" s="4">
        <v>-1</v>
      </c>
      <c r="R286" s="4">
        <f ca="1">(Autism_Child_Data3[[#This Row],[result]]-5.5)/4.5</f>
        <v>0.1111111111111111</v>
      </c>
      <c r="S286" s="4">
        <f ca="1">(Autism_Child_Data3[[#This Row],[relation]]-2.5)/1.5</f>
        <v>-1</v>
      </c>
      <c r="T286" s="1" t="s">
        <v>104</v>
      </c>
      <c r="U286" s="4"/>
      <c r="V286" s="4"/>
      <c r="W286" s="4"/>
    </row>
    <row r="287" spans="1:23" x14ac:dyDescent="0.25">
      <c r="A287" s="4">
        <v>-1</v>
      </c>
      <c r="B287" s="4">
        <v>1</v>
      </c>
      <c r="C287" s="4">
        <v>-1</v>
      </c>
      <c r="D287" s="4">
        <v>1</v>
      </c>
      <c r="E287" s="4">
        <v>1</v>
      </c>
      <c r="F287" s="4">
        <v>1</v>
      </c>
      <c r="G287" s="4">
        <v>1</v>
      </c>
      <c r="H287" s="4">
        <v>1</v>
      </c>
      <c r="I287" s="4">
        <v>1</v>
      </c>
      <c r="J287" s="4">
        <v>1</v>
      </c>
      <c r="K287" s="4">
        <f ca="1">(Autism_Child_Data3[[#This Row],[age]]-7.5)/3.5</f>
        <v>0.7142857142857143</v>
      </c>
      <c r="L287" s="4">
        <v>-1</v>
      </c>
      <c r="M287" s="4">
        <f ca="1">(Autism_Child_Data3[[#This Row],[ethnicity]]-5.5)/4.5</f>
        <v>1</v>
      </c>
      <c r="N287" s="4">
        <v>-1</v>
      </c>
      <c r="O287" s="4">
        <v>-1</v>
      </c>
      <c r="P287" s="4">
        <f ca="1">(Autism_Child_Data3[[#This Row],[contry of res]]-26.5)/25.5</f>
        <v>-0.88235294117647056</v>
      </c>
      <c r="Q287" s="4">
        <v>-1</v>
      </c>
      <c r="R287" s="4">
        <f ca="1">(Autism_Child_Data3[[#This Row],[result]]-5.5)/4.5</f>
        <v>0.55555555555555558</v>
      </c>
      <c r="S287" s="4">
        <f ca="1">(Autism_Child_Data3[[#This Row],[relation]]-2.5)/1.5</f>
        <v>-1</v>
      </c>
      <c r="T287" s="1" t="s">
        <v>105</v>
      </c>
      <c r="U287" s="4"/>
      <c r="V287" s="4"/>
      <c r="W287" s="4"/>
    </row>
    <row r="288" spans="1:23" x14ac:dyDescent="0.25">
      <c r="A288" s="4">
        <v>-1</v>
      </c>
      <c r="B288" s="4">
        <v>1</v>
      </c>
      <c r="C288" s="4">
        <v>1</v>
      </c>
      <c r="D288" s="4">
        <v>1</v>
      </c>
      <c r="E288" s="4">
        <v>1</v>
      </c>
      <c r="F288" s="4">
        <v>1</v>
      </c>
      <c r="G288" s="4">
        <v>1</v>
      </c>
      <c r="H288" s="4">
        <v>1</v>
      </c>
      <c r="I288" s="4">
        <v>1</v>
      </c>
      <c r="J288" s="4">
        <v>1</v>
      </c>
      <c r="K288" s="4">
        <f ca="1">(Autism_Child_Data3[[#This Row],[age]]-7.5)/3.5</f>
        <v>-0.7142857142857143</v>
      </c>
      <c r="L288" s="4">
        <v>-1</v>
      </c>
      <c r="M288" s="4">
        <f ca="1">(Autism_Child_Data3[[#This Row],[ethnicity]]-5.5)/4.5</f>
        <v>-0.33333333333333331</v>
      </c>
      <c r="N288" s="4">
        <v>1</v>
      </c>
      <c r="O288" s="4">
        <v>-1</v>
      </c>
      <c r="P288" s="4">
        <f ca="1">(Autism_Child_Data3[[#This Row],[contry of res]]-26.5)/25.5</f>
        <v>-0.72549019607843135</v>
      </c>
      <c r="Q288" s="4">
        <v>-1</v>
      </c>
      <c r="R288" s="4">
        <f ca="1">(Autism_Child_Data3[[#This Row],[result]]-5.5)/4.5</f>
        <v>0.77777777777777779</v>
      </c>
      <c r="S288" s="4">
        <f ca="1">(Autism_Child_Data3[[#This Row],[relation]]-2.5)/1.5</f>
        <v>-0.33333333333333331</v>
      </c>
      <c r="T288" s="1" t="s">
        <v>105</v>
      </c>
      <c r="U288" s="4"/>
      <c r="V288" s="4"/>
      <c r="W288" s="4"/>
    </row>
    <row r="289" spans="1:23" x14ac:dyDescent="0.25">
      <c r="A289" s="4">
        <v>1</v>
      </c>
      <c r="B289" s="4">
        <v>1</v>
      </c>
      <c r="C289" s="4">
        <v>1</v>
      </c>
      <c r="D289" s="4">
        <v>1</v>
      </c>
      <c r="E289" s="4">
        <v>1</v>
      </c>
      <c r="F289" s="4">
        <v>1</v>
      </c>
      <c r="G289" s="4">
        <v>1</v>
      </c>
      <c r="H289" s="4">
        <v>1</v>
      </c>
      <c r="I289" s="4">
        <v>1</v>
      </c>
      <c r="J289" s="4">
        <v>1</v>
      </c>
      <c r="K289" s="4">
        <f ca="1">(Autism_Child_Data3[[#This Row],[age]]-7.5)/3.5</f>
        <v>-0.14285714285714285</v>
      </c>
      <c r="L289" s="4">
        <v>-1</v>
      </c>
      <c r="M289" s="4">
        <f ca="1">(Autism_Child_Data3[[#This Row],[ethnicity]]-5.5)/4.5</f>
        <v>1</v>
      </c>
      <c r="N289" s="4">
        <v>1</v>
      </c>
      <c r="O289" s="4">
        <v>1</v>
      </c>
      <c r="P289" s="4">
        <f ca="1">(Autism_Child_Data3[[#This Row],[contry of res]]-26.5)/25.5</f>
        <v>0.96078431372549022</v>
      </c>
      <c r="Q289" s="4">
        <v>-1</v>
      </c>
      <c r="R289" s="4">
        <f ca="1">(Autism_Child_Data3[[#This Row],[result]]-5.5)/4.5</f>
        <v>1</v>
      </c>
      <c r="S289" s="4">
        <f ca="1">(Autism_Child_Data3[[#This Row],[relation]]-2.5)/1.5</f>
        <v>-0.33333333333333331</v>
      </c>
      <c r="T289" s="1" t="s">
        <v>105</v>
      </c>
      <c r="U289" s="4"/>
      <c r="V289" s="4"/>
      <c r="W289" s="4"/>
    </row>
    <row r="290" spans="1:23" x14ac:dyDescent="0.25">
      <c r="A290" s="4">
        <v>1</v>
      </c>
      <c r="B290" s="4">
        <v>-1</v>
      </c>
      <c r="C290" s="4">
        <v>-1</v>
      </c>
      <c r="D290" s="4">
        <v>-1</v>
      </c>
      <c r="E290" s="4">
        <v>1</v>
      </c>
      <c r="F290" s="4">
        <v>-1</v>
      </c>
      <c r="G290" s="4">
        <v>1</v>
      </c>
      <c r="H290" s="4">
        <v>-1</v>
      </c>
      <c r="I290" s="4">
        <v>-1</v>
      </c>
      <c r="J290" s="4">
        <v>1</v>
      </c>
      <c r="K290" s="4">
        <f ca="1">(Autism_Child_Data3[[#This Row],[age]]-7.5)/3.5</f>
        <v>-0.14285714285714285</v>
      </c>
      <c r="L290" s="4">
        <v>-1</v>
      </c>
      <c r="M290" s="4">
        <f ca="1">(Autism_Child_Data3[[#This Row],[ethnicity]]-5.5)/4.5</f>
        <v>1</v>
      </c>
      <c r="N290" s="4">
        <v>1</v>
      </c>
      <c r="O290" s="4">
        <v>1</v>
      </c>
      <c r="P290" s="4">
        <f ca="1">(Autism_Child_Data3[[#This Row],[contry of res]]-26.5)/25.5</f>
        <v>-0.88235294117647056</v>
      </c>
      <c r="Q290" s="4">
        <v>-1</v>
      </c>
      <c r="R290" s="4">
        <f ca="1">(Autism_Child_Data3[[#This Row],[result]]-5.5)/4.5</f>
        <v>-0.33333333333333331</v>
      </c>
      <c r="S290" s="4">
        <f ca="1">(Autism_Child_Data3[[#This Row],[relation]]-2.5)/1.5</f>
        <v>-0.33333333333333331</v>
      </c>
      <c r="T290" s="1" t="s">
        <v>104</v>
      </c>
      <c r="U290" s="4"/>
      <c r="V290" s="4"/>
      <c r="W290" s="4"/>
    </row>
    <row r="291" spans="1:23" x14ac:dyDescent="0.25">
      <c r="A291" s="4">
        <v>1</v>
      </c>
      <c r="B291" s="4">
        <v>-1</v>
      </c>
      <c r="C291" s="4">
        <v>1</v>
      </c>
      <c r="D291" s="4">
        <v>1</v>
      </c>
      <c r="E291" s="4">
        <v>1</v>
      </c>
      <c r="F291" s="4">
        <v>1</v>
      </c>
      <c r="G291" s="4">
        <v>1</v>
      </c>
      <c r="H291" s="4">
        <v>-1</v>
      </c>
      <c r="I291" s="4">
        <v>-1</v>
      </c>
      <c r="J291" s="4">
        <v>1</v>
      </c>
      <c r="K291" s="4">
        <f ca="1">(Autism_Child_Data3[[#This Row],[age]]-7.5)/3.5</f>
        <v>-1</v>
      </c>
      <c r="L291" s="4">
        <v>1</v>
      </c>
      <c r="M291" s="4">
        <f ca="1">(Autism_Child_Data3[[#This Row],[ethnicity]]-5.5)/4.5</f>
        <v>-0.33333333333333331</v>
      </c>
      <c r="N291" s="4">
        <v>-1</v>
      </c>
      <c r="O291" s="4">
        <v>-1</v>
      </c>
      <c r="P291" s="4">
        <f ca="1">(Autism_Child_Data3[[#This Row],[contry of res]]-26.5)/25.5</f>
        <v>-0.68627450980392157</v>
      </c>
      <c r="Q291" s="4">
        <v>-1</v>
      </c>
      <c r="R291" s="4">
        <f ca="1">(Autism_Child_Data3[[#This Row],[result]]-5.5)/4.5</f>
        <v>0.33333333333333331</v>
      </c>
      <c r="S291" s="4">
        <f ca="1">(Autism_Child_Data3[[#This Row],[relation]]-2.5)/1.5</f>
        <v>-0.33333333333333331</v>
      </c>
      <c r="T291" s="1" t="s">
        <v>105</v>
      </c>
      <c r="U291" s="4"/>
      <c r="V291" s="4"/>
      <c r="W291" s="4"/>
    </row>
    <row r="292" spans="1:23" x14ac:dyDescent="0.25">
      <c r="A292" s="4">
        <v>1</v>
      </c>
      <c r="B292" s="4">
        <v>1</v>
      </c>
      <c r="C292" s="4">
        <v>1</v>
      </c>
      <c r="D292" s="4">
        <v>-1</v>
      </c>
      <c r="E292" s="4">
        <v>1</v>
      </c>
      <c r="F292" s="4">
        <v>1</v>
      </c>
      <c r="G292" s="4">
        <v>1</v>
      </c>
      <c r="H292" s="4">
        <v>1</v>
      </c>
      <c r="I292" s="4">
        <v>1</v>
      </c>
      <c r="J292" s="4">
        <v>1</v>
      </c>
      <c r="K292" s="4">
        <f ca="1">(Autism_Child_Data3[[#This Row],[age]]-7.5)/3.5</f>
        <v>-1</v>
      </c>
      <c r="L292" s="4">
        <v>1</v>
      </c>
      <c r="M292" s="4">
        <f ca="1">(Autism_Child_Data3[[#This Row],[ethnicity]]-5.5)/4.5</f>
        <v>0.55555555555555558</v>
      </c>
      <c r="N292" s="4">
        <v>-1</v>
      </c>
      <c r="O292" s="4">
        <v>-1</v>
      </c>
      <c r="P292" s="4">
        <f ca="1">(Autism_Child_Data3[[#This Row],[contry of res]]-26.5)/25.5</f>
        <v>-0.29411764705882354</v>
      </c>
      <c r="Q292" s="4">
        <v>-1</v>
      </c>
      <c r="R292" s="4">
        <f ca="1">(Autism_Child_Data3[[#This Row],[result]]-5.5)/4.5</f>
        <v>0.77777777777777779</v>
      </c>
      <c r="S292" s="4">
        <f ca="1">(Autism_Child_Data3[[#This Row],[relation]]-2.5)/1.5</f>
        <v>-0.33333333333333331</v>
      </c>
      <c r="T292" s="1" t="s">
        <v>105</v>
      </c>
      <c r="U292" s="4"/>
      <c r="V292" s="4"/>
      <c r="W292" s="4"/>
    </row>
    <row r="293" spans="1:23" x14ac:dyDescent="0.25">
      <c r="A293" s="4">
        <v>-1</v>
      </c>
      <c r="B293" s="4">
        <v>-1</v>
      </c>
      <c r="C293" s="4">
        <v>1</v>
      </c>
      <c r="D293" s="4">
        <v>-1</v>
      </c>
      <c r="E293" s="4">
        <v>1</v>
      </c>
      <c r="F293" s="4">
        <v>-1</v>
      </c>
      <c r="G293" s="4">
        <v>1</v>
      </c>
      <c r="H293" s="4">
        <v>-1</v>
      </c>
      <c r="I293" s="4">
        <v>-1</v>
      </c>
      <c r="J293" s="4">
        <v>-1</v>
      </c>
      <c r="K293" s="4">
        <f ca="1">(Autism_Child_Data3[[#This Row],[age]]-7.5)/3.5</f>
        <v>-1</v>
      </c>
      <c r="L293" s="4">
        <v>-1</v>
      </c>
      <c r="M293" s="4">
        <f ca="1">(Autism_Child_Data3[[#This Row],[ethnicity]]-5.5)/4.5</f>
        <v>0.55555555555555558</v>
      </c>
      <c r="N293" s="4">
        <v>-1</v>
      </c>
      <c r="O293" s="4">
        <v>-1</v>
      </c>
      <c r="P293" s="4">
        <f ca="1">(Autism_Child_Data3[[#This Row],[contry of res]]-26.5)/25.5</f>
        <v>-0.29411764705882354</v>
      </c>
      <c r="Q293" s="4">
        <v>-1</v>
      </c>
      <c r="R293" s="4">
        <f ca="1">(Autism_Child_Data3[[#This Row],[result]]-5.5)/4.5</f>
        <v>-0.55555555555555558</v>
      </c>
      <c r="S293" s="4">
        <f ca="1">(Autism_Child_Data3[[#This Row],[relation]]-2.5)/1.5</f>
        <v>-0.33333333333333331</v>
      </c>
      <c r="T293" s="1" t="s">
        <v>104</v>
      </c>
      <c r="U293" s="4"/>
      <c r="V293" s="4"/>
      <c r="W293" s="4"/>
    </row>
    <row r="295" spans="1:23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3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3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3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3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3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3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3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3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3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1:11" x14ac:dyDescent="0.25">
      <c r="K321" s="3"/>
    </row>
    <row r="322" spans="11:11" x14ac:dyDescent="0.25">
      <c r="K322" s="3"/>
    </row>
    <row r="323" spans="11:11" x14ac:dyDescent="0.25">
      <c r="K323" s="3"/>
    </row>
    <row r="324" spans="11:11" x14ac:dyDescent="0.25">
      <c r="K324" s="3"/>
    </row>
    <row r="325" spans="11:11" x14ac:dyDescent="0.25">
      <c r="K325" s="3"/>
    </row>
    <row r="326" spans="11:11" x14ac:dyDescent="0.25">
      <c r="K326" s="3"/>
    </row>
    <row r="327" spans="11:11" x14ac:dyDescent="0.25">
      <c r="K327" s="3"/>
    </row>
    <row r="328" spans="11:11" x14ac:dyDescent="0.25">
      <c r="K328" s="3"/>
    </row>
    <row r="329" spans="11:11" x14ac:dyDescent="0.25">
      <c r="K329" s="3"/>
    </row>
    <row r="330" spans="11:11" x14ac:dyDescent="0.25">
      <c r="K330" s="3"/>
    </row>
    <row r="331" spans="11:11" x14ac:dyDescent="0.25">
      <c r="K331" s="3"/>
    </row>
    <row r="332" spans="11:11" x14ac:dyDescent="0.25">
      <c r="K332" s="3"/>
    </row>
    <row r="333" spans="11:11" x14ac:dyDescent="0.25">
      <c r="K333" s="3"/>
    </row>
    <row r="334" spans="11:11" x14ac:dyDescent="0.25">
      <c r="K334" s="3"/>
    </row>
    <row r="335" spans="11:11" x14ac:dyDescent="0.25">
      <c r="K335" s="3"/>
    </row>
    <row r="336" spans="11:11" x14ac:dyDescent="0.25">
      <c r="K336" s="3"/>
    </row>
    <row r="337" spans="11:11" x14ac:dyDescent="0.25">
      <c r="K337" s="3"/>
    </row>
    <row r="338" spans="11:11" x14ac:dyDescent="0.25">
      <c r="K338" s="3"/>
    </row>
    <row r="339" spans="11:11" x14ac:dyDescent="0.25">
      <c r="K339" s="3"/>
    </row>
    <row r="340" spans="11:11" x14ac:dyDescent="0.25">
      <c r="K340" s="3"/>
    </row>
    <row r="341" spans="11:11" x14ac:dyDescent="0.25">
      <c r="K341" s="3"/>
    </row>
    <row r="342" spans="11:11" x14ac:dyDescent="0.25">
      <c r="K342" s="3"/>
    </row>
    <row r="343" spans="11:11" x14ac:dyDescent="0.25">
      <c r="K343" s="3"/>
    </row>
    <row r="344" spans="11:11" x14ac:dyDescent="0.25">
      <c r="K344" s="3"/>
    </row>
    <row r="345" spans="11:11" x14ac:dyDescent="0.25">
      <c r="K345" s="3"/>
    </row>
    <row r="346" spans="11:11" x14ac:dyDescent="0.25">
      <c r="K346" s="3"/>
    </row>
    <row r="347" spans="11:11" x14ac:dyDescent="0.25">
      <c r="K347" s="3"/>
    </row>
    <row r="348" spans="11:11" x14ac:dyDescent="0.25">
      <c r="K348" s="3"/>
    </row>
    <row r="349" spans="11:11" x14ac:dyDescent="0.25">
      <c r="K349" s="3"/>
    </row>
    <row r="350" spans="11:11" x14ac:dyDescent="0.25">
      <c r="K350" s="3"/>
    </row>
    <row r="351" spans="11:11" x14ac:dyDescent="0.25">
      <c r="K351" s="3"/>
    </row>
    <row r="352" spans="11:11" x14ac:dyDescent="0.25">
      <c r="K352" s="3"/>
    </row>
    <row r="353" spans="11:11" x14ac:dyDescent="0.25">
      <c r="K353" s="3"/>
    </row>
    <row r="354" spans="11:11" x14ac:dyDescent="0.25">
      <c r="K354" s="3"/>
    </row>
    <row r="355" spans="11:11" x14ac:dyDescent="0.25">
      <c r="K355" s="3"/>
    </row>
    <row r="356" spans="11:11" x14ac:dyDescent="0.25">
      <c r="K356" s="3"/>
    </row>
    <row r="357" spans="11:11" x14ac:dyDescent="0.25">
      <c r="K357" s="3"/>
    </row>
    <row r="358" spans="11:11" x14ac:dyDescent="0.25">
      <c r="K358" s="3"/>
    </row>
    <row r="359" spans="11:11" x14ac:dyDescent="0.25">
      <c r="K359" s="3"/>
    </row>
    <row r="360" spans="11:11" x14ac:dyDescent="0.25">
      <c r="K360" s="3"/>
    </row>
    <row r="361" spans="11:11" x14ac:dyDescent="0.25">
      <c r="K361" s="3"/>
    </row>
    <row r="362" spans="11:11" x14ac:dyDescent="0.25">
      <c r="K362" s="3"/>
    </row>
    <row r="363" spans="11:11" x14ac:dyDescent="0.25">
      <c r="K363" s="3"/>
    </row>
    <row r="364" spans="11:11" x14ac:dyDescent="0.25">
      <c r="K364" s="3"/>
    </row>
    <row r="365" spans="11:11" x14ac:dyDescent="0.25">
      <c r="K365" s="3"/>
    </row>
    <row r="366" spans="11:11" x14ac:dyDescent="0.25">
      <c r="K366" s="3"/>
    </row>
    <row r="367" spans="11:11" x14ac:dyDescent="0.25">
      <c r="K367" s="3"/>
    </row>
    <row r="368" spans="11:11" x14ac:dyDescent="0.25">
      <c r="K368" s="3"/>
    </row>
    <row r="369" spans="11:11" x14ac:dyDescent="0.25">
      <c r="K369" s="3"/>
    </row>
    <row r="370" spans="11:11" x14ac:dyDescent="0.25">
      <c r="K370" s="3"/>
    </row>
    <row r="371" spans="11:11" x14ac:dyDescent="0.25">
      <c r="K371" s="3"/>
    </row>
    <row r="372" spans="11:11" x14ac:dyDescent="0.25">
      <c r="K372" s="3"/>
    </row>
    <row r="373" spans="11:11" x14ac:dyDescent="0.25">
      <c r="K373" s="3"/>
    </row>
    <row r="374" spans="11:11" x14ac:dyDescent="0.25">
      <c r="K374" s="3"/>
    </row>
    <row r="375" spans="11:11" x14ac:dyDescent="0.25">
      <c r="K375" s="3"/>
    </row>
    <row r="376" spans="11:11" x14ac:dyDescent="0.25">
      <c r="K376" s="3"/>
    </row>
    <row r="377" spans="11:11" x14ac:dyDescent="0.25">
      <c r="K377" s="3"/>
    </row>
    <row r="378" spans="11:11" x14ac:dyDescent="0.25">
      <c r="K378" s="3"/>
    </row>
    <row r="379" spans="11:11" x14ac:dyDescent="0.25">
      <c r="K379" s="3"/>
    </row>
    <row r="380" spans="11:11" x14ac:dyDescent="0.25">
      <c r="K380" s="3"/>
    </row>
    <row r="381" spans="11:11" x14ac:dyDescent="0.25">
      <c r="K381" s="3"/>
    </row>
    <row r="382" spans="11:11" x14ac:dyDescent="0.25">
      <c r="K382" s="3"/>
    </row>
    <row r="383" spans="11:11" x14ac:dyDescent="0.25">
      <c r="K383" s="3"/>
    </row>
    <row r="384" spans="11:11" x14ac:dyDescent="0.25">
      <c r="K384" s="3"/>
    </row>
    <row r="385" spans="11:11" x14ac:dyDescent="0.25">
      <c r="K385" s="3"/>
    </row>
    <row r="386" spans="11:11" x14ac:dyDescent="0.25">
      <c r="K386" s="3"/>
    </row>
    <row r="387" spans="11:11" x14ac:dyDescent="0.25">
      <c r="K387" s="3"/>
    </row>
    <row r="388" spans="11:11" x14ac:dyDescent="0.25">
      <c r="K388" s="3"/>
    </row>
    <row r="389" spans="11:11" x14ac:dyDescent="0.25">
      <c r="K389" s="3"/>
    </row>
    <row r="390" spans="11:11" x14ac:dyDescent="0.25">
      <c r="K390" s="3"/>
    </row>
    <row r="391" spans="11:11" x14ac:dyDescent="0.25">
      <c r="K391" s="3"/>
    </row>
    <row r="392" spans="11:11" x14ac:dyDescent="0.25">
      <c r="K392" s="3"/>
    </row>
    <row r="393" spans="11:11" x14ac:dyDescent="0.25">
      <c r="K393" s="3"/>
    </row>
    <row r="394" spans="11:11" x14ac:dyDescent="0.25">
      <c r="K394" s="3"/>
    </row>
    <row r="395" spans="11:11" x14ac:dyDescent="0.25">
      <c r="K395" s="3"/>
    </row>
    <row r="396" spans="11:11" x14ac:dyDescent="0.25">
      <c r="K396" s="3"/>
    </row>
    <row r="397" spans="11:11" x14ac:dyDescent="0.25">
      <c r="K397" s="3"/>
    </row>
    <row r="398" spans="11:11" x14ac:dyDescent="0.25">
      <c r="K398" s="3"/>
    </row>
    <row r="399" spans="11:11" x14ac:dyDescent="0.25">
      <c r="K399" s="3"/>
    </row>
    <row r="400" spans="11:11" x14ac:dyDescent="0.25">
      <c r="K400" s="3"/>
    </row>
    <row r="401" spans="11:11" x14ac:dyDescent="0.25">
      <c r="K401" s="3"/>
    </row>
    <row r="402" spans="11:11" x14ac:dyDescent="0.25">
      <c r="K402" s="3"/>
    </row>
    <row r="403" spans="11:11" x14ac:dyDescent="0.25">
      <c r="K403" s="3"/>
    </row>
    <row r="404" spans="11:11" x14ac:dyDescent="0.25">
      <c r="K404" s="3"/>
    </row>
    <row r="405" spans="11:11" x14ac:dyDescent="0.25">
      <c r="K405" s="3"/>
    </row>
    <row r="406" spans="11:11" x14ac:dyDescent="0.25">
      <c r="K406" s="3"/>
    </row>
    <row r="407" spans="11:11" x14ac:dyDescent="0.25">
      <c r="K407" s="3"/>
    </row>
    <row r="408" spans="11:11" x14ac:dyDescent="0.25">
      <c r="K408" s="3"/>
    </row>
    <row r="409" spans="11:11" x14ac:dyDescent="0.25">
      <c r="K409" s="3"/>
    </row>
    <row r="410" spans="11:11" x14ac:dyDescent="0.25">
      <c r="K410" s="3"/>
    </row>
    <row r="411" spans="11:11" x14ac:dyDescent="0.25">
      <c r="K411" s="3"/>
    </row>
    <row r="412" spans="11:11" x14ac:dyDescent="0.25">
      <c r="K412" s="3"/>
    </row>
    <row r="413" spans="11:11" x14ac:dyDescent="0.25">
      <c r="K413" s="3"/>
    </row>
    <row r="414" spans="11:11" x14ac:dyDescent="0.25">
      <c r="K414" s="3"/>
    </row>
    <row r="415" spans="11:11" x14ac:dyDescent="0.25">
      <c r="K415" s="3"/>
    </row>
    <row r="416" spans="11:11" x14ac:dyDescent="0.25">
      <c r="K416" s="3"/>
    </row>
    <row r="417" spans="11:11" x14ac:dyDescent="0.25">
      <c r="K417" s="3"/>
    </row>
    <row r="418" spans="11:11" x14ac:dyDescent="0.25">
      <c r="K418" s="3"/>
    </row>
    <row r="419" spans="11:11" x14ac:dyDescent="0.25">
      <c r="K419" s="3"/>
    </row>
    <row r="420" spans="11:11" x14ac:dyDescent="0.25">
      <c r="K420" s="3"/>
    </row>
    <row r="421" spans="11:11" x14ac:dyDescent="0.25">
      <c r="K421" s="3"/>
    </row>
    <row r="422" spans="11:11" x14ac:dyDescent="0.25">
      <c r="K422" s="3"/>
    </row>
    <row r="423" spans="11:11" x14ac:dyDescent="0.25">
      <c r="K423" s="3"/>
    </row>
    <row r="424" spans="11:11" x14ac:dyDescent="0.25">
      <c r="K424" s="3"/>
    </row>
    <row r="425" spans="11:11" x14ac:dyDescent="0.25">
      <c r="K425" s="3"/>
    </row>
    <row r="426" spans="11:11" x14ac:dyDescent="0.25">
      <c r="K426" s="3"/>
    </row>
    <row r="427" spans="11:11" x14ac:dyDescent="0.25">
      <c r="K427" s="3"/>
    </row>
    <row r="428" spans="11:11" x14ac:dyDescent="0.25">
      <c r="K428" s="3"/>
    </row>
    <row r="429" spans="11:11" x14ac:dyDescent="0.25">
      <c r="K429" s="3"/>
    </row>
    <row r="430" spans="11:11" x14ac:dyDescent="0.25">
      <c r="K430" s="3"/>
    </row>
    <row r="431" spans="11:11" x14ac:dyDescent="0.25">
      <c r="K431" s="3"/>
    </row>
    <row r="432" spans="11:11" x14ac:dyDescent="0.25">
      <c r="K432" s="3"/>
    </row>
    <row r="433" spans="11:11" x14ac:dyDescent="0.25">
      <c r="K433" s="3"/>
    </row>
    <row r="434" spans="11:11" x14ac:dyDescent="0.25">
      <c r="K434" s="3"/>
    </row>
    <row r="435" spans="11:11" x14ac:dyDescent="0.25">
      <c r="K435" s="3"/>
    </row>
    <row r="436" spans="11:11" x14ac:dyDescent="0.25">
      <c r="K436" s="3"/>
    </row>
    <row r="437" spans="11:11" x14ac:dyDescent="0.25">
      <c r="K437" s="3"/>
    </row>
    <row r="438" spans="11:11" x14ac:dyDescent="0.25">
      <c r="K438" s="3"/>
    </row>
    <row r="439" spans="11:11" x14ac:dyDescent="0.25">
      <c r="K439" s="3"/>
    </row>
    <row r="440" spans="11:11" x14ac:dyDescent="0.25">
      <c r="K440" s="3"/>
    </row>
    <row r="441" spans="11:11" x14ac:dyDescent="0.25">
      <c r="K441" s="3"/>
    </row>
    <row r="442" spans="11:11" x14ac:dyDescent="0.25">
      <c r="K442" s="3"/>
    </row>
    <row r="443" spans="11:11" x14ac:dyDescent="0.25">
      <c r="K443" s="3"/>
    </row>
    <row r="444" spans="11:11" x14ac:dyDescent="0.25">
      <c r="K444" s="3"/>
    </row>
    <row r="445" spans="11:11" x14ac:dyDescent="0.25">
      <c r="K445" s="3"/>
    </row>
    <row r="446" spans="11:11" x14ac:dyDescent="0.25">
      <c r="K446" s="3"/>
    </row>
    <row r="447" spans="11:11" x14ac:dyDescent="0.25">
      <c r="K447" s="3"/>
    </row>
    <row r="448" spans="11:11" x14ac:dyDescent="0.25">
      <c r="K448" s="3"/>
    </row>
    <row r="449" spans="11:11" x14ac:dyDescent="0.25">
      <c r="K449" s="3"/>
    </row>
    <row r="450" spans="11:11" x14ac:dyDescent="0.25">
      <c r="K450" s="3"/>
    </row>
    <row r="451" spans="11:11" x14ac:dyDescent="0.25">
      <c r="K451" s="3"/>
    </row>
    <row r="452" spans="11:11" x14ac:dyDescent="0.25">
      <c r="K452" s="3"/>
    </row>
    <row r="453" spans="11:11" x14ac:dyDescent="0.25">
      <c r="K453" s="3"/>
    </row>
    <row r="454" spans="11:11" x14ac:dyDescent="0.25">
      <c r="K454" s="3"/>
    </row>
    <row r="455" spans="11:11" x14ac:dyDescent="0.25">
      <c r="K455" s="3"/>
    </row>
    <row r="456" spans="11:11" x14ac:dyDescent="0.25">
      <c r="K456" s="3"/>
    </row>
    <row r="457" spans="11:11" x14ac:dyDescent="0.25">
      <c r="K457" s="3"/>
    </row>
    <row r="458" spans="11:11" x14ac:dyDescent="0.25">
      <c r="K458" s="3"/>
    </row>
    <row r="459" spans="11:11" x14ac:dyDescent="0.25">
      <c r="K459" s="3"/>
    </row>
    <row r="460" spans="11:11" x14ac:dyDescent="0.25">
      <c r="K460" s="3"/>
    </row>
    <row r="461" spans="11:11" x14ac:dyDescent="0.25">
      <c r="K461" s="3"/>
    </row>
    <row r="462" spans="11:11" x14ac:dyDescent="0.25">
      <c r="K462" s="3"/>
    </row>
    <row r="463" spans="11:11" x14ac:dyDescent="0.25">
      <c r="K463" s="3"/>
    </row>
    <row r="464" spans="11:11" x14ac:dyDescent="0.25">
      <c r="K464" s="3"/>
    </row>
    <row r="465" spans="11:11" x14ac:dyDescent="0.25">
      <c r="K465" s="3"/>
    </row>
    <row r="466" spans="11:11" x14ac:dyDescent="0.25">
      <c r="K466" s="3"/>
    </row>
    <row r="467" spans="11:11" x14ac:dyDescent="0.25">
      <c r="K467" s="3"/>
    </row>
    <row r="468" spans="11:11" x14ac:dyDescent="0.25">
      <c r="K468" s="3"/>
    </row>
    <row r="469" spans="11:11" x14ac:dyDescent="0.25">
      <c r="K469" s="3"/>
    </row>
    <row r="470" spans="11:11" x14ac:dyDescent="0.25">
      <c r="K470" s="3"/>
    </row>
    <row r="471" spans="11:11" x14ac:dyDescent="0.25">
      <c r="K471" s="3"/>
    </row>
    <row r="472" spans="11:11" x14ac:dyDescent="0.25">
      <c r="K472" s="3"/>
    </row>
    <row r="473" spans="11:11" x14ac:dyDescent="0.25">
      <c r="K473" s="3"/>
    </row>
    <row r="474" spans="11:11" x14ac:dyDescent="0.25">
      <c r="K474" s="3"/>
    </row>
    <row r="475" spans="11:11" x14ac:dyDescent="0.25">
      <c r="K475" s="3"/>
    </row>
    <row r="476" spans="11:11" x14ac:dyDescent="0.25">
      <c r="K476" s="3"/>
    </row>
    <row r="477" spans="11:11" x14ac:dyDescent="0.25">
      <c r="K477" s="3"/>
    </row>
    <row r="478" spans="11:11" x14ac:dyDescent="0.25">
      <c r="K478" s="3"/>
    </row>
    <row r="479" spans="11:11" x14ac:dyDescent="0.25">
      <c r="K479" s="3"/>
    </row>
    <row r="480" spans="11:11" x14ac:dyDescent="0.25">
      <c r="K480" s="3"/>
    </row>
    <row r="481" spans="11:11" x14ac:dyDescent="0.25">
      <c r="K481" s="3"/>
    </row>
    <row r="482" spans="11:11" x14ac:dyDescent="0.25">
      <c r="K482" s="3"/>
    </row>
    <row r="483" spans="11:11" x14ac:dyDescent="0.25">
      <c r="K483" s="3"/>
    </row>
    <row r="484" spans="11:11" x14ac:dyDescent="0.25">
      <c r="K484" s="3"/>
    </row>
    <row r="485" spans="11:11" x14ac:dyDescent="0.25">
      <c r="K485" s="3"/>
    </row>
    <row r="486" spans="11:11" x14ac:dyDescent="0.25">
      <c r="K486" s="3"/>
    </row>
    <row r="487" spans="11:11" x14ac:dyDescent="0.25">
      <c r="K487" s="3"/>
    </row>
    <row r="488" spans="11:11" x14ac:dyDescent="0.25">
      <c r="K488" s="3"/>
    </row>
    <row r="489" spans="11:11" x14ac:dyDescent="0.25">
      <c r="K489" s="3"/>
    </row>
    <row r="490" spans="11:11" x14ac:dyDescent="0.25">
      <c r="K490" s="3"/>
    </row>
    <row r="491" spans="11:11" x14ac:dyDescent="0.25">
      <c r="K491" s="3"/>
    </row>
    <row r="492" spans="11:11" x14ac:dyDescent="0.25">
      <c r="K492" s="3"/>
    </row>
    <row r="493" spans="11:11" x14ac:dyDescent="0.25">
      <c r="K493" s="3"/>
    </row>
    <row r="494" spans="11:11" x14ac:dyDescent="0.25">
      <c r="K494" s="3"/>
    </row>
    <row r="495" spans="11:11" x14ac:dyDescent="0.25">
      <c r="K495" s="3"/>
    </row>
    <row r="496" spans="11:11" x14ac:dyDescent="0.25">
      <c r="K496" s="3"/>
    </row>
    <row r="497" spans="11:11" x14ac:dyDescent="0.25">
      <c r="K497" s="3"/>
    </row>
    <row r="498" spans="11:11" x14ac:dyDescent="0.25">
      <c r="K498" s="3"/>
    </row>
    <row r="499" spans="11:11" x14ac:dyDescent="0.25">
      <c r="K499" s="3"/>
    </row>
    <row r="500" spans="11:11" x14ac:dyDescent="0.25">
      <c r="K500" s="3"/>
    </row>
    <row r="501" spans="11:11" x14ac:dyDescent="0.25">
      <c r="K501" s="3"/>
    </row>
    <row r="502" spans="11:11" x14ac:dyDescent="0.25">
      <c r="K502" s="3"/>
    </row>
    <row r="503" spans="11:11" x14ac:dyDescent="0.25">
      <c r="K503" s="3"/>
    </row>
    <row r="504" spans="11:11" x14ac:dyDescent="0.25">
      <c r="K504" s="3"/>
    </row>
    <row r="505" spans="11:11" x14ac:dyDescent="0.25">
      <c r="K505" s="3"/>
    </row>
    <row r="506" spans="11:11" x14ac:dyDescent="0.25">
      <c r="K506" s="3"/>
    </row>
    <row r="507" spans="11:11" x14ac:dyDescent="0.25">
      <c r="K507" s="3"/>
    </row>
    <row r="508" spans="11:11" x14ac:dyDescent="0.25">
      <c r="K508" s="3"/>
    </row>
    <row r="509" spans="11:11" x14ac:dyDescent="0.25">
      <c r="K509" s="3"/>
    </row>
    <row r="510" spans="11:11" x14ac:dyDescent="0.25">
      <c r="K510" s="3"/>
    </row>
    <row r="511" spans="11:11" x14ac:dyDescent="0.25">
      <c r="K511" s="3"/>
    </row>
    <row r="512" spans="11:11" x14ac:dyDescent="0.25">
      <c r="K512" s="3"/>
    </row>
    <row r="513" spans="11:11" x14ac:dyDescent="0.25">
      <c r="K513" s="3"/>
    </row>
    <row r="514" spans="11:11" x14ac:dyDescent="0.25">
      <c r="K514" s="3"/>
    </row>
    <row r="515" spans="11:11" x14ac:dyDescent="0.25">
      <c r="K515" s="3"/>
    </row>
    <row r="516" spans="11:11" x14ac:dyDescent="0.25">
      <c r="K516" s="3"/>
    </row>
    <row r="517" spans="11:11" x14ac:dyDescent="0.25">
      <c r="K517" s="3"/>
    </row>
    <row r="518" spans="11:11" x14ac:dyDescent="0.25">
      <c r="K518" s="3"/>
    </row>
    <row r="519" spans="11:11" x14ac:dyDescent="0.25">
      <c r="K519" s="3"/>
    </row>
    <row r="520" spans="11:11" x14ac:dyDescent="0.25">
      <c r="K520" s="3"/>
    </row>
    <row r="521" spans="11:11" x14ac:dyDescent="0.25">
      <c r="K521" s="3"/>
    </row>
    <row r="522" spans="11:11" x14ac:dyDescent="0.25">
      <c r="K522" s="3"/>
    </row>
    <row r="523" spans="11:11" x14ac:dyDescent="0.25">
      <c r="K523" s="3"/>
    </row>
    <row r="524" spans="11:11" x14ac:dyDescent="0.25">
      <c r="K524" s="3"/>
    </row>
    <row r="525" spans="11:11" x14ac:dyDescent="0.25">
      <c r="K525" s="3"/>
    </row>
    <row r="526" spans="11:11" x14ac:dyDescent="0.25">
      <c r="K526" s="3"/>
    </row>
    <row r="527" spans="11:11" x14ac:dyDescent="0.25">
      <c r="K527" s="3"/>
    </row>
    <row r="528" spans="11:11" x14ac:dyDescent="0.25">
      <c r="K528" s="3"/>
    </row>
    <row r="529" spans="11:11" x14ac:dyDescent="0.25">
      <c r="K529" s="3"/>
    </row>
    <row r="530" spans="11:11" x14ac:dyDescent="0.25">
      <c r="K530" s="3"/>
    </row>
    <row r="531" spans="11:11" x14ac:dyDescent="0.25">
      <c r="K531" s="3"/>
    </row>
    <row r="532" spans="11:11" x14ac:dyDescent="0.25">
      <c r="K532" s="3"/>
    </row>
    <row r="533" spans="11:11" x14ac:dyDescent="0.25">
      <c r="K533" s="3"/>
    </row>
    <row r="534" spans="11:11" x14ac:dyDescent="0.25">
      <c r="K534" s="3"/>
    </row>
    <row r="535" spans="11:11" x14ac:dyDescent="0.25">
      <c r="K535" s="3"/>
    </row>
    <row r="536" spans="11:11" x14ac:dyDescent="0.25">
      <c r="K536" s="3"/>
    </row>
    <row r="537" spans="11:11" x14ac:dyDescent="0.25">
      <c r="K537" s="3"/>
    </row>
    <row r="538" spans="11:11" x14ac:dyDescent="0.25">
      <c r="K538" s="3"/>
    </row>
    <row r="539" spans="11:11" x14ac:dyDescent="0.25">
      <c r="K539" s="3"/>
    </row>
    <row r="540" spans="11:11" x14ac:dyDescent="0.25">
      <c r="K540" s="3"/>
    </row>
    <row r="541" spans="11:11" x14ac:dyDescent="0.25">
      <c r="K541" s="3"/>
    </row>
    <row r="542" spans="11:11" x14ac:dyDescent="0.25">
      <c r="K542" s="3"/>
    </row>
    <row r="543" spans="11:11" x14ac:dyDescent="0.25">
      <c r="K543" s="3"/>
    </row>
    <row r="544" spans="11:11" x14ac:dyDescent="0.25">
      <c r="K544" s="3"/>
    </row>
    <row r="545" spans="11:11" x14ac:dyDescent="0.25">
      <c r="K545" s="3"/>
    </row>
    <row r="546" spans="11:11" x14ac:dyDescent="0.25">
      <c r="K546" s="3"/>
    </row>
    <row r="547" spans="11:11" x14ac:dyDescent="0.25">
      <c r="K547" s="3"/>
    </row>
    <row r="548" spans="11:11" x14ac:dyDescent="0.25">
      <c r="K548" s="3"/>
    </row>
    <row r="549" spans="11:11" x14ac:dyDescent="0.25">
      <c r="K549" s="3"/>
    </row>
    <row r="550" spans="11:11" x14ac:dyDescent="0.25">
      <c r="K550" s="3"/>
    </row>
    <row r="551" spans="11:11" x14ac:dyDescent="0.25">
      <c r="K551" s="3"/>
    </row>
    <row r="552" spans="11:11" x14ac:dyDescent="0.25">
      <c r="K552" s="3"/>
    </row>
    <row r="553" spans="11:11" x14ac:dyDescent="0.25">
      <c r="K553" s="3"/>
    </row>
    <row r="554" spans="11:11" x14ac:dyDescent="0.25">
      <c r="K554" s="3"/>
    </row>
    <row r="555" spans="11:11" x14ac:dyDescent="0.25">
      <c r="K555" s="3"/>
    </row>
    <row r="556" spans="11:11" x14ac:dyDescent="0.25">
      <c r="K556" s="3"/>
    </row>
    <row r="557" spans="11:11" x14ac:dyDescent="0.25">
      <c r="K557" s="3"/>
    </row>
    <row r="558" spans="11:11" x14ac:dyDescent="0.25">
      <c r="K558" s="3"/>
    </row>
    <row r="559" spans="11:11" x14ac:dyDescent="0.25">
      <c r="K559" s="3"/>
    </row>
    <row r="560" spans="11:11" x14ac:dyDescent="0.25">
      <c r="K560" s="3"/>
    </row>
    <row r="561" spans="11:11" x14ac:dyDescent="0.25">
      <c r="K561" s="3"/>
    </row>
    <row r="562" spans="11:11" x14ac:dyDescent="0.25">
      <c r="K562" s="3"/>
    </row>
    <row r="563" spans="11:11" x14ac:dyDescent="0.25">
      <c r="K563" s="3"/>
    </row>
    <row r="564" spans="11:11" x14ac:dyDescent="0.25">
      <c r="K564" s="3"/>
    </row>
    <row r="565" spans="11:11" x14ac:dyDescent="0.25">
      <c r="K565" s="3"/>
    </row>
    <row r="566" spans="11:11" x14ac:dyDescent="0.25">
      <c r="K566" s="3"/>
    </row>
    <row r="567" spans="11:11" x14ac:dyDescent="0.25">
      <c r="K567" s="3"/>
    </row>
    <row r="568" spans="11:11" x14ac:dyDescent="0.25">
      <c r="K568" s="3"/>
    </row>
    <row r="569" spans="11:11" x14ac:dyDescent="0.25">
      <c r="K569" s="3"/>
    </row>
    <row r="570" spans="11:11" x14ac:dyDescent="0.25">
      <c r="K570" s="3"/>
    </row>
    <row r="571" spans="11:11" x14ac:dyDescent="0.25">
      <c r="K571" s="3"/>
    </row>
    <row r="572" spans="11:11" x14ac:dyDescent="0.25">
      <c r="K572" s="3"/>
    </row>
    <row r="573" spans="11:11" x14ac:dyDescent="0.25">
      <c r="K573" s="3"/>
    </row>
    <row r="574" spans="11:11" x14ac:dyDescent="0.25">
      <c r="K574" s="3"/>
    </row>
    <row r="575" spans="11:11" x14ac:dyDescent="0.25">
      <c r="K575" s="3"/>
    </row>
    <row r="576" spans="11:11" x14ac:dyDescent="0.25">
      <c r="K576" s="3"/>
    </row>
    <row r="577" spans="11:11" x14ac:dyDescent="0.25">
      <c r="K577" s="3"/>
    </row>
    <row r="578" spans="11:11" x14ac:dyDescent="0.25">
      <c r="K578" s="3"/>
    </row>
    <row r="579" spans="11:11" x14ac:dyDescent="0.25">
      <c r="K579" s="3"/>
    </row>
    <row r="580" spans="11:11" x14ac:dyDescent="0.25">
      <c r="K580" s="3"/>
    </row>
    <row r="581" spans="11:11" x14ac:dyDescent="0.25">
      <c r="K581" s="3"/>
    </row>
    <row r="582" spans="11:11" x14ac:dyDescent="0.25">
      <c r="K582" s="3"/>
    </row>
    <row r="583" spans="11:11" x14ac:dyDescent="0.25">
      <c r="K583" s="3"/>
    </row>
    <row r="584" spans="11:11" x14ac:dyDescent="0.25">
      <c r="K584" s="3"/>
    </row>
    <row r="585" spans="11:11" x14ac:dyDescent="0.25">
      <c r="K585" s="3"/>
    </row>
    <row r="586" spans="11:11" x14ac:dyDescent="0.25">
      <c r="K586" s="3"/>
    </row>
    <row r="587" spans="11:11" x14ac:dyDescent="0.25">
      <c r="K587" s="3"/>
    </row>
    <row r="588" spans="11:11" x14ac:dyDescent="0.25">
      <c r="K588" s="3"/>
    </row>
    <row r="589" spans="11:11" x14ac:dyDescent="0.25">
      <c r="K589" s="3"/>
    </row>
    <row r="590" spans="11:11" x14ac:dyDescent="0.25">
      <c r="K590" s="3"/>
    </row>
    <row r="591" spans="11:11" x14ac:dyDescent="0.25">
      <c r="K591" s="3"/>
    </row>
    <row r="592" spans="11:11" x14ac:dyDescent="0.25">
      <c r="K592" s="3"/>
    </row>
    <row r="593" spans="11:11" x14ac:dyDescent="0.25">
      <c r="K593" s="3"/>
    </row>
    <row r="594" spans="11:11" x14ac:dyDescent="0.25">
      <c r="K594" s="3"/>
    </row>
    <row r="595" spans="11:11" x14ac:dyDescent="0.25">
      <c r="K595" s="3"/>
    </row>
    <row r="596" spans="11:11" x14ac:dyDescent="0.25">
      <c r="K596" s="3"/>
    </row>
    <row r="597" spans="11:11" x14ac:dyDescent="0.25">
      <c r="K597" s="3"/>
    </row>
    <row r="598" spans="11:11" x14ac:dyDescent="0.25">
      <c r="K598" s="3"/>
    </row>
    <row r="599" spans="11:11" x14ac:dyDescent="0.25">
      <c r="K599" s="3"/>
    </row>
    <row r="600" spans="11:11" x14ac:dyDescent="0.25">
      <c r="K600" s="3"/>
    </row>
    <row r="601" spans="11:11" x14ac:dyDescent="0.25">
      <c r="K601" s="3"/>
    </row>
    <row r="602" spans="11:11" x14ac:dyDescent="0.25">
      <c r="K602" s="3"/>
    </row>
    <row r="603" spans="11:11" x14ac:dyDescent="0.25">
      <c r="K603" s="3"/>
    </row>
    <row r="604" spans="11:11" x14ac:dyDescent="0.25">
      <c r="K604" s="3"/>
    </row>
    <row r="605" spans="11:11" x14ac:dyDescent="0.25">
      <c r="K605" s="3"/>
    </row>
    <row r="606" spans="11:11" x14ac:dyDescent="0.25">
      <c r="K606" s="3"/>
    </row>
    <row r="607" spans="11:11" x14ac:dyDescent="0.25">
      <c r="K607" s="3"/>
    </row>
    <row r="608" spans="11:11" x14ac:dyDescent="0.25">
      <c r="K608" s="3"/>
    </row>
    <row r="609" spans="11:11" x14ac:dyDescent="0.25">
      <c r="K609" s="3"/>
    </row>
    <row r="610" spans="11:11" x14ac:dyDescent="0.25">
      <c r="K610" s="3"/>
    </row>
    <row r="611" spans="11:11" x14ac:dyDescent="0.25">
      <c r="K611" s="3"/>
    </row>
    <row r="612" spans="11:11" x14ac:dyDescent="0.25">
      <c r="K612" s="3"/>
    </row>
    <row r="613" spans="11:11" x14ac:dyDescent="0.25">
      <c r="K613" s="3"/>
    </row>
    <row r="614" spans="11:11" x14ac:dyDescent="0.25">
      <c r="K614" s="3"/>
    </row>
    <row r="615" spans="11:11" x14ac:dyDescent="0.25">
      <c r="K615" s="3"/>
    </row>
    <row r="616" spans="11:11" x14ac:dyDescent="0.25">
      <c r="K616" s="3"/>
    </row>
    <row r="617" spans="11:11" x14ac:dyDescent="0.25">
      <c r="K617" s="3"/>
    </row>
    <row r="618" spans="11:11" x14ac:dyDescent="0.25">
      <c r="K618" s="3"/>
    </row>
    <row r="619" spans="11:11" x14ac:dyDescent="0.25">
      <c r="K619" s="3"/>
    </row>
    <row r="620" spans="11:11" x14ac:dyDescent="0.25">
      <c r="K620" s="3"/>
    </row>
    <row r="621" spans="11:11" x14ac:dyDescent="0.25">
      <c r="K621" s="3"/>
    </row>
    <row r="622" spans="11:11" x14ac:dyDescent="0.25">
      <c r="K622" s="3"/>
    </row>
    <row r="623" spans="11:11" x14ac:dyDescent="0.25">
      <c r="K623" s="3"/>
    </row>
    <row r="624" spans="11:11" x14ac:dyDescent="0.25">
      <c r="K624" s="3"/>
    </row>
    <row r="625" spans="11:11" x14ac:dyDescent="0.25">
      <c r="K625" s="3"/>
    </row>
    <row r="626" spans="11:11" x14ac:dyDescent="0.25">
      <c r="K626" s="3"/>
    </row>
    <row r="627" spans="11:11" x14ac:dyDescent="0.25">
      <c r="K627" s="3"/>
    </row>
    <row r="628" spans="11:11" x14ac:dyDescent="0.25">
      <c r="K628" s="3"/>
    </row>
    <row r="629" spans="11:11" x14ac:dyDescent="0.25">
      <c r="K629" s="3"/>
    </row>
    <row r="630" spans="11:11" x14ac:dyDescent="0.25">
      <c r="K630" s="3"/>
    </row>
    <row r="631" spans="11:11" x14ac:dyDescent="0.25">
      <c r="K631" s="3"/>
    </row>
    <row r="632" spans="11:11" x14ac:dyDescent="0.25">
      <c r="K632" s="3"/>
    </row>
    <row r="633" spans="11:11" x14ac:dyDescent="0.25">
      <c r="K633" s="3"/>
    </row>
    <row r="634" spans="11:11" x14ac:dyDescent="0.25">
      <c r="K634" s="3"/>
    </row>
    <row r="635" spans="11:11" x14ac:dyDescent="0.25">
      <c r="K635" s="3"/>
    </row>
    <row r="636" spans="11:11" x14ac:dyDescent="0.25">
      <c r="K636" s="3"/>
    </row>
    <row r="637" spans="11:11" x14ac:dyDescent="0.25">
      <c r="K637" s="3"/>
    </row>
    <row r="638" spans="11:11" x14ac:dyDescent="0.25">
      <c r="K638" s="3"/>
    </row>
    <row r="639" spans="11:11" x14ac:dyDescent="0.25">
      <c r="K639" s="3"/>
    </row>
    <row r="640" spans="11:11" x14ac:dyDescent="0.25">
      <c r="K640" s="3"/>
    </row>
    <row r="641" spans="11:11" x14ac:dyDescent="0.25">
      <c r="K641" s="3"/>
    </row>
    <row r="642" spans="11:11" x14ac:dyDescent="0.25">
      <c r="K642" s="3"/>
    </row>
    <row r="643" spans="11:11" x14ac:dyDescent="0.25">
      <c r="K643" s="3"/>
    </row>
    <row r="644" spans="11:11" x14ac:dyDescent="0.25">
      <c r="K644" s="3"/>
    </row>
    <row r="645" spans="11:11" x14ac:dyDescent="0.25">
      <c r="K645" s="3"/>
    </row>
    <row r="646" spans="11:11" x14ac:dyDescent="0.25">
      <c r="K646" s="3"/>
    </row>
    <row r="647" spans="11:11" x14ac:dyDescent="0.25">
      <c r="K647" s="3"/>
    </row>
    <row r="648" spans="11:11" x14ac:dyDescent="0.25">
      <c r="K648" s="3"/>
    </row>
    <row r="649" spans="11:11" x14ac:dyDescent="0.25">
      <c r="K649" s="3"/>
    </row>
    <row r="650" spans="11:11" x14ac:dyDescent="0.25">
      <c r="K650" s="3"/>
    </row>
    <row r="651" spans="11:11" x14ac:dyDescent="0.25">
      <c r="K651" s="3"/>
    </row>
    <row r="652" spans="11:11" x14ac:dyDescent="0.25">
      <c r="K652" s="3"/>
    </row>
    <row r="653" spans="11:11" x14ac:dyDescent="0.25">
      <c r="K653" s="3"/>
    </row>
    <row r="654" spans="11:11" x14ac:dyDescent="0.25">
      <c r="K654" s="3"/>
    </row>
    <row r="655" spans="11:11" x14ac:dyDescent="0.25">
      <c r="K655" s="3"/>
    </row>
    <row r="656" spans="11:11" x14ac:dyDescent="0.25">
      <c r="K656" s="3"/>
    </row>
    <row r="657" spans="11:11" x14ac:dyDescent="0.25">
      <c r="K657" s="3"/>
    </row>
    <row r="658" spans="11:11" x14ac:dyDescent="0.25">
      <c r="K658" s="3"/>
    </row>
    <row r="659" spans="11:11" x14ac:dyDescent="0.25">
      <c r="K659" s="3"/>
    </row>
    <row r="660" spans="11:11" x14ac:dyDescent="0.25">
      <c r="K660" s="3"/>
    </row>
    <row r="661" spans="11:11" x14ac:dyDescent="0.25">
      <c r="K661" s="3"/>
    </row>
    <row r="662" spans="11:11" x14ac:dyDescent="0.25">
      <c r="K662" s="3"/>
    </row>
    <row r="663" spans="11:11" x14ac:dyDescent="0.25">
      <c r="K663" s="3"/>
    </row>
    <row r="664" spans="11:11" x14ac:dyDescent="0.25">
      <c r="K664" s="3"/>
    </row>
    <row r="665" spans="11:11" x14ac:dyDescent="0.25">
      <c r="K665" s="3"/>
    </row>
    <row r="666" spans="11:11" x14ac:dyDescent="0.25">
      <c r="K666" s="3"/>
    </row>
    <row r="667" spans="11:11" x14ac:dyDescent="0.25">
      <c r="K667" s="3"/>
    </row>
    <row r="668" spans="11:11" x14ac:dyDescent="0.25">
      <c r="K668" s="3"/>
    </row>
    <row r="669" spans="11:11" x14ac:dyDescent="0.25">
      <c r="K669" s="3"/>
    </row>
    <row r="670" spans="11:11" x14ac:dyDescent="0.25">
      <c r="K670" s="3"/>
    </row>
    <row r="671" spans="11:11" x14ac:dyDescent="0.25">
      <c r="K671" s="3"/>
    </row>
    <row r="672" spans="11:11" x14ac:dyDescent="0.25">
      <c r="K672" s="3"/>
    </row>
    <row r="673" spans="11:11" x14ac:dyDescent="0.25">
      <c r="K673" s="3"/>
    </row>
    <row r="674" spans="11:11" x14ac:dyDescent="0.25">
      <c r="K674" s="3"/>
    </row>
    <row r="675" spans="11:11" x14ac:dyDescent="0.25">
      <c r="K675" s="3"/>
    </row>
    <row r="676" spans="11:11" x14ac:dyDescent="0.25">
      <c r="K676" s="3"/>
    </row>
    <row r="677" spans="11:11" x14ac:dyDescent="0.25">
      <c r="K677" s="3"/>
    </row>
    <row r="678" spans="11:11" x14ac:dyDescent="0.25">
      <c r="K678" s="3"/>
    </row>
    <row r="679" spans="11:11" x14ac:dyDescent="0.25">
      <c r="K679" s="3"/>
    </row>
    <row r="680" spans="11:11" x14ac:dyDescent="0.25">
      <c r="K680" s="3"/>
    </row>
    <row r="681" spans="11:11" x14ac:dyDescent="0.25">
      <c r="K681" s="3"/>
    </row>
    <row r="682" spans="11:11" x14ac:dyDescent="0.25">
      <c r="K682" s="3"/>
    </row>
    <row r="683" spans="11:11" x14ac:dyDescent="0.25">
      <c r="K683" s="3"/>
    </row>
    <row r="684" spans="11:11" x14ac:dyDescent="0.25">
      <c r="K684" s="3"/>
    </row>
    <row r="685" spans="11:11" x14ac:dyDescent="0.25">
      <c r="K685" s="3"/>
    </row>
    <row r="686" spans="11:11" x14ac:dyDescent="0.25">
      <c r="K686" s="3"/>
    </row>
    <row r="687" spans="11:11" x14ac:dyDescent="0.25">
      <c r="K687" s="3"/>
    </row>
    <row r="688" spans="11:11" x14ac:dyDescent="0.25">
      <c r="K688" s="3"/>
    </row>
    <row r="689" spans="11:11" x14ac:dyDescent="0.25">
      <c r="K689" s="3"/>
    </row>
    <row r="690" spans="11:11" x14ac:dyDescent="0.25">
      <c r="K690" s="3"/>
    </row>
    <row r="691" spans="11:11" x14ac:dyDescent="0.25">
      <c r="K691" s="3"/>
    </row>
    <row r="692" spans="11:11" x14ac:dyDescent="0.25">
      <c r="K692" s="3"/>
    </row>
    <row r="693" spans="11:11" x14ac:dyDescent="0.25">
      <c r="K693" s="3"/>
    </row>
    <row r="694" spans="11:11" x14ac:dyDescent="0.25">
      <c r="K694" s="3"/>
    </row>
    <row r="695" spans="11:11" x14ac:dyDescent="0.25">
      <c r="K695" s="3"/>
    </row>
    <row r="696" spans="11:11" x14ac:dyDescent="0.25">
      <c r="K696" s="3"/>
    </row>
    <row r="697" spans="11:11" x14ac:dyDescent="0.25">
      <c r="K697" s="3"/>
    </row>
    <row r="698" spans="11:11" x14ac:dyDescent="0.25">
      <c r="K698" s="3"/>
    </row>
    <row r="699" spans="11:11" x14ac:dyDescent="0.25">
      <c r="K699" s="3"/>
    </row>
    <row r="700" spans="11:11" x14ac:dyDescent="0.25">
      <c r="K700" s="3"/>
    </row>
    <row r="701" spans="11:11" x14ac:dyDescent="0.25">
      <c r="K701" s="3"/>
    </row>
    <row r="702" spans="11:11" x14ac:dyDescent="0.25">
      <c r="K702" s="3"/>
    </row>
    <row r="703" spans="11:11" x14ac:dyDescent="0.25">
      <c r="K703" s="3"/>
    </row>
    <row r="704" spans="11:11" x14ac:dyDescent="0.25">
      <c r="K704" s="3"/>
    </row>
    <row r="705" spans="11:11" x14ac:dyDescent="0.25">
      <c r="K705" s="3"/>
    </row>
    <row r="706" spans="11:11" x14ac:dyDescent="0.25">
      <c r="K706" s="3"/>
    </row>
    <row r="707" spans="11:11" x14ac:dyDescent="0.25">
      <c r="K707" s="3"/>
    </row>
    <row r="708" spans="11:11" x14ac:dyDescent="0.25">
      <c r="K708" s="3"/>
    </row>
    <row r="709" spans="11:11" x14ac:dyDescent="0.25">
      <c r="K709" s="3"/>
    </row>
    <row r="710" spans="11:11" x14ac:dyDescent="0.25">
      <c r="K710" s="3"/>
    </row>
    <row r="711" spans="11:11" x14ac:dyDescent="0.25">
      <c r="K711" s="3"/>
    </row>
    <row r="712" spans="11:11" x14ac:dyDescent="0.25">
      <c r="K712" s="3"/>
    </row>
    <row r="713" spans="11:11" x14ac:dyDescent="0.25">
      <c r="K713" s="3"/>
    </row>
    <row r="714" spans="11:11" x14ac:dyDescent="0.25">
      <c r="K714" s="3"/>
    </row>
    <row r="715" spans="11:11" x14ac:dyDescent="0.25">
      <c r="K715" s="3"/>
    </row>
    <row r="716" spans="11:11" x14ac:dyDescent="0.25">
      <c r="K716" s="3"/>
    </row>
    <row r="717" spans="11:11" x14ac:dyDescent="0.25">
      <c r="K717" s="3"/>
    </row>
    <row r="718" spans="11:11" x14ac:dyDescent="0.25">
      <c r="K718" s="3"/>
    </row>
    <row r="719" spans="11:11" x14ac:dyDescent="0.25">
      <c r="K719" s="3"/>
    </row>
    <row r="720" spans="11:11" x14ac:dyDescent="0.25">
      <c r="K720" s="3"/>
    </row>
    <row r="721" spans="11:11" x14ac:dyDescent="0.25">
      <c r="K721" s="3"/>
    </row>
    <row r="722" spans="11:11" x14ac:dyDescent="0.25">
      <c r="K722" s="3"/>
    </row>
    <row r="723" spans="11:11" x14ac:dyDescent="0.25">
      <c r="K723" s="3"/>
    </row>
    <row r="724" spans="11:11" x14ac:dyDescent="0.25">
      <c r="K724" s="3"/>
    </row>
    <row r="725" spans="11:11" x14ac:dyDescent="0.25">
      <c r="K725" s="3"/>
    </row>
    <row r="726" spans="11:11" x14ac:dyDescent="0.25">
      <c r="K726" s="3"/>
    </row>
    <row r="727" spans="11:11" x14ac:dyDescent="0.25">
      <c r="K727" s="3"/>
    </row>
    <row r="728" spans="11:11" x14ac:dyDescent="0.25">
      <c r="K728" s="3"/>
    </row>
    <row r="729" spans="11:11" x14ac:dyDescent="0.25">
      <c r="K729" s="3"/>
    </row>
    <row r="730" spans="11:11" x14ac:dyDescent="0.25">
      <c r="K730" s="3"/>
    </row>
    <row r="731" spans="11:11" x14ac:dyDescent="0.25">
      <c r="K731" s="3"/>
    </row>
    <row r="732" spans="11:11" x14ac:dyDescent="0.25">
      <c r="K732" s="3"/>
    </row>
    <row r="733" spans="11:11" x14ac:dyDescent="0.25">
      <c r="K733" s="3"/>
    </row>
    <row r="734" spans="11:11" x14ac:dyDescent="0.25">
      <c r="K734" s="3"/>
    </row>
    <row r="735" spans="11:11" x14ac:dyDescent="0.25">
      <c r="K735" s="3"/>
    </row>
    <row r="736" spans="11:11" x14ac:dyDescent="0.25">
      <c r="K736" s="3"/>
    </row>
    <row r="737" spans="11:11" x14ac:dyDescent="0.25">
      <c r="K737" s="3"/>
    </row>
    <row r="738" spans="11:11" x14ac:dyDescent="0.25">
      <c r="K738" s="3"/>
    </row>
    <row r="739" spans="11:11" x14ac:dyDescent="0.25">
      <c r="K739" s="3"/>
    </row>
    <row r="740" spans="11:11" x14ac:dyDescent="0.25">
      <c r="K740" s="3"/>
    </row>
    <row r="741" spans="11:11" x14ac:dyDescent="0.25">
      <c r="K741" s="3"/>
    </row>
    <row r="742" spans="11:11" x14ac:dyDescent="0.25">
      <c r="K742" s="3"/>
    </row>
    <row r="743" spans="11:11" x14ac:dyDescent="0.25">
      <c r="K743" s="3"/>
    </row>
    <row r="744" spans="11:11" x14ac:dyDescent="0.25">
      <c r="K744" s="3"/>
    </row>
    <row r="745" spans="11:11" x14ac:dyDescent="0.25">
      <c r="K745" s="3"/>
    </row>
    <row r="746" spans="11:11" x14ac:dyDescent="0.25">
      <c r="K746" s="3"/>
    </row>
    <row r="747" spans="11:11" x14ac:dyDescent="0.25">
      <c r="K747" s="3"/>
    </row>
    <row r="748" spans="11:11" x14ac:dyDescent="0.25">
      <c r="K748" s="3"/>
    </row>
    <row r="749" spans="11:11" x14ac:dyDescent="0.25">
      <c r="K749" s="3"/>
    </row>
    <row r="750" spans="11:11" x14ac:dyDescent="0.25">
      <c r="K750" s="3"/>
    </row>
    <row r="751" spans="11:11" x14ac:dyDescent="0.25">
      <c r="K751" s="3"/>
    </row>
    <row r="752" spans="11:11" x14ac:dyDescent="0.25">
      <c r="K752" s="3"/>
    </row>
    <row r="753" spans="11:11" x14ac:dyDescent="0.25">
      <c r="K753" s="3"/>
    </row>
    <row r="754" spans="11:11" x14ac:dyDescent="0.25">
      <c r="K754" s="3"/>
    </row>
    <row r="755" spans="11:11" x14ac:dyDescent="0.25">
      <c r="K755" s="3"/>
    </row>
    <row r="756" spans="11:11" x14ac:dyDescent="0.25">
      <c r="K756" s="3"/>
    </row>
    <row r="757" spans="11:11" x14ac:dyDescent="0.25">
      <c r="K757" s="3"/>
    </row>
    <row r="758" spans="11:11" x14ac:dyDescent="0.25">
      <c r="K758" s="3"/>
    </row>
    <row r="759" spans="11:11" x14ac:dyDescent="0.25">
      <c r="K759" s="3"/>
    </row>
    <row r="760" spans="11:11" x14ac:dyDescent="0.25">
      <c r="K760" s="3"/>
    </row>
    <row r="761" spans="11:11" x14ac:dyDescent="0.25">
      <c r="K761" s="3"/>
    </row>
    <row r="762" spans="11:11" x14ac:dyDescent="0.25">
      <c r="K762" s="3"/>
    </row>
    <row r="763" spans="11:11" x14ac:dyDescent="0.25">
      <c r="K763" s="3"/>
    </row>
    <row r="764" spans="11:11" x14ac:dyDescent="0.25">
      <c r="K764" s="3"/>
    </row>
    <row r="765" spans="11:11" x14ac:dyDescent="0.25">
      <c r="K765" s="3"/>
    </row>
    <row r="766" spans="11:11" x14ac:dyDescent="0.25">
      <c r="K766" s="3"/>
    </row>
    <row r="767" spans="11:11" x14ac:dyDescent="0.25">
      <c r="K767" s="3"/>
    </row>
    <row r="768" spans="11:11" x14ac:dyDescent="0.25">
      <c r="K768" s="3"/>
    </row>
    <row r="769" spans="11:11" x14ac:dyDescent="0.25">
      <c r="K769" s="3"/>
    </row>
    <row r="770" spans="11:11" x14ac:dyDescent="0.25">
      <c r="K770" s="3"/>
    </row>
    <row r="771" spans="11:11" x14ac:dyDescent="0.25">
      <c r="K771" s="3"/>
    </row>
    <row r="772" spans="11:11" x14ac:dyDescent="0.25">
      <c r="K772" s="3"/>
    </row>
    <row r="773" spans="11:11" x14ac:dyDescent="0.25">
      <c r="K773" s="3"/>
    </row>
    <row r="774" spans="11:11" x14ac:dyDescent="0.25">
      <c r="K774" s="3"/>
    </row>
    <row r="775" spans="11:11" x14ac:dyDescent="0.25">
      <c r="K775" s="3"/>
    </row>
    <row r="776" spans="11:11" x14ac:dyDescent="0.25">
      <c r="K776" s="3"/>
    </row>
    <row r="777" spans="11:11" x14ac:dyDescent="0.25">
      <c r="K777" s="3"/>
    </row>
    <row r="778" spans="11:11" x14ac:dyDescent="0.25">
      <c r="K778" s="3"/>
    </row>
    <row r="779" spans="11:11" x14ac:dyDescent="0.25">
      <c r="K779" s="3"/>
    </row>
    <row r="780" spans="11:11" x14ac:dyDescent="0.25">
      <c r="K780" s="3"/>
    </row>
    <row r="781" spans="11:11" x14ac:dyDescent="0.25">
      <c r="K781" s="3"/>
    </row>
    <row r="782" spans="11:11" x14ac:dyDescent="0.25">
      <c r="K782" s="3"/>
    </row>
    <row r="783" spans="11:11" x14ac:dyDescent="0.25">
      <c r="K783" s="3"/>
    </row>
    <row r="784" spans="11:11" x14ac:dyDescent="0.25">
      <c r="K784" s="3"/>
    </row>
    <row r="785" spans="11:11" x14ac:dyDescent="0.25">
      <c r="K785" s="3"/>
    </row>
    <row r="786" spans="11:11" x14ac:dyDescent="0.25">
      <c r="K786" s="3"/>
    </row>
    <row r="787" spans="11:11" x14ac:dyDescent="0.25">
      <c r="K787" s="3"/>
    </row>
    <row r="788" spans="11:11" x14ac:dyDescent="0.25">
      <c r="K788" s="3"/>
    </row>
    <row r="789" spans="11:11" x14ac:dyDescent="0.25">
      <c r="K789" s="3"/>
    </row>
    <row r="790" spans="11:11" x14ac:dyDescent="0.25">
      <c r="K790" s="3"/>
    </row>
    <row r="791" spans="11:11" x14ac:dyDescent="0.25">
      <c r="K791" s="3"/>
    </row>
    <row r="792" spans="11:11" x14ac:dyDescent="0.25">
      <c r="K792" s="3"/>
    </row>
    <row r="793" spans="11:11" x14ac:dyDescent="0.25">
      <c r="K793" s="3"/>
    </row>
    <row r="794" spans="11:11" x14ac:dyDescent="0.25">
      <c r="K794" s="3"/>
    </row>
    <row r="795" spans="11:11" x14ac:dyDescent="0.25">
      <c r="K795" s="3"/>
    </row>
    <row r="796" spans="11:11" x14ac:dyDescent="0.25">
      <c r="K796" s="3"/>
    </row>
    <row r="797" spans="11:11" x14ac:dyDescent="0.25">
      <c r="K797" s="3"/>
    </row>
    <row r="798" spans="11:11" x14ac:dyDescent="0.25">
      <c r="K798" s="3"/>
    </row>
    <row r="799" spans="11:11" x14ac:dyDescent="0.25">
      <c r="K799" s="3"/>
    </row>
    <row r="800" spans="11:11" x14ac:dyDescent="0.25">
      <c r="K800" s="3"/>
    </row>
    <row r="801" spans="11:11" x14ac:dyDescent="0.25">
      <c r="K801" s="3"/>
    </row>
    <row r="802" spans="11:11" x14ac:dyDescent="0.25">
      <c r="K802" s="3"/>
    </row>
    <row r="803" spans="11:11" x14ac:dyDescent="0.25">
      <c r="K803" s="3"/>
    </row>
    <row r="804" spans="11:11" x14ac:dyDescent="0.25">
      <c r="K804" s="3"/>
    </row>
    <row r="805" spans="11:11" x14ac:dyDescent="0.25">
      <c r="K805" s="3"/>
    </row>
    <row r="806" spans="11:11" x14ac:dyDescent="0.25">
      <c r="K806" s="3"/>
    </row>
    <row r="807" spans="11:11" x14ac:dyDescent="0.25">
      <c r="K807" s="3"/>
    </row>
    <row r="808" spans="11:11" x14ac:dyDescent="0.25">
      <c r="K808" s="3"/>
    </row>
    <row r="809" spans="11:11" x14ac:dyDescent="0.25">
      <c r="K809" s="3"/>
    </row>
    <row r="810" spans="11:11" x14ac:dyDescent="0.25">
      <c r="K810" s="3"/>
    </row>
    <row r="811" spans="11:11" x14ac:dyDescent="0.25">
      <c r="K811" s="3"/>
    </row>
    <row r="812" spans="11:11" x14ac:dyDescent="0.25">
      <c r="K812" s="3"/>
    </row>
    <row r="813" spans="11:11" x14ac:dyDescent="0.25">
      <c r="K813" s="3"/>
    </row>
    <row r="814" spans="11:11" x14ac:dyDescent="0.25">
      <c r="K814" s="3"/>
    </row>
    <row r="815" spans="11:11" x14ac:dyDescent="0.25">
      <c r="K815" s="3"/>
    </row>
    <row r="816" spans="11:11" x14ac:dyDescent="0.25">
      <c r="K816" s="3"/>
    </row>
    <row r="817" spans="11:11" x14ac:dyDescent="0.25">
      <c r="K817" s="3"/>
    </row>
    <row r="818" spans="11:11" x14ac:dyDescent="0.25">
      <c r="K818" s="3"/>
    </row>
    <row r="819" spans="11:11" x14ac:dyDescent="0.25">
      <c r="K819" s="3"/>
    </row>
    <row r="820" spans="11:11" x14ac:dyDescent="0.25">
      <c r="K820" s="3"/>
    </row>
    <row r="821" spans="11:11" x14ac:dyDescent="0.25">
      <c r="K821" s="3"/>
    </row>
    <row r="822" spans="11:11" x14ac:dyDescent="0.25">
      <c r="K822" s="3"/>
    </row>
    <row r="823" spans="11:11" x14ac:dyDescent="0.25">
      <c r="K823" s="3"/>
    </row>
    <row r="824" spans="11:11" x14ac:dyDescent="0.25">
      <c r="K824" s="3"/>
    </row>
    <row r="825" spans="11:11" x14ac:dyDescent="0.25">
      <c r="K825" s="3"/>
    </row>
    <row r="826" spans="11:11" x14ac:dyDescent="0.25">
      <c r="K826" s="3"/>
    </row>
    <row r="827" spans="11:11" x14ac:dyDescent="0.25">
      <c r="K827" s="3"/>
    </row>
    <row r="828" spans="11:11" x14ac:dyDescent="0.25">
      <c r="K828" s="3"/>
    </row>
    <row r="829" spans="11:11" x14ac:dyDescent="0.25">
      <c r="K829" s="3"/>
    </row>
    <row r="830" spans="11:11" x14ac:dyDescent="0.25">
      <c r="K830" s="3"/>
    </row>
    <row r="831" spans="11:11" x14ac:dyDescent="0.25">
      <c r="K831" s="3"/>
    </row>
    <row r="832" spans="11:11" x14ac:dyDescent="0.25">
      <c r="K832" s="3"/>
    </row>
    <row r="833" spans="11:11" x14ac:dyDescent="0.25">
      <c r="K833" s="3"/>
    </row>
    <row r="834" spans="11:11" x14ac:dyDescent="0.25">
      <c r="K834" s="3"/>
    </row>
    <row r="835" spans="11:11" x14ac:dyDescent="0.25">
      <c r="K835" s="3"/>
    </row>
    <row r="836" spans="11:11" x14ac:dyDescent="0.25">
      <c r="K836" s="3"/>
    </row>
    <row r="837" spans="11:11" x14ac:dyDescent="0.25">
      <c r="K837" s="3"/>
    </row>
    <row r="838" spans="11:11" x14ac:dyDescent="0.25">
      <c r="K838" s="3"/>
    </row>
    <row r="839" spans="11:11" x14ac:dyDescent="0.25">
      <c r="K839" s="3"/>
    </row>
    <row r="840" spans="11:11" x14ac:dyDescent="0.25">
      <c r="K840" s="3"/>
    </row>
    <row r="841" spans="11:11" x14ac:dyDescent="0.25">
      <c r="K841" s="3"/>
    </row>
    <row r="842" spans="11:11" x14ac:dyDescent="0.25">
      <c r="K842" s="3"/>
    </row>
    <row r="843" spans="11:11" x14ac:dyDescent="0.25">
      <c r="K843" s="3"/>
    </row>
    <row r="844" spans="11:11" x14ac:dyDescent="0.25">
      <c r="K844" s="3"/>
    </row>
    <row r="845" spans="11:11" x14ac:dyDescent="0.25">
      <c r="K845" s="3"/>
    </row>
    <row r="846" spans="11:11" x14ac:dyDescent="0.25">
      <c r="K846" s="3"/>
    </row>
    <row r="847" spans="11:11" x14ac:dyDescent="0.25">
      <c r="K847" s="3"/>
    </row>
    <row r="848" spans="11:11" x14ac:dyDescent="0.25">
      <c r="K848" s="3"/>
    </row>
    <row r="849" spans="11:11" x14ac:dyDescent="0.25">
      <c r="K849" s="3"/>
    </row>
    <row r="850" spans="11:11" x14ac:dyDescent="0.25">
      <c r="K850" s="3"/>
    </row>
    <row r="851" spans="11:11" x14ac:dyDescent="0.25">
      <c r="K851" s="3"/>
    </row>
    <row r="852" spans="11:11" x14ac:dyDescent="0.25">
      <c r="K852" s="3"/>
    </row>
    <row r="853" spans="11:11" x14ac:dyDescent="0.25">
      <c r="K853" s="3"/>
    </row>
  </sheetData>
  <conditionalFormatting sqref="H2:T293">
    <cfRule type="containsText" dxfId="26" priority="4" operator="containsText" text="~?">
      <formula>NOT(ISERROR(SEARCH("~?",H2)))</formula>
    </cfRule>
  </conditionalFormatting>
  <conditionalFormatting sqref="U2:V11">
    <cfRule type="cellIs" dxfId="25" priority="2" operator="greaterThanOrEqual">
      <formula>0.5</formula>
    </cfRule>
  </conditionalFormatting>
  <conditionalFormatting sqref="U2:V261">
    <cfRule type="cellIs" dxfId="0" priority="1" operator="greaterThan">
      <formula>0.5</formula>
    </cfRule>
  </conditionalFormatting>
  <pageMargins left="0.7" right="0.7" top="0.75" bottom="0.75" header="0.3" footer="0.3"/>
  <pageSetup orientation="portrait" horizontalDpi="4294967293" verticalDpi="4294967293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80B94CE1-1343-4EF6-B5AD-D95F965FA048}">
            <xm:f>NOT(ISERROR(SEARCH($T$267,T2)))</xm:f>
            <xm:f>$T$267</xm:f>
            <x14:dxf>
              <fill>
                <patternFill>
                  <bgColor theme="5" tint="0.59996337778862885"/>
                </patternFill>
              </fill>
            </x14:dxf>
          </x14:cfRule>
          <xm:sqref>T2:T293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E g F / T B q V 7 F m n A A A A + Q A A A B I A H A B D b 2 5 m a W c v U G F j a 2 F n Z S 5 4 b W w g o h g A K K A U A A A A A A A A A A A A A A A A A A A A A A A A A A A A h Y / R C o I w G I V f R X b v N i d G y O + 8 6 D Y h k K L b M Z e O d I a b z X f r o k f q F R L K 6 q 7 L c / g O f O d x u 0 M + d W 1 w V Y P V v c l Q h C k K l J F 9 p U 2 d o d G d w j X K O e y E P I t a B T N s b D p Z n a H G u U t K i P c e + x j 3 Q 0 0 Y p R E 5 F t t S N q o T o T b W C S M V + q y q / y v E 4 f C S 4 Q w n K 5 x Q F u M o o g z I 0 k O h z Z d h s z K m Q H 5 K 2 I y t G w f F l Q n 3 J Z A l A n n f 4 E 9 Q S w M E F A A C A A g A E g F /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I B f 0 x P G R G 2 g A E A A H c H A A A T A B w A R m 9 y b X V s Y X M v U 2 V j d G l v b j E u b S C i G A A o o B Q A A A A A A A A A A A A A A A A A A A A A A A A A A A D t k z 1 L A z E Y x / d C v 0 M 4 l y t c j 9 7 1 z S o 3 y J 2 C i y C t k y d y t m k b v E v K J R V L K e j k y y y I O C m I g 5 s o p N 8 m H 8 W 0 t a j I o 4 O L Q 7 M k e X 7 P k z z / k D / H T U E Y R f X Z 7 K x m M 9 k M 7 0 Y p b q E l Y 6 0 v C E / y f p f E r X w Q i c h A H o q x y G a Q H m p 8 q u S T k g 9 q f K 7 k m Z L X S r 5 O 1 3 d K P u t M n x / Z A W v 2 E 0 y F u U F i b P u M C r 3 h p u G v h D s c p z z c J w G j n T D A / F C w X v j t S j t K 2 2 0 j Z + 0 G O C Y J E T j 1 D M u w k M / i f k K 5 5 z o W W q d N 1 i K 0 4 z l u 2 b X Q d p 8 J X B e D G H s f S 3 u L U b y X s + a 9 n y h 5 O + n 9 v e V 7 J W + m g m Z B r e Z y E p E v S l 5 N 4 1 r l h Z K P W l Y j O t D H N d K I 8 j Z L k 1 k j j U E P c / P n J 7 G G Q 2 O W 7 W g B m 1 R U S v a k b m S h O X A h U I R A C Q J l C F Q g U I X A M g R q E H A K I J l o F z q G B D 4 W n 4 E L g S I E S h A o Q 6 A C g S o E Q O 1 O D S h x C x D 4 K n 2 U y 2 Y I / e N / / M W w y H R z C 9 M u T L s w 7 b 8 y 7 R t Q S w E C L Q A U A A I A C A A S A X 9 M G p X s W a c A A A D 5 A A A A E g A A A A A A A A A A A A A A A A A A A A A A Q 2 9 u Z m l n L 1 B h Y 2 t h Z 2 U u e G 1 s U E s B A i 0 A F A A C A A g A E g F / T A / K 6 a u k A A A A 6 Q A A A B M A A A A A A A A A A A A A A A A A 8 w A A A F t D b 2 5 0 Z W 5 0 X 1 R 5 c G V z X S 5 4 b W x Q S w E C L Q A U A A I A C A A S A X 9 M T x k R t o A B A A B 3 B w A A E w A A A A A A A A A A A A A A A A D k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L O A A A A A A A A O k 3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d X R p c 2 0 t Q 2 h p b G Q t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0 V 4 Y 2 V w d G l v b i I g L z 4 8 R W 5 0 c n k g V H l w Z T 0 i T m F t Z V V w Z G F 0 Z W R B Z n R l c k Z p b G w i I F Z h b H V l P S J s M C I g L z 4 8 R W 5 0 c n k g V H l w Z T 0 i R m l s b F R h c m d l d C I g V m F s d W U 9 I n N B d X R p c 2 1 f Q 2 h p b G R f R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M t M j Z U M T Y 6 N D g 6 M z M u N D I 1 M T k z N F o i I C 8 + P E V u d H J 5 I F R 5 c G U 9 I k Z p b G x D b 2 x 1 b W 5 U e X B l c y I g V m F s d W U 9 I n N B d 0 1 E Q X d N R E F 3 T U R B d 1 l H Q m d Z R 0 J n W U R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1 d G l z b S 1 D a G l s Z C 1 E Y X R h L + C 5 g O C 4 m + C 4 p e C 4 t e C 5 i O C 4 o u C 4 m e C 5 g e C 4 m + C 4 p e C 4 h + C 4 i u C 4 m e C 4 t O C 4 l O C 5 g e C 4 p e C 5 i e C 4 p y 5 7 Q 2 9 s d W 1 u M S w w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I s M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z L D J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C w z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U s N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2 L D V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y w 2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g s N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5 L D h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A s O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S w x M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i w x M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y w x M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C w x M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S w x N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i w x N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y w x N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O C w x N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O S w x O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M C w x O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0 F 1 d G l z b S 1 D a G l s Z C 1 E Y X R h L + C 5 g O C 4 m + C 4 p e C 4 t e C 5 i O C 4 o u C 4 m e C 5 g e C 4 m + C 4 p e C 4 h + C 4 i u C 4 m e C 4 t O C 4 l O C 5 g e C 4 p e C 5 i e C 4 p y 5 7 Q 2 9 s d W 1 u M S w w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I s M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z L D J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C w z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U s N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2 L D V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y w 2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g s N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5 L D h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A s O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S w x M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i w x M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M y w x M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C w x M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S w x N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i w x N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N y w x N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O C w x N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x O S w x O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M C w x O X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1 d G l z b S 1 D a G l s Z C 1 E Y X R h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l z b S 1 D a G l s Z C 1 E Y X R h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l z b S 1 D a G l s Z C 1 E Y X R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0 F 1 d G l z b V 9 D a G l s Z F 9 E Y X R h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z L T I 2 V D E 2 O j Q 4 O j M z L j Q y N T E 5 M z R a I i A v P j x F b n R y e S B U e X B l P S J G a W x s Q 2 9 s d W 1 u V H l w Z X M i I F Z h b H V l P S J z Q X d N R E F 3 T U R B d 0 1 E Q X d Z R 0 J n W U d C Z 1 l E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1 0 i I C 8 + P E V u d H J 5 I F R 5 c G U 9 I k Z p b G x T d G F 0 d X M i I F Z h b H V l P S J z Q 2 9 t c G x l d G U i I C 8 + P E V u d H J 5 I F R 5 c G U 9 I k Z p b G x D b 3 V u d C I g V m F s d W U 9 I m w y O T I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d X R p c 2 0 t Q 2 h p b G Q t R G F 0 Y S / g u Y D g u J v g u K X g u L X g u Y j g u K L g u J n g u Y H g u J v g u K X g u I f g u I r g u J n g u L T g u J T g u Y H g u K X g u Y n g u K c u e 0 N v b H V t b j E s M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L D F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y w y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Q s M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1 L D R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i w 1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c s N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4 L D d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O S w 4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E w L D l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E s M T B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I s M T F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M s M T J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Q s M T N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U s M T R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Y s M T V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c s M T Z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g s M T d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k s M T h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j A s M T l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j E s M j B 9 J n F 1 b 3 Q 7 X S w m c X V v d D t D b 2 x 1 b W 5 D b 3 V u d C Z x d W 9 0 O z o y M S w m c X V v d D t L Z X l D b 2 x 1 b W 5 O Y W 1 l c y Z x d W 9 0 O z p b X S w m c X V v d D t D b 2 x 1 b W 5 J Z G V u d G l 0 a W V z J n F 1 b 3 Q 7 O l s m c X V v d D t T Z W N 0 a W 9 u M S 9 B d X R p c 2 0 t Q 2 h p b G Q t R G F 0 Y S / g u Y D g u J v g u K X g u L X g u Y j g u K L g u J n g u Y H g u J v g u K X g u I f g u I r g u J n g u L T g u J T g u Y H g u K X g u Y n g u K c u e 0 N v b H V t b j E s M H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y L D F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y w y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Q s M 3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1 L D R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N i w 1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c s N n 0 m c X V v d D s s J n F 1 b 3 Q 7 U 2 V j d G l v b j E v Q X V 0 a X N t L U N o a W x k L U R h d G E v 4 L m A 4 L i b 4 L i l 4 L i 1 4 L m I 4 L i i 4 L i Z 4 L m B 4 L i b 4 L i l 4 L i H 4 L i K 4 L i Z 4 L i 0 4 L i U 4 L m B 4 L i l 4 L m J 4 L i n L n t D b 2 x 1 b W 4 4 L D d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O S w 4 f S Z x d W 9 0 O y w m c X V v d D t T Z W N 0 a W 9 u M S 9 B d X R p c 2 0 t Q 2 h p b G Q t R G F 0 Y S / g u Y D g u J v g u K X g u L X g u Y j g u K L g u J n g u Y H g u J v g u K X g u I f g u I r g u J n g u L T g u J T g u Y H g u K X g u Y n g u K c u e 0 N v b H V t b j E w L D l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E s M T B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I s M T F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M s M T J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Q s M T N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U s M T R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Y s M T V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c s M T Z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g s M T d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T k s M T h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j A s M T l 9 J n F 1 b 3 Q 7 L C Z x d W 9 0 O 1 N l Y 3 R p b 2 4 x L 0 F 1 d G l z b S 1 D a G l s Z C 1 E Y X R h L + C 5 g O C 4 m + C 4 p e C 4 t e C 5 i O C 4 o u C 4 m e C 5 g e C 4 m + C 4 p e C 4 h + C 4 i u C 4 m e C 4 t O C 4 l O C 5 g e C 4 p e C 5 i e C 4 p y 5 7 Q 2 9 s d W 1 u M j E s M j B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T m F 2 a W d h d G l v b l N 0 Z X B O Y W 1 l I i B W Y W x 1 Z T 0 i c + C 4 g e C 4 s u C 4 o + C 4 m e C 4 s + C 4 l + C 4 s u C 4 h y I g L z 4 8 R W 5 0 c n k g V H l w Z T 0 i U m V j b 3 Z l c n l U Y X J n Z X R T a G V l d C I g V m F s d W U 9 I n M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F 1 d G l z b S 1 D a G l s Z C 1 E Y X R h J T I w K D I p L y V F M C V C O S U 4 M S V F M C V C O C V B Q i V F M C V C O C V B N S V F M C V C O S U 4 O C V F M C V C O C U 4 N y V F M C V C O C U 5 N y V F M C V C O C V C N S V F M C V C O S U 4 O C V F M C V C O C V B M S V F M C V C O C V C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1 d G l z b S 1 D a G l s Z C 1 E Y X R h J T I w K D I p L y V F M C V C O S U 4 M C V F M C V C O C U 5 Q i V F M C V C O C V B N S V F M C V C O C V C N S V F M C V C O S U 4 O C V F M C V C O C V B M i V F M C V C O C U 5 O S V F M C V C O S U 4 M S V F M C V C O C U 5 Q i V F M C V C O C V B N S V F M C V C O C U 4 N y V F M C V C O C U 4 Q S V F M C V C O C U 5 O S V F M C V C O C V C N C V F M C V C O C U 5 N C V F M C V C O S U 4 M S V F M C V C O C V B N S V F M C V C O S U 4 O S V F M C V C O C V B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m Z K F W m 1 g Q b t g U I b y c R C P A A A A A A I A A A A A A B B m A A A A A Q A A I A A A A H o G V X f D S x y 5 s Q o / r 5 b s 9 e p Z u V q Y x I M P r N B e V k W t 3 s g t A A A A A A 6 A A A A A A g A A I A A A A J h N k M J 4 3 v 6 R F o 8 s r L a h D d / W l i Q A p 5 3 h L 2 G w x x r Q P l s w U A A A A A W u a h F p 8 S A O X W 6 F N w H u H v c 2 7 I e g v B c h A Z y d 8 b R F x G M u Z O G t z E m B 3 U N V n Y 5 U l A y i k a 0 T 7 + X x 6 k R 8 q q M z l e 2 T Y K j S K d C / 5 X a a b I c 5 K a 2 8 3 f x Y Q A A A A H M l 6 A L 0 C X Y A X 5 B N x N Q m 3 D C y V Q I G T U i G v U Z 3 7 c h q 7 o A g G h W J C Y Z s w A 0 U M p 7 R P T N t y e t 1 f z t + M s k S u W P O N E T H + 0 I = < / D a t a M a s h u p > 
</file>

<file path=customXml/itemProps1.xml><?xml version="1.0" encoding="utf-8"?>
<ds:datastoreItem xmlns:ds="http://schemas.openxmlformats.org/officeDocument/2006/customXml" ds:itemID="{87750CF9-0672-486F-9D48-ADC9E744DE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data set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_iDong</dc:creator>
  <cp:lastModifiedBy>_iDong</cp:lastModifiedBy>
  <dcterms:created xsi:type="dcterms:W3CDTF">2018-03-26T16:41:39Z</dcterms:created>
  <dcterms:modified xsi:type="dcterms:W3CDTF">2018-04-17T17:26:46Z</dcterms:modified>
</cp:coreProperties>
</file>